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vduquem_sena_edu_co/Documents/CONTRATACIÓN 2026/SELECCION ABREVIADA/SUBASTA INVERSA/MANTENIMIENTO DE VEHICULOS/ANALISIS DEL SECTOR Y ESTUDIO DE MERCADO MMTO PARQUE AUTOMOTOR/"/>
    </mc:Choice>
  </mc:AlternateContent>
  <xr:revisionPtr revIDLastSave="1" documentId="13_ncr:1_{4104C3BC-A2D2-466A-B9D3-B4B9F279216E}" xr6:coauthVersionLast="47" xr6:coauthVersionMax="47" xr10:uidLastSave="{EC19F83C-3CDD-4929-946F-9C1C15F36F6C}"/>
  <bookViews>
    <workbookView xWindow="-120" yWindow="-120" windowWidth="20730" windowHeight="11160" firstSheet="1" activeTab="1" xr2:uid="{00000000-000D-0000-FFFF-FFFF00000000}"/>
  </bookViews>
  <sheets>
    <sheet name="CONSOLIDADO (2)" sheetId="2" state="hidden" r:id="rId1"/>
    <sheet name="CONSOLIDADO" sheetId="1" r:id="rId2"/>
    <sheet name="Hoja2" sheetId="3" r:id="rId3"/>
  </sheets>
  <externalReferences>
    <externalReference r:id="rId4"/>
  </externalReferences>
  <definedNames>
    <definedName name="_xlnm._FilterDatabase" localSheetId="1" hidden="1">CONSOLIDADO!$A$3:$T$565</definedName>
    <definedName name="_xlnm._FilterDatabase" localSheetId="0" hidden="1">'CONSOLIDADO (2)'!$A$3:$X$561</definedName>
    <definedName name="_xlnm.Print_Area" localSheetId="1">CONSOLIDADO!$A$1:$P$567</definedName>
    <definedName name="_xlnm.Print_Area" localSheetId="0">'CONSOLIDADO (2)'!$B$1:$K$562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26" i="1" l="1"/>
  <c r="O531" i="1"/>
  <c r="O524" i="1"/>
  <c r="O523" i="1"/>
  <c r="O497" i="1"/>
  <c r="O496" i="1"/>
  <c r="O495" i="1"/>
  <c r="O494" i="1"/>
  <c r="O493" i="1"/>
  <c r="O492" i="1"/>
  <c r="O488" i="1"/>
  <c r="O483" i="1"/>
  <c r="O479" i="1"/>
  <c r="O478" i="1"/>
  <c r="O476" i="1"/>
  <c r="O474" i="1"/>
  <c r="O473" i="1"/>
  <c r="O472" i="1"/>
  <c r="O463" i="1"/>
  <c r="O462" i="1"/>
  <c r="O452" i="1"/>
  <c r="O446" i="1"/>
  <c r="O443" i="1"/>
  <c r="O426" i="1"/>
  <c r="O425" i="1"/>
  <c r="O424" i="1"/>
  <c r="O423" i="1"/>
  <c r="O419" i="1"/>
  <c r="O411" i="1"/>
  <c r="O408" i="1"/>
  <c r="O405" i="1"/>
  <c r="O396" i="1"/>
  <c r="O395" i="1"/>
  <c r="O392" i="1"/>
  <c r="O384" i="1"/>
  <c r="O376" i="1"/>
  <c r="O375" i="1"/>
  <c r="O366" i="1"/>
  <c r="O358" i="1"/>
  <c r="O357" i="1"/>
  <c r="O356" i="1"/>
  <c r="O355" i="1"/>
  <c r="O353" i="1"/>
  <c r="O349" i="1"/>
  <c r="O348" i="1"/>
  <c r="O347" i="1"/>
  <c r="O346" i="1"/>
  <c r="O345" i="1"/>
  <c r="O344" i="1"/>
  <c r="O343" i="1"/>
  <c r="O342" i="1"/>
  <c r="O341" i="1"/>
  <c r="O339" i="1"/>
  <c r="O336" i="1"/>
  <c r="O334" i="1"/>
  <c r="O331" i="1"/>
  <c r="O324" i="1"/>
  <c r="O319" i="1"/>
  <c r="O317" i="1"/>
  <c r="O309" i="1"/>
  <c r="O305" i="1"/>
  <c r="O301" i="1"/>
  <c r="O298" i="1"/>
  <c r="O297" i="1"/>
  <c r="O291" i="1"/>
  <c r="O290" i="1"/>
  <c r="O285" i="1"/>
  <c r="O277" i="1"/>
  <c r="O272" i="1"/>
  <c r="O271" i="1"/>
  <c r="O268" i="1"/>
  <c r="O263" i="1"/>
  <c r="O259" i="1"/>
  <c r="O258" i="1"/>
  <c r="O256" i="1"/>
  <c r="O255" i="1"/>
  <c r="O254" i="1"/>
  <c r="O253" i="1"/>
  <c r="O252" i="1"/>
  <c r="O251" i="1"/>
  <c r="O240" i="1"/>
  <c r="O236" i="1"/>
  <c r="O234" i="1"/>
  <c r="O232" i="1"/>
  <c r="O229" i="1"/>
  <c r="O228" i="1"/>
  <c r="O226" i="1"/>
  <c r="O225" i="1"/>
  <c r="O221" i="1"/>
  <c r="O214" i="1"/>
  <c r="O212" i="1"/>
  <c r="O209" i="1"/>
  <c r="O208" i="1"/>
  <c r="O196" i="1"/>
  <c r="O188" i="1"/>
  <c r="O187" i="1"/>
  <c r="O186" i="1"/>
  <c r="O185" i="1"/>
  <c r="O177" i="1"/>
  <c r="O176" i="1"/>
  <c r="O172" i="1"/>
  <c r="O171" i="1"/>
  <c r="O168" i="1"/>
  <c r="O165" i="1"/>
  <c r="O162" i="1"/>
  <c r="O161" i="1"/>
  <c r="O155" i="1"/>
  <c r="O154" i="1"/>
  <c r="O153" i="1"/>
  <c r="O152" i="1"/>
  <c r="O151" i="1"/>
  <c r="O150" i="1"/>
  <c r="O149" i="1"/>
  <c r="O148" i="1"/>
  <c r="O147" i="1"/>
  <c r="O146" i="1"/>
  <c r="O143" i="1"/>
  <c r="O139" i="1"/>
  <c r="O134" i="1"/>
  <c r="O133" i="1"/>
  <c r="O132" i="1"/>
  <c r="O129" i="1"/>
  <c r="O128" i="1"/>
  <c r="O125" i="1"/>
  <c r="O124" i="1"/>
  <c r="O123" i="1"/>
  <c r="O122" i="1"/>
  <c r="O120" i="1"/>
  <c r="O107" i="1"/>
  <c r="O60" i="1"/>
  <c r="O59" i="1"/>
  <c r="O57" i="1"/>
  <c r="O55" i="1"/>
  <c r="O52" i="1"/>
  <c r="O51" i="1"/>
  <c r="O49" i="1"/>
  <c r="O48" i="1"/>
  <c r="O32" i="1"/>
  <c r="O31" i="1"/>
  <c r="O30" i="1"/>
  <c r="O22" i="1"/>
  <c r="O21" i="1"/>
  <c r="I531" i="1"/>
  <c r="J531" i="1" s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50" i="1"/>
  <c r="O53" i="1"/>
  <c r="O54" i="1"/>
  <c r="O56" i="1"/>
  <c r="O58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1" i="1"/>
  <c r="O126" i="1"/>
  <c r="O127" i="1"/>
  <c r="O130" i="1"/>
  <c r="O131" i="1"/>
  <c r="O135" i="1"/>
  <c r="O136" i="1"/>
  <c r="O137" i="1"/>
  <c r="O138" i="1"/>
  <c r="O140" i="1"/>
  <c r="O141" i="1"/>
  <c r="O142" i="1"/>
  <c r="O144" i="1"/>
  <c r="O145" i="1"/>
  <c r="O156" i="1"/>
  <c r="O157" i="1"/>
  <c r="O158" i="1"/>
  <c r="O159" i="1"/>
  <c r="O160" i="1"/>
  <c r="O163" i="1"/>
  <c r="O164" i="1"/>
  <c r="O166" i="1"/>
  <c r="O167" i="1"/>
  <c r="O169" i="1"/>
  <c r="O170" i="1"/>
  <c r="O173" i="1"/>
  <c r="O174" i="1"/>
  <c r="O175" i="1"/>
  <c r="O178" i="1"/>
  <c r="O179" i="1"/>
  <c r="O180" i="1"/>
  <c r="O181" i="1"/>
  <c r="O182" i="1"/>
  <c r="O183" i="1"/>
  <c r="O184" i="1"/>
  <c r="O189" i="1"/>
  <c r="O190" i="1"/>
  <c r="O191" i="1"/>
  <c r="O192" i="1"/>
  <c r="O193" i="1"/>
  <c r="O194" i="1"/>
  <c r="O195" i="1"/>
  <c r="O197" i="1"/>
  <c r="O198" i="1"/>
  <c r="O199" i="1"/>
  <c r="O200" i="1"/>
  <c r="O201" i="1"/>
  <c r="O202" i="1"/>
  <c r="O203" i="1"/>
  <c r="O204" i="1"/>
  <c r="O205" i="1"/>
  <c r="O206" i="1"/>
  <c r="O207" i="1"/>
  <c r="O210" i="1"/>
  <c r="O211" i="1"/>
  <c r="O213" i="1"/>
  <c r="O215" i="1"/>
  <c r="O216" i="1"/>
  <c r="O217" i="1"/>
  <c r="O218" i="1"/>
  <c r="O219" i="1"/>
  <c r="O220" i="1"/>
  <c r="O222" i="1"/>
  <c r="O223" i="1"/>
  <c r="O224" i="1"/>
  <c r="O227" i="1"/>
  <c r="O230" i="1"/>
  <c r="O231" i="1"/>
  <c r="O233" i="1"/>
  <c r="O235" i="1"/>
  <c r="O237" i="1"/>
  <c r="O238" i="1"/>
  <c r="O239" i="1"/>
  <c r="O241" i="1"/>
  <c r="O242" i="1"/>
  <c r="O243" i="1"/>
  <c r="O244" i="1"/>
  <c r="O245" i="1"/>
  <c r="O246" i="1"/>
  <c r="O247" i="1"/>
  <c r="O248" i="1"/>
  <c r="O249" i="1"/>
  <c r="O250" i="1"/>
  <c r="O257" i="1"/>
  <c r="O260" i="1"/>
  <c r="O261" i="1"/>
  <c r="O262" i="1"/>
  <c r="O264" i="1"/>
  <c r="O265" i="1"/>
  <c r="O266" i="1"/>
  <c r="O267" i="1"/>
  <c r="O269" i="1"/>
  <c r="O270" i="1"/>
  <c r="O273" i="1"/>
  <c r="O274" i="1"/>
  <c r="O275" i="1"/>
  <c r="O276" i="1"/>
  <c r="O278" i="1"/>
  <c r="O279" i="1"/>
  <c r="O280" i="1"/>
  <c r="O281" i="1"/>
  <c r="O282" i="1"/>
  <c r="O283" i="1"/>
  <c r="O284" i="1"/>
  <c r="O286" i="1"/>
  <c r="O287" i="1"/>
  <c r="O288" i="1"/>
  <c r="O289" i="1"/>
  <c r="O292" i="1"/>
  <c r="O293" i="1"/>
  <c r="O294" i="1"/>
  <c r="O295" i="1"/>
  <c r="O296" i="1"/>
  <c r="O299" i="1"/>
  <c r="O300" i="1"/>
  <c r="O302" i="1"/>
  <c r="O303" i="1"/>
  <c r="O304" i="1"/>
  <c r="O306" i="1"/>
  <c r="O307" i="1"/>
  <c r="O308" i="1"/>
  <c r="O310" i="1"/>
  <c r="O311" i="1"/>
  <c r="O312" i="1"/>
  <c r="O313" i="1"/>
  <c r="O314" i="1"/>
  <c r="O315" i="1"/>
  <c r="O316" i="1"/>
  <c r="O318" i="1"/>
  <c r="O320" i="1"/>
  <c r="O321" i="1"/>
  <c r="O322" i="1"/>
  <c r="O323" i="1"/>
  <c r="O325" i="1"/>
  <c r="O326" i="1"/>
  <c r="O327" i="1"/>
  <c r="O328" i="1"/>
  <c r="O329" i="1"/>
  <c r="O330" i="1"/>
  <c r="O332" i="1"/>
  <c r="O333" i="1"/>
  <c r="O335" i="1"/>
  <c r="O337" i="1"/>
  <c r="O338" i="1"/>
  <c r="O340" i="1"/>
  <c r="O350" i="1"/>
  <c r="O351" i="1"/>
  <c r="O352" i="1"/>
  <c r="O354" i="1"/>
  <c r="O359" i="1"/>
  <c r="O360" i="1"/>
  <c r="O361" i="1"/>
  <c r="O362" i="1"/>
  <c r="O363" i="1"/>
  <c r="O364" i="1"/>
  <c r="O365" i="1"/>
  <c r="O367" i="1"/>
  <c r="O368" i="1"/>
  <c r="O369" i="1"/>
  <c r="O370" i="1"/>
  <c r="O371" i="1"/>
  <c r="O372" i="1"/>
  <c r="O373" i="1"/>
  <c r="O374" i="1"/>
  <c r="O377" i="1"/>
  <c r="O378" i="1"/>
  <c r="O379" i="1"/>
  <c r="O380" i="1"/>
  <c r="O381" i="1"/>
  <c r="O382" i="1"/>
  <c r="O383" i="1"/>
  <c r="O385" i="1"/>
  <c r="O386" i="1"/>
  <c r="O387" i="1"/>
  <c r="O388" i="1"/>
  <c r="O389" i="1"/>
  <c r="O390" i="1"/>
  <c r="O391" i="1"/>
  <c r="O393" i="1"/>
  <c r="O394" i="1"/>
  <c r="O397" i="1"/>
  <c r="O398" i="1"/>
  <c r="O399" i="1"/>
  <c r="O400" i="1"/>
  <c r="O401" i="1"/>
  <c r="O402" i="1"/>
  <c r="O403" i="1"/>
  <c r="O404" i="1"/>
  <c r="O406" i="1"/>
  <c r="O407" i="1"/>
  <c r="O409" i="1"/>
  <c r="O410" i="1"/>
  <c r="O412" i="1"/>
  <c r="O413" i="1"/>
  <c r="O414" i="1"/>
  <c r="O415" i="1"/>
  <c r="O416" i="1"/>
  <c r="O417" i="1"/>
  <c r="O418" i="1"/>
  <c r="O420" i="1"/>
  <c r="O421" i="1"/>
  <c r="O422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4" i="1"/>
  <c r="O445" i="1"/>
  <c r="O447" i="1"/>
  <c r="O448" i="1"/>
  <c r="O449" i="1"/>
  <c r="O450" i="1"/>
  <c r="O451" i="1"/>
  <c r="O453" i="1"/>
  <c r="O454" i="1"/>
  <c r="O455" i="1"/>
  <c r="O456" i="1"/>
  <c r="O457" i="1"/>
  <c r="O458" i="1"/>
  <c r="O459" i="1"/>
  <c r="O460" i="1"/>
  <c r="O461" i="1"/>
  <c r="O464" i="1"/>
  <c r="O465" i="1"/>
  <c r="O466" i="1"/>
  <c r="O467" i="1"/>
  <c r="O468" i="1"/>
  <c r="O469" i="1"/>
  <c r="O470" i="1"/>
  <c r="O471" i="1"/>
  <c r="O475" i="1"/>
  <c r="O477" i="1"/>
  <c r="O480" i="1"/>
  <c r="O481" i="1"/>
  <c r="O482" i="1"/>
  <c r="O484" i="1"/>
  <c r="O485" i="1"/>
  <c r="O486" i="1"/>
  <c r="O487" i="1"/>
  <c r="O489" i="1"/>
  <c r="O490" i="1"/>
  <c r="O491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5" i="1"/>
  <c r="O527" i="1"/>
  <c r="O528" i="1"/>
  <c r="O529" i="1"/>
  <c r="O530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X561" i="2"/>
  <c r="V561" i="2"/>
  <c r="R561" i="2"/>
  <c r="S561" i="2" s="1"/>
  <c r="P561" i="2"/>
  <c r="Q561" i="2" s="1"/>
  <c r="J561" i="2"/>
  <c r="G561" i="2"/>
  <c r="X560" i="2"/>
  <c r="V560" i="2"/>
  <c r="R560" i="2"/>
  <c r="S560" i="2" s="1"/>
  <c r="P560" i="2"/>
  <c r="Q560" i="2" s="1"/>
  <c r="J560" i="2"/>
  <c r="G560" i="2"/>
  <c r="X559" i="2"/>
  <c r="V559" i="2"/>
  <c r="R559" i="2"/>
  <c r="S559" i="2" s="1"/>
  <c r="P559" i="2"/>
  <c r="Q559" i="2" s="1"/>
  <c r="J559" i="2"/>
  <c r="G559" i="2"/>
  <c r="X558" i="2"/>
  <c r="V558" i="2"/>
  <c r="R558" i="2"/>
  <c r="S558" i="2" s="1"/>
  <c r="P558" i="2"/>
  <c r="Q558" i="2" s="1"/>
  <c r="J558" i="2"/>
  <c r="G558" i="2"/>
  <c r="X557" i="2"/>
  <c r="V557" i="2"/>
  <c r="R557" i="2"/>
  <c r="S557" i="2" s="1"/>
  <c r="P557" i="2"/>
  <c r="Q557" i="2" s="1"/>
  <c r="J557" i="2"/>
  <c r="G557" i="2"/>
  <c r="X556" i="2"/>
  <c r="V556" i="2"/>
  <c r="R556" i="2"/>
  <c r="J556" i="2"/>
  <c r="X555" i="2"/>
  <c r="V555" i="2"/>
  <c r="R555" i="2"/>
  <c r="J555" i="2"/>
  <c r="G555" i="2"/>
  <c r="X554" i="2"/>
  <c r="V554" i="2"/>
  <c r="R554" i="2"/>
  <c r="S554" i="2" s="1"/>
  <c r="P554" i="2"/>
  <c r="Q554" i="2" s="1"/>
  <c r="J554" i="2"/>
  <c r="G554" i="2"/>
  <c r="X553" i="2"/>
  <c r="V553" i="2"/>
  <c r="R553" i="2"/>
  <c r="P553" i="2" s="1"/>
  <c r="Q553" i="2"/>
  <c r="J553" i="2"/>
  <c r="G553" i="2"/>
  <c r="X552" i="2"/>
  <c r="V552" i="2"/>
  <c r="S552" i="2"/>
  <c r="R552" i="2"/>
  <c r="P552" i="2" s="1"/>
  <c r="Q552" i="2" s="1"/>
  <c r="J552" i="2"/>
  <c r="G552" i="2"/>
  <c r="X551" i="2"/>
  <c r="V551" i="2"/>
  <c r="R551" i="2"/>
  <c r="J551" i="2"/>
  <c r="X550" i="2"/>
  <c r="V550" i="2"/>
  <c r="R550" i="2"/>
  <c r="P550" i="2" s="1"/>
  <c r="Q550" i="2" s="1"/>
  <c r="J550" i="2"/>
  <c r="G550" i="2"/>
  <c r="X549" i="2"/>
  <c r="V549" i="2"/>
  <c r="S549" i="2"/>
  <c r="R549" i="2"/>
  <c r="P549" i="2"/>
  <c r="Q549" i="2" s="1"/>
  <c r="J549" i="2"/>
  <c r="G549" i="2"/>
  <c r="X548" i="2"/>
  <c r="V548" i="2"/>
  <c r="S548" i="2"/>
  <c r="R548" i="2"/>
  <c r="P548" i="2" s="1"/>
  <c r="Q548" i="2" s="1"/>
  <c r="J548" i="2"/>
  <c r="G548" i="2"/>
  <c r="X547" i="2"/>
  <c r="V547" i="2"/>
  <c r="S547" i="2"/>
  <c r="R547" i="2"/>
  <c r="P547" i="2"/>
  <c r="Q547" i="2" s="1"/>
  <c r="J547" i="2"/>
  <c r="G547" i="2"/>
  <c r="X546" i="2"/>
  <c r="V546" i="2"/>
  <c r="R546" i="2"/>
  <c r="P546" i="2" s="1"/>
  <c r="Q546" i="2"/>
  <c r="J546" i="2"/>
  <c r="G546" i="2"/>
  <c r="X545" i="2"/>
  <c r="V545" i="2"/>
  <c r="S545" i="2"/>
  <c r="R545" i="2"/>
  <c r="Q545" i="2"/>
  <c r="P545" i="2"/>
  <c r="J545" i="2"/>
  <c r="G545" i="2"/>
  <c r="X544" i="2"/>
  <c r="V544" i="2"/>
  <c r="R544" i="2"/>
  <c r="S544" i="2" s="1"/>
  <c r="J544" i="2"/>
  <c r="G544" i="2"/>
  <c r="X543" i="2"/>
  <c r="V543" i="2"/>
  <c r="S543" i="2"/>
  <c r="R543" i="2"/>
  <c r="P543" i="2"/>
  <c r="Q543" i="2" s="1"/>
  <c r="J543" i="2"/>
  <c r="G543" i="2"/>
  <c r="X542" i="2"/>
  <c r="V542" i="2"/>
  <c r="R542" i="2"/>
  <c r="S542" i="2" s="1"/>
  <c r="P542" i="2"/>
  <c r="Q542" i="2" s="1"/>
  <c r="J542" i="2"/>
  <c r="G542" i="2"/>
  <c r="X541" i="2"/>
  <c r="V541" i="2"/>
  <c r="R541" i="2"/>
  <c r="J541" i="2"/>
  <c r="G541" i="2"/>
  <c r="X540" i="2"/>
  <c r="V540" i="2"/>
  <c r="S540" i="2"/>
  <c r="R540" i="2"/>
  <c r="P540" i="2"/>
  <c r="Q540" i="2" s="1"/>
  <c r="J540" i="2"/>
  <c r="G540" i="2"/>
  <c r="X539" i="2"/>
  <c r="V539" i="2"/>
  <c r="R539" i="2"/>
  <c r="S539" i="2" s="1"/>
  <c r="P539" i="2"/>
  <c r="Q539" i="2" s="1"/>
  <c r="J539" i="2"/>
  <c r="G539" i="2"/>
  <c r="X538" i="2"/>
  <c r="V538" i="2"/>
  <c r="R538" i="2"/>
  <c r="J538" i="2"/>
  <c r="G538" i="2"/>
  <c r="X537" i="2"/>
  <c r="V537" i="2"/>
  <c r="R537" i="2"/>
  <c r="J537" i="2"/>
  <c r="X536" i="2"/>
  <c r="V536" i="2"/>
  <c r="R536" i="2"/>
  <c r="J536" i="2"/>
  <c r="G536" i="2"/>
  <c r="X535" i="2"/>
  <c r="V535" i="2"/>
  <c r="R535" i="2"/>
  <c r="P535" i="2" s="1"/>
  <c r="Q535" i="2"/>
  <c r="J535" i="2"/>
  <c r="G535" i="2"/>
  <c r="X534" i="2"/>
  <c r="V534" i="2"/>
  <c r="R534" i="2"/>
  <c r="J534" i="2"/>
  <c r="X533" i="2"/>
  <c r="V533" i="2"/>
  <c r="R533" i="2"/>
  <c r="S533" i="2" s="1"/>
  <c r="P533" i="2"/>
  <c r="Q533" i="2" s="1"/>
  <c r="J533" i="2"/>
  <c r="G533" i="2"/>
  <c r="X532" i="2"/>
  <c r="V532" i="2"/>
  <c r="S532" i="2"/>
  <c r="R532" i="2"/>
  <c r="P532" i="2"/>
  <c r="Q532" i="2" s="1"/>
  <c r="J532" i="2"/>
  <c r="G532" i="2"/>
  <c r="X531" i="2"/>
  <c r="V531" i="2"/>
  <c r="R531" i="2"/>
  <c r="P531" i="2"/>
  <c r="Q531" i="2" s="1"/>
  <c r="J531" i="2"/>
  <c r="X530" i="2"/>
  <c r="V530" i="2"/>
  <c r="S530" i="2"/>
  <c r="R530" i="2"/>
  <c r="P530" i="2" s="1"/>
  <c r="Q530" i="2"/>
  <c r="J530" i="2"/>
  <c r="G530" i="2"/>
  <c r="X529" i="2"/>
  <c r="V529" i="2"/>
  <c r="R529" i="2"/>
  <c r="P529" i="2" s="1"/>
  <c r="Q529" i="2"/>
  <c r="J529" i="2"/>
  <c r="G529" i="2"/>
  <c r="X528" i="2"/>
  <c r="V528" i="2"/>
  <c r="R528" i="2"/>
  <c r="J528" i="2"/>
  <c r="G528" i="2"/>
  <c r="X527" i="2"/>
  <c r="V527" i="2"/>
  <c r="S527" i="2"/>
  <c r="R527" i="2"/>
  <c r="P527" i="2"/>
  <c r="Q527" i="2" s="1"/>
  <c r="J527" i="2"/>
  <c r="X526" i="2"/>
  <c r="V526" i="2"/>
  <c r="R526" i="2"/>
  <c r="Q526" i="2"/>
  <c r="P526" i="2"/>
  <c r="J526" i="2"/>
  <c r="G526" i="2"/>
  <c r="X525" i="2"/>
  <c r="V525" i="2"/>
  <c r="R525" i="2"/>
  <c r="P525" i="2" s="1"/>
  <c r="Q525" i="2"/>
  <c r="J525" i="2"/>
  <c r="G525" i="2"/>
  <c r="X524" i="2"/>
  <c r="V524" i="2"/>
  <c r="R524" i="2"/>
  <c r="P524" i="2" s="1"/>
  <c r="Q524" i="2" s="1"/>
  <c r="J524" i="2"/>
  <c r="G524" i="2"/>
  <c r="X523" i="2"/>
  <c r="V523" i="2"/>
  <c r="R523" i="2"/>
  <c r="P523" i="2"/>
  <c r="Q523" i="2" s="1"/>
  <c r="J523" i="2"/>
  <c r="G523" i="2"/>
  <c r="X522" i="2"/>
  <c r="V522" i="2"/>
  <c r="S522" i="2"/>
  <c r="R522" i="2"/>
  <c r="P522" i="2" s="1"/>
  <c r="Q522" i="2"/>
  <c r="J522" i="2"/>
  <c r="G522" i="2"/>
  <c r="X521" i="2"/>
  <c r="V521" i="2"/>
  <c r="S521" i="2"/>
  <c r="R521" i="2"/>
  <c r="P521" i="2"/>
  <c r="Q521" i="2" s="1"/>
  <c r="J521" i="2"/>
  <c r="G521" i="2"/>
  <c r="X520" i="2"/>
  <c r="V520" i="2"/>
  <c r="R520" i="2"/>
  <c r="J520" i="2"/>
  <c r="G520" i="2"/>
  <c r="X519" i="2"/>
  <c r="V519" i="2"/>
  <c r="R519" i="2"/>
  <c r="S519" i="2" s="1"/>
  <c r="P519" i="2"/>
  <c r="Q519" i="2" s="1"/>
  <c r="J519" i="2"/>
  <c r="G519" i="2"/>
  <c r="X518" i="2"/>
  <c r="V518" i="2"/>
  <c r="R518" i="2"/>
  <c r="P518" i="2" s="1"/>
  <c r="Q518" i="2"/>
  <c r="J518" i="2"/>
  <c r="G518" i="2"/>
  <c r="X517" i="2"/>
  <c r="V517" i="2"/>
  <c r="S517" i="2"/>
  <c r="R517" i="2"/>
  <c r="P517" i="2" s="1"/>
  <c r="Q517" i="2" s="1"/>
  <c r="J517" i="2"/>
  <c r="X516" i="2"/>
  <c r="V516" i="2"/>
  <c r="R516" i="2"/>
  <c r="J516" i="2"/>
  <c r="G516" i="2"/>
  <c r="X515" i="2"/>
  <c r="V515" i="2"/>
  <c r="R515" i="2"/>
  <c r="J515" i="2"/>
  <c r="G515" i="2"/>
  <c r="X514" i="2"/>
  <c r="V514" i="2"/>
  <c r="S514" i="2"/>
  <c r="R514" i="2"/>
  <c r="P514" i="2"/>
  <c r="Q514" i="2" s="1"/>
  <c r="J514" i="2"/>
  <c r="G514" i="2"/>
  <c r="X513" i="2"/>
  <c r="V513" i="2"/>
  <c r="R513" i="2"/>
  <c r="S513" i="2" s="1"/>
  <c r="P513" i="2"/>
  <c r="Q513" i="2" s="1"/>
  <c r="J513" i="2"/>
  <c r="X512" i="2"/>
  <c r="V512" i="2"/>
  <c r="R512" i="2"/>
  <c r="J512" i="2"/>
  <c r="G512" i="2"/>
  <c r="X511" i="2"/>
  <c r="V511" i="2"/>
  <c r="S511" i="2"/>
  <c r="R511" i="2"/>
  <c r="P511" i="2"/>
  <c r="Q511" i="2" s="1"/>
  <c r="J511" i="2"/>
  <c r="X510" i="2"/>
  <c r="V510" i="2"/>
  <c r="R510" i="2"/>
  <c r="S510" i="2" s="1"/>
  <c r="J510" i="2"/>
  <c r="G510" i="2"/>
  <c r="X509" i="2"/>
  <c r="V509" i="2"/>
  <c r="S509" i="2"/>
  <c r="R509" i="2"/>
  <c r="P509" i="2"/>
  <c r="Q509" i="2" s="1"/>
  <c r="J509" i="2"/>
  <c r="X508" i="2"/>
  <c r="V508" i="2"/>
  <c r="R508" i="2"/>
  <c r="S508" i="2" s="1"/>
  <c r="P508" i="2"/>
  <c r="Q508" i="2" s="1"/>
  <c r="J508" i="2"/>
  <c r="G508" i="2"/>
  <c r="X507" i="2"/>
  <c r="V507" i="2"/>
  <c r="S507" i="2"/>
  <c r="R507" i="2"/>
  <c r="P507" i="2" s="1"/>
  <c r="Q507" i="2"/>
  <c r="J507" i="2"/>
  <c r="G507" i="2"/>
  <c r="X506" i="2"/>
  <c r="V506" i="2"/>
  <c r="S506" i="2"/>
  <c r="R506" i="2"/>
  <c r="P506" i="2" s="1"/>
  <c r="Q506" i="2"/>
  <c r="J506" i="2"/>
  <c r="G506" i="2"/>
  <c r="X505" i="2"/>
  <c r="V505" i="2"/>
  <c r="R505" i="2"/>
  <c r="J505" i="2"/>
  <c r="X504" i="2"/>
  <c r="V504" i="2"/>
  <c r="R504" i="2"/>
  <c r="J504" i="2"/>
  <c r="G504" i="2"/>
  <c r="X503" i="2"/>
  <c r="V503" i="2"/>
  <c r="R503" i="2"/>
  <c r="S503" i="2" s="1"/>
  <c r="P503" i="2"/>
  <c r="Q503" i="2" s="1"/>
  <c r="J503" i="2"/>
  <c r="G503" i="2"/>
  <c r="X502" i="2"/>
  <c r="V502" i="2"/>
  <c r="R502" i="2"/>
  <c r="S502" i="2" s="1"/>
  <c r="P502" i="2"/>
  <c r="Q502" i="2" s="1"/>
  <c r="J502" i="2"/>
  <c r="G502" i="2"/>
  <c r="X501" i="2"/>
  <c r="V501" i="2"/>
  <c r="R501" i="2"/>
  <c r="S501" i="2" s="1"/>
  <c r="Q501" i="2"/>
  <c r="P501" i="2"/>
  <c r="J501" i="2"/>
  <c r="G501" i="2"/>
  <c r="X500" i="2"/>
  <c r="V500" i="2"/>
  <c r="R500" i="2"/>
  <c r="S500" i="2" s="1"/>
  <c r="P500" i="2"/>
  <c r="Q500" i="2" s="1"/>
  <c r="J500" i="2"/>
  <c r="G500" i="2"/>
  <c r="X499" i="2"/>
  <c r="V499" i="2"/>
  <c r="R499" i="2"/>
  <c r="J499" i="2"/>
  <c r="G499" i="2"/>
  <c r="X498" i="2"/>
  <c r="V498" i="2"/>
  <c r="S498" i="2"/>
  <c r="R498" i="2"/>
  <c r="P498" i="2"/>
  <c r="Q498" i="2" s="1"/>
  <c r="J498" i="2"/>
  <c r="G498" i="2"/>
  <c r="X497" i="2"/>
  <c r="V497" i="2"/>
  <c r="R497" i="2"/>
  <c r="P497" i="2"/>
  <c r="Q497" i="2" s="1"/>
  <c r="J497" i="2"/>
  <c r="G497" i="2"/>
  <c r="X496" i="2"/>
  <c r="V496" i="2"/>
  <c r="R496" i="2"/>
  <c r="P496" i="2" s="1"/>
  <c r="Q496" i="2" s="1"/>
  <c r="J496" i="2"/>
  <c r="G496" i="2"/>
  <c r="X495" i="2"/>
  <c r="V495" i="2"/>
  <c r="R495" i="2"/>
  <c r="P495" i="2" s="1"/>
  <c r="Q495" i="2"/>
  <c r="J495" i="2"/>
  <c r="G495" i="2"/>
  <c r="X494" i="2"/>
  <c r="V494" i="2"/>
  <c r="R494" i="2"/>
  <c r="S494" i="2" s="1"/>
  <c r="P494" i="2"/>
  <c r="Q494" i="2" s="1"/>
  <c r="J494" i="2"/>
  <c r="X493" i="2"/>
  <c r="V493" i="2"/>
  <c r="R493" i="2"/>
  <c r="P493" i="2" s="1"/>
  <c r="Q493" i="2" s="1"/>
  <c r="J493" i="2"/>
  <c r="X492" i="2"/>
  <c r="V492" i="2"/>
  <c r="R492" i="2"/>
  <c r="P492" i="2" s="1"/>
  <c r="Q492" i="2" s="1"/>
  <c r="J492" i="2"/>
  <c r="X491" i="2"/>
  <c r="V491" i="2"/>
  <c r="S491" i="2"/>
  <c r="R491" i="2"/>
  <c r="P491" i="2"/>
  <c r="Q491" i="2" s="1"/>
  <c r="J491" i="2"/>
  <c r="G491" i="2"/>
  <c r="X490" i="2"/>
  <c r="V490" i="2"/>
  <c r="S490" i="2"/>
  <c r="R490" i="2"/>
  <c r="P490" i="2" s="1"/>
  <c r="Q490" i="2"/>
  <c r="J490" i="2"/>
  <c r="G490" i="2"/>
  <c r="X489" i="2"/>
  <c r="V489" i="2"/>
  <c r="R489" i="2"/>
  <c r="P489" i="2" s="1"/>
  <c r="Q489" i="2"/>
  <c r="J489" i="2"/>
  <c r="G489" i="2"/>
  <c r="X488" i="2"/>
  <c r="V488" i="2"/>
  <c r="R488" i="2"/>
  <c r="J488" i="2"/>
  <c r="X487" i="2"/>
  <c r="V487" i="2"/>
  <c r="R487" i="2"/>
  <c r="P487" i="2" s="1"/>
  <c r="Q487" i="2" s="1"/>
  <c r="J487" i="2"/>
  <c r="G487" i="2"/>
  <c r="X486" i="2"/>
  <c r="V486" i="2"/>
  <c r="R486" i="2"/>
  <c r="J486" i="2"/>
  <c r="G486" i="2"/>
  <c r="X485" i="2"/>
  <c r="V485" i="2"/>
  <c r="R485" i="2"/>
  <c r="P485" i="2"/>
  <c r="Q485" i="2" s="1"/>
  <c r="J485" i="2"/>
  <c r="G485" i="2"/>
  <c r="X484" i="2"/>
  <c r="V484" i="2"/>
  <c r="S484" i="2"/>
  <c r="R484" i="2"/>
  <c r="P484" i="2"/>
  <c r="Q484" i="2" s="1"/>
  <c r="J484" i="2"/>
  <c r="G484" i="2"/>
  <c r="X483" i="2"/>
  <c r="V483" i="2"/>
  <c r="S483" i="2"/>
  <c r="R483" i="2"/>
  <c r="P483" i="2"/>
  <c r="Q483" i="2" s="1"/>
  <c r="J483" i="2"/>
  <c r="X482" i="2"/>
  <c r="V482" i="2"/>
  <c r="R482" i="2"/>
  <c r="J482" i="2"/>
  <c r="G482" i="2"/>
  <c r="X481" i="2"/>
  <c r="V481" i="2"/>
  <c r="R481" i="2"/>
  <c r="S481" i="2" s="1"/>
  <c r="P481" i="2"/>
  <c r="Q481" i="2" s="1"/>
  <c r="J481" i="2"/>
  <c r="G481" i="2"/>
  <c r="X480" i="2"/>
  <c r="V480" i="2"/>
  <c r="S480" i="2"/>
  <c r="R480" i="2"/>
  <c r="P480" i="2"/>
  <c r="Q480" i="2" s="1"/>
  <c r="J480" i="2"/>
  <c r="G480" i="2"/>
  <c r="X479" i="2"/>
  <c r="V479" i="2"/>
  <c r="S479" i="2"/>
  <c r="R479" i="2"/>
  <c r="Q479" i="2"/>
  <c r="P479" i="2"/>
  <c r="J479" i="2"/>
  <c r="X478" i="2"/>
  <c r="V478" i="2"/>
  <c r="R478" i="2"/>
  <c r="P478" i="2"/>
  <c r="Q478" i="2" s="1"/>
  <c r="J478" i="2"/>
  <c r="G478" i="2"/>
  <c r="X477" i="2"/>
  <c r="V477" i="2"/>
  <c r="R477" i="2"/>
  <c r="S477" i="2" s="1"/>
  <c r="P477" i="2"/>
  <c r="Q477" i="2" s="1"/>
  <c r="J477" i="2"/>
  <c r="G477" i="2"/>
  <c r="X476" i="2"/>
  <c r="V476" i="2"/>
  <c r="R476" i="2"/>
  <c r="P476" i="2" s="1"/>
  <c r="Q476" i="2"/>
  <c r="J476" i="2"/>
  <c r="G476" i="2"/>
  <c r="X475" i="2"/>
  <c r="V475" i="2"/>
  <c r="S475" i="2"/>
  <c r="R475" i="2"/>
  <c r="Q475" i="2"/>
  <c r="P475" i="2"/>
  <c r="J475" i="2"/>
  <c r="G475" i="2"/>
  <c r="X474" i="2"/>
  <c r="V474" i="2"/>
  <c r="R474" i="2"/>
  <c r="P474" i="2"/>
  <c r="Q474" i="2" s="1"/>
  <c r="J474" i="2"/>
  <c r="G474" i="2"/>
  <c r="X473" i="2"/>
  <c r="V473" i="2"/>
  <c r="S473" i="2"/>
  <c r="R473" i="2"/>
  <c r="P473" i="2"/>
  <c r="Q473" i="2" s="1"/>
  <c r="J473" i="2"/>
  <c r="X472" i="2"/>
  <c r="V472" i="2"/>
  <c r="R472" i="2"/>
  <c r="J472" i="2"/>
  <c r="X471" i="2"/>
  <c r="V471" i="2"/>
  <c r="R471" i="2"/>
  <c r="J471" i="2"/>
  <c r="G471" i="2"/>
  <c r="X470" i="2"/>
  <c r="V470" i="2"/>
  <c r="R470" i="2"/>
  <c r="J470" i="2"/>
  <c r="G470" i="2"/>
  <c r="X469" i="2"/>
  <c r="V469" i="2"/>
  <c r="R469" i="2"/>
  <c r="J469" i="2"/>
  <c r="G469" i="2"/>
  <c r="X468" i="2"/>
  <c r="V468" i="2"/>
  <c r="S468" i="2"/>
  <c r="R468" i="2"/>
  <c r="Q468" i="2"/>
  <c r="P468" i="2"/>
  <c r="J468" i="2"/>
  <c r="G468" i="2"/>
  <c r="X467" i="2"/>
  <c r="V467" i="2"/>
  <c r="R467" i="2"/>
  <c r="J467" i="2"/>
  <c r="G467" i="2"/>
  <c r="X466" i="2"/>
  <c r="V466" i="2"/>
  <c r="R466" i="2"/>
  <c r="S466" i="2" s="1"/>
  <c r="P466" i="2"/>
  <c r="Q466" i="2" s="1"/>
  <c r="J466" i="2"/>
  <c r="G466" i="2"/>
  <c r="X465" i="2"/>
  <c r="V465" i="2"/>
  <c r="R465" i="2"/>
  <c r="S465" i="2" s="1"/>
  <c r="P465" i="2"/>
  <c r="Q465" i="2" s="1"/>
  <c r="J465" i="2"/>
  <c r="G465" i="2"/>
  <c r="X464" i="2"/>
  <c r="V464" i="2"/>
  <c r="R464" i="2"/>
  <c r="P464" i="2" s="1"/>
  <c r="Q464" i="2"/>
  <c r="J464" i="2"/>
  <c r="G464" i="2"/>
  <c r="X463" i="2"/>
  <c r="V463" i="2"/>
  <c r="R463" i="2"/>
  <c r="P463" i="2"/>
  <c r="Q463" i="2" s="1"/>
  <c r="J463" i="2"/>
  <c r="G463" i="2"/>
  <c r="X462" i="2"/>
  <c r="V462" i="2"/>
  <c r="R462" i="2"/>
  <c r="P462" i="2" s="1"/>
  <c r="Q462" i="2" s="1"/>
  <c r="J462" i="2"/>
  <c r="G462" i="2"/>
  <c r="X461" i="2"/>
  <c r="V461" i="2"/>
  <c r="S461" i="2"/>
  <c r="R461" i="2"/>
  <c r="P461" i="2"/>
  <c r="Q461" i="2" s="1"/>
  <c r="J461" i="2"/>
  <c r="G461" i="2"/>
  <c r="X460" i="2"/>
  <c r="V460" i="2"/>
  <c r="R460" i="2"/>
  <c r="P460" i="2" s="1"/>
  <c r="Q460" i="2" s="1"/>
  <c r="J460" i="2"/>
  <c r="G460" i="2"/>
  <c r="X459" i="2"/>
  <c r="V459" i="2"/>
  <c r="S459" i="2"/>
  <c r="R459" i="2"/>
  <c r="P459" i="2"/>
  <c r="Q459" i="2" s="1"/>
  <c r="J459" i="2"/>
  <c r="G459" i="2"/>
  <c r="X458" i="2"/>
  <c r="V458" i="2"/>
  <c r="R458" i="2"/>
  <c r="P458" i="2" s="1"/>
  <c r="Q458" i="2" s="1"/>
  <c r="J458" i="2"/>
  <c r="G458" i="2"/>
  <c r="X457" i="2"/>
  <c r="V457" i="2"/>
  <c r="S457" i="2"/>
  <c r="R457" i="2"/>
  <c r="P457" i="2"/>
  <c r="Q457" i="2" s="1"/>
  <c r="J457" i="2"/>
  <c r="G457" i="2"/>
  <c r="X456" i="2"/>
  <c r="V456" i="2"/>
  <c r="R456" i="2"/>
  <c r="P456" i="2" s="1"/>
  <c r="Q456" i="2" s="1"/>
  <c r="J456" i="2"/>
  <c r="G456" i="2"/>
  <c r="X455" i="2"/>
  <c r="V455" i="2"/>
  <c r="S455" i="2"/>
  <c r="R455" i="2"/>
  <c r="P455" i="2"/>
  <c r="Q455" i="2" s="1"/>
  <c r="J455" i="2"/>
  <c r="G455" i="2"/>
  <c r="X454" i="2"/>
  <c r="V454" i="2"/>
  <c r="R454" i="2"/>
  <c r="P454" i="2" s="1"/>
  <c r="Q454" i="2" s="1"/>
  <c r="J454" i="2"/>
  <c r="G454" i="2"/>
  <c r="X453" i="2"/>
  <c r="V453" i="2"/>
  <c r="S453" i="2"/>
  <c r="R453" i="2"/>
  <c r="P453" i="2"/>
  <c r="Q453" i="2" s="1"/>
  <c r="J453" i="2"/>
  <c r="G453" i="2"/>
  <c r="X452" i="2"/>
  <c r="V452" i="2"/>
  <c r="R452" i="2"/>
  <c r="P452" i="2" s="1"/>
  <c r="Q452" i="2"/>
  <c r="J452" i="2"/>
  <c r="G452" i="2"/>
  <c r="X451" i="2"/>
  <c r="V451" i="2"/>
  <c r="R451" i="2"/>
  <c r="P451" i="2" s="1"/>
  <c r="Q451" i="2" s="1"/>
  <c r="J451" i="2"/>
  <c r="G451" i="2"/>
  <c r="X450" i="2"/>
  <c r="V450" i="2"/>
  <c r="S450" i="2"/>
  <c r="R450" i="2"/>
  <c r="P450" i="2"/>
  <c r="Q450" i="2" s="1"/>
  <c r="J450" i="2"/>
  <c r="G450" i="2"/>
  <c r="X449" i="2"/>
  <c r="V449" i="2"/>
  <c r="R449" i="2"/>
  <c r="J449" i="2"/>
  <c r="G449" i="2"/>
  <c r="X448" i="2"/>
  <c r="V448" i="2"/>
  <c r="R448" i="2"/>
  <c r="P448" i="2" s="1"/>
  <c r="Q448" i="2"/>
  <c r="J448" i="2"/>
  <c r="G448" i="2"/>
  <c r="X447" i="2"/>
  <c r="V447" i="2"/>
  <c r="R447" i="2"/>
  <c r="J447" i="2"/>
  <c r="G447" i="2"/>
  <c r="X446" i="2"/>
  <c r="V446" i="2"/>
  <c r="R446" i="2"/>
  <c r="J446" i="2"/>
  <c r="G446" i="2"/>
  <c r="X445" i="2"/>
  <c r="V445" i="2"/>
  <c r="S445" i="2"/>
  <c r="R445" i="2"/>
  <c r="P445" i="2" s="1"/>
  <c r="Q445" i="2"/>
  <c r="J445" i="2"/>
  <c r="G445" i="2"/>
  <c r="X444" i="2"/>
  <c r="V444" i="2"/>
  <c r="R444" i="2"/>
  <c r="P444" i="2" s="1"/>
  <c r="Q444" i="2"/>
  <c r="J444" i="2"/>
  <c r="G444" i="2"/>
  <c r="X443" i="2"/>
  <c r="V443" i="2"/>
  <c r="R443" i="2"/>
  <c r="P443" i="2" s="1"/>
  <c r="Q443" i="2" s="1"/>
  <c r="J443" i="2"/>
  <c r="G443" i="2"/>
  <c r="X442" i="2"/>
  <c r="V442" i="2"/>
  <c r="R442" i="2"/>
  <c r="S442" i="2" s="1"/>
  <c r="P442" i="2"/>
  <c r="Q442" i="2" s="1"/>
  <c r="J442" i="2"/>
  <c r="G442" i="2"/>
  <c r="X441" i="2"/>
  <c r="V441" i="2"/>
  <c r="R441" i="2"/>
  <c r="S441" i="2" s="1"/>
  <c r="P441" i="2"/>
  <c r="Q441" i="2" s="1"/>
  <c r="J441" i="2"/>
  <c r="G441" i="2"/>
  <c r="X440" i="2"/>
  <c r="V440" i="2"/>
  <c r="R440" i="2"/>
  <c r="S440" i="2" s="1"/>
  <c r="P440" i="2"/>
  <c r="Q440" i="2" s="1"/>
  <c r="J440" i="2"/>
  <c r="G440" i="2"/>
  <c r="X439" i="2"/>
  <c r="V439" i="2"/>
  <c r="R439" i="2"/>
  <c r="S439" i="2" s="1"/>
  <c r="P439" i="2"/>
  <c r="Q439" i="2" s="1"/>
  <c r="J439" i="2"/>
  <c r="G439" i="2"/>
  <c r="X438" i="2"/>
  <c r="V438" i="2"/>
  <c r="R438" i="2"/>
  <c r="J438" i="2"/>
  <c r="G438" i="2"/>
  <c r="X437" i="2"/>
  <c r="V437" i="2"/>
  <c r="S437" i="2"/>
  <c r="R437" i="2"/>
  <c r="P437" i="2"/>
  <c r="J437" i="2"/>
  <c r="G437" i="2"/>
  <c r="X436" i="2"/>
  <c r="V436" i="2"/>
  <c r="S436" i="2"/>
  <c r="R436" i="2"/>
  <c r="P436" i="2"/>
  <c r="J436" i="2"/>
  <c r="G436" i="2"/>
  <c r="X435" i="2"/>
  <c r="V435" i="2"/>
  <c r="R435" i="2"/>
  <c r="S435" i="2" s="1"/>
  <c r="P435" i="2"/>
  <c r="J435" i="2"/>
  <c r="G435" i="2"/>
  <c r="X434" i="2"/>
  <c r="V434" i="2"/>
  <c r="S434" i="2"/>
  <c r="R434" i="2"/>
  <c r="P434" i="2" s="1"/>
  <c r="Q434" i="2"/>
  <c r="J434" i="2"/>
  <c r="G434" i="2"/>
  <c r="X433" i="2"/>
  <c r="V433" i="2"/>
  <c r="R433" i="2"/>
  <c r="S433" i="2" s="1"/>
  <c r="P433" i="2"/>
  <c r="Q433" i="2" s="1"/>
  <c r="J433" i="2"/>
  <c r="G433" i="2"/>
  <c r="X432" i="2"/>
  <c r="V432" i="2"/>
  <c r="R432" i="2"/>
  <c r="P432" i="2" s="1"/>
  <c r="Q432" i="2" s="1"/>
  <c r="J432" i="2"/>
  <c r="G432" i="2"/>
  <c r="X431" i="2"/>
  <c r="V431" i="2"/>
  <c r="R431" i="2"/>
  <c r="S431" i="2" s="1"/>
  <c r="Q431" i="2"/>
  <c r="P431" i="2"/>
  <c r="J431" i="2"/>
  <c r="G431" i="2"/>
  <c r="X430" i="2"/>
  <c r="V430" i="2"/>
  <c r="R430" i="2"/>
  <c r="J430" i="2"/>
  <c r="G430" i="2"/>
  <c r="X429" i="2"/>
  <c r="V429" i="2"/>
  <c r="S429" i="2"/>
  <c r="R429" i="2"/>
  <c r="P429" i="2"/>
  <c r="Q429" i="2" s="1"/>
  <c r="J429" i="2"/>
  <c r="G429" i="2"/>
  <c r="X428" i="2"/>
  <c r="V428" i="2"/>
  <c r="R428" i="2"/>
  <c r="P428" i="2" s="1"/>
  <c r="Q428" i="2"/>
  <c r="J428" i="2"/>
  <c r="G428" i="2"/>
  <c r="X427" i="2"/>
  <c r="V427" i="2"/>
  <c r="R427" i="2"/>
  <c r="P427" i="2" s="1"/>
  <c r="Q427" i="2" s="1"/>
  <c r="J427" i="2"/>
  <c r="G427" i="2"/>
  <c r="X426" i="2"/>
  <c r="V426" i="2"/>
  <c r="R426" i="2"/>
  <c r="P426" i="2"/>
  <c r="Q426" i="2" s="1"/>
  <c r="J426" i="2"/>
  <c r="G426" i="2"/>
  <c r="X425" i="2"/>
  <c r="V425" i="2"/>
  <c r="R425" i="2"/>
  <c r="Q425" i="2"/>
  <c r="P425" i="2"/>
  <c r="J425" i="2"/>
  <c r="G425" i="2"/>
  <c r="X424" i="2"/>
  <c r="V424" i="2"/>
  <c r="R424" i="2"/>
  <c r="P424" i="2" s="1"/>
  <c r="Q424" i="2" s="1"/>
  <c r="J424" i="2"/>
  <c r="G424" i="2"/>
  <c r="X423" i="2"/>
  <c r="V423" i="2"/>
  <c r="R423" i="2"/>
  <c r="P423" i="2"/>
  <c r="Q423" i="2" s="1"/>
  <c r="J423" i="2"/>
  <c r="X422" i="2"/>
  <c r="V422" i="2"/>
  <c r="S422" i="2"/>
  <c r="R422" i="2"/>
  <c r="P422" i="2"/>
  <c r="Q422" i="2" s="1"/>
  <c r="J422" i="2"/>
  <c r="G422" i="2"/>
  <c r="X421" i="2"/>
  <c r="V421" i="2"/>
  <c r="R421" i="2"/>
  <c r="S421" i="2" s="1"/>
  <c r="P421" i="2"/>
  <c r="Q421" i="2" s="1"/>
  <c r="J421" i="2"/>
  <c r="G421" i="2"/>
  <c r="X420" i="2"/>
  <c r="V420" i="2"/>
  <c r="R420" i="2"/>
  <c r="P420" i="2" s="1"/>
  <c r="Q420" i="2" s="1"/>
  <c r="J420" i="2"/>
  <c r="G420" i="2"/>
  <c r="X419" i="2"/>
  <c r="V419" i="2"/>
  <c r="R419" i="2"/>
  <c r="J419" i="2"/>
  <c r="X418" i="2"/>
  <c r="V418" i="2"/>
  <c r="R418" i="2"/>
  <c r="S418" i="2" s="1"/>
  <c r="P418" i="2"/>
  <c r="Q418" i="2" s="1"/>
  <c r="J418" i="2"/>
  <c r="G418" i="2"/>
  <c r="X417" i="2"/>
  <c r="V417" i="2"/>
  <c r="S417" i="2"/>
  <c r="R417" i="2"/>
  <c r="Q417" i="2"/>
  <c r="P417" i="2"/>
  <c r="J417" i="2"/>
  <c r="G417" i="2"/>
  <c r="X416" i="2"/>
  <c r="V416" i="2"/>
  <c r="R416" i="2"/>
  <c r="J416" i="2"/>
  <c r="G416" i="2"/>
  <c r="X415" i="2"/>
  <c r="V415" i="2"/>
  <c r="S415" i="2"/>
  <c r="R415" i="2"/>
  <c r="P415" i="2"/>
  <c r="Q415" i="2" s="1"/>
  <c r="J415" i="2"/>
  <c r="G415" i="2"/>
  <c r="X414" i="2"/>
  <c r="V414" i="2"/>
  <c r="R414" i="2"/>
  <c r="S414" i="2" s="1"/>
  <c r="P414" i="2"/>
  <c r="Q414" i="2" s="1"/>
  <c r="J414" i="2"/>
  <c r="G414" i="2"/>
  <c r="X413" i="2"/>
  <c r="V413" i="2"/>
  <c r="S413" i="2"/>
  <c r="R413" i="2"/>
  <c r="P413" i="2"/>
  <c r="Q413" i="2" s="1"/>
  <c r="J413" i="2"/>
  <c r="G413" i="2"/>
  <c r="X412" i="2"/>
  <c r="V412" i="2"/>
  <c r="R412" i="2"/>
  <c r="S412" i="2" s="1"/>
  <c r="P412" i="2"/>
  <c r="Q412" i="2" s="1"/>
  <c r="J412" i="2"/>
  <c r="G412" i="2"/>
  <c r="X411" i="2"/>
  <c r="V411" i="2"/>
  <c r="R411" i="2"/>
  <c r="P411" i="2" s="1"/>
  <c r="Q411" i="2" s="1"/>
  <c r="J411" i="2"/>
  <c r="G411" i="2"/>
  <c r="X410" i="2"/>
  <c r="V410" i="2"/>
  <c r="R410" i="2"/>
  <c r="S410" i="2" s="1"/>
  <c r="P410" i="2"/>
  <c r="Q410" i="2" s="1"/>
  <c r="J410" i="2"/>
  <c r="X409" i="2"/>
  <c r="V409" i="2"/>
  <c r="R409" i="2"/>
  <c r="J409" i="2"/>
  <c r="G409" i="2"/>
  <c r="X408" i="2"/>
  <c r="V408" i="2"/>
  <c r="R408" i="2"/>
  <c r="P408" i="2" s="1"/>
  <c r="Q408" i="2"/>
  <c r="J408" i="2"/>
  <c r="G408" i="2"/>
  <c r="X407" i="2"/>
  <c r="V407" i="2"/>
  <c r="R407" i="2"/>
  <c r="S407" i="2" s="1"/>
  <c r="P407" i="2"/>
  <c r="Q407" i="2" s="1"/>
  <c r="J407" i="2"/>
  <c r="G407" i="2"/>
  <c r="X406" i="2"/>
  <c r="V406" i="2"/>
  <c r="R406" i="2"/>
  <c r="P406" i="2" s="1"/>
  <c r="Q406" i="2" s="1"/>
  <c r="J406" i="2"/>
  <c r="G406" i="2"/>
  <c r="X405" i="2"/>
  <c r="V405" i="2"/>
  <c r="R405" i="2"/>
  <c r="P405" i="2"/>
  <c r="Q405" i="2" s="1"/>
  <c r="J405" i="2"/>
  <c r="G405" i="2"/>
  <c r="X404" i="2"/>
  <c r="V404" i="2"/>
  <c r="R404" i="2"/>
  <c r="S404" i="2" s="1"/>
  <c r="P404" i="2"/>
  <c r="Q404" i="2" s="1"/>
  <c r="J404" i="2"/>
  <c r="G404" i="2"/>
  <c r="X403" i="2"/>
  <c r="V403" i="2"/>
  <c r="S403" i="2"/>
  <c r="R403" i="2"/>
  <c r="Q403" i="2"/>
  <c r="P403" i="2"/>
  <c r="J403" i="2"/>
  <c r="G403" i="2"/>
  <c r="X402" i="2"/>
  <c r="V402" i="2"/>
  <c r="R402" i="2"/>
  <c r="S402" i="2" s="1"/>
  <c r="P402" i="2"/>
  <c r="Q402" i="2" s="1"/>
  <c r="J402" i="2"/>
  <c r="G402" i="2"/>
  <c r="X401" i="2"/>
  <c r="V401" i="2"/>
  <c r="S401" i="2"/>
  <c r="R401" i="2"/>
  <c r="Q401" i="2"/>
  <c r="P401" i="2"/>
  <c r="J401" i="2"/>
  <c r="G401" i="2"/>
  <c r="X400" i="2"/>
  <c r="V400" i="2"/>
  <c r="R400" i="2"/>
  <c r="J400" i="2"/>
  <c r="G400" i="2"/>
  <c r="X399" i="2"/>
  <c r="V399" i="2"/>
  <c r="S399" i="2"/>
  <c r="R399" i="2"/>
  <c r="P399" i="2"/>
  <c r="Q399" i="2" s="1"/>
  <c r="J399" i="2"/>
  <c r="G399" i="2"/>
  <c r="X398" i="2"/>
  <c r="V398" i="2"/>
  <c r="R398" i="2"/>
  <c r="S398" i="2" s="1"/>
  <c r="P398" i="2"/>
  <c r="Q398" i="2" s="1"/>
  <c r="J398" i="2"/>
  <c r="G398" i="2"/>
  <c r="X397" i="2"/>
  <c r="V397" i="2"/>
  <c r="S397" i="2"/>
  <c r="R397" i="2"/>
  <c r="P397" i="2"/>
  <c r="Q397" i="2" s="1"/>
  <c r="J397" i="2"/>
  <c r="G397" i="2"/>
  <c r="X396" i="2"/>
  <c r="V396" i="2"/>
  <c r="R396" i="2"/>
  <c r="P396" i="2"/>
  <c r="Q396" i="2" s="1"/>
  <c r="J396" i="2"/>
  <c r="G396" i="2"/>
  <c r="X395" i="2"/>
  <c r="V395" i="2"/>
  <c r="R395" i="2"/>
  <c r="S395" i="2" s="1"/>
  <c r="P395" i="2"/>
  <c r="Q395" i="2" s="1"/>
  <c r="J395" i="2"/>
  <c r="G395" i="2"/>
  <c r="X394" i="2"/>
  <c r="V394" i="2"/>
  <c r="S394" i="2"/>
  <c r="R394" i="2"/>
  <c r="P394" i="2"/>
  <c r="Q394" i="2" s="1"/>
  <c r="J394" i="2"/>
  <c r="G394" i="2"/>
  <c r="X393" i="2"/>
  <c r="V393" i="2"/>
  <c r="S393" i="2"/>
  <c r="R393" i="2"/>
  <c r="P393" i="2"/>
  <c r="Q393" i="2" s="1"/>
  <c r="J393" i="2"/>
  <c r="G393" i="2"/>
  <c r="X392" i="2"/>
  <c r="V392" i="2"/>
  <c r="R392" i="2"/>
  <c r="P392" i="2"/>
  <c r="Q392" i="2" s="1"/>
  <c r="J392" i="2"/>
  <c r="G392" i="2"/>
  <c r="X391" i="2"/>
  <c r="V391" i="2"/>
  <c r="S391" i="2"/>
  <c r="R391" i="2"/>
  <c r="P391" i="2" s="1"/>
  <c r="Q391" i="2"/>
  <c r="J391" i="2"/>
  <c r="G391" i="2"/>
  <c r="X390" i="2"/>
  <c r="V390" i="2"/>
  <c r="R390" i="2"/>
  <c r="S390" i="2" s="1"/>
  <c r="P390" i="2"/>
  <c r="Q390" i="2" s="1"/>
  <c r="J390" i="2"/>
  <c r="G390" i="2"/>
  <c r="X389" i="2"/>
  <c r="V389" i="2"/>
  <c r="R389" i="2"/>
  <c r="P389" i="2" s="1"/>
  <c r="Q389" i="2" s="1"/>
  <c r="J389" i="2"/>
  <c r="G389" i="2"/>
  <c r="X388" i="2"/>
  <c r="V388" i="2"/>
  <c r="R388" i="2"/>
  <c r="S388" i="2" s="1"/>
  <c r="P388" i="2"/>
  <c r="Q388" i="2" s="1"/>
  <c r="J388" i="2"/>
  <c r="G388" i="2"/>
  <c r="X387" i="2"/>
  <c r="V387" i="2"/>
  <c r="R387" i="2"/>
  <c r="J387" i="2"/>
  <c r="G387" i="2"/>
  <c r="X386" i="2"/>
  <c r="V386" i="2"/>
  <c r="S386" i="2"/>
  <c r="R386" i="2"/>
  <c r="P386" i="2"/>
  <c r="Q386" i="2" s="1"/>
  <c r="J386" i="2"/>
  <c r="G386" i="2"/>
  <c r="X385" i="2"/>
  <c r="V385" i="2"/>
  <c r="R385" i="2"/>
  <c r="J385" i="2"/>
  <c r="G385" i="2"/>
  <c r="X384" i="2"/>
  <c r="V384" i="2"/>
  <c r="R384" i="2"/>
  <c r="P384" i="2" s="1"/>
  <c r="Q384" i="2"/>
  <c r="J384" i="2"/>
  <c r="G384" i="2"/>
  <c r="X383" i="2"/>
  <c r="V383" i="2"/>
  <c r="S383" i="2"/>
  <c r="R383" i="2"/>
  <c r="P383" i="2"/>
  <c r="Q383" i="2" s="1"/>
  <c r="J383" i="2"/>
  <c r="G383" i="2"/>
  <c r="X382" i="2"/>
  <c r="V382" i="2"/>
  <c r="R382" i="2"/>
  <c r="S382" i="2" s="1"/>
  <c r="P382" i="2"/>
  <c r="Q382" i="2" s="1"/>
  <c r="J382" i="2"/>
  <c r="G382" i="2"/>
  <c r="X381" i="2"/>
  <c r="V381" i="2"/>
  <c r="R381" i="2"/>
  <c r="P381" i="2" s="1"/>
  <c r="J381" i="2"/>
  <c r="G381" i="2"/>
  <c r="X380" i="2"/>
  <c r="V380" i="2"/>
  <c r="S380" i="2"/>
  <c r="R380" i="2"/>
  <c r="Q380" i="2"/>
  <c r="P380" i="2"/>
  <c r="J380" i="2"/>
  <c r="G380" i="2"/>
  <c r="X379" i="2"/>
  <c r="V379" i="2"/>
  <c r="S379" i="2"/>
  <c r="R379" i="2"/>
  <c r="P379" i="2" s="1"/>
  <c r="Q379" i="2"/>
  <c r="J379" i="2"/>
  <c r="G379" i="2"/>
  <c r="X378" i="2"/>
  <c r="V378" i="2"/>
  <c r="S378" i="2"/>
  <c r="R378" i="2"/>
  <c r="P378" i="2"/>
  <c r="Q378" i="2" s="1"/>
  <c r="J378" i="2"/>
  <c r="G378" i="2"/>
  <c r="X377" i="2"/>
  <c r="V377" i="2"/>
  <c r="R377" i="2"/>
  <c r="J377" i="2"/>
  <c r="G377" i="2"/>
  <c r="X376" i="2"/>
  <c r="V376" i="2"/>
  <c r="R376" i="2"/>
  <c r="P376" i="2"/>
  <c r="Q376" i="2" s="1"/>
  <c r="J376" i="2"/>
  <c r="X375" i="2"/>
  <c r="V375" i="2"/>
  <c r="R375" i="2"/>
  <c r="P375" i="2"/>
  <c r="Q375" i="2" s="1"/>
  <c r="J375" i="2"/>
  <c r="G375" i="2"/>
  <c r="X374" i="2"/>
  <c r="V374" i="2"/>
  <c r="R374" i="2"/>
  <c r="S374" i="2" s="1"/>
  <c r="P374" i="2"/>
  <c r="Q374" i="2" s="1"/>
  <c r="J374" i="2"/>
  <c r="G374" i="2"/>
  <c r="X373" i="2"/>
  <c r="V373" i="2"/>
  <c r="S373" i="2"/>
  <c r="R373" i="2"/>
  <c r="P373" i="2"/>
  <c r="Q373" i="2" s="1"/>
  <c r="J373" i="2"/>
  <c r="G373" i="2"/>
  <c r="X372" i="2"/>
  <c r="V372" i="2"/>
  <c r="R372" i="2"/>
  <c r="S372" i="2" s="1"/>
  <c r="Q372" i="2"/>
  <c r="P372" i="2"/>
  <c r="J372" i="2"/>
  <c r="G372" i="2"/>
  <c r="X371" i="2"/>
  <c r="V371" i="2"/>
  <c r="R371" i="2"/>
  <c r="P371" i="2" s="1"/>
  <c r="Q371" i="2"/>
  <c r="J371" i="2"/>
  <c r="G371" i="2"/>
  <c r="X370" i="2"/>
  <c r="V370" i="2"/>
  <c r="R370" i="2"/>
  <c r="S370" i="2" s="1"/>
  <c r="P370" i="2"/>
  <c r="Q370" i="2" s="1"/>
  <c r="J370" i="2"/>
  <c r="G370" i="2"/>
  <c r="X369" i="2"/>
  <c r="V369" i="2"/>
  <c r="R369" i="2"/>
  <c r="S369" i="2" s="1"/>
  <c r="P369" i="2"/>
  <c r="J369" i="2"/>
  <c r="G369" i="2"/>
  <c r="X368" i="2"/>
  <c r="V368" i="2"/>
  <c r="S368" i="2"/>
  <c r="R368" i="2"/>
  <c r="P368" i="2"/>
  <c r="J368" i="2"/>
  <c r="G368" i="2"/>
  <c r="X367" i="2"/>
  <c r="V367" i="2"/>
  <c r="S367" i="2"/>
  <c r="R367" i="2"/>
  <c r="P367" i="2"/>
  <c r="J367" i="2"/>
  <c r="G367" i="2"/>
  <c r="X366" i="2"/>
  <c r="V366" i="2"/>
  <c r="R366" i="2"/>
  <c r="J366" i="2"/>
  <c r="X365" i="2"/>
  <c r="V365" i="2"/>
  <c r="R365" i="2"/>
  <c r="S365" i="2" s="1"/>
  <c r="P365" i="2"/>
  <c r="Q365" i="2" s="1"/>
  <c r="J365" i="2"/>
  <c r="G365" i="2"/>
  <c r="X364" i="2"/>
  <c r="V364" i="2"/>
  <c r="R364" i="2"/>
  <c r="J364" i="2"/>
  <c r="G364" i="2"/>
  <c r="X363" i="2"/>
  <c r="V363" i="2"/>
  <c r="R363" i="2"/>
  <c r="S363" i="2" s="1"/>
  <c r="P363" i="2"/>
  <c r="Q363" i="2" s="1"/>
  <c r="J363" i="2"/>
  <c r="G363" i="2"/>
  <c r="X362" i="2"/>
  <c r="V362" i="2"/>
  <c r="R362" i="2"/>
  <c r="S362" i="2" s="1"/>
  <c r="P362" i="2"/>
  <c r="Q362" i="2" s="1"/>
  <c r="J362" i="2"/>
  <c r="G362" i="2"/>
  <c r="X361" i="2"/>
  <c r="V361" i="2"/>
  <c r="R361" i="2"/>
  <c r="S361" i="2" s="1"/>
  <c r="P361" i="2"/>
  <c r="Q361" i="2" s="1"/>
  <c r="J361" i="2"/>
  <c r="G361" i="2"/>
  <c r="X360" i="2"/>
  <c r="V360" i="2"/>
  <c r="R360" i="2"/>
  <c r="J360" i="2"/>
  <c r="G360" i="2"/>
  <c r="X359" i="2"/>
  <c r="V359" i="2"/>
  <c r="R359" i="2"/>
  <c r="J359" i="2"/>
  <c r="G359" i="2"/>
  <c r="X358" i="2"/>
  <c r="V358" i="2"/>
  <c r="R358" i="2"/>
  <c r="S358" i="2" s="1"/>
  <c r="J358" i="2"/>
  <c r="X357" i="2"/>
  <c r="V357" i="2"/>
  <c r="R357" i="2"/>
  <c r="P357" i="2" s="1"/>
  <c r="Q357" i="2" s="1"/>
  <c r="J357" i="2"/>
  <c r="G357" i="2"/>
  <c r="X356" i="2"/>
  <c r="V356" i="2"/>
  <c r="S356" i="2"/>
  <c r="R356" i="2"/>
  <c r="P356" i="2"/>
  <c r="Q356" i="2" s="1"/>
  <c r="J356" i="2"/>
  <c r="G356" i="2"/>
  <c r="X355" i="2"/>
  <c r="V355" i="2"/>
  <c r="R355" i="2"/>
  <c r="P355" i="2" s="1"/>
  <c r="Q355" i="2"/>
  <c r="J355" i="2"/>
  <c r="G355" i="2"/>
  <c r="X354" i="2"/>
  <c r="V354" i="2"/>
  <c r="R354" i="2"/>
  <c r="S354" i="2" s="1"/>
  <c r="P354" i="2"/>
  <c r="Q354" i="2" s="1"/>
  <c r="J354" i="2"/>
  <c r="G354" i="2"/>
  <c r="X353" i="2"/>
  <c r="V353" i="2"/>
  <c r="R353" i="2"/>
  <c r="P353" i="2"/>
  <c r="Q353" i="2" s="1"/>
  <c r="J353" i="2"/>
  <c r="G353" i="2"/>
  <c r="X352" i="2"/>
  <c r="V352" i="2"/>
  <c r="S352" i="2"/>
  <c r="R352" i="2"/>
  <c r="P352" i="2"/>
  <c r="Q352" i="2" s="1"/>
  <c r="J352" i="2"/>
  <c r="G352" i="2"/>
  <c r="X351" i="2"/>
  <c r="V351" i="2"/>
  <c r="R351" i="2"/>
  <c r="S351" i="2" s="1"/>
  <c r="P351" i="2"/>
  <c r="Q351" i="2" s="1"/>
  <c r="J351" i="2"/>
  <c r="G351" i="2"/>
  <c r="X350" i="2"/>
  <c r="V350" i="2"/>
  <c r="R350" i="2"/>
  <c r="S350" i="2" s="1"/>
  <c r="P350" i="2"/>
  <c r="Q350" i="2" s="1"/>
  <c r="J350" i="2"/>
  <c r="G350" i="2"/>
  <c r="X349" i="2"/>
  <c r="V349" i="2"/>
  <c r="R349" i="2"/>
  <c r="S349" i="2" s="1"/>
  <c r="P349" i="2"/>
  <c r="Q349" i="2" s="1"/>
  <c r="J349" i="2"/>
  <c r="X348" i="2"/>
  <c r="V348" i="2"/>
  <c r="R348" i="2"/>
  <c r="P348" i="2"/>
  <c r="Q348" i="2" s="1"/>
  <c r="J348" i="2"/>
  <c r="G348" i="2"/>
  <c r="X347" i="2"/>
  <c r="V347" i="2"/>
  <c r="R347" i="2"/>
  <c r="S347" i="2" s="1"/>
  <c r="P347" i="2"/>
  <c r="Q347" i="2" s="1"/>
  <c r="J347" i="2"/>
  <c r="X346" i="2"/>
  <c r="V346" i="2"/>
  <c r="R346" i="2"/>
  <c r="P346" i="2"/>
  <c r="Q346" i="2" s="1"/>
  <c r="J346" i="2"/>
  <c r="G346" i="2"/>
  <c r="X345" i="2"/>
  <c r="V345" i="2"/>
  <c r="R345" i="2"/>
  <c r="Q345" i="2"/>
  <c r="P345" i="2"/>
  <c r="J345" i="2"/>
  <c r="G345" i="2"/>
  <c r="X344" i="2"/>
  <c r="V344" i="2"/>
  <c r="R344" i="2"/>
  <c r="P344" i="2"/>
  <c r="Q344" i="2" s="1"/>
  <c r="J344" i="2"/>
  <c r="G344" i="2"/>
  <c r="X343" i="2"/>
  <c r="V343" i="2"/>
  <c r="R343" i="2"/>
  <c r="P343" i="2" s="1"/>
  <c r="Q343" i="2"/>
  <c r="J343" i="2"/>
  <c r="G343" i="2"/>
  <c r="X342" i="2"/>
  <c r="V342" i="2"/>
  <c r="R342" i="2"/>
  <c r="P342" i="2"/>
  <c r="Q342" i="2" s="1"/>
  <c r="J342" i="2"/>
  <c r="G342" i="2"/>
  <c r="X341" i="2"/>
  <c r="V341" i="2"/>
  <c r="R341" i="2"/>
  <c r="P341" i="2" s="1"/>
  <c r="Q341" i="2"/>
  <c r="J341" i="2"/>
  <c r="G341" i="2"/>
  <c r="X340" i="2"/>
  <c r="V340" i="2"/>
  <c r="S340" i="2"/>
  <c r="R340" i="2"/>
  <c r="P340" i="2"/>
  <c r="Q340" i="2" s="1"/>
  <c r="J340" i="2"/>
  <c r="G340" i="2"/>
  <c r="X339" i="2"/>
  <c r="V339" i="2"/>
  <c r="R339" i="2"/>
  <c r="P339" i="2"/>
  <c r="J339" i="2"/>
  <c r="G339" i="2"/>
  <c r="X338" i="2"/>
  <c r="V338" i="2"/>
  <c r="R338" i="2"/>
  <c r="J338" i="2"/>
  <c r="G338" i="2"/>
  <c r="X337" i="2"/>
  <c r="V337" i="2"/>
  <c r="R337" i="2"/>
  <c r="J337" i="2"/>
  <c r="G337" i="2"/>
  <c r="X336" i="2"/>
  <c r="V336" i="2"/>
  <c r="S336" i="2"/>
  <c r="R336" i="2"/>
  <c r="P336" i="2" s="1"/>
  <c r="Q336" i="2"/>
  <c r="J336" i="2"/>
  <c r="X335" i="2"/>
  <c r="V335" i="2"/>
  <c r="R335" i="2"/>
  <c r="S335" i="2" s="1"/>
  <c r="P335" i="2"/>
  <c r="Q335" i="2" s="1"/>
  <c r="J335" i="2"/>
  <c r="G335" i="2"/>
  <c r="X334" i="2"/>
  <c r="V334" i="2"/>
  <c r="R334" i="2"/>
  <c r="P334" i="2" s="1"/>
  <c r="Q334" i="2" s="1"/>
  <c r="J334" i="2"/>
  <c r="G334" i="2"/>
  <c r="X333" i="2"/>
  <c r="V333" i="2"/>
  <c r="S333" i="2"/>
  <c r="R333" i="2"/>
  <c r="P333" i="2"/>
  <c r="Q333" i="2" s="1"/>
  <c r="J333" i="2"/>
  <c r="G333" i="2"/>
  <c r="X332" i="2"/>
  <c r="V332" i="2"/>
  <c r="R332" i="2"/>
  <c r="P332" i="2" s="1"/>
  <c r="Q332" i="2" s="1"/>
  <c r="J332" i="2"/>
  <c r="G332" i="2"/>
  <c r="X331" i="2"/>
  <c r="V331" i="2"/>
  <c r="R331" i="2"/>
  <c r="P331" i="2"/>
  <c r="Q331" i="2" s="1"/>
  <c r="J331" i="2"/>
  <c r="G331" i="2"/>
  <c r="X330" i="2"/>
  <c r="V330" i="2"/>
  <c r="S330" i="2"/>
  <c r="R330" i="2"/>
  <c r="P330" i="2"/>
  <c r="Q330" i="2" s="1"/>
  <c r="J330" i="2"/>
  <c r="G330" i="2"/>
  <c r="X329" i="2"/>
  <c r="V329" i="2"/>
  <c r="R329" i="2"/>
  <c r="P329" i="2" s="1"/>
  <c r="Q329" i="2" s="1"/>
  <c r="J329" i="2"/>
  <c r="G329" i="2"/>
  <c r="X328" i="2"/>
  <c r="V328" i="2"/>
  <c r="R328" i="2"/>
  <c r="S328" i="2" s="1"/>
  <c r="P328" i="2"/>
  <c r="Q328" i="2" s="1"/>
  <c r="J328" i="2"/>
  <c r="G328" i="2"/>
  <c r="X327" i="2"/>
  <c r="V327" i="2"/>
  <c r="R327" i="2"/>
  <c r="S327" i="2" s="1"/>
  <c r="P327" i="2"/>
  <c r="Q327" i="2" s="1"/>
  <c r="J327" i="2"/>
  <c r="X326" i="2"/>
  <c r="V326" i="2"/>
  <c r="R326" i="2"/>
  <c r="P326" i="2" s="1"/>
  <c r="Q326" i="2" s="1"/>
  <c r="J326" i="2"/>
  <c r="G326" i="2"/>
  <c r="X325" i="2"/>
  <c r="V325" i="2"/>
  <c r="R325" i="2"/>
  <c r="P325" i="2" s="1"/>
  <c r="Q325" i="2" s="1"/>
  <c r="J325" i="2"/>
  <c r="G325" i="2"/>
  <c r="X324" i="2"/>
  <c r="V324" i="2"/>
  <c r="R324" i="2"/>
  <c r="P324" i="2"/>
  <c r="Q324" i="2" s="1"/>
  <c r="J324" i="2"/>
  <c r="G324" i="2"/>
  <c r="X323" i="2"/>
  <c r="V323" i="2"/>
  <c r="R323" i="2"/>
  <c r="S323" i="2" s="1"/>
  <c r="P323" i="2"/>
  <c r="Q323" i="2" s="1"/>
  <c r="J323" i="2"/>
  <c r="X322" i="2"/>
  <c r="V322" i="2"/>
  <c r="R322" i="2"/>
  <c r="J322" i="2"/>
  <c r="G322" i="2"/>
  <c r="X321" i="2"/>
  <c r="V321" i="2"/>
  <c r="S321" i="2"/>
  <c r="R321" i="2"/>
  <c r="P321" i="2"/>
  <c r="Q321" i="2" s="1"/>
  <c r="J321" i="2"/>
  <c r="G321" i="2"/>
  <c r="X320" i="2"/>
  <c r="V320" i="2"/>
  <c r="R320" i="2"/>
  <c r="J320" i="2"/>
  <c r="G320" i="2"/>
  <c r="X319" i="2"/>
  <c r="V319" i="2"/>
  <c r="S319" i="2"/>
  <c r="R319" i="2"/>
  <c r="P319" i="2"/>
  <c r="Q319" i="2" s="1"/>
  <c r="J319" i="2"/>
  <c r="X318" i="2"/>
  <c r="V318" i="2"/>
  <c r="S318" i="2"/>
  <c r="R318" i="2"/>
  <c r="P318" i="2"/>
  <c r="Q318" i="2" s="1"/>
  <c r="J318" i="2"/>
  <c r="G318" i="2"/>
  <c r="X317" i="2"/>
  <c r="V317" i="2"/>
  <c r="R317" i="2"/>
  <c r="P317" i="2" s="1"/>
  <c r="Q317" i="2"/>
  <c r="J317" i="2"/>
  <c r="G317" i="2"/>
  <c r="X316" i="2"/>
  <c r="V316" i="2"/>
  <c r="S316" i="2"/>
  <c r="R316" i="2"/>
  <c r="Q316" i="2"/>
  <c r="P316" i="2"/>
  <c r="J316" i="2"/>
  <c r="G316" i="2"/>
  <c r="X315" i="2"/>
  <c r="V315" i="2"/>
  <c r="R315" i="2"/>
  <c r="P315" i="2" s="1"/>
  <c r="Q315" i="2" s="1"/>
  <c r="J315" i="2"/>
  <c r="G315" i="2"/>
  <c r="X314" i="2"/>
  <c r="V314" i="2"/>
  <c r="S314" i="2"/>
  <c r="R314" i="2"/>
  <c r="P314" i="2"/>
  <c r="Q314" i="2" s="1"/>
  <c r="J314" i="2"/>
  <c r="X313" i="2"/>
  <c r="V313" i="2"/>
  <c r="S313" i="2"/>
  <c r="R313" i="2"/>
  <c r="P313" i="2"/>
  <c r="Q313" i="2" s="1"/>
  <c r="J313" i="2"/>
  <c r="G313" i="2"/>
  <c r="X312" i="2"/>
  <c r="V312" i="2"/>
  <c r="R312" i="2"/>
  <c r="S312" i="2" s="1"/>
  <c r="P312" i="2"/>
  <c r="Q312" i="2" s="1"/>
  <c r="J312" i="2"/>
  <c r="G312" i="2"/>
  <c r="X311" i="2"/>
  <c r="V311" i="2"/>
  <c r="S311" i="2"/>
  <c r="R311" i="2"/>
  <c r="P311" i="2"/>
  <c r="Q311" i="2" s="1"/>
  <c r="J311" i="2"/>
  <c r="G311" i="2"/>
  <c r="X310" i="2"/>
  <c r="V310" i="2"/>
  <c r="R310" i="2"/>
  <c r="S310" i="2" s="1"/>
  <c r="P310" i="2"/>
  <c r="Q310" i="2" s="1"/>
  <c r="J310" i="2"/>
  <c r="G310" i="2"/>
  <c r="X309" i="2"/>
  <c r="V309" i="2"/>
  <c r="R309" i="2"/>
  <c r="P309" i="2"/>
  <c r="Q309" i="2" s="1"/>
  <c r="J309" i="2"/>
  <c r="G309" i="2"/>
  <c r="X308" i="2"/>
  <c r="V308" i="2"/>
  <c r="S308" i="2"/>
  <c r="R308" i="2"/>
  <c r="Q308" i="2"/>
  <c r="P308" i="2"/>
  <c r="J308" i="2"/>
  <c r="G308" i="2"/>
  <c r="X307" i="2"/>
  <c r="V307" i="2"/>
  <c r="S307" i="2"/>
  <c r="R307" i="2"/>
  <c r="P307" i="2"/>
  <c r="Q307" i="2" s="1"/>
  <c r="J307" i="2"/>
  <c r="G307" i="2"/>
  <c r="X306" i="2"/>
  <c r="V306" i="2"/>
  <c r="S306" i="2"/>
  <c r="R306" i="2"/>
  <c r="P306" i="2"/>
  <c r="J306" i="2"/>
  <c r="G306" i="2"/>
  <c r="X305" i="2"/>
  <c r="V305" i="2"/>
  <c r="R305" i="2"/>
  <c r="P305" i="2" s="1"/>
  <c r="Q305" i="2" s="1"/>
  <c r="J305" i="2"/>
  <c r="G305" i="2"/>
  <c r="X304" i="2"/>
  <c r="V304" i="2"/>
  <c r="R304" i="2"/>
  <c r="P304" i="2" s="1"/>
  <c r="Q304" i="2"/>
  <c r="J304" i="2"/>
  <c r="G304" i="2"/>
  <c r="X303" i="2"/>
  <c r="V303" i="2"/>
  <c r="S303" i="2"/>
  <c r="R303" i="2"/>
  <c r="P303" i="2"/>
  <c r="Q303" i="2" s="1"/>
  <c r="J303" i="2"/>
  <c r="G303" i="2"/>
  <c r="X302" i="2"/>
  <c r="V302" i="2"/>
  <c r="R302" i="2"/>
  <c r="P302" i="2" s="1"/>
  <c r="Q302" i="2"/>
  <c r="J302" i="2"/>
  <c r="G302" i="2"/>
  <c r="X301" i="2"/>
  <c r="V301" i="2"/>
  <c r="R301" i="2"/>
  <c r="S301" i="2" s="1"/>
  <c r="P301" i="2"/>
  <c r="Q301" i="2" s="1"/>
  <c r="J301" i="2"/>
  <c r="X300" i="2"/>
  <c r="V300" i="2"/>
  <c r="R300" i="2"/>
  <c r="J300" i="2"/>
  <c r="X299" i="2"/>
  <c r="V299" i="2"/>
  <c r="R299" i="2"/>
  <c r="P299" i="2" s="1"/>
  <c r="Q299" i="2"/>
  <c r="J299" i="2"/>
  <c r="G299" i="2"/>
  <c r="X298" i="2"/>
  <c r="V298" i="2"/>
  <c r="R298" i="2"/>
  <c r="P298" i="2" s="1"/>
  <c r="Q298" i="2" s="1"/>
  <c r="J298" i="2"/>
  <c r="G298" i="2"/>
  <c r="X297" i="2"/>
  <c r="V297" i="2"/>
  <c r="R297" i="2"/>
  <c r="P297" i="2"/>
  <c r="Q297" i="2" s="1"/>
  <c r="J297" i="2"/>
  <c r="G297" i="2"/>
  <c r="X296" i="2"/>
  <c r="V296" i="2"/>
  <c r="R296" i="2"/>
  <c r="J296" i="2"/>
  <c r="G296" i="2"/>
  <c r="X295" i="2"/>
  <c r="V295" i="2"/>
  <c r="S295" i="2"/>
  <c r="R295" i="2"/>
  <c r="P295" i="2"/>
  <c r="Q295" i="2" s="1"/>
  <c r="J295" i="2"/>
  <c r="X294" i="2"/>
  <c r="V294" i="2"/>
  <c r="S294" i="2"/>
  <c r="R294" i="2"/>
  <c r="P294" i="2"/>
  <c r="Q294" i="2" s="1"/>
  <c r="J294" i="2"/>
  <c r="G294" i="2"/>
  <c r="X293" i="2"/>
  <c r="V293" i="2"/>
  <c r="R293" i="2"/>
  <c r="S293" i="2" s="1"/>
  <c r="P293" i="2"/>
  <c r="Q293" i="2" s="1"/>
  <c r="J293" i="2"/>
  <c r="G293" i="2"/>
  <c r="X292" i="2"/>
  <c r="V292" i="2"/>
  <c r="R292" i="2"/>
  <c r="P292" i="2" s="1"/>
  <c r="Q292" i="2" s="1"/>
  <c r="J292" i="2"/>
  <c r="G292" i="2"/>
  <c r="X291" i="2"/>
  <c r="V291" i="2"/>
  <c r="R291" i="2"/>
  <c r="Q291" i="2"/>
  <c r="P291" i="2"/>
  <c r="J291" i="2"/>
  <c r="G291" i="2"/>
  <c r="X290" i="2"/>
  <c r="V290" i="2"/>
  <c r="R290" i="2"/>
  <c r="P290" i="2"/>
  <c r="Q290" i="2" s="1"/>
  <c r="J290" i="2"/>
  <c r="G290" i="2"/>
  <c r="X289" i="2"/>
  <c r="V289" i="2"/>
  <c r="S289" i="2"/>
  <c r="R289" i="2"/>
  <c r="P289" i="2"/>
  <c r="Q289" i="2" s="1"/>
  <c r="J289" i="2"/>
  <c r="G289" i="2"/>
  <c r="X288" i="2"/>
  <c r="V288" i="2"/>
  <c r="R288" i="2"/>
  <c r="S288" i="2" s="1"/>
  <c r="P288" i="2"/>
  <c r="Q288" i="2" s="1"/>
  <c r="J288" i="2"/>
  <c r="G288" i="2"/>
  <c r="X287" i="2"/>
  <c r="V287" i="2"/>
  <c r="S287" i="2"/>
  <c r="R287" i="2"/>
  <c r="P287" i="2"/>
  <c r="Q287" i="2" s="1"/>
  <c r="J287" i="2"/>
  <c r="G287" i="2"/>
  <c r="X286" i="2"/>
  <c r="V286" i="2"/>
  <c r="S286" i="2"/>
  <c r="R286" i="2"/>
  <c r="P286" i="2"/>
  <c r="Q286" i="2" s="1"/>
  <c r="J286" i="2"/>
  <c r="G286" i="2"/>
  <c r="X285" i="2"/>
  <c r="V285" i="2"/>
  <c r="R285" i="2"/>
  <c r="P285" i="2" s="1"/>
  <c r="Q285" i="2"/>
  <c r="J285" i="2"/>
  <c r="G285" i="2"/>
  <c r="X284" i="2"/>
  <c r="V284" i="2"/>
  <c r="R284" i="2"/>
  <c r="J284" i="2"/>
  <c r="G284" i="2"/>
  <c r="X283" i="2"/>
  <c r="V283" i="2"/>
  <c r="S283" i="2"/>
  <c r="R283" i="2"/>
  <c r="P283" i="2" s="1"/>
  <c r="Q283" i="2"/>
  <c r="J283" i="2"/>
  <c r="G283" i="2"/>
  <c r="X282" i="2"/>
  <c r="V282" i="2"/>
  <c r="S282" i="2"/>
  <c r="R282" i="2"/>
  <c r="P282" i="2"/>
  <c r="J282" i="2"/>
  <c r="G282" i="2"/>
  <c r="X281" i="2"/>
  <c r="V281" i="2"/>
  <c r="R281" i="2"/>
  <c r="S281" i="2" s="1"/>
  <c r="P281" i="2"/>
  <c r="J281" i="2"/>
  <c r="G281" i="2"/>
  <c r="X280" i="2"/>
  <c r="V280" i="2"/>
  <c r="R280" i="2"/>
  <c r="P280" i="2" s="1"/>
  <c r="Q280" i="2" s="1"/>
  <c r="J280" i="2"/>
  <c r="G280" i="2"/>
  <c r="X279" i="2"/>
  <c r="V279" i="2"/>
  <c r="S279" i="2"/>
  <c r="R279" i="2"/>
  <c r="P279" i="2"/>
  <c r="Q279" i="2" s="1"/>
  <c r="J279" i="2"/>
  <c r="G279" i="2"/>
  <c r="X278" i="2"/>
  <c r="V278" i="2"/>
  <c r="S278" i="2"/>
  <c r="R278" i="2"/>
  <c r="P278" i="2"/>
  <c r="Q278" i="2" s="1"/>
  <c r="J278" i="2"/>
  <c r="G278" i="2"/>
  <c r="X277" i="2"/>
  <c r="V277" i="2"/>
  <c r="S277" i="2"/>
  <c r="R277" i="2"/>
  <c r="P277" i="2"/>
  <c r="Q277" i="2" s="1"/>
  <c r="J277" i="2"/>
  <c r="X276" i="2"/>
  <c r="V276" i="2"/>
  <c r="R276" i="2"/>
  <c r="S276" i="2" s="1"/>
  <c r="J276" i="2"/>
  <c r="G276" i="2"/>
  <c r="X275" i="2"/>
  <c r="V275" i="2"/>
  <c r="R275" i="2"/>
  <c r="S275" i="2" s="1"/>
  <c r="P275" i="2"/>
  <c r="Q275" i="2" s="1"/>
  <c r="J275" i="2"/>
  <c r="G275" i="2"/>
  <c r="X274" i="2"/>
  <c r="V274" i="2"/>
  <c r="R274" i="2"/>
  <c r="S274" i="2" s="1"/>
  <c r="P274" i="2"/>
  <c r="Q274" i="2" s="1"/>
  <c r="J274" i="2"/>
  <c r="G274" i="2"/>
  <c r="X273" i="2"/>
  <c r="V273" i="2"/>
  <c r="S273" i="2"/>
  <c r="R273" i="2"/>
  <c r="P273" i="2"/>
  <c r="Q273" i="2" s="1"/>
  <c r="J273" i="2"/>
  <c r="G273" i="2"/>
  <c r="X272" i="2"/>
  <c r="V272" i="2"/>
  <c r="R272" i="2"/>
  <c r="P272" i="2"/>
  <c r="Q272" i="2" s="1"/>
  <c r="J272" i="2"/>
  <c r="G272" i="2"/>
  <c r="X271" i="2"/>
  <c r="V271" i="2"/>
  <c r="R271" i="2"/>
  <c r="P271" i="2"/>
  <c r="Q271" i="2" s="1"/>
  <c r="J271" i="2"/>
  <c r="G271" i="2"/>
  <c r="X270" i="2"/>
  <c r="V270" i="2"/>
  <c r="R270" i="2"/>
  <c r="J270" i="2"/>
  <c r="G270" i="2"/>
  <c r="X269" i="2"/>
  <c r="V269" i="2"/>
  <c r="R269" i="2"/>
  <c r="P269" i="2" s="1"/>
  <c r="Q269" i="2"/>
  <c r="J269" i="2"/>
  <c r="G269" i="2"/>
  <c r="X268" i="2"/>
  <c r="V268" i="2"/>
  <c r="R268" i="2"/>
  <c r="S268" i="2" s="1"/>
  <c r="P268" i="2"/>
  <c r="Q268" i="2" s="1"/>
  <c r="J268" i="2"/>
  <c r="X267" i="2"/>
  <c r="V267" i="2"/>
  <c r="R267" i="2"/>
  <c r="S267" i="2" s="1"/>
  <c r="P267" i="2"/>
  <c r="Q267" i="2" s="1"/>
  <c r="J267" i="2"/>
  <c r="G267" i="2"/>
  <c r="X266" i="2"/>
  <c r="V266" i="2"/>
  <c r="S266" i="2"/>
  <c r="R266" i="2"/>
  <c r="P266" i="2"/>
  <c r="Q266" i="2" s="1"/>
  <c r="J266" i="2"/>
  <c r="G266" i="2"/>
  <c r="X265" i="2"/>
  <c r="V265" i="2"/>
  <c r="R265" i="2"/>
  <c r="S265" i="2" s="1"/>
  <c r="P265" i="2"/>
  <c r="Q265" i="2" s="1"/>
  <c r="J265" i="2"/>
  <c r="G265" i="2"/>
  <c r="X264" i="2"/>
  <c r="V264" i="2"/>
  <c r="S264" i="2"/>
  <c r="R264" i="2"/>
  <c r="P264" i="2"/>
  <c r="Q264" i="2" s="1"/>
  <c r="J264" i="2"/>
  <c r="G264" i="2"/>
  <c r="X263" i="2"/>
  <c r="V263" i="2"/>
  <c r="R263" i="2"/>
  <c r="S263" i="2" s="1"/>
  <c r="P263" i="2"/>
  <c r="Q263" i="2" s="1"/>
  <c r="J263" i="2"/>
  <c r="X262" i="2"/>
  <c r="V262" i="2"/>
  <c r="S262" i="2"/>
  <c r="R262" i="2"/>
  <c r="P262" i="2"/>
  <c r="Q262" i="2" s="1"/>
  <c r="J262" i="2"/>
  <c r="G262" i="2"/>
  <c r="X261" i="2"/>
  <c r="V261" i="2"/>
  <c r="S261" i="2"/>
  <c r="R261" i="2"/>
  <c r="P261" i="2"/>
  <c r="Q261" i="2" s="1"/>
  <c r="J261" i="2"/>
  <c r="G261" i="2"/>
  <c r="X260" i="2"/>
  <c r="V260" i="2"/>
  <c r="R260" i="2"/>
  <c r="P260" i="2" s="1"/>
  <c r="Q260" i="2" s="1"/>
  <c r="J260" i="2"/>
  <c r="G260" i="2"/>
  <c r="X259" i="2"/>
  <c r="V259" i="2"/>
  <c r="R259" i="2"/>
  <c r="Q259" i="2"/>
  <c r="P259" i="2"/>
  <c r="J259" i="2"/>
  <c r="G259" i="2"/>
  <c r="X258" i="2"/>
  <c r="V258" i="2"/>
  <c r="S258" i="2"/>
  <c r="R258" i="2"/>
  <c r="P258" i="2" s="1"/>
  <c r="Q258" i="2"/>
  <c r="J258" i="2"/>
  <c r="X257" i="2"/>
  <c r="V257" i="2"/>
  <c r="R257" i="2"/>
  <c r="P257" i="2" s="1"/>
  <c r="Q257" i="2"/>
  <c r="J257" i="2"/>
  <c r="G257" i="2"/>
  <c r="X256" i="2"/>
  <c r="V256" i="2"/>
  <c r="R256" i="2"/>
  <c r="P256" i="2"/>
  <c r="Q256" i="2" s="1"/>
  <c r="J256" i="2"/>
  <c r="G256" i="2"/>
  <c r="X255" i="2"/>
  <c r="V255" i="2"/>
  <c r="R255" i="2"/>
  <c r="Q255" i="2"/>
  <c r="P255" i="2"/>
  <c r="J255" i="2"/>
  <c r="G255" i="2"/>
  <c r="X254" i="2"/>
  <c r="V254" i="2"/>
  <c r="R254" i="2"/>
  <c r="P254" i="2" s="1"/>
  <c r="Q254" i="2"/>
  <c r="J254" i="2"/>
  <c r="G254" i="2"/>
  <c r="X253" i="2"/>
  <c r="V253" i="2"/>
  <c r="R253" i="2"/>
  <c r="J253" i="2"/>
  <c r="X252" i="2"/>
  <c r="V252" i="2"/>
  <c r="R252" i="2"/>
  <c r="P252" i="2"/>
  <c r="Q252" i="2" s="1"/>
  <c r="J252" i="2"/>
  <c r="G252" i="2"/>
  <c r="X251" i="2"/>
  <c r="V251" i="2"/>
  <c r="R251" i="2"/>
  <c r="P251" i="2"/>
  <c r="Q251" i="2" s="1"/>
  <c r="J251" i="2"/>
  <c r="G251" i="2"/>
  <c r="X250" i="2"/>
  <c r="V250" i="2"/>
  <c r="R250" i="2"/>
  <c r="P250" i="2" s="1"/>
  <c r="Q250" i="2"/>
  <c r="J250" i="2"/>
  <c r="G250" i="2"/>
  <c r="X249" i="2"/>
  <c r="V249" i="2"/>
  <c r="R249" i="2"/>
  <c r="P249" i="2" s="1"/>
  <c r="Q249" i="2" s="1"/>
  <c r="J249" i="2"/>
  <c r="G249" i="2"/>
  <c r="X248" i="2"/>
  <c r="V248" i="2"/>
  <c r="S248" i="2"/>
  <c r="R248" i="2"/>
  <c r="Q248" i="2"/>
  <c r="P248" i="2"/>
  <c r="J248" i="2"/>
  <c r="G248" i="2"/>
  <c r="X247" i="2"/>
  <c r="V247" i="2"/>
  <c r="R247" i="2"/>
  <c r="S247" i="2" s="1"/>
  <c r="P247" i="2"/>
  <c r="Q247" i="2" s="1"/>
  <c r="J247" i="2"/>
  <c r="G247" i="2"/>
  <c r="X246" i="2"/>
  <c r="V246" i="2"/>
  <c r="R246" i="2"/>
  <c r="S246" i="2" s="1"/>
  <c r="J246" i="2"/>
  <c r="G246" i="2"/>
  <c r="X245" i="2"/>
  <c r="V245" i="2"/>
  <c r="S245" i="2"/>
  <c r="R245" i="2"/>
  <c r="P245" i="2"/>
  <c r="Q245" i="2" s="1"/>
  <c r="J245" i="2"/>
  <c r="G245" i="2"/>
  <c r="X244" i="2"/>
  <c r="V244" i="2"/>
  <c r="R244" i="2"/>
  <c r="J244" i="2"/>
  <c r="G244" i="2"/>
  <c r="X243" i="2"/>
  <c r="V243" i="2"/>
  <c r="R243" i="2"/>
  <c r="P243" i="2" s="1"/>
  <c r="Q243" i="2" s="1"/>
  <c r="J243" i="2"/>
  <c r="G243" i="2"/>
  <c r="X242" i="2"/>
  <c r="V242" i="2"/>
  <c r="S242" i="2"/>
  <c r="R242" i="2"/>
  <c r="Q242" i="2"/>
  <c r="P242" i="2"/>
  <c r="J242" i="2"/>
  <c r="G242" i="2"/>
  <c r="X241" i="2"/>
  <c r="V241" i="2"/>
  <c r="S241" i="2"/>
  <c r="R241" i="2"/>
  <c r="P241" i="2"/>
  <c r="Q241" i="2" s="1"/>
  <c r="J241" i="2"/>
  <c r="G241" i="2"/>
  <c r="X240" i="2"/>
  <c r="V240" i="2"/>
  <c r="R240" i="2"/>
  <c r="S240" i="2" s="1"/>
  <c r="P240" i="2"/>
  <c r="Q240" i="2" s="1"/>
  <c r="J240" i="2"/>
  <c r="G240" i="2"/>
  <c r="X239" i="2"/>
  <c r="V239" i="2"/>
  <c r="R239" i="2"/>
  <c r="S239" i="2" s="1"/>
  <c r="P239" i="2"/>
  <c r="Q239" i="2" s="1"/>
  <c r="J239" i="2"/>
  <c r="G239" i="2"/>
  <c r="X238" i="2"/>
  <c r="V238" i="2"/>
  <c r="S238" i="2"/>
  <c r="R238" i="2"/>
  <c r="P238" i="2"/>
  <c r="Q238" i="2" s="1"/>
  <c r="J238" i="2"/>
  <c r="G238" i="2"/>
  <c r="X237" i="2"/>
  <c r="V237" i="2"/>
  <c r="S237" i="2"/>
  <c r="R237" i="2"/>
  <c r="P237" i="2"/>
  <c r="Q237" i="2" s="1"/>
  <c r="J237" i="2"/>
  <c r="G237" i="2"/>
  <c r="X236" i="2"/>
  <c r="V236" i="2"/>
  <c r="R236" i="2"/>
  <c r="P236" i="2" s="1"/>
  <c r="Q236" i="2"/>
  <c r="J236" i="2"/>
  <c r="G236" i="2"/>
  <c r="X235" i="2"/>
  <c r="V235" i="2"/>
  <c r="S235" i="2"/>
  <c r="R235" i="2"/>
  <c r="P235" i="2" s="1"/>
  <c r="Q235" i="2"/>
  <c r="J235" i="2"/>
  <c r="G235" i="2"/>
  <c r="X234" i="2"/>
  <c r="V234" i="2"/>
  <c r="R234" i="2"/>
  <c r="P234" i="2"/>
  <c r="Q234" i="2" s="1"/>
  <c r="J234" i="2"/>
  <c r="G234" i="2"/>
  <c r="X233" i="2"/>
  <c r="V233" i="2"/>
  <c r="R233" i="2"/>
  <c r="S233" i="2" s="1"/>
  <c r="P233" i="2"/>
  <c r="Q233" i="2" s="1"/>
  <c r="J233" i="2"/>
  <c r="G233" i="2"/>
  <c r="X232" i="2"/>
  <c r="V232" i="2"/>
  <c r="R232" i="2"/>
  <c r="P232" i="2"/>
  <c r="Q232" i="2" s="1"/>
  <c r="J232" i="2"/>
  <c r="G232" i="2"/>
  <c r="X231" i="2"/>
  <c r="V231" i="2"/>
  <c r="S231" i="2"/>
  <c r="R231" i="2"/>
  <c r="P231" i="2"/>
  <c r="Q231" i="2" s="1"/>
  <c r="J231" i="2"/>
  <c r="G231" i="2"/>
  <c r="X230" i="2"/>
  <c r="V230" i="2"/>
  <c r="R230" i="2"/>
  <c r="S230" i="2" s="1"/>
  <c r="P230" i="2"/>
  <c r="Q230" i="2" s="1"/>
  <c r="J230" i="2"/>
  <c r="X229" i="2"/>
  <c r="V229" i="2"/>
  <c r="R229" i="2"/>
  <c r="P229" i="2" s="1"/>
  <c r="Q229" i="2" s="1"/>
  <c r="J229" i="2"/>
  <c r="G229" i="2"/>
  <c r="X228" i="2"/>
  <c r="V228" i="2"/>
  <c r="R228" i="2"/>
  <c r="S228" i="2" s="1"/>
  <c r="P228" i="2"/>
  <c r="Q228" i="2" s="1"/>
  <c r="J228" i="2"/>
  <c r="X227" i="2"/>
  <c r="V227" i="2"/>
  <c r="S227" i="2"/>
  <c r="R227" i="2"/>
  <c r="P227" i="2"/>
  <c r="Q227" i="2" s="1"/>
  <c r="J227" i="2"/>
  <c r="G227" i="2"/>
  <c r="X226" i="2"/>
  <c r="V226" i="2"/>
  <c r="R226" i="2"/>
  <c r="Q226" i="2"/>
  <c r="P226" i="2"/>
  <c r="J226" i="2"/>
  <c r="G226" i="2"/>
  <c r="X225" i="2"/>
  <c r="V225" i="2"/>
  <c r="R225" i="2"/>
  <c r="P225" i="2" s="1"/>
  <c r="Q225" i="2"/>
  <c r="J225" i="2"/>
  <c r="G225" i="2"/>
  <c r="X224" i="2"/>
  <c r="V224" i="2"/>
  <c r="S224" i="2"/>
  <c r="R224" i="2"/>
  <c r="P224" i="2"/>
  <c r="Q224" i="2" s="1"/>
  <c r="J224" i="2"/>
  <c r="G224" i="2"/>
  <c r="X223" i="2"/>
  <c r="V223" i="2"/>
  <c r="S223" i="2"/>
  <c r="R223" i="2"/>
  <c r="P223" i="2"/>
  <c r="Q223" i="2" s="1"/>
  <c r="J223" i="2"/>
  <c r="G223" i="2"/>
  <c r="X222" i="2"/>
  <c r="V222" i="2"/>
  <c r="R222" i="2"/>
  <c r="P222" i="2" s="1"/>
  <c r="Q222" i="2" s="1"/>
  <c r="J222" i="2"/>
  <c r="G222" i="2"/>
  <c r="X221" i="2"/>
  <c r="V221" i="2"/>
  <c r="R221" i="2"/>
  <c r="P221" i="2"/>
  <c r="Q221" i="2" s="1"/>
  <c r="J221" i="2"/>
  <c r="G221" i="2"/>
  <c r="X220" i="2"/>
  <c r="V220" i="2"/>
  <c r="R220" i="2"/>
  <c r="P220" i="2" s="1"/>
  <c r="Q220" i="2"/>
  <c r="J220" i="2"/>
  <c r="G220" i="2"/>
  <c r="X219" i="2"/>
  <c r="V219" i="2"/>
  <c r="S219" i="2"/>
  <c r="R219" i="2"/>
  <c r="P219" i="2"/>
  <c r="Q219" i="2" s="1"/>
  <c r="J219" i="2"/>
  <c r="G219" i="2"/>
  <c r="X218" i="2"/>
  <c r="V218" i="2"/>
  <c r="S218" i="2"/>
  <c r="R218" i="2"/>
  <c r="P218" i="2"/>
  <c r="J218" i="2"/>
  <c r="G218" i="2"/>
  <c r="X217" i="2"/>
  <c r="V217" i="2"/>
  <c r="S217" i="2"/>
  <c r="R217" i="2"/>
  <c r="P217" i="2"/>
  <c r="Q217" i="2" s="1"/>
  <c r="J217" i="2"/>
  <c r="G217" i="2"/>
  <c r="X216" i="2"/>
  <c r="V216" i="2"/>
  <c r="R216" i="2"/>
  <c r="S216" i="2" s="1"/>
  <c r="P216" i="2"/>
  <c r="Q216" i="2" s="1"/>
  <c r="J216" i="2"/>
  <c r="G216" i="2"/>
  <c r="X215" i="2"/>
  <c r="V215" i="2"/>
  <c r="R215" i="2"/>
  <c r="J215" i="2"/>
  <c r="G215" i="2"/>
  <c r="X214" i="2"/>
  <c r="V214" i="2"/>
  <c r="R214" i="2"/>
  <c r="P214" i="2"/>
  <c r="Q214" i="2" s="1"/>
  <c r="J214" i="2"/>
  <c r="G214" i="2"/>
  <c r="X213" i="2"/>
  <c r="V213" i="2"/>
  <c r="R213" i="2"/>
  <c r="S213" i="2" s="1"/>
  <c r="P213" i="2"/>
  <c r="Q213" i="2" s="1"/>
  <c r="J213" i="2"/>
  <c r="X212" i="2"/>
  <c r="V212" i="2"/>
  <c r="R212" i="2"/>
  <c r="P212" i="2" s="1"/>
  <c r="Q212" i="2"/>
  <c r="J212" i="2"/>
  <c r="G212" i="2"/>
  <c r="X211" i="2"/>
  <c r="V211" i="2"/>
  <c r="R211" i="2"/>
  <c r="S211" i="2" s="1"/>
  <c r="P211" i="2"/>
  <c r="Q211" i="2" s="1"/>
  <c r="J211" i="2"/>
  <c r="G211" i="2"/>
  <c r="X210" i="2"/>
  <c r="V210" i="2"/>
  <c r="R210" i="2"/>
  <c r="J210" i="2"/>
  <c r="G210" i="2"/>
  <c r="X209" i="2"/>
  <c r="V209" i="2"/>
  <c r="R209" i="2"/>
  <c r="Q209" i="2"/>
  <c r="P209" i="2"/>
  <c r="J209" i="2"/>
  <c r="G209" i="2"/>
  <c r="X208" i="2"/>
  <c r="V208" i="2"/>
  <c r="R208" i="2"/>
  <c r="P208" i="2" s="1"/>
  <c r="Q208" i="2" s="1"/>
  <c r="J208" i="2"/>
  <c r="G208" i="2"/>
  <c r="X207" i="2"/>
  <c r="V207" i="2"/>
  <c r="S207" i="2"/>
  <c r="R207" i="2"/>
  <c r="Q207" i="2"/>
  <c r="P207" i="2"/>
  <c r="J207" i="2"/>
  <c r="G207" i="2"/>
  <c r="X206" i="2"/>
  <c r="V206" i="2"/>
  <c r="S206" i="2"/>
  <c r="R206" i="2"/>
  <c r="P206" i="2"/>
  <c r="Q206" i="2" s="1"/>
  <c r="J206" i="2"/>
  <c r="G206" i="2"/>
  <c r="X205" i="2"/>
  <c r="V205" i="2"/>
  <c r="S205" i="2"/>
  <c r="R205" i="2"/>
  <c r="P205" i="2"/>
  <c r="Q205" i="2" s="1"/>
  <c r="J205" i="2"/>
  <c r="G205" i="2"/>
  <c r="X204" i="2"/>
  <c r="V204" i="2"/>
  <c r="R204" i="2"/>
  <c r="J204" i="2"/>
  <c r="G204" i="2"/>
  <c r="X203" i="2"/>
  <c r="V203" i="2"/>
  <c r="S203" i="2"/>
  <c r="R203" i="2"/>
  <c r="P203" i="2"/>
  <c r="Q203" i="2" s="1"/>
  <c r="J203" i="2"/>
  <c r="G203" i="2"/>
  <c r="X202" i="2"/>
  <c r="V202" i="2"/>
  <c r="R202" i="2"/>
  <c r="S202" i="2" s="1"/>
  <c r="P202" i="2"/>
  <c r="Q202" i="2" s="1"/>
  <c r="J202" i="2"/>
  <c r="G202" i="2"/>
  <c r="X201" i="2"/>
  <c r="V201" i="2"/>
  <c r="S201" i="2"/>
  <c r="R201" i="2"/>
  <c r="Q201" i="2"/>
  <c r="P201" i="2"/>
  <c r="J201" i="2"/>
  <c r="G201" i="2"/>
  <c r="X200" i="2"/>
  <c r="V200" i="2"/>
  <c r="S200" i="2"/>
  <c r="R200" i="2"/>
  <c r="P200" i="2"/>
  <c r="Q200" i="2" s="1"/>
  <c r="J200" i="2"/>
  <c r="G200" i="2"/>
  <c r="X199" i="2"/>
  <c r="V199" i="2"/>
  <c r="S199" i="2"/>
  <c r="R199" i="2"/>
  <c r="P199" i="2"/>
  <c r="J199" i="2"/>
  <c r="G199" i="2"/>
  <c r="X198" i="2"/>
  <c r="V198" i="2"/>
  <c r="R198" i="2"/>
  <c r="S198" i="2" s="1"/>
  <c r="P198" i="2"/>
  <c r="J198" i="2"/>
  <c r="G198" i="2"/>
  <c r="X197" i="2"/>
  <c r="V197" i="2"/>
  <c r="R197" i="2"/>
  <c r="P197" i="2" s="1"/>
  <c r="J197" i="2"/>
  <c r="G197" i="2"/>
  <c r="X196" i="2"/>
  <c r="V196" i="2"/>
  <c r="S196" i="2"/>
  <c r="R196" i="2"/>
  <c r="P196" i="2"/>
  <c r="Q196" i="2" s="1"/>
  <c r="J196" i="2"/>
  <c r="X195" i="2"/>
  <c r="V195" i="2"/>
  <c r="S195" i="2"/>
  <c r="R195" i="2"/>
  <c r="P195" i="2"/>
  <c r="Q195" i="2" s="1"/>
  <c r="J195" i="2"/>
  <c r="G195" i="2"/>
  <c r="X194" i="2"/>
  <c r="V194" i="2"/>
  <c r="R194" i="2"/>
  <c r="P194" i="2" s="1"/>
  <c r="Q194" i="2"/>
  <c r="J194" i="2"/>
  <c r="G194" i="2"/>
  <c r="X193" i="2"/>
  <c r="V193" i="2"/>
  <c r="S193" i="2"/>
  <c r="R193" i="2"/>
  <c r="P193" i="2"/>
  <c r="Q193" i="2" s="1"/>
  <c r="J193" i="2"/>
  <c r="G193" i="2"/>
  <c r="X192" i="2"/>
  <c r="V192" i="2"/>
  <c r="R192" i="2"/>
  <c r="P192" i="2" s="1"/>
  <c r="Q192" i="2"/>
  <c r="J192" i="2"/>
  <c r="G192" i="2"/>
  <c r="X191" i="2"/>
  <c r="V191" i="2"/>
  <c r="S191" i="2"/>
  <c r="R191" i="2"/>
  <c r="Q191" i="2"/>
  <c r="P191" i="2"/>
  <c r="J191" i="2"/>
  <c r="G191" i="2"/>
  <c r="X190" i="2"/>
  <c r="V190" i="2"/>
  <c r="R190" i="2"/>
  <c r="P190" i="2" s="1"/>
  <c r="Q190" i="2"/>
  <c r="J190" i="2"/>
  <c r="G190" i="2"/>
  <c r="X189" i="2"/>
  <c r="V189" i="2"/>
  <c r="S189" i="2"/>
  <c r="R189" i="2"/>
  <c r="P189" i="2"/>
  <c r="Q189" i="2" s="1"/>
  <c r="J189" i="2"/>
  <c r="G189" i="2"/>
  <c r="X188" i="2"/>
  <c r="V188" i="2"/>
  <c r="R188" i="2"/>
  <c r="P188" i="2" s="1"/>
  <c r="Q188" i="2"/>
  <c r="J188" i="2"/>
  <c r="G188" i="2"/>
  <c r="X187" i="2"/>
  <c r="V187" i="2"/>
  <c r="R187" i="2"/>
  <c r="P187" i="2" s="1"/>
  <c r="Q187" i="2" s="1"/>
  <c r="J187" i="2"/>
  <c r="G187" i="2"/>
  <c r="X186" i="2"/>
  <c r="V186" i="2"/>
  <c r="R186" i="2"/>
  <c r="S186" i="2" s="1"/>
  <c r="P186" i="2"/>
  <c r="Q186" i="2" s="1"/>
  <c r="J186" i="2"/>
  <c r="X185" i="2"/>
  <c r="V185" i="2"/>
  <c r="R185" i="2"/>
  <c r="P185" i="2"/>
  <c r="Q185" i="2" s="1"/>
  <c r="J185" i="2"/>
  <c r="G185" i="2"/>
  <c r="X184" i="2"/>
  <c r="V184" i="2"/>
  <c r="R184" i="2"/>
  <c r="S184" i="2" s="1"/>
  <c r="P184" i="2"/>
  <c r="Q184" i="2" s="1"/>
  <c r="J184" i="2"/>
  <c r="G184" i="2"/>
  <c r="X183" i="2"/>
  <c r="V183" i="2"/>
  <c r="S183" i="2"/>
  <c r="R183" i="2"/>
  <c r="P183" i="2" s="1"/>
  <c r="Q183" i="2"/>
  <c r="J183" i="2"/>
  <c r="G183" i="2"/>
  <c r="X182" i="2"/>
  <c r="V182" i="2"/>
  <c r="R182" i="2"/>
  <c r="S182" i="2" s="1"/>
  <c r="P182" i="2"/>
  <c r="Q182" i="2" s="1"/>
  <c r="J182" i="2"/>
  <c r="G182" i="2"/>
  <c r="X181" i="2"/>
  <c r="V181" i="2"/>
  <c r="R181" i="2"/>
  <c r="P181" i="2" s="1"/>
  <c r="Q181" i="2"/>
  <c r="J181" i="2"/>
  <c r="G181" i="2"/>
  <c r="X180" i="2"/>
  <c r="V180" i="2"/>
  <c r="R180" i="2"/>
  <c r="S180" i="2" s="1"/>
  <c r="P180" i="2"/>
  <c r="Q180" i="2" s="1"/>
  <c r="J180" i="2"/>
  <c r="G180" i="2"/>
  <c r="X179" i="2"/>
  <c r="V179" i="2"/>
  <c r="S179" i="2"/>
  <c r="R179" i="2"/>
  <c r="P179" i="2" s="1"/>
  <c r="Q179" i="2" s="1"/>
  <c r="J179" i="2"/>
  <c r="G179" i="2"/>
  <c r="X178" i="2"/>
  <c r="V178" i="2"/>
  <c r="R178" i="2"/>
  <c r="J178" i="2"/>
  <c r="G178" i="2"/>
  <c r="X177" i="2"/>
  <c r="V177" i="2"/>
  <c r="R177" i="2"/>
  <c r="S177" i="2" s="1"/>
  <c r="P177" i="2"/>
  <c r="Q177" i="2" s="1"/>
  <c r="J177" i="2"/>
  <c r="X176" i="2"/>
  <c r="V176" i="2"/>
  <c r="R176" i="2"/>
  <c r="P176" i="2"/>
  <c r="Q176" i="2" s="1"/>
  <c r="J176" i="2"/>
  <c r="G176" i="2"/>
  <c r="X175" i="2"/>
  <c r="V175" i="2"/>
  <c r="S175" i="2"/>
  <c r="R175" i="2"/>
  <c r="P175" i="2"/>
  <c r="Q175" i="2" s="1"/>
  <c r="J175" i="2"/>
  <c r="G175" i="2"/>
  <c r="X174" i="2"/>
  <c r="V174" i="2"/>
  <c r="S174" i="2"/>
  <c r="R174" i="2"/>
  <c r="P174" i="2"/>
  <c r="Q174" i="2" s="1"/>
  <c r="J174" i="2"/>
  <c r="G174" i="2"/>
  <c r="X173" i="2"/>
  <c r="V173" i="2"/>
  <c r="R173" i="2"/>
  <c r="P173" i="2" s="1"/>
  <c r="Q173" i="2" s="1"/>
  <c r="J173" i="2"/>
  <c r="G173" i="2"/>
  <c r="X172" i="2"/>
  <c r="V172" i="2"/>
  <c r="S172" i="2"/>
  <c r="R172" i="2"/>
  <c r="P172" i="2" s="1"/>
  <c r="Q172" i="2" s="1"/>
  <c r="J172" i="2"/>
  <c r="X171" i="2"/>
  <c r="V171" i="2"/>
  <c r="R171" i="2"/>
  <c r="S171" i="2" s="1"/>
  <c r="P171" i="2"/>
  <c r="Q171" i="2" s="1"/>
  <c r="J171" i="2"/>
  <c r="X170" i="2"/>
  <c r="V170" i="2"/>
  <c r="R170" i="2"/>
  <c r="S170" i="2" s="1"/>
  <c r="P170" i="2"/>
  <c r="Q170" i="2" s="1"/>
  <c r="J170" i="2"/>
  <c r="G170" i="2"/>
  <c r="X169" i="2"/>
  <c r="V169" i="2"/>
  <c r="R169" i="2"/>
  <c r="S169" i="2" s="1"/>
  <c r="P169" i="2"/>
  <c r="Q169" i="2" s="1"/>
  <c r="J169" i="2"/>
  <c r="G169" i="2"/>
  <c r="X168" i="2"/>
  <c r="V168" i="2"/>
  <c r="R168" i="2"/>
  <c r="P168" i="2"/>
  <c r="Q168" i="2" s="1"/>
  <c r="J168" i="2"/>
  <c r="G168" i="2"/>
  <c r="X167" i="2"/>
  <c r="V167" i="2"/>
  <c r="R167" i="2"/>
  <c r="S167" i="2" s="1"/>
  <c r="P167" i="2"/>
  <c r="Q167" i="2" s="1"/>
  <c r="J167" i="2"/>
  <c r="G167" i="2"/>
  <c r="X166" i="2"/>
  <c r="V166" i="2"/>
  <c r="S166" i="2"/>
  <c r="R166" i="2"/>
  <c r="P166" i="2"/>
  <c r="Q166" i="2" s="1"/>
  <c r="J166" i="2"/>
  <c r="G166" i="2"/>
  <c r="X165" i="2"/>
  <c r="V165" i="2"/>
  <c r="R165" i="2"/>
  <c r="P165" i="2"/>
  <c r="Q165" i="2" s="1"/>
  <c r="J165" i="2"/>
  <c r="G165" i="2"/>
  <c r="X164" i="2"/>
  <c r="V164" i="2"/>
  <c r="S164" i="2"/>
  <c r="R164" i="2"/>
  <c r="P164" i="2"/>
  <c r="Q164" i="2" s="1"/>
  <c r="J164" i="2"/>
  <c r="G164" i="2"/>
  <c r="X163" i="2"/>
  <c r="V163" i="2"/>
  <c r="S163" i="2"/>
  <c r="R163" i="2"/>
  <c r="P163" i="2"/>
  <c r="Q163" i="2" s="1"/>
  <c r="J163" i="2"/>
  <c r="G163" i="2"/>
  <c r="X162" i="2"/>
  <c r="V162" i="2"/>
  <c r="R162" i="2"/>
  <c r="P162" i="2" s="1"/>
  <c r="Q162" i="2"/>
  <c r="J162" i="2"/>
  <c r="G162" i="2"/>
  <c r="X161" i="2"/>
  <c r="V161" i="2"/>
  <c r="R161" i="2"/>
  <c r="P161" i="2"/>
  <c r="Q161" i="2" s="1"/>
  <c r="J161" i="2"/>
  <c r="G161" i="2"/>
  <c r="X160" i="2"/>
  <c r="V160" i="2"/>
  <c r="S160" i="2"/>
  <c r="R160" i="2"/>
  <c r="P160" i="2"/>
  <c r="Q160" i="2" s="1"/>
  <c r="J160" i="2"/>
  <c r="G160" i="2"/>
  <c r="X159" i="2"/>
  <c r="V159" i="2"/>
  <c r="R159" i="2"/>
  <c r="S159" i="2" s="1"/>
  <c r="P159" i="2"/>
  <c r="Q159" i="2" s="1"/>
  <c r="J159" i="2"/>
  <c r="G159" i="2"/>
  <c r="X158" i="2"/>
  <c r="V158" i="2"/>
  <c r="R158" i="2"/>
  <c r="P158" i="2" s="1"/>
  <c r="Q158" i="2"/>
  <c r="J158" i="2"/>
  <c r="G158" i="2"/>
  <c r="X157" i="2"/>
  <c r="V157" i="2"/>
  <c r="R157" i="2"/>
  <c r="J157" i="2"/>
  <c r="G157" i="2"/>
  <c r="X156" i="2"/>
  <c r="V156" i="2"/>
  <c r="S156" i="2"/>
  <c r="R156" i="2"/>
  <c r="P156" i="2"/>
  <c r="Q156" i="2" s="1"/>
  <c r="J156" i="2"/>
  <c r="G156" i="2"/>
  <c r="X155" i="2"/>
  <c r="V155" i="2"/>
  <c r="R155" i="2"/>
  <c r="S155" i="2" s="1"/>
  <c r="J155" i="2"/>
  <c r="G155" i="2"/>
  <c r="X154" i="2"/>
  <c r="V154" i="2"/>
  <c r="S154" i="2"/>
  <c r="R154" i="2"/>
  <c r="P154" i="2" s="1"/>
  <c r="Q154" i="2" s="1"/>
  <c r="J154" i="2"/>
  <c r="X153" i="2"/>
  <c r="V153" i="2"/>
  <c r="S153" i="2"/>
  <c r="R153" i="2"/>
  <c r="P153" i="2"/>
  <c r="Q153" i="2" s="1"/>
  <c r="J153" i="2"/>
  <c r="G153" i="2"/>
  <c r="X152" i="2"/>
  <c r="V152" i="2"/>
  <c r="R152" i="2"/>
  <c r="S152" i="2" s="1"/>
  <c r="P152" i="2"/>
  <c r="Q152" i="2" s="1"/>
  <c r="J152" i="2"/>
  <c r="G152" i="2"/>
  <c r="X151" i="2"/>
  <c r="V151" i="2"/>
  <c r="R151" i="2"/>
  <c r="P151" i="2"/>
  <c r="Q151" i="2" s="1"/>
  <c r="J151" i="2"/>
  <c r="G151" i="2"/>
  <c r="X150" i="2"/>
  <c r="V150" i="2"/>
  <c r="R150" i="2"/>
  <c r="P150" i="2" s="1"/>
  <c r="Q150" i="2"/>
  <c r="J150" i="2"/>
  <c r="G150" i="2"/>
  <c r="X149" i="2"/>
  <c r="V149" i="2"/>
  <c r="R149" i="2"/>
  <c r="P149" i="2" s="1"/>
  <c r="Q149" i="2"/>
  <c r="J149" i="2"/>
  <c r="X148" i="2"/>
  <c r="V148" i="2"/>
  <c r="R148" i="2"/>
  <c r="Q148" i="2"/>
  <c r="P148" i="2"/>
  <c r="J148" i="2"/>
  <c r="G148" i="2"/>
  <c r="X147" i="2"/>
  <c r="V147" i="2"/>
  <c r="R147" i="2"/>
  <c r="P147" i="2"/>
  <c r="Q147" i="2" s="1"/>
  <c r="J147" i="2"/>
  <c r="G147" i="2"/>
  <c r="X146" i="2"/>
  <c r="V146" i="2"/>
  <c r="R146" i="2"/>
  <c r="J146" i="2"/>
  <c r="X145" i="2"/>
  <c r="V145" i="2"/>
  <c r="S145" i="2"/>
  <c r="R145" i="2"/>
  <c r="P145" i="2" s="1"/>
  <c r="Q145" i="2"/>
  <c r="J145" i="2"/>
  <c r="G145" i="2"/>
  <c r="X144" i="2"/>
  <c r="V144" i="2"/>
  <c r="S144" i="2"/>
  <c r="R144" i="2"/>
  <c r="P144" i="2"/>
  <c r="Q144" i="2" s="1"/>
  <c r="J144" i="2"/>
  <c r="G144" i="2"/>
  <c r="X143" i="2"/>
  <c r="V143" i="2"/>
  <c r="R143" i="2"/>
  <c r="P143" i="2" s="1"/>
  <c r="Q143" i="2" s="1"/>
  <c r="J143" i="2"/>
  <c r="X142" i="2"/>
  <c r="V142" i="2"/>
  <c r="R142" i="2"/>
  <c r="S142" i="2" s="1"/>
  <c r="P142" i="2"/>
  <c r="Q142" i="2" s="1"/>
  <c r="J142" i="2"/>
  <c r="G142" i="2"/>
  <c r="X141" i="2"/>
  <c r="V141" i="2"/>
  <c r="S141" i="2"/>
  <c r="R141" i="2"/>
  <c r="P141" i="2"/>
  <c r="Q141" i="2" s="1"/>
  <c r="J141" i="2"/>
  <c r="G141" i="2"/>
  <c r="X140" i="2"/>
  <c r="V140" i="2"/>
  <c r="R140" i="2"/>
  <c r="S140" i="2" s="1"/>
  <c r="P140" i="2"/>
  <c r="Q140" i="2" s="1"/>
  <c r="J140" i="2"/>
  <c r="G140" i="2"/>
  <c r="X139" i="2"/>
  <c r="V139" i="2"/>
  <c r="R139" i="2"/>
  <c r="P139" i="2" s="1"/>
  <c r="Q139" i="2"/>
  <c r="J139" i="2"/>
  <c r="G139" i="2"/>
  <c r="X138" i="2"/>
  <c r="V138" i="2"/>
  <c r="S138" i="2"/>
  <c r="R138" i="2"/>
  <c r="P138" i="2"/>
  <c r="Q138" i="2" s="1"/>
  <c r="J138" i="2"/>
  <c r="G138" i="2"/>
  <c r="X137" i="2"/>
  <c r="V137" i="2"/>
  <c r="R137" i="2"/>
  <c r="J137" i="2"/>
  <c r="G137" i="2"/>
  <c r="X136" i="2"/>
  <c r="V136" i="2"/>
  <c r="S136" i="2"/>
  <c r="R136" i="2"/>
  <c r="P136" i="2"/>
  <c r="Q136" i="2" s="1"/>
  <c r="J136" i="2"/>
  <c r="G136" i="2"/>
  <c r="X135" i="2"/>
  <c r="V135" i="2"/>
  <c r="R135" i="2"/>
  <c r="S135" i="2" s="1"/>
  <c r="P135" i="2"/>
  <c r="J135" i="2"/>
  <c r="G135" i="2"/>
  <c r="X134" i="2"/>
  <c r="V134" i="2"/>
  <c r="R134" i="2"/>
  <c r="S134" i="2" s="1"/>
  <c r="P134" i="2"/>
  <c r="Q134" i="2" s="1"/>
  <c r="J134" i="2"/>
  <c r="X133" i="2"/>
  <c r="V133" i="2"/>
  <c r="R133" i="2"/>
  <c r="S133" i="2" s="1"/>
  <c r="J133" i="2"/>
  <c r="X132" i="2"/>
  <c r="V132" i="2"/>
  <c r="R132" i="2"/>
  <c r="P132" i="2"/>
  <c r="Q132" i="2" s="1"/>
  <c r="J132" i="2"/>
  <c r="G132" i="2"/>
  <c r="X131" i="2"/>
  <c r="V131" i="2"/>
  <c r="R131" i="2"/>
  <c r="S131" i="2" s="1"/>
  <c r="P131" i="2"/>
  <c r="Q131" i="2" s="1"/>
  <c r="J131" i="2"/>
  <c r="G131" i="2"/>
  <c r="X130" i="2"/>
  <c r="V130" i="2"/>
  <c r="S130" i="2"/>
  <c r="R130" i="2"/>
  <c r="P130" i="2"/>
  <c r="Q130" i="2" s="1"/>
  <c r="J130" i="2"/>
  <c r="G130" i="2"/>
  <c r="X129" i="2"/>
  <c r="V129" i="2"/>
  <c r="R129" i="2"/>
  <c r="S129" i="2" s="1"/>
  <c r="P129" i="2"/>
  <c r="Q129" i="2" s="1"/>
  <c r="J129" i="2"/>
  <c r="G129" i="2"/>
  <c r="X128" i="2"/>
  <c r="V128" i="2"/>
  <c r="S128" i="2"/>
  <c r="R128" i="2"/>
  <c r="P128" i="2"/>
  <c r="Q128" i="2" s="1"/>
  <c r="J128" i="2"/>
  <c r="X127" i="2"/>
  <c r="V127" i="2"/>
  <c r="S127" i="2"/>
  <c r="R127" i="2"/>
  <c r="P127" i="2"/>
  <c r="Q127" i="2" s="1"/>
  <c r="J127" i="2"/>
  <c r="G127" i="2"/>
  <c r="X126" i="2"/>
  <c r="V126" i="2"/>
  <c r="S126" i="2"/>
  <c r="R126" i="2"/>
  <c r="P126" i="2" s="1"/>
  <c r="Q126" i="2" s="1"/>
  <c r="J126" i="2"/>
  <c r="G126" i="2"/>
  <c r="X125" i="2"/>
  <c r="V125" i="2"/>
  <c r="S125" i="2"/>
  <c r="R125" i="2"/>
  <c r="P125" i="2"/>
  <c r="Q125" i="2" s="1"/>
  <c r="J125" i="2"/>
  <c r="G125" i="2"/>
  <c r="X124" i="2"/>
  <c r="V124" i="2"/>
  <c r="R124" i="2"/>
  <c r="S124" i="2" s="1"/>
  <c r="P124" i="2"/>
  <c r="Q124" i="2" s="1"/>
  <c r="J124" i="2"/>
  <c r="X123" i="2"/>
  <c r="V123" i="2"/>
  <c r="R123" i="2"/>
  <c r="S123" i="2" s="1"/>
  <c r="P123" i="2"/>
  <c r="Q123" i="2" s="1"/>
  <c r="J123" i="2"/>
  <c r="G123" i="2"/>
  <c r="X122" i="2"/>
  <c r="V122" i="2"/>
  <c r="R122" i="2"/>
  <c r="P122" i="2"/>
  <c r="Q122" i="2" s="1"/>
  <c r="J122" i="2"/>
  <c r="G122" i="2"/>
  <c r="X121" i="2"/>
  <c r="V121" i="2"/>
  <c r="S121" i="2"/>
  <c r="R121" i="2"/>
  <c r="P121" i="2"/>
  <c r="Q121" i="2" s="1"/>
  <c r="J121" i="2"/>
  <c r="G121" i="2"/>
  <c r="X120" i="2"/>
  <c r="V120" i="2"/>
  <c r="R120" i="2"/>
  <c r="P120" i="2"/>
  <c r="Q120" i="2" s="1"/>
  <c r="J120" i="2"/>
  <c r="G120" i="2"/>
  <c r="X119" i="2"/>
  <c r="V119" i="2"/>
  <c r="R119" i="2"/>
  <c r="S119" i="2" s="1"/>
  <c r="P119" i="2"/>
  <c r="Q119" i="2" s="1"/>
  <c r="J119" i="2"/>
  <c r="G119" i="2"/>
  <c r="X118" i="2"/>
  <c r="V118" i="2"/>
  <c r="R118" i="2"/>
  <c r="J118" i="2"/>
  <c r="G118" i="2"/>
  <c r="X117" i="2"/>
  <c r="V117" i="2"/>
  <c r="S117" i="2"/>
  <c r="R117" i="2"/>
  <c r="P117" i="2" s="1"/>
  <c r="J117" i="2"/>
  <c r="G117" i="2"/>
  <c r="X116" i="2"/>
  <c r="V116" i="2"/>
  <c r="R116" i="2"/>
  <c r="J116" i="2"/>
  <c r="G116" i="2"/>
  <c r="X115" i="2"/>
  <c r="V115" i="2"/>
  <c r="S115" i="2"/>
  <c r="R115" i="2"/>
  <c r="P115" i="2"/>
  <c r="J115" i="2"/>
  <c r="G115" i="2"/>
  <c r="X114" i="2"/>
  <c r="V114" i="2"/>
  <c r="R114" i="2"/>
  <c r="P114" i="2" s="1"/>
  <c r="Q114" i="2" s="1"/>
  <c r="J114" i="2"/>
  <c r="G114" i="2"/>
  <c r="X113" i="2"/>
  <c r="V113" i="2"/>
  <c r="R113" i="2"/>
  <c r="J113" i="2"/>
  <c r="G113" i="2"/>
  <c r="X112" i="2"/>
  <c r="V112" i="2"/>
  <c r="R112" i="2"/>
  <c r="S112" i="2" s="1"/>
  <c r="P112" i="2"/>
  <c r="Q112" i="2" s="1"/>
  <c r="J112" i="2"/>
  <c r="G112" i="2"/>
  <c r="X111" i="2"/>
  <c r="V111" i="2"/>
  <c r="R111" i="2"/>
  <c r="J111" i="2"/>
  <c r="G111" i="2"/>
  <c r="X110" i="2"/>
  <c r="V110" i="2"/>
  <c r="R110" i="2"/>
  <c r="S110" i="2" s="1"/>
  <c r="P110" i="2"/>
  <c r="Q110" i="2" s="1"/>
  <c r="J110" i="2"/>
  <c r="G110" i="2"/>
  <c r="X109" i="2"/>
  <c r="V109" i="2"/>
  <c r="R109" i="2"/>
  <c r="S109" i="2" s="1"/>
  <c r="P109" i="2"/>
  <c r="Q109" i="2" s="1"/>
  <c r="J109" i="2"/>
  <c r="G109" i="2"/>
  <c r="X108" i="2"/>
  <c r="V108" i="2"/>
  <c r="R108" i="2"/>
  <c r="S108" i="2" s="1"/>
  <c r="P108" i="2"/>
  <c r="Q108" i="2" s="1"/>
  <c r="J108" i="2"/>
  <c r="G108" i="2"/>
  <c r="X107" i="2"/>
  <c r="V107" i="2"/>
  <c r="R107" i="2"/>
  <c r="P107" i="2"/>
  <c r="Q107" i="2" s="1"/>
  <c r="J107" i="2"/>
  <c r="G107" i="2"/>
  <c r="X106" i="2"/>
  <c r="V106" i="2"/>
  <c r="S106" i="2"/>
  <c r="R106" i="2"/>
  <c r="P106" i="2"/>
  <c r="Q106" i="2" s="1"/>
  <c r="J106" i="2"/>
  <c r="G106" i="2"/>
  <c r="X105" i="2"/>
  <c r="V105" i="2"/>
  <c r="S105" i="2"/>
  <c r="R105" i="2"/>
  <c r="P105" i="2"/>
  <c r="Q105" i="2" s="1"/>
  <c r="J105" i="2"/>
  <c r="G105" i="2"/>
  <c r="X104" i="2"/>
  <c r="V104" i="2"/>
  <c r="S104" i="2"/>
  <c r="R104" i="2"/>
  <c r="P104" i="2"/>
  <c r="Q104" i="2" s="1"/>
  <c r="J104" i="2"/>
  <c r="G104" i="2"/>
  <c r="X103" i="2"/>
  <c r="V103" i="2"/>
  <c r="S103" i="2"/>
  <c r="R103" i="2"/>
  <c r="P103" i="2"/>
  <c r="Q103" i="2" s="1"/>
  <c r="J103" i="2"/>
  <c r="G103" i="2"/>
  <c r="X102" i="2"/>
  <c r="V102" i="2"/>
  <c r="S102" i="2"/>
  <c r="R102" i="2"/>
  <c r="P102" i="2"/>
  <c r="Q102" i="2" s="1"/>
  <c r="J102" i="2"/>
  <c r="G102" i="2"/>
  <c r="X101" i="2"/>
  <c r="V101" i="2"/>
  <c r="S101" i="2"/>
  <c r="R101" i="2"/>
  <c r="Q101" i="2"/>
  <c r="P101" i="2"/>
  <c r="J101" i="2"/>
  <c r="G101" i="2"/>
  <c r="X100" i="2"/>
  <c r="V100" i="2"/>
  <c r="S100" i="2"/>
  <c r="R100" i="2"/>
  <c r="P100" i="2"/>
  <c r="Q100" i="2" s="1"/>
  <c r="J100" i="2"/>
  <c r="G100" i="2"/>
  <c r="X99" i="2"/>
  <c r="V99" i="2"/>
  <c r="S99" i="2"/>
  <c r="R99" i="2"/>
  <c r="P99" i="2"/>
  <c r="Q99" i="2" s="1"/>
  <c r="J99" i="2"/>
  <c r="G99" i="2"/>
  <c r="X98" i="2"/>
  <c r="V98" i="2"/>
  <c r="S98" i="2"/>
  <c r="R98" i="2"/>
  <c r="P98" i="2"/>
  <c r="Q98" i="2" s="1"/>
  <c r="J98" i="2"/>
  <c r="G98" i="2"/>
  <c r="X97" i="2"/>
  <c r="V97" i="2"/>
  <c r="S97" i="2"/>
  <c r="R97" i="2"/>
  <c r="P97" i="2"/>
  <c r="Q97" i="2" s="1"/>
  <c r="J97" i="2"/>
  <c r="G97" i="2"/>
  <c r="X96" i="2"/>
  <c r="V96" i="2"/>
  <c r="S96" i="2"/>
  <c r="R96" i="2"/>
  <c r="P96" i="2"/>
  <c r="Q96" i="2" s="1"/>
  <c r="J96" i="2"/>
  <c r="G96" i="2"/>
  <c r="X95" i="2"/>
  <c r="V95" i="2"/>
  <c r="S95" i="2"/>
  <c r="R95" i="2"/>
  <c r="P95" i="2"/>
  <c r="Q95" i="2" s="1"/>
  <c r="J95" i="2"/>
  <c r="G95" i="2"/>
  <c r="X94" i="2"/>
  <c r="V94" i="2"/>
  <c r="S94" i="2"/>
  <c r="R94" i="2"/>
  <c r="P94" i="2"/>
  <c r="Q94" i="2" s="1"/>
  <c r="J94" i="2"/>
  <c r="G94" i="2"/>
  <c r="X93" i="2"/>
  <c r="V93" i="2"/>
  <c r="S93" i="2"/>
  <c r="R93" i="2"/>
  <c r="Q93" i="2"/>
  <c r="P93" i="2"/>
  <c r="J93" i="2"/>
  <c r="G93" i="2"/>
  <c r="X92" i="2"/>
  <c r="V92" i="2"/>
  <c r="S92" i="2"/>
  <c r="R92" i="2"/>
  <c r="P92" i="2"/>
  <c r="Q92" i="2" s="1"/>
  <c r="J92" i="2"/>
  <c r="G92" i="2"/>
  <c r="X91" i="2"/>
  <c r="V91" i="2"/>
  <c r="S91" i="2"/>
  <c r="R91" i="2"/>
  <c r="P91" i="2"/>
  <c r="Q91" i="2" s="1"/>
  <c r="J91" i="2"/>
  <c r="G91" i="2"/>
  <c r="X90" i="2"/>
  <c r="V90" i="2"/>
  <c r="S90" i="2"/>
  <c r="R90" i="2"/>
  <c r="P90" i="2"/>
  <c r="Q90" i="2" s="1"/>
  <c r="J90" i="2"/>
  <c r="G90" i="2"/>
  <c r="X89" i="2"/>
  <c r="V89" i="2"/>
  <c r="S89" i="2"/>
  <c r="R89" i="2"/>
  <c r="P89" i="2"/>
  <c r="Q89" i="2" s="1"/>
  <c r="J89" i="2"/>
  <c r="G89" i="2"/>
  <c r="X88" i="2"/>
  <c r="V88" i="2"/>
  <c r="S88" i="2"/>
  <c r="R88" i="2"/>
  <c r="P88" i="2"/>
  <c r="Q88" i="2" s="1"/>
  <c r="J88" i="2"/>
  <c r="G88" i="2"/>
  <c r="X87" i="2"/>
  <c r="V87" i="2"/>
  <c r="S87" i="2"/>
  <c r="R87" i="2"/>
  <c r="P87" i="2"/>
  <c r="Q87" i="2" s="1"/>
  <c r="J87" i="2"/>
  <c r="G87" i="2"/>
  <c r="X86" i="2"/>
  <c r="V86" i="2"/>
  <c r="S86" i="2"/>
  <c r="R86" i="2"/>
  <c r="P86" i="2"/>
  <c r="Q86" i="2" s="1"/>
  <c r="J86" i="2"/>
  <c r="G86" i="2"/>
  <c r="X85" i="2"/>
  <c r="V85" i="2"/>
  <c r="S85" i="2"/>
  <c r="R85" i="2"/>
  <c r="P85" i="2"/>
  <c r="Q85" i="2" s="1"/>
  <c r="J85" i="2"/>
  <c r="G85" i="2"/>
  <c r="X84" i="2"/>
  <c r="V84" i="2"/>
  <c r="S84" i="2"/>
  <c r="R84" i="2"/>
  <c r="P84" i="2"/>
  <c r="Q84" i="2" s="1"/>
  <c r="J84" i="2"/>
  <c r="G84" i="2"/>
  <c r="X83" i="2"/>
  <c r="V83" i="2"/>
  <c r="S83" i="2"/>
  <c r="R83" i="2"/>
  <c r="P83" i="2"/>
  <c r="Q83" i="2" s="1"/>
  <c r="J83" i="2"/>
  <c r="G83" i="2"/>
  <c r="X82" i="2"/>
  <c r="V82" i="2"/>
  <c r="S82" i="2"/>
  <c r="R82" i="2"/>
  <c r="P82" i="2"/>
  <c r="Q82" i="2" s="1"/>
  <c r="J82" i="2"/>
  <c r="G82" i="2"/>
  <c r="X81" i="2"/>
  <c r="V81" i="2"/>
  <c r="S81" i="2"/>
  <c r="R81" i="2"/>
  <c r="Q81" i="2"/>
  <c r="P81" i="2"/>
  <c r="J81" i="2"/>
  <c r="G81" i="2"/>
  <c r="X80" i="2"/>
  <c r="V80" i="2"/>
  <c r="S80" i="2"/>
  <c r="R80" i="2"/>
  <c r="P80" i="2"/>
  <c r="Q80" i="2" s="1"/>
  <c r="J80" i="2"/>
  <c r="G80" i="2"/>
  <c r="X79" i="2"/>
  <c r="V79" i="2"/>
  <c r="S79" i="2"/>
  <c r="R79" i="2"/>
  <c r="P79" i="2"/>
  <c r="Q79" i="2" s="1"/>
  <c r="J79" i="2"/>
  <c r="G79" i="2"/>
  <c r="X78" i="2"/>
  <c r="V78" i="2"/>
  <c r="S78" i="2"/>
  <c r="R78" i="2"/>
  <c r="P78" i="2"/>
  <c r="J78" i="2"/>
  <c r="G78" i="2"/>
  <c r="X77" i="2"/>
  <c r="V77" i="2"/>
  <c r="R77" i="2"/>
  <c r="P77" i="2" s="1"/>
  <c r="Q77" i="2" s="1"/>
  <c r="J77" i="2"/>
  <c r="G77" i="2"/>
  <c r="X76" i="2"/>
  <c r="V76" i="2"/>
  <c r="S76" i="2"/>
  <c r="R76" i="2"/>
  <c r="P76" i="2" s="1"/>
  <c r="Q76" i="2"/>
  <c r="J76" i="2"/>
  <c r="G76" i="2"/>
  <c r="X75" i="2"/>
  <c r="V75" i="2"/>
  <c r="S75" i="2"/>
  <c r="R75" i="2"/>
  <c r="P75" i="2" s="1"/>
  <c r="Q75" i="2" s="1"/>
  <c r="J75" i="2"/>
  <c r="G75" i="2"/>
  <c r="X74" i="2"/>
  <c r="V74" i="2"/>
  <c r="S74" i="2"/>
  <c r="R74" i="2"/>
  <c r="P74" i="2" s="1"/>
  <c r="Q74" i="2"/>
  <c r="J74" i="2"/>
  <c r="G74" i="2"/>
  <c r="X73" i="2"/>
  <c r="V73" i="2"/>
  <c r="S73" i="2"/>
  <c r="R73" i="2"/>
  <c r="P73" i="2"/>
  <c r="Q73" i="2" s="1"/>
  <c r="J73" i="2"/>
  <c r="G73" i="2"/>
  <c r="X72" i="2"/>
  <c r="V72" i="2"/>
  <c r="R72" i="2"/>
  <c r="P72" i="2" s="1"/>
  <c r="Q72" i="2"/>
  <c r="J72" i="2"/>
  <c r="G72" i="2"/>
  <c r="X71" i="2"/>
  <c r="V71" i="2"/>
  <c r="R71" i="2"/>
  <c r="P71" i="2" s="1"/>
  <c r="J71" i="2"/>
  <c r="G71" i="2"/>
  <c r="X70" i="2"/>
  <c r="V70" i="2"/>
  <c r="R70" i="2"/>
  <c r="S70" i="2" s="1"/>
  <c r="P70" i="2"/>
  <c r="J70" i="2"/>
  <c r="G70" i="2"/>
  <c r="X69" i="2"/>
  <c r="V69" i="2"/>
  <c r="R69" i="2"/>
  <c r="S69" i="2" s="1"/>
  <c r="P69" i="2"/>
  <c r="J69" i="2"/>
  <c r="G69" i="2"/>
  <c r="X68" i="2"/>
  <c r="V68" i="2"/>
  <c r="S68" i="2"/>
  <c r="R68" i="2"/>
  <c r="P68" i="2" s="1"/>
  <c r="Q68" i="2"/>
  <c r="J68" i="2"/>
  <c r="G68" i="2"/>
  <c r="X67" i="2"/>
  <c r="V67" i="2"/>
  <c r="S67" i="2"/>
  <c r="R67" i="2"/>
  <c r="P67" i="2"/>
  <c r="Q67" i="2" s="1"/>
  <c r="J67" i="2"/>
  <c r="G67" i="2"/>
  <c r="X66" i="2"/>
  <c r="V66" i="2"/>
  <c r="R66" i="2"/>
  <c r="P66" i="2" s="1"/>
  <c r="Q66" i="2"/>
  <c r="J66" i="2"/>
  <c r="G66" i="2"/>
  <c r="X65" i="2"/>
  <c r="V65" i="2"/>
  <c r="S65" i="2"/>
  <c r="R65" i="2"/>
  <c r="Q65" i="2"/>
  <c r="P65" i="2"/>
  <c r="J65" i="2"/>
  <c r="G65" i="2"/>
  <c r="X64" i="2"/>
  <c r="V64" i="2"/>
  <c r="R64" i="2"/>
  <c r="P64" i="2" s="1"/>
  <c r="Q64" i="2"/>
  <c r="J64" i="2"/>
  <c r="G64" i="2"/>
  <c r="X63" i="2"/>
  <c r="V63" i="2"/>
  <c r="S63" i="2"/>
  <c r="R63" i="2"/>
  <c r="P63" i="2"/>
  <c r="Q63" i="2" s="1"/>
  <c r="J63" i="2"/>
  <c r="G63" i="2"/>
  <c r="X62" i="2"/>
  <c r="V62" i="2"/>
  <c r="R62" i="2"/>
  <c r="P62" i="2" s="1"/>
  <c r="Q62" i="2"/>
  <c r="J62" i="2"/>
  <c r="G62" i="2"/>
  <c r="X61" i="2"/>
  <c r="V61" i="2"/>
  <c r="S61" i="2"/>
  <c r="R61" i="2"/>
  <c r="P61" i="2"/>
  <c r="Q61" i="2" s="1"/>
  <c r="J61" i="2"/>
  <c r="G61" i="2"/>
  <c r="X60" i="2"/>
  <c r="V60" i="2"/>
  <c r="R60" i="2"/>
  <c r="P60" i="2"/>
  <c r="Q60" i="2" s="1"/>
  <c r="J60" i="2"/>
  <c r="G60" i="2"/>
  <c r="X59" i="2"/>
  <c r="V59" i="2"/>
  <c r="R59" i="2"/>
  <c r="P59" i="2" s="1"/>
  <c r="Q59" i="2"/>
  <c r="J59" i="2"/>
  <c r="G59" i="2"/>
  <c r="X58" i="2"/>
  <c r="V58" i="2"/>
  <c r="R58" i="2"/>
  <c r="S58" i="2" s="1"/>
  <c r="P58" i="2"/>
  <c r="Q58" i="2" s="1"/>
  <c r="J58" i="2"/>
  <c r="G58" i="2"/>
  <c r="X57" i="2"/>
  <c r="V57" i="2"/>
  <c r="R57" i="2"/>
  <c r="P57" i="2" s="1"/>
  <c r="Q57" i="2"/>
  <c r="J57" i="2"/>
  <c r="G57" i="2"/>
  <c r="X56" i="2"/>
  <c r="V56" i="2"/>
  <c r="R56" i="2"/>
  <c r="S56" i="2" s="1"/>
  <c r="P56" i="2"/>
  <c r="Q56" i="2" s="1"/>
  <c r="J56" i="2"/>
  <c r="G56" i="2"/>
  <c r="X55" i="2"/>
  <c r="V55" i="2"/>
  <c r="R55" i="2"/>
  <c r="P55" i="2"/>
  <c r="Q55" i="2" s="1"/>
  <c r="J55" i="2"/>
  <c r="G55" i="2"/>
  <c r="X54" i="2"/>
  <c r="V54" i="2"/>
  <c r="S54" i="2"/>
  <c r="R54" i="2"/>
  <c r="P54" i="2"/>
  <c r="Q54" i="2" s="1"/>
  <c r="J54" i="2"/>
  <c r="G54" i="2"/>
  <c r="X53" i="2"/>
  <c r="V53" i="2"/>
  <c r="S53" i="2"/>
  <c r="R53" i="2"/>
  <c r="Q53" i="2"/>
  <c r="P53" i="2"/>
  <c r="J53" i="2"/>
  <c r="G53" i="2"/>
  <c r="X52" i="2"/>
  <c r="V52" i="2"/>
  <c r="S52" i="2"/>
  <c r="R52" i="2"/>
  <c r="P52" i="2"/>
  <c r="Q52" i="2" s="1"/>
  <c r="J52" i="2"/>
  <c r="X51" i="2"/>
  <c r="V51" i="2"/>
  <c r="R51" i="2"/>
  <c r="S51" i="2" s="1"/>
  <c r="P51" i="2"/>
  <c r="Q51" i="2" s="1"/>
  <c r="J51" i="2"/>
  <c r="X50" i="2"/>
  <c r="V50" i="2"/>
  <c r="R50" i="2"/>
  <c r="J50" i="2"/>
  <c r="G50" i="2"/>
  <c r="X49" i="2"/>
  <c r="V49" i="2"/>
  <c r="R49" i="2"/>
  <c r="P49" i="2" s="1"/>
  <c r="Q49" i="2" s="1"/>
  <c r="J49" i="2"/>
  <c r="G49" i="2"/>
  <c r="X48" i="2"/>
  <c r="V48" i="2"/>
  <c r="R48" i="2"/>
  <c r="P48" i="2" s="1"/>
  <c r="Q48" i="2"/>
  <c r="J48" i="2"/>
  <c r="G48" i="2"/>
  <c r="X47" i="2"/>
  <c r="V47" i="2"/>
  <c r="S47" i="2"/>
  <c r="R47" i="2"/>
  <c r="P47" i="2"/>
  <c r="Q47" i="2" s="1"/>
  <c r="J47" i="2"/>
  <c r="G47" i="2"/>
  <c r="X46" i="2"/>
  <c r="V46" i="2"/>
  <c r="R46" i="2"/>
  <c r="J46" i="2"/>
  <c r="G46" i="2"/>
  <c r="X45" i="2"/>
  <c r="V45" i="2"/>
  <c r="R45" i="2"/>
  <c r="P45" i="2" s="1"/>
  <c r="Q45" i="2" s="1"/>
  <c r="J45" i="2"/>
  <c r="G45" i="2"/>
  <c r="X44" i="2"/>
  <c r="V44" i="2"/>
  <c r="S44" i="2"/>
  <c r="R44" i="2"/>
  <c r="P44" i="2" s="1"/>
  <c r="Q44" i="2"/>
  <c r="J44" i="2"/>
  <c r="G44" i="2"/>
  <c r="X43" i="2"/>
  <c r="V43" i="2"/>
  <c r="R43" i="2"/>
  <c r="J43" i="2"/>
  <c r="G43" i="2"/>
  <c r="X42" i="2"/>
  <c r="V42" i="2"/>
  <c r="R42" i="2"/>
  <c r="P42" i="2" s="1"/>
  <c r="Q42" i="2" s="1"/>
  <c r="J42" i="2"/>
  <c r="G42" i="2"/>
  <c r="X41" i="2"/>
  <c r="V41" i="2"/>
  <c r="S41" i="2"/>
  <c r="R41" i="2"/>
  <c r="P41" i="2"/>
  <c r="Q41" i="2" s="1"/>
  <c r="J41" i="2"/>
  <c r="G41" i="2"/>
  <c r="X40" i="2"/>
  <c r="V40" i="2"/>
  <c r="R40" i="2"/>
  <c r="J40" i="2"/>
  <c r="G40" i="2"/>
  <c r="X39" i="2"/>
  <c r="V39" i="2"/>
  <c r="R39" i="2"/>
  <c r="S39" i="2" s="1"/>
  <c r="P39" i="2"/>
  <c r="Q39" i="2" s="1"/>
  <c r="J39" i="2"/>
  <c r="G39" i="2"/>
  <c r="X38" i="2"/>
  <c r="V38" i="2"/>
  <c r="R38" i="2"/>
  <c r="P38" i="2" s="1"/>
  <c r="Q38" i="2" s="1"/>
  <c r="J38" i="2"/>
  <c r="G38" i="2"/>
  <c r="X37" i="2"/>
  <c r="V37" i="2"/>
  <c r="S37" i="2"/>
  <c r="R37" i="2"/>
  <c r="P37" i="2" s="1"/>
  <c r="Q37" i="2"/>
  <c r="J37" i="2"/>
  <c r="G37" i="2"/>
  <c r="X36" i="2"/>
  <c r="V36" i="2"/>
  <c r="R36" i="2"/>
  <c r="P36" i="2" s="1"/>
  <c r="Q36" i="2"/>
  <c r="J36" i="2"/>
  <c r="G36" i="2"/>
  <c r="X35" i="2"/>
  <c r="V35" i="2"/>
  <c r="R35" i="2"/>
  <c r="P35" i="2" s="1"/>
  <c r="Q35" i="2"/>
  <c r="J35" i="2"/>
  <c r="G35" i="2"/>
  <c r="X34" i="2"/>
  <c r="V34" i="2"/>
  <c r="S34" i="2"/>
  <c r="R34" i="2"/>
  <c r="P34" i="2" s="1"/>
  <c r="Q34" i="2"/>
  <c r="J34" i="2"/>
  <c r="G34" i="2"/>
  <c r="X33" i="2"/>
  <c r="V33" i="2"/>
  <c r="S33" i="2"/>
  <c r="R33" i="2"/>
  <c r="P33" i="2"/>
  <c r="Q33" i="2" s="1"/>
  <c r="J33" i="2"/>
  <c r="G33" i="2"/>
  <c r="X32" i="2"/>
  <c r="V32" i="2"/>
  <c r="R32" i="2"/>
  <c r="J32" i="2"/>
  <c r="X31" i="2"/>
  <c r="V31" i="2"/>
  <c r="R31" i="2"/>
  <c r="P31" i="2" s="1"/>
  <c r="Q31" i="2" s="1"/>
  <c r="J31" i="2"/>
  <c r="G31" i="2"/>
  <c r="X30" i="2"/>
  <c r="V30" i="2"/>
  <c r="R30" i="2"/>
  <c r="K30" i="2"/>
  <c r="J30" i="2"/>
  <c r="G30" i="2"/>
  <c r="X29" i="2"/>
  <c r="V29" i="2"/>
  <c r="S29" i="2"/>
  <c r="R29" i="2"/>
  <c r="P29" i="2"/>
  <c r="Q29" i="2" s="1"/>
  <c r="J29" i="2"/>
  <c r="K29" i="2" s="1"/>
  <c r="G29" i="2"/>
  <c r="X28" i="2"/>
  <c r="V28" i="2"/>
  <c r="S28" i="2"/>
  <c r="R28" i="2"/>
  <c r="P28" i="2" s="1"/>
  <c r="Q28" i="2"/>
  <c r="K28" i="2"/>
  <c r="J28" i="2"/>
  <c r="G28" i="2"/>
  <c r="X27" i="2"/>
  <c r="V27" i="2"/>
  <c r="R27" i="2"/>
  <c r="S27" i="2" s="1"/>
  <c r="J27" i="2"/>
  <c r="K27" i="2" s="1"/>
  <c r="G27" i="2"/>
  <c r="X26" i="2"/>
  <c r="V26" i="2"/>
  <c r="R26" i="2"/>
  <c r="P26" i="2" s="1"/>
  <c r="Q26" i="2"/>
  <c r="J26" i="2"/>
  <c r="K26" i="2" s="1"/>
  <c r="S26" i="2" s="1"/>
  <c r="G26" i="2"/>
  <c r="X25" i="2"/>
  <c r="V25" i="2"/>
  <c r="R25" i="2"/>
  <c r="S25" i="2" s="1"/>
  <c r="K25" i="2"/>
  <c r="J25" i="2"/>
  <c r="G25" i="2"/>
  <c r="X24" i="2"/>
  <c r="V24" i="2"/>
  <c r="R24" i="2"/>
  <c r="P24" i="2"/>
  <c r="Q24" i="2" s="1"/>
  <c r="J24" i="2"/>
  <c r="K24" i="2" s="1"/>
  <c r="S24" i="2" s="1"/>
  <c r="G24" i="2"/>
  <c r="X23" i="2"/>
  <c r="V23" i="2"/>
  <c r="R23" i="2"/>
  <c r="S23" i="2" s="1"/>
  <c r="P23" i="2"/>
  <c r="Q23" i="2" s="1"/>
  <c r="K23" i="2"/>
  <c r="J23" i="2"/>
  <c r="G23" i="2"/>
  <c r="X22" i="2"/>
  <c r="V22" i="2"/>
  <c r="R22" i="2"/>
  <c r="Q22" i="2"/>
  <c r="P22" i="2"/>
  <c r="J22" i="2"/>
  <c r="K22" i="2" s="1"/>
  <c r="X21" i="2"/>
  <c r="V21" i="2"/>
  <c r="R21" i="2"/>
  <c r="S21" i="2" s="1"/>
  <c r="P21" i="2"/>
  <c r="Q21" i="2" s="1"/>
  <c r="K21" i="2"/>
  <c r="J21" i="2"/>
  <c r="G21" i="2"/>
  <c r="X20" i="2"/>
  <c r="V20" i="2"/>
  <c r="R20" i="2"/>
  <c r="J20" i="2"/>
  <c r="K20" i="2" s="1"/>
  <c r="G20" i="2"/>
  <c r="X19" i="2"/>
  <c r="V19" i="2"/>
  <c r="R19" i="2"/>
  <c r="S19" i="2" s="1"/>
  <c r="P19" i="2"/>
  <c r="Q19" i="2" s="1"/>
  <c r="J19" i="2"/>
  <c r="K19" i="2" s="1"/>
  <c r="G19" i="2"/>
  <c r="X18" i="2"/>
  <c r="V18" i="2"/>
  <c r="S18" i="2"/>
  <c r="R18" i="2"/>
  <c r="P18" i="2" s="1"/>
  <c r="Q18" i="2" s="1"/>
  <c r="K18" i="2"/>
  <c r="J18" i="2"/>
  <c r="G18" i="2"/>
  <c r="X17" i="2"/>
  <c r="V17" i="2"/>
  <c r="S17" i="2"/>
  <c r="R17" i="2"/>
  <c r="P17" i="2"/>
  <c r="Q17" i="2" s="1"/>
  <c r="J17" i="2"/>
  <c r="K17" i="2" s="1"/>
  <c r="G17" i="2"/>
  <c r="X16" i="2"/>
  <c r="V16" i="2"/>
  <c r="R16" i="2"/>
  <c r="P16" i="2" s="1"/>
  <c r="Q16" i="2" s="1"/>
  <c r="J16" i="2"/>
  <c r="K16" i="2" s="1"/>
  <c r="G16" i="2"/>
  <c r="X15" i="2"/>
  <c r="V15" i="2"/>
  <c r="R15" i="2"/>
  <c r="P15" i="2"/>
  <c r="Q15" i="2" s="1"/>
  <c r="K15" i="2"/>
  <c r="S15" i="2" s="1"/>
  <c r="J15" i="2"/>
  <c r="G15" i="2"/>
  <c r="X14" i="2"/>
  <c r="V14" i="2"/>
  <c r="R14" i="2"/>
  <c r="P14" i="2" s="1"/>
  <c r="Q14" i="2" s="1"/>
  <c r="J14" i="2"/>
  <c r="K14" i="2" s="1"/>
  <c r="G14" i="2"/>
  <c r="X13" i="2"/>
  <c r="V13" i="2"/>
  <c r="R13" i="2"/>
  <c r="S13" i="2" s="1"/>
  <c r="P13" i="2"/>
  <c r="Q13" i="2" s="1"/>
  <c r="J13" i="2"/>
  <c r="K13" i="2" s="1"/>
  <c r="G13" i="2"/>
  <c r="X12" i="2"/>
  <c r="V12" i="2"/>
  <c r="R12" i="2"/>
  <c r="P12" i="2" s="1"/>
  <c r="Q12" i="2"/>
  <c r="J12" i="2"/>
  <c r="K12" i="2" s="1"/>
  <c r="G12" i="2"/>
  <c r="X11" i="2"/>
  <c r="V11" i="2"/>
  <c r="R11" i="2"/>
  <c r="S11" i="2" s="1"/>
  <c r="J11" i="2"/>
  <c r="K11" i="2" s="1"/>
  <c r="G11" i="2"/>
  <c r="X10" i="2"/>
  <c r="V10" i="2"/>
  <c r="R10" i="2"/>
  <c r="S10" i="2" s="1"/>
  <c r="K10" i="2"/>
  <c r="J10" i="2"/>
  <c r="G10" i="2"/>
  <c r="X9" i="2"/>
  <c r="V9" i="2"/>
  <c r="R9" i="2"/>
  <c r="K9" i="2"/>
  <c r="J9" i="2"/>
  <c r="G9" i="2"/>
  <c r="X8" i="2"/>
  <c r="V8" i="2"/>
  <c r="R8" i="2"/>
  <c r="P8" i="2" s="1"/>
  <c r="Q8" i="2"/>
  <c r="K8" i="2"/>
  <c r="S8" i="2" s="1"/>
  <c r="J8" i="2"/>
  <c r="G8" i="2"/>
  <c r="X7" i="2"/>
  <c r="V7" i="2"/>
  <c r="R7" i="2"/>
  <c r="K7" i="2"/>
  <c r="J7" i="2"/>
  <c r="G7" i="2"/>
  <c r="X6" i="2"/>
  <c r="V6" i="2"/>
  <c r="R6" i="2"/>
  <c r="P6" i="2" s="1"/>
  <c r="J6" i="2"/>
  <c r="K6" i="2" s="1"/>
  <c r="S6" i="2" s="1"/>
  <c r="G6" i="2"/>
  <c r="X5" i="2"/>
  <c r="V5" i="2"/>
  <c r="R5" i="2"/>
  <c r="P5" i="2"/>
  <c r="K5" i="2"/>
  <c r="J5" i="2"/>
  <c r="G5" i="2"/>
  <c r="X4" i="2"/>
  <c r="V4" i="2"/>
  <c r="S4" i="2"/>
  <c r="R4" i="2"/>
  <c r="P4" i="2"/>
  <c r="Q4" i="2" s="1"/>
  <c r="J4" i="2"/>
  <c r="K4" i="2" s="1"/>
  <c r="G4" i="2"/>
  <c r="I5" i="1"/>
  <c r="J5" i="1" s="1"/>
  <c r="O5" i="1" s="1"/>
  <c r="I6" i="1"/>
  <c r="J6" i="1" s="1"/>
  <c r="O6" i="1" s="1"/>
  <c r="I7" i="1"/>
  <c r="J7" i="1" s="1"/>
  <c r="O7" i="1" s="1"/>
  <c r="I8" i="1"/>
  <c r="J8" i="1" s="1"/>
  <c r="O8" i="1" s="1"/>
  <c r="I9" i="1"/>
  <c r="J9" i="1" s="1"/>
  <c r="O9" i="1" s="1"/>
  <c r="I10" i="1"/>
  <c r="J10" i="1" s="1"/>
  <c r="O10" i="1" s="1"/>
  <c r="I11" i="1"/>
  <c r="J11" i="1" s="1"/>
  <c r="O11" i="1" s="1"/>
  <c r="I12" i="1"/>
  <c r="J12" i="1" s="1"/>
  <c r="O12" i="1" s="1"/>
  <c r="I13" i="1"/>
  <c r="J13" i="1" s="1"/>
  <c r="O13" i="1" s="1"/>
  <c r="I14" i="1"/>
  <c r="J14" i="1" s="1"/>
  <c r="O14" i="1" s="1"/>
  <c r="I15" i="1"/>
  <c r="J15" i="1" s="1"/>
  <c r="O15" i="1" s="1"/>
  <c r="I16" i="1"/>
  <c r="J16" i="1" s="1"/>
  <c r="O16" i="1" s="1"/>
  <c r="I17" i="1"/>
  <c r="J17" i="1" s="1"/>
  <c r="O17" i="1" s="1"/>
  <c r="I18" i="1"/>
  <c r="J18" i="1" s="1"/>
  <c r="O18" i="1" s="1"/>
  <c r="I19" i="1"/>
  <c r="J19" i="1" s="1"/>
  <c r="O19" i="1" s="1"/>
  <c r="I20" i="1"/>
  <c r="J20" i="1" s="1"/>
  <c r="O20" i="1" s="1"/>
  <c r="I23" i="1"/>
  <c r="J23" i="1" s="1"/>
  <c r="O23" i="1" s="1"/>
  <c r="I24" i="1"/>
  <c r="J24" i="1" s="1"/>
  <c r="O24" i="1" s="1"/>
  <c r="I25" i="1"/>
  <c r="J25" i="1" s="1"/>
  <c r="O25" i="1" s="1"/>
  <c r="I26" i="1"/>
  <c r="J26" i="1" s="1"/>
  <c r="O26" i="1" s="1"/>
  <c r="I27" i="1"/>
  <c r="J27" i="1" s="1"/>
  <c r="O27" i="1" s="1"/>
  <c r="I28" i="1"/>
  <c r="J28" i="1" s="1"/>
  <c r="O28" i="1" s="1"/>
  <c r="I29" i="1"/>
  <c r="J29" i="1" s="1"/>
  <c r="O29" i="1" s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50" i="1"/>
  <c r="I53" i="1"/>
  <c r="I54" i="1"/>
  <c r="I56" i="1"/>
  <c r="I58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1" i="1"/>
  <c r="I126" i="1"/>
  <c r="I127" i="1"/>
  <c r="I130" i="1"/>
  <c r="I131" i="1"/>
  <c r="I135" i="1"/>
  <c r="I136" i="1"/>
  <c r="I137" i="1"/>
  <c r="I138" i="1"/>
  <c r="I140" i="1"/>
  <c r="I141" i="1"/>
  <c r="I142" i="1"/>
  <c r="I144" i="1"/>
  <c r="I145" i="1"/>
  <c r="I156" i="1"/>
  <c r="I157" i="1"/>
  <c r="I158" i="1"/>
  <c r="I159" i="1"/>
  <c r="I160" i="1"/>
  <c r="I163" i="1"/>
  <c r="I164" i="1"/>
  <c r="I166" i="1"/>
  <c r="I167" i="1"/>
  <c r="I169" i="1"/>
  <c r="I170" i="1"/>
  <c r="I173" i="1"/>
  <c r="I174" i="1"/>
  <c r="I175" i="1"/>
  <c r="I178" i="1"/>
  <c r="I179" i="1"/>
  <c r="I180" i="1"/>
  <c r="I181" i="1"/>
  <c r="I182" i="1"/>
  <c r="I183" i="1"/>
  <c r="I184" i="1"/>
  <c r="I189" i="1"/>
  <c r="I190" i="1"/>
  <c r="I191" i="1"/>
  <c r="I192" i="1"/>
  <c r="I193" i="1"/>
  <c r="I194" i="1"/>
  <c r="I195" i="1"/>
  <c r="I197" i="1"/>
  <c r="I198" i="1"/>
  <c r="I199" i="1"/>
  <c r="I200" i="1"/>
  <c r="I201" i="1"/>
  <c r="I202" i="1"/>
  <c r="I203" i="1"/>
  <c r="I204" i="1"/>
  <c r="I205" i="1"/>
  <c r="I206" i="1"/>
  <c r="I207" i="1"/>
  <c r="I210" i="1"/>
  <c r="I211" i="1"/>
  <c r="I213" i="1"/>
  <c r="I215" i="1"/>
  <c r="I216" i="1"/>
  <c r="I217" i="1"/>
  <c r="I218" i="1"/>
  <c r="I219" i="1"/>
  <c r="I220" i="1"/>
  <c r="I222" i="1"/>
  <c r="I223" i="1"/>
  <c r="I224" i="1"/>
  <c r="I227" i="1"/>
  <c r="I230" i="1"/>
  <c r="I231" i="1"/>
  <c r="I233" i="1"/>
  <c r="I235" i="1"/>
  <c r="I237" i="1"/>
  <c r="I238" i="1"/>
  <c r="I239" i="1"/>
  <c r="I241" i="1"/>
  <c r="I242" i="1"/>
  <c r="I243" i="1"/>
  <c r="I244" i="1"/>
  <c r="I245" i="1"/>
  <c r="I246" i="1"/>
  <c r="I247" i="1"/>
  <c r="I248" i="1"/>
  <c r="I249" i="1"/>
  <c r="I250" i="1"/>
  <c r="I257" i="1"/>
  <c r="I260" i="1"/>
  <c r="I261" i="1"/>
  <c r="I262" i="1"/>
  <c r="I264" i="1"/>
  <c r="I265" i="1"/>
  <c r="I266" i="1"/>
  <c r="I267" i="1"/>
  <c r="I269" i="1"/>
  <c r="I270" i="1"/>
  <c r="I273" i="1"/>
  <c r="I274" i="1"/>
  <c r="I275" i="1"/>
  <c r="I276" i="1"/>
  <c r="I278" i="1"/>
  <c r="I279" i="1"/>
  <c r="I280" i="1"/>
  <c r="I281" i="1"/>
  <c r="I282" i="1"/>
  <c r="I283" i="1"/>
  <c r="I284" i="1"/>
  <c r="I286" i="1"/>
  <c r="I287" i="1"/>
  <c r="I288" i="1"/>
  <c r="I289" i="1"/>
  <c r="I292" i="1"/>
  <c r="I293" i="1"/>
  <c r="I294" i="1"/>
  <c r="I295" i="1"/>
  <c r="I296" i="1"/>
  <c r="I299" i="1"/>
  <c r="I300" i="1"/>
  <c r="I302" i="1"/>
  <c r="I303" i="1"/>
  <c r="I304" i="1"/>
  <c r="I306" i="1"/>
  <c r="I307" i="1"/>
  <c r="I308" i="1"/>
  <c r="I310" i="1"/>
  <c r="I311" i="1"/>
  <c r="I312" i="1"/>
  <c r="I313" i="1"/>
  <c r="I314" i="1"/>
  <c r="I315" i="1"/>
  <c r="I316" i="1"/>
  <c r="I318" i="1"/>
  <c r="I320" i="1"/>
  <c r="I321" i="1"/>
  <c r="I322" i="1"/>
  <c r="I323" i="1"/>
  <c r="I325" i="1"/>
  <c r="I326" i="1"/>
  <c r="I327" i="1"/>
  <c r="I328" i="1"/>
  <c r="I329" i="1"/>
  <c r="I330" i="1"/>
  <c r="I332" i="1"/>
  <c r="I333" i="1"/>
  <c r="I335" i="1"/>
  <c r="I337" i="1"/>
  <c r="I338" i="1"/>
  <c r="I340" i="1"/>
  <c r="I350" i="1"/>
  <c r="I351" i="1"/>
  <c r="I352" i="1"/>
  <c r="I354" i="1"/>
  <c r="I359" i="1"/>
  <c r="I360" i="1"/>
  <c r="I361" i="1"/>
  <c r="I362" i="1"/>
  <c r="I363" i="1"/>
  <c r="I364" i="1"/>
  <c r="I365" i="1"/>
  <c r="I367" i="1"/>
  <c r="I368" i="1"/>
  <c r="I369" i="1"/>
  <c r="I370" i="1"/>
  <c r="I371" i="1"/>
  <c r="I372" i="1"/>
  <c r="I373" i="1"/>
  <c r="I374" i="1"/>
  <c r="I377" i="1"/>
  <c r="I378" i="1"/>
  <c r="I379" i="1"/>
  <c r="I380" i="1"/>
  <c r="I381" i="1"/>
  <c r="I382" i="1"/>
  <c r="I383" i="1"/>
  <c r="I385" i="1"/>
  <c r="I386" i="1"/>
  <c r="I387" i="1"/>
  <c r="I388" i="1"/>
  <c r="I389" i="1"/>
  <c r="I390" i="1"/>
  <c r="I391" i="1"/>
  <c r="I393" i="1"/>
  <c r="I394" i="1"/>
  <c r="I397" i="1"/>
  <c r="I398" i="1"/>
  <c r="I399" i="1"/>
  <c r="I400" i="1"/>
  <c r="I401" i="1"/>
  <c r="I402" i="1"/>
  <c r="I403" i="1"/>
  <c r="I404" i="1"/>
  <c r="I406" i="1"/>
  <c r="I407" i="1"/>
  <c r="I409" i="1"/>
  <c r="I410" i="1"/>
  <c r="I412" i="1"/>
  <c r="I413" i="1"/>
  <c r="I414" i="1"/>
  <c r="I415" i="1"/>
  <c r="I416" i="1"/>
  <c r="I417" i="1"/>
  <c r="I418" i="1"/>
  <c r="I420" i="1"/>
  <c r="I421" i="1"/>
  <c r="I422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4" i="1"/>
  <c r="I445" i="1"/>
  <c r="I447" i="1"/>
  <c r="I448" i="1"/>
  <c r="I449" i="1"/>
  <c r="I450" i="1"/>
  <c r="I451" i="1"/>
  <c r="I453" i="1"/>
  <c r="I454" i="1"/>
  <c r="I455" i="1"/>
  <c r="I456" i="1"/>
  <c r="I457" i="1"/>
  <c r="I458" i="1"/>
  <c r="I459" i="1"/>
  <c r="I460" i="1"/>
  <c r="I461" i="1"/>
  <c r="I464" i="1"/>
  <c r="I465" i="1"/>
  <c r="I466" i="1"/>
  <c r="I467" i="1"/>
  <c r="I468" i="1"/>
  <c r="I469" i="1"/>
  <c r="I470" i="1"/>
  <c r="I471" i="1"/>
  <c r="I475" i="1"/>
  <c r="I477" i="1"/>
  <c r="I480" i="1"/>
  <c r="I481" i="1"/>
  <c r="I482" i="1"/>
  <c r="I484" i="1"/>
  <c r="I485" i="1"/>
  <c r="I486" i="1"/>
  <c r="I487" i="1"/>
  <c r="I489" i="1"/>
  <c r="I490" i="1"/>
  <c r="I491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5" i="1"/>
  <c r="I527" i="1"/>
  <c r="I528" i="1"/>
  <c r="I529" i="1"/>
  <c r="I530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4" i="1"/>
  <c r="J4" i="1" s="1"/>
  <c r="O4" i="1" s="1"/>
  <c r="O562" i="1" l="1"/>
  <c r="S111" i="2"/>
  <c r="P111" i="2"/>
  <c r="Q111" i="2" s="1"/>
  <c r="S222" i="2"/>
  <c r="S389" i="2"/>
  <c r="S518" i="2"/>
  <c r="P253" i="2"/>
  <c r="Q253" i="2" s="1"/>
  <c r="S253" i="2"/>
  <c r="S472" i="2"/>
  <c r="P472" i="2"/>
  <c r="Q472" i="2" s="1"/>
  <c r="S482" i="2"/>
  <c r="P482" i="2"/>
  <c r="Q482" i="2" s="1"/>
  <c r="S541" i="2"/>
  <c r="P541" i="2"/>
  <c r="Q541" i="2" s="1"/>
  <c r="P32" i="2"/>
  <c r="Q32" i="2" s="1"/>
  <c r="S32" i="2"/>
  <c r="S243" i="2"/>
  <c r="S292" i="2"/>
  <c r="P366" i="2"/>
  <c r="Q366" i="2" s="1"/>
  <c r="S366" i="2"/>
  <c r="S420" i="2"/>
  <c r="S438" i="2"/>
  <c r="P438" i="2"/>
  <c r="Q438" i="2" s="1"/>
  <c r="S456" i="2"/>
  <c r="S487" i="2"/>
  <c r="P551" i="2"/>
  <c r="S551" i="2"/>
  <c r="S9" i="2"/>
  <c r="P9" i="2"/>
  <c r="Q9" i="2" s="1"/>
  <c r="S16" i="2"/>
  <c r="P25" i="2"/>
  <c r="P133" i="2"/>
  <c r="Q133" i="2" s="1"/>
  <c r="S173" i="2"/>
  <c r="P246" i="2"/>
  <c r="Q246" i="2" s="1"/>
  <c r="P276" i="2"/>
  <c r="Q276" i="2" s="1"/>
  <c r="S280" i="2"/>
  <c r="P322" i="2"/>
  <c r="Q322" i="2" s="1"/>
  <c r="S322" i="2"/>
  <c r="S332" i="2"/>
  <c r="P337" i="2"/>
  <c r="Q337" i="2" s="1"/>
  <c r="S337" i="2"/>
  <c r="P358" i="2"/>
  <c r="Q358" i="2" s="1"/>
  <c r="S371" i="2"/>
  <c r="S400" i="2"/>
  <c r="P400" i="2"/>
  <c r="Q400" i="2" s="1"/>
  <c r="S451" i="2"/>
  <c r="S469" i="2"/>
  <c r="P469" i="2"/>
  <c r="Q469" i="2" s="1"/>
  <c r="P544" i="2"/>
  <c r="S546" i="2"/>
  <c r="S12" i="2"/>
  <c r="P30" i="2"/>
  <c r="Q30" i="2" s="1"/>
  <c r="S30" i="2"/>
  <c r="S35" i="2"/>
  <c r="P40" i="2"/>
  <c r="Q40" i="2" s="1"/>
  <c r="S40" i="2"/>
  <c r="S62" i="2"/>
  <c r="S114" i="2"/>
  <c r="P146" i="2"/>
  <c r="Q146" i="2" s="1"/>
  <c r="S146" i="2"/>
  <c r="P377" i="2"/>
  <c r="Q377" i="2" s="1"/>
  <c r="S377" i="2"/>
  <c r="S462" i="2"/>
  <c r="P10" i="2"/>
  <c r="Q10" i="2" s="1"/>
  <c r="S45" i="2"/>
  <c r="P50" i="2"/>
  <c r="Q50" i="2" s="1"/>
  <c r="S50" i="2"/>
  <c r="S220" i="2"/>
  <c r="S249" i="2"/>
  <c r="P338" i="2"/>
  <c r="Q338" i="2" s="1"/>
  <c r="S338" i="2"/>
  <c r="S359" i="2"/>
  <c r="P359" i="2"/>
  <c r="Q359" i="2" s="1"/>
  <c r="P510" i="2"/>
  <c r="Q510" i="2" s="1"/>
  <c r="P555" i="2"/>
  <c r="Q555" i="2" s="1"/>
  <c r="S555" i="2"/>
  <c r="P116" i="2"/>
  <c r="S116" i="2"/>
  <c r="P446" i="2"/>
  <c r="Q446" i="2" s="1"/>
  <c r="S446" i="2"/>
  <c r="P7" i="2"/>
  <c r="S7" i="2"/>
  <c r="S14" i="2"/>
  <c r="S42" i="2"/>
  <c r="S66" i="2"/>
  <c r="S71" i="2"/>
  <c r="P215" i="2"/>
  <c r="Q215" i="2" s="1"/>
  <c r="S215" i="2"/>
  <c r="S467" i="2"/>
  <c r="P467" i="2"/>
  <c r="Q467" i="2" s="1"/>
  <c r="S64" i="2"/>
  <c r="P320" i="2"/>
  <c r="Q320" i="2" s="1"/>
  <c r="S320" i="2"/>
  <c r="P296" i="2"/>
  <c r="Q296" i="2" s="1"/>
  <c r="S296" i="2"/>
  <c r="S38" i="2"/>
  <c r="P43" i="2"/>
  <c r="Q43" i="2" s="1"/>
  <c r="S43" i="2"/>
  <c r="S304" i="2"/>
  <c r="S326" i="2"/>
  <c r="S529" i="2"/>
  <c r="S72" i="2"/>
  <c r="P284" i="2"/>
  <c r="Q284" i="2" s="1"/>
  <c r="S284" i="2"/>
  <c r="S299" i="2"/>
  <c r="S302" i="2"/>
  <c r="S329" i="2"/>
  <c r="S77" i="2"/>
  <c r="S157" i="2"/>
  <c r="P157" i="2"/>
  <c r="Q157" i="2" s="1"/>
  <c r="S192" i="2"/>
  <c r="P430" i="2"/>
  <c r="Q430" i="2" s="1"/>
  <c r="S430" i="2"/>
  <c r="S556" i="2"/>
  <c r="P556" i="2"/>
  <c r="Q556" i="2" s="1"/>
  <c r="P155" i="2"/>
  <c r="Q155" i="2" s="1"/>
  <c r="S190" i="2"/>
  <c r="S197" i="2"/>
  <c r="S458" i="2"/>
  <c r="S178" i="2"/>
  <c r="P178" i="2"/>
  <c r="Q178" i="2" s="1"/>
  <c r="S143" i="2"/>
  <c r="S315" i="2"/>
  <c r="P504" i="2"/>
  <c r="Q504" i="2" s="1"/>
  <c r="S504" i="2"/>
  <c r="S325" i="2"/>
  <c r="P364" i="2"/>
  <c r="Q364" i="2" s="1"/>
  <c r="S364" i="2"/>
  <c r="P488" i="2"/>
  <c r="Q488" i="2" s="1"/>
  <c r="S488" i="2"/>
  <c r="S499" i="2"/>
  <c r="P499" i="2"/>
  <c r="Q499" i="2" s="1"/>
  <c r="P210" i="2"/>
  <c r="Q210" i="2" s="1"/>
  <c r="S210" i="2"/>
  <c r="S269" i="2"/>
  <c r="S416" i="2"/>
  <c r="P416" i="2"/>
  <c r="Q416" i="2" s="1"/>
  <c r="S486" i="2"/>
  <c r="P486" i="2"/>
  <c r="Q486" i="2" s="1"/>
  <c r="P505" i="2"/>
  <c r="Q505" i="2" s="1"/>
  <c r="S505" i="2"/>
  <c r="S534" i="2"/>
  <c r="P534" i="2"/>
  <c r="Q534" i="2" s="1"/>
  <c r="S406" i="2"/>
  <c r="S516" i="2"/>
  <c r="P516" i="2"/>
  <c r="Q516" i="2" s="1"/>
  <c r="S194" i="2"/>
  <c r="P204" i="2"/>
  <c r="Q204" i="2" s="1"/>
  <c r="S204" i="2"/>
  <c r="S260" i="2"/>
  <c r="S270" i="2"/>
  <c r="P270" i="2"/>
  <c r="Q270" i="2" s="1"/>
  <c r="P385" i="2"/>
  <c r="Q385" i="2" s="1"/>
  <c r="S385" i="2"/>
  <c r="P409" i="2"/>
  <c r="Q409" i="2" s="1"/>
  <c r="S409" i="2"/>
  <c r="P137" i="2"/>
  <c r="Q137" i="2" s="1"/>
  <c r="S137" i="2"/>
  <c r="S360" i="2"/>
  <c r="P360" i="2"/>
  <c r="Q360" i="2" s="1"/>
  <c r="S20" i="2"/>
  <c r="P20" i="2"/>
  <c r="Q20" i="2" s="1"/>
  <c r="S36" i="2"/>
  <c r="P11" i="2"/>
  <c r="Q11" i="2" s="1"/>
  <c r="P27" i="2"/>
  <c r="Q27" i="2" s="1"/>
  <c r="S118" i="2"/>
  <c r="P118" i="2"/>
  <c r="Q118" i="2" s="1"/>
  <c r="S188" i="2"/>
  <c r="S250" i="2"/>
  <c r="S448" i="2"/>
  <c r="P46" i="2"/>
  <c r="Q46" i="2" s="1"/>
  <c r="S46" i="2"/>
  <c r="P449" i="2"/>
  <c r="S449" i="2"/>
  <c r="P512" i="2"/>
  <c r="Q512" i="2" s="1"/>
  <c r="S512" i="2"/>
  <c r="P520" i="2"/>
  <c r="Q520" i="2" s="1"/>
  <c r="S520" i="2"/>
  <c r="S300" i="2"/>
  <c r="P300" i="2"/>
  <c r="Q300" i="2" s="1"/>
  <c r="S381" i="2"/>
  <c r="S454" i="2"/>
  <c r="S535" i="2"/>
  <c r="S419" i="2"/>
  <c r="P419" i="2"/>
  <c r="Q419" i="2" s="1"/>
  <c r="S427" i="2"/>
  <c r="S432" i="2"/>
  <c r="P538" i="2"/>
  <c r="S538" i="2"/>
  <c r="S158" i="2"/>
  <c r="S181" i="2"/>
  <c r="P244" i="2"/>
  <c r="Q244" i="2" s="1"/>
  <c r="S244" i="2"/>
  <c r="S113" i="2"/>
  <c r="P113" i="2"/>
  <c r="Q113" i="2" s="1"/>
  <c r="S149" i="2"/>
  <c r="S444" i="2"/>
  <c r="S515" i="2"/>
  <c r="P515" i="2"/>
  <c r="Q515" i="2" s="1"/>
  <c r="S525" i="2"/>
  <c r="S550" i="2"/>
  <c r="S536" i="2"/>
  <c r="P536" i="2"/>
  <c r="Q536" i="2" s="1"/>
  <c r="S257" i="2"/>
  <c r="P387" i="2"/>
  <c r="Q387" i="2" s="1"/>
  <c r="S387" i="2"/>
  <c r="S460" i="2"/>
  <c r="S470" i="2"/>
  <c r="P470" i="2"/>
  <c r="Q470" i="2" s="1"/>
  <c r="S493" i="2"/>
  <c r="S5" i="2"/>
  <c r="S428" i="2"/>
  <c r="S489" i="2"/>
  <c r="P537" i="2"/>
  <c r="Q537" i="2" s="1"/>
  <c r="S537" i="2"/>
  <c r="S553" i="2"/>
  <c r="P528" i="2"/>
  <c r="Q528" i="2" s="1"/>
  <c r="S528" i="2"/>
  <c r="P447" i="2"/>
  <c r="Q447" i="2" s="1"/>
  <c r="S447" i="2"/>
  <c r="S464" i="2"/>
  <c r="S471" i="2"/>
  <c r="P471" i="2"/>
  <c r="Q471" i="2" s="1"/>
  <c r="S2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Aldubith Fernando Ramirez Elejalde</author>
  </authors>
  <commentList>
    <comment ref="M3" authorId="0" shapeId="0" xr:uid="{FC1D193D-902A-45D0-B489-D678C5F44FB8}">
      <text>
        <r>
          <rPr>
            <b/>
            <sz val="9"/>
            <color indexed="81"/>
            <rFont val="Tahoma"/>
            <family val="2"/>
          </rPr>
          <t>Aldubith Fernando Ramirez Elejalde:</t>
        </r>
        <r>
          <rPr>
            <sz val="9"/>
            <color indexed="81"/>
            <rFont val="Tahoma"/>
            <family val="2"/>
          </rPr>
          <t xml:space="preserve">
PRECIOS TOMADOS COTIZACION KATERIN MACHADO</t>
        </r>
      </text>
    </comment>
  </commentList>
</comments>
</file>

<file path=xl/sharedStrings.xml><?xml version="1.0" encoding="utf-8"?>
<sst xmlns="http://schemas.openxmlformats.org/spreadsheetml/2006/main" count="8409" uniqueCount="390">
  <si>
    <t>COTIZACION PROCESO DE MANTENIMIENTO VEHICULOS PARQUE AUTOMOTOR CENTRO ATENCION SECTOR AGROPECUARIO AÑO 2026</t>
  </si>
  <si>
    <t>Categoría</t>
  </si>
  <si>
    <t>Tipo vehículo</t>
  </si>
  <si>
    <t>Vehículo</t>
  </si>
  <si>
    <t>Placa</t>
  </si>
  <si>
    <t>Ítem / servicio</t>
  </si>
  <si>
    <t>Presentación</t>
  </si>
  <si>
    <t>Precio 2026 KT (Cotizacion) IVA INCLUIDO</t>
  </si>
  <si>
    <t>Precio 2026 Ruta 30 (Cotización) IVA INCLUIDO</t>
  </si>
  <si>
    <t>Precio 2026 Coche Express (Cotización) IVA INCLUIDO</t>
  </si>
  <si>
    <t>REPUESTO</t>
  </si>
  <si>
    <t>CAMIONETA</t>
  </si>
  <si>
    <t>VOLKSWAGEN AMAROK</t>
  </si>
  <si>
    <t>OJY 134</t>
  </si>
  <si>
    <t>1 BARRA ANTIVOLCO Y CARPA, CON SOPORTES DE CARPA</t>
  </si>
  <si>
    <t>UNIDAD</t>
  </si>
  <si>
    <t>ACEITE HIDRAHULICO</t>
  </si>
  <si>
    <t>CUARTO</t>
  </si>
  <si>
    <t>ACEITE MOTOR</t>
  </si>
  <si>
    <t>ACEITE TRASMISION</t>
  </si>
  <si>
    <t>AMORTIGUADORES DELANTEROS</t>
  </si>
  <si>
    <t>AMORTIGUADORES TRASEROS</t>
  </si>
  <si>
    <t>BANDAS DE FRENOS</t>
  </si>
  <si>
    <t>BARRA DIRECCION</t>
  </si>
  <si>
    <t>BATERIA Libres de mantenimiento (totalmente selladas, nunca necesitan agua). Capacidad de amperios 1000</t>
  </si>
  <si>
    <t>BOMBA DE HIDRAHULICO</t>
  </si>
  <si>
    <t>BOMBILLOS FAROLAS</t>
  </si>
  <si>
    <t>BOMBILLOS STOP</t>
  </si>
  <si>
    <t>BRAZO DIRECCION</t>
  </si>
  <si>
    <t>BUJE CENTRO BARRA</t>
  </si>
  <si>
    <t>CAJA DE DIRECCION</t>
  </si>
  <si>
    <t>CAMPANAS DE FRENOS</t>
  </si>
  <si>
    <t>CILINDROS DE FRENOS</t>
  </si>
  <si>
    <t>CORREA ACCESORIOS</t>
  </si>
  <si>
    <t>CORREAS MOTOR</t>
  </si>
  <si>
    <t>ESPARRAGO RUEDA DELANTERA</t>
  </si>
  <si>
    <t>ESPARRAGO RUEDA TRASERA</t>
  </si>
  <si>
    <t>FILTRO DE ACEITE</t>
  </si>
  <si>
    <t>FILTRO DE AIRE</t>
  </si>
  <si>
    <t>FILTRO DE COMBUSTIBLE</t>
  </si>
  <si>
    <t>GUAYAS DE EMERGENCIA</t>
  </si>
  <si>
    <t>JUEGO DE BANDAS TRASERAS</t>
  </si>
  <si>
    <t>JUEGO DE SPLINDER</t>
  </si>
  <si>
    <t>Kit clutch</t>
  </si>
  <si>
    <t>KIT DISTRIBUCION</t>
  </si>
  <si>
    <t>LAMPARA CARROCERIA</t>
  </si>
  <si>
    <t>LLANTA DOBLE PROPOSITO SELLOMATIC 245/70R16 FECHA DE FABRICACION NO MAYOR 1 AÑO</t>
  </si>
  <si>
    <t>PASTILLAS DE FRENOS</t>
  </si>
  <si>
    <t>PLUMILLAS POR JUEGO</t>
  </si>
  <si>
    <t>POLARIZAR 6 VIDRIOS 35%</t>
  </si>
  <si>
    <t>RADIO + PARLANTES + USB</t>
  </si>
  <si>
    <t>RETEN RUEDA DELANTERA</t>
  </si>
  <si>
    <t>RETEN RUEDA TRASERA</t>
  </si>
  <si>
    <t>RODAMIENTOS DELANTEROS</t>
  </si>
  <si>
    <t>RODAMIENTOS TRASEROS</t>
  </si>
  <si>
    <t>ROTULAS</t>
  </si>
  <si>
    <t>SOPORTES AMORTIGUADORES</t>
  </si>
  <si>
    <t>TENSORES BARRA ESTABILIZADORA</t>
  </si>
  <si>
    <t>TERMINALES DE DIRECCIÓN</t>
  </si>
  <si>
    <t>TIJERAS</t>
  </si>
  <si>
    <t>Tornillos volante</t>
  </si>
  <si>
    <t>Volante motor</t>
  </si>
  <si>
    <t>SERVICIO</t>
  </si>
  <si>
    <t>ALINEACIÓN DIRECCION</t>
  </si>
  <si>
    <t>CAMBIO DE CORREA ACCESORIOS</t>
  </si>
  <si>
    <t>CAMBIO DE KIT DISTRIBUCION</t>
  </si>
  <si>
    <t>DESMONTE TANQUE DE COMBUSTIBLE</t>
  </si>
  <si>
    <t>ENGRASE GENERAL</t>
  </si>
  <si>
    <t>Mano de obra cambio kit embrague</t>
  </si>
  <si>
    <t>MANTENIMIENTO BOMBA DE ALTA INYECCION</t>
  </si>
  <si>
    <t>MANTENIMIENTO ESTACASY CARPA</t>
  </si>
  <si>
    <t>MANTENIMIENTO INYECTORES</t>
  </si>
  <si>
    <t>PINTURA GENERAL E INCLUIDO LOGO SENA Y ARTES</t>
  </si>
  <si>
    <t>REPARACION AIRE ACONDICIONADO</t>
  </si>
  <si>
    <t>REPARACION SUSPENSION DELANTERA</t>
  </si>
  <si>
    <t>REVISIÓN DE FLUIDOS Y COMPLETAR LOS NIVELES</t>
  </si>
  <si>
    <t>REVISIÓN DEL SISTEMA ELÉCTRICO</t>
  </si>
  <si>
    <t>REVISION SISTEMA AIRE ACONDICIONADO CON FILTRO Y CARGA</t>
  </si>
  <si>
    <t>REVISION SISTEMA DE FRENOS INCLUYE FRENO DE EMERGENCIA</t>
  </si>
  <si>
    <t>ROTACIÓN, BALANCEO, ALINEACIÓN</t>
  </si>
  <si>
    <t>SERVICIO SCANER</t>
  </si>
  <si>
    <t>SINCRONIZACION MOTOR</t>
  </si>
  <si>
    <t>BUS 1</t>
  </si>
  <si>
    <t>MERCEDES BENZ - - DIESEL</t>
  </si>
  <si>
    <t>OVE-571</t>
  </si>
  <si>
    <t>ACEITE DIFERENCIAL</t>
  </si>
  <si>
    <t>BATERIA Libres de mantenimiento (totalmente selladas, nunca necesitan agua). Capacidad de amperios 600</t>
  </si>
  <si>
    <t>CHAPA PUERTA INSTALADO</t>
  </si>
  <si>
    <t>CHAPAS DE PUERTAS LATERALES CON INSTALACION</t>
  </si>
  <si>
    <t>JUEGO DE BANDAS DELANTERAS</t>
  </si>
  <si>
    <t>KIT DE EMBRAGUE</t>
  </si>
  <si>
    <t>KIT REPARACION BOMBA DE INYECCION</t>
  </si>
  <si>
    <t>LLANTA DOBLE PROPOSITO SELLOMATIC 235/75 R17 FECHA DE FABRICACION MENOR 1 AÑO</t>
  </si>
  <si>
    <t>PANORÁMICO INSTALADO</t>
  </si>
  <si>
    <t>RESORTES TRASEROS</t>
  </si>
  <si>
    <t>RETEN TRASERO CIGUEÑAL</t>
  </si>
  <si>
    <t>SOPORTE CAJA</t>
  </si>
  <si>
    <t>SOPORTES MOTOR</t>
  </si>
  <si>
    <t>CAMBIO CORREA VENTILADOR Y MANO DE OBRA</t>
  </si>
  <si>
    <t>DESMONTE Y MONTE DE CAJA VELOCIDADES PARA CAMBIO DE KIT CLUTH</t>
  </si>
  <si>
    <t>LAVADO INYECTORES</t>
  </si>
  <si>
    <t>LAVADO RADIADOR DE AGUA</t>
  </si>
  <si>
    <t>MANTENIMIENTO ALTERNADOR</t>
  </si>
  <si>
    <t>MANTENIMIENTO DE MUELLES DELANTEROS</t>
  </si>
  <si>
    <t>MANTENIMIENTO MOTOR DE ARRANQUE</t>
  </si>
  <si>
    <t>REPARACION SUSPENSION DELANTERA Y TRASERA</t>
  </si>
  <si>
    <t>BUSETA</t>
  </si>
  <si>
    <t>CHEVROLET NPR</t>
  </si>
  <si>
    <t>OJX 782</t>
  </si>
  <si>
    <t>BARRA LED GRANDE</t>
  </si>
  <si>
    <t>BORNE BATERIA</t>
  </si>
  <si>
    <t>BUJE ENTERIZO</t>
  </si>
  <si>
    <t>BUJE MUELLE TRASERO</t>
  </si>
  <si>
    <t>CORREA A/A</t>
  </si>
  <si>
    <t>CORRECCIÓN ENTRADA AGUA TECHO</t>
  </si>
  <si>
    <t>ESPEJO REPUESTO INCLUYE BRAZO Y LUNA</t>
  </si>
  <si>
    <t>EXPLORADORA</t>
  </si>
  <si>
    <t>FAROLA</t>
  </si>
  <si>
    <t>FILTRO AIRE</t>
  </si>
  <si>
    <t>FILTRO TRAMPA</t>
  </si>
  <si>
    <t>GRASA RODAMIENTOS</t>
  </si>
  <si>
    <t>GUAYA EMBRAGUE</t>
  </si>
  <si>
    <t>KIT CUCHILLA CORTA CORRIENTE</t>
  </si>
  <si>
    <t>LAMPARA DIRECCIONAL</t>
  </si>
  <si>
    <t>LAMPARAS TECHO</t>
  </si>
  <si>
    <t>LIQUIDO FRENO</t>
  </si>
  <si>
    <t>LLANTA DOBLE PROPOSITO SELLOMATRIC 235/75. RIN 17.5 FECHA DE FABRICACION MENOR 1 AÑO</t>
  </si>
  <si>
    <t>LLAVE DE CORTO</t>
  </si>
  <si>
    <t>LUNA ESPEJO RH</t>
  </si>
  <si>
    <t>PASADOR CENTRAL MUELLE</t>
  </si>
  <si>
    <t>PLUMILLAS</t>
  </si>
  <si>
    <t>RODILLO TERN FIJO</t>
  </si>
  <si>
    <t>SINCRONIZADOR 1Y2 DE 2DA</t>
  </si>
  <si>
    <t>TAPA CAJA VELOCIDADES</t>
  </si>
  <si>
    <t>TAPIZADO SILLA CONDUCTOR</t>
  </si>
  <si>
    <t>ARREGLO A/A</t>
  </si>
  <si>
    <t>CAMBIO CORREA ACCESORIOS</t>
  </si>
  <si>
    <t>CAMBIO CUCHILLA CORTACORRIENTE</t>
  </si>
  <si>
    <t>CAMBIO DE CILINDRO FRENO</t>
  </si>
  <si>
    <t>INSTALACION EXPLORADORA</t>
  </si>
  <si>
    <t>LAVADA GENERAL</t>
  </si>
  <si>
    <t>POLARIZADO VIDRIO DELANTERO</t>
  </si>
  <si>
    <t>REPARACION CAJA</t>
  </si>
  <si>
    <t>REPARACION MUELLE</t>
  </si>
  <si>
    <t>TAPIZADA SILLA CONDUCTOR Y PASAJERO</t>
  </si>
  <si>
    <t>CAMION</t>
  </si>
  <si>
    <t>CAMIÓN DE ESTACAS - MITSUBISHI CANTER</t>
  </si>
  <si>
    <t>OBG 466</t>
  </si>
  <si>
    <t>BUJE MUELLA TRASERO</t>
  </si>
  <si>
    <t>CAMPANAS DE FRENO</t>
  </si>
  <si>
    <t>CORREO A/A</t>
  </si>
  <si>
    <t>JUEGO EXPLORADORA</t>
  </si>
  <si>
    <t>KIT ARANDELA COBRE</t>
  </si>
  <si>
    <t>LAMPARAS LATERALES</t>
  </si>
  <si>
    <t>LLANTA Tamaño 205 / 75 R16 DOBLE PROPOSITO con fecha de fabricacion no mayor a 1 año</t>
  </si>
  <si>
    <t>MANDO VIDRIOS ELECTRICOS</t>
  </si>
  <si>
    <t>MANGUERA AGUA</t>
  </si>
  <si>
    <t>MOTORES VIDRIOS ELECTRICOS</t>
  </si>
  <si>
    <t>PITO</t>
  </si>
  <si>
    <t>POLARIZAR 3 VIDRIOS 35%</t>
  </si>
  <si>
    <t>ARREGLO CARDAN</t>
  </si>
  <si>
    <t>ARREGLO COMPUERTA</t>
  </si>
  <si>
    <t>ARREGLO MOTOR DE ARRANQUE</t>
  </si>
  <si>
    <t>ARREGLO SILLA</t>
  </si>
  <si>
    <t>CAMBIO CILINDRO FRENOS</t>
  </si>
  <si>
    <t>CAMBIO DE KIT CLUTCH</t>
  </si>
  <si>
    <t>CAMBIO EXPLORADORA</t>
  </si>
  <si>
    <t>MANTENIMIENTO DE FRENOS</t>
  </si>
  <si>
    <t>REVISION SUSPENSION DEL Y TRA</t>
  </si>
  <si>
    <t>CAMPERO</t>
  </si>
  <si>
    <t>GRAND VITARA SZ 2.0L 4X4 T/M</t>
  </si>
  <si>
    <t>OIL 741</t>
  </si>
  <si>
    <t>AXIAL LH</t>
  </si>
  <si>
    <t>BOMBILLO DIRECCIONAL</t>
  </si>
  <si>
    <t>BOMBILLO REVERSA</t>
  </si>
  <si>
    <t>BUJE CENTRO BARRA ESTABILIZADORA</t>
  </si>
  <si>
    <t>CHAPA PUERTA LATERAL</t>
  </si>
  <si>
    <t>CHAPA PUERTAV TRASERA</t>
  </si>
  <si>
    <t>EMPACADA TAPA DISTRIBUCION</t>
  </si>
  <si>
    <t>GUARDAPOLVO EJE</t>
  </si>
  <si>
    <t>JUEGO DE BRONCES CAJA</t>
  </si>
  <si>
    <t>JUEGO DE RODAMIENTOS CAJA</t>
  </si>
  <si>
    <t>LLANTA DOBLE PROPOSITO SELLOMATIC 235/60. RIN 16 FECHA DE FABRICACION NO MAYOR 1 AÑO</t>
  </si>
  <si>
    <t>ORING SENSOR VELOCIMETRO</t>
  </si>
  <si>
    <t>PERNO COMPLETO</t>
  </si>
  <si>
    <t>RETEN CAJA</t>
  </si>
  <si>
    <t>RETEN CIGÜEÑAL</t>
  </si>
  <si>
    <t>RETEN TRANSMISION</t>
  </si>
  <si>
    <t>SOPORTE EXOSTO</t>
  </si>
  <si>
    <t>SOPORTE MOTOR</t>
  </si>
  <si>
    <t>TAPA DISTRIBUCION</t>
  </si>
  <si>
    <t>TERMINAL CORTO LH</t>
  </si>
  <si>
    <t>VARILLA MEDIDORA ACEITE</t>
  </si>
  <si>
    <t>CAMBIO AXIAL LH</t>
  </si>
  <si>
    <t>CAMBIO DE BUJE BARRA</t>
  </si>
  <si>
    <t>CAMBIO E INSTALACION CHAPA</t>
  </si>
  <si>
    <t>CAMBIO GUARDAPOLVO EJE</t>
  </si>
  <si>
    <t>CAMBIO PERNO RUEDA</t>
  </si>
  <si>
    <t>CAMBIO DE RETEN CAJA</t>
  </si>
  <si>
    <t>CAMBIO RETEN CIGÜEÑAL</t>
  </si>
  <si>
    <t>CAMBIO DE RETEN TRANSMISION</t>
  </si>
  <si>
    <t>MANTENIMIENTO FRENOS</t>
  </si>
  <si>
    <t>REPARACION CAJA VELOCIDADES</t>
  </si>
  <si>
    <t>REPARACION FISURA BLOQUE</t>
  </si>
  <si>
    <t>TAPIZADA COMPLETA</t>
  </si>
  <si>
    <t>CAMION FURGON</t>
  </si>
  <si>
    <t>HYUNDAI FURGONHD 78 - DIESEL</t>
  </si>
  <si>
    <t>OJA144</t>
  </si>
  <si>
    <t>ACEITE DIFERENCIA</t>
  </si>
  <si>
    <t>BANDA DE EMERGENCIA POR JUEGO</t>
  </si>
  <si>
    <t>BANDA DE FRENO DELANTERAS Y TRASERAS</t>
  </si>
  <si>
    <t>BOMBA AUXILIAR CLUCHT</t>
  </si>
  <si>
    <t>BOMBA DE FRENO</t>
  </si>
  <si>
    <t>CHAPA PUERTA INSTALADA</t>
  </si>
  <si>
    <t>CHAPAS DE PUERTAS LATERALES INSSTALADAS</t>
  </si>
  <si>
    <t>CORREA VENTILADOR</t>
  </si>
  <si>
    <t>GATO COMPUERTA</t>
  </si>
  <si>
    <t>JUEGO BANDAS DELANTERAS</t>
  </si>
  <si>
    <t>KIT CLUTH (PRENSA-DISCO-BALINERA)</t>
  </si>
  <si>
    <t>LAMPARAS FURGON</t>
  </si>
  <si>
    <t>LLANTA DOBLE PROPOSITO SELLOMATIC 8.5 R17.5 FECHA DE FABRICACION MENOR 1 AÑO</t>
  </si>
  <si>
    <t>MANGUERA RADIADOR</t>
  </si>
  <si>
    <t>PERNO</t>
  </si>
  <si>
    <t>RETENEDORES RUEDAS DELANTERAS</t>
  </si>
  <si>
    <t>RETENEDORES RUEDAS TRASERAS</t>
  </si>
  <si>
    <t>TUERCAS RUEDAS</t>
  </si>
  <si>
    <t>ABRAZADERA MANGUERA RADIADOR METALICAS</t>
  </si>
  <si>
    <t>CAMBIO BOMBA AUXILIAR</t>
  </si>
  <si>
    <t>CAMBIO RODAMIENTO DELANTERO</t>
  </si>
  <si>
    <t>CAMBIO TUERCAS</t>
  </si>
  <si>
    <t>PINTURA GENERAL E INCLUIDO LOGO SENA</t>
  </si>
  <si>
    <t>REPARACION COMPUERTAS LATERALES</t>
  </si>
  <si>
    <t>REPARACION GATO</t>
  </si>
  <si>
    <t>REPARACION MOTOR HIDRAULICO</t>
  </si>
  <si>
    <t>HYUNDAI HD 72</t>
  </si>
  <si>
    <t>OVE265</t>
  </si>
  <si>
    <t>CARPA FURGON</t>
  </si>
  <si>
    <t>CHAPA PUERTA</t>
  </si>
  <si>
    <t>CHAPAS DE PUERTAS LATERALES INSTALADOS</t>
  </si>
  <si>
    <t>CILINDROS DE FRENO</t>
  </si>
  <si>
    <t>LLANTA DOBLE PROPOSITO SELLOMATIC 7,50 R16 FECHA DE FABRICACION MENOR 1 AÑO</t>
  </si>
  <si>
    <t>TOMA FUERZA (MULTIPLICADOR)</t>
  </si>
  <si>
    <t>TROQUE TRASERO</t>
  </si>
  <si>
    <t>CORRECCION ENTRADA AGUA TECHO FURGON</t>
  </si>
  <si>
    <t>RECTIFICADA ROSCA</t>
  </si>
  <si>
    <t>REPARACION CAJA DE VELOCIDADES</t>
  </si>
  <si>
    <t>REPUESTOS INSUMOS ACCESORIOS GENERALES</t>
  </si>
  <si>
    <t>Alicate</t>
  </si>
  <si>
    <t>Bornes para bateria</t>
  </si>
  <si>
    <t>CÁMARA DE REVERSA</t>
  </si>
  <si>
    <t>Cinta aislante</t>
  </si>
  <si>
    <t>Guantes de construcción</t>
  </si>
  <si>
    <t>Juego de copas</t>
  </si>
  <si>
    <t>Juego de destornilladores</t>
  </si>
  <si>
    <t>Juego de llaves</t>
  </si>
  <si>
    <t>Limpia contactos</t>
  </si>
  <si>
    <t>BOT X 400 ML</t>
  </si>
  <si>
    <t>LIQUIDO DE FRENOS</t>
  </si>
  <si>
    <t>BOT X 500 ML</t>
  </si>
  <si>
    <t>LIQUIDO HIDRAULICO</t>
  </si>
  <si>
    <t>BOT X LITRO</t>
  </si>
  <si>
    <t>LIQUIDO REFRIGERANTE</t>
  </si>
  <si>
    <t>BOT X 4 LT</t>
  </si>
  <si>
    <t>Llave pico de loro</t>
  </si>
  <si>
    <t>Martillo</t>
  </si>
  <si>
    <t>MULTIPLICADOR ESPARRAGOS</t>
  </si>
  <si>
    <t>Pala pequeña</t>
  </si>
  <si>
    <t>SERVICIOS GENERALES</t>
  </si>
  <si>
    <t>ARREGLO EN FIBRA METRO CUADRADO</t>
  </si>
  <si>
    <t>ARTES AULAS MOVILES</t>
  </si>
  <si>
    <t>CORRECCIÓN ENTRADA AGUA TECHO FURGON</t>
  </si>
  <si>
    <t>PINTURA POR METRO CUADRADO</t>
  </si>
  <si>
    <t>REPOSICION PLACA VEHICULO</t>
  </si>
  <si>
    <t>JUEGO X 2</t>
  </si>
  <si>
    <t>TAPIZADO CARPAS</t>
  </si>
  <si>
    <t>TAPIZADO SILLAS (PASAJEROS BUS/ BUSETA)</t>
  </si>
  <si>
    <t>BUS / BUSETA</t>
  </si>
  <si>
    <t>LAVADO DE MOTOR Consiste en desengrasar y lavar tanto el motor como su habitáculo incluido el interior del capó en seco o a vapor, garantizando las medidas necesarias para evitar que se ocasionen daños a los sensores o partes electrónicas del automotor.</t>
  </si>
  <si>
    <t>LAVADO EXTERIOR Nota Comprende la aplicación de champú en el exterior del vehículo para retirar el polvo adherido a la pintura y en los vidrios, limpieza de rines y llantas y aspirada en el interior del vehículo</t>
  </si>
  <si>
    <t>LAVADO GENERAL Y POLICHADA : Conlleva el retiro de polvo, barro y grasa adheridos en la parte baja del chasis, guardabarros y anclajes de suspensión. Para tal efecto se deberá aplicar, además de los líquidos desengrasantes, agua limpia a presión, lo anterior además de la realización de los trabajos descritos en el lavado exterior y polichada final de la carrocería</t>
  </si>
  <si>
    <t>CAMION / FURGON</t>
  </si>
  <si>
    <t>MOTOCICLETA</t>
  </si>
  <si>
    <t>HONDA LINEA XR190 L</t>
  </si>
  <si>
    <t>Aceite de motor</t>
  </si>
  <si>
    <t>Amortiguadores</t>
  </si>
  <si>
    <t>Batería</t>
  </si>
  <si>
    <t>Bujía</t>
  </si>
  <si>
    <t>Disco de freno</t>
  </si>
  <si>
    <t>Embrague (discos y resortes)</t>
  </si>
  <si>
    <t>Filtro de aceite</t>
  </si>
  <si>
    <t>Filtro de aire</t>
  </si>
  <si>
    <t>Kit de arrastre (cadena, piñón y corona)</t>
  </si>
  <si>
    <t>Pastillas de freno (delanteras y traseras)</t>
  </si>
  <si>
    <t>Rodamientos de ruedas</t>
  </si>
  <si>
    <t>Ajuste y lubricación de cadena</t>
  </si>
  <si>
    <t>Cambio de aceite y filtro</t>
  </si>
  <si>
    <t>Cambio de bujía.</t>
  </si>
  <si>
    <t>Cambio de pastillas o bandas de freno.</t>
  </si>
  <si>
    <t>Inspección y ajuste de la suspensión.</t>
  </si>
  <si>
    <t>LAVADO GENERAL Y POLICHADA : Conlleva el retiro de polvo, barro y grasa adheridos en la parte baja del chasis, guardabarros y anclajes de suspensión. Para tal efecto se deberá aplicar, además de los líquidos desengrasantes, agua limpia a presión, lo anterior además de la realización de los trabajos descritos en el lavado exterior y polichada final del vehiculo completo</t>
  </si>
  <si>
    <t>Limpieza o cambio de filtro de aire</t>
  </si>
  <si>
    <t>Reemplazo de rodamientos o retenedores.</t>
  </si>
  <si>
    <t>Reparación o cambio de sistema de escape.</t>
  </si>
  <si>
    <t>Revisión y ajuste de frenos</t>
  </si>
  <si>
    <t>Revisión y ajuste de la batería y sistema eléctrico.</t>
  </si>
  <si>
    <t>% COMPARATIVO 2025 VS 2026</t>
  </si>
  <si>
    <t>OBSERVACIONES</t>
  </si>
  <si>
    <t>SE TOMA VALOR PROMEDIO DE COTIZACIONES 2026</t>
  </si>
  <si>
    <t>ITEM NUEVO 2026</t>
  </si>
  <si>
    <t>NO SE TIENE EN CUENTA COTIZACION KT</t>
  </si>
  <si>
    <t>NO SE TIENE EN CUENTA COTIZACION KT PRECIO BAJO</t>
  </si>
  <si>
    <t>NO SE TIENE EN CUENTA COTIZACION KT PRECIO ALTO</t>
  </si>
  <si>
    <t>PRECIO PROMEDIO ANTES IVA</t>
  </si>
  <si>
    <t>PRECIO INC IVA PROMEDIO A PUBLICAR</t>
  </si>
  <si>
    <t>IVA (SI APLICA)</t>
  </si>
  <si>
    <t>Item</t>
  </si>
  <si>
    <t xml:space="preserve">comparativo con el mio </t>
  </si>
  <si>
    <t xml:space="preserve">NUEVO </t>
  </si>
  <si>
    <t>NUEVO</t>
  </si>
  <si>
    <t>DELANTERA Y TRASERA??</t>
  </si>
  <si>
    <t>CAMBIO</t>
  </si>
  <si>
    <t xml:space="preserve">ES IGUAL QUE CIGÜEÑAL </t>
  </si>
  <si>
    <t>Llantas Delantera y Trasera</t>
  </si>
  <si>
    <t xml:space="preserve">se completa la descripción </t>
  </si>
  <si>
    <t>nuevo</t>
  </si>
  <si>
    <t xml:space="preserve">nuevo </t>
  </si>
  <si>
    <t>se agrego la palabra cambio</t>
  </si>
  <si>
    <t>ok</t>
  </si>
  <si>
    <t xml:space="preserve">diferencia ruta 30 </t>
  </si>
  <si>
    <t xml:space="preserve">ok tal cual a la cotizacion </t>
  </si>
  <si>
    <t>COHEXPRESS</t>
  </si>
  <si>
    <t xml:space="preserve">valor </t>
  </si>
  <si>
    <t xml:space="preserve">PAGINA WEB </t>
  </si>
  <si>
    <t>https://aldauto.co/tienda/cat-lubricantes-aceites-grasas/aceite-mobil-delvac-15w-40-cuarto/?utm_source</t>
  </si>
  <si>
    <t>https://www.homecenter.com.co/homecenter-co/product/3006857/aceite-caja-mecanica-80w90-gl5-mineral-cuarto/3006857/?utm_source</t>
  </si>
  <si>
    <t>https://www.homecenter.com.co/homecenter-co/product/389529/juego-de-bandas-brake-pak-para-mitsubishi-canter/389529/?utm_source</t>
  </si>
  <si>
    <t>https://www.alkosto.com/bateria-carro-willard-42d-1000/p/7707174437382?utm_source</t>
  </si>
  <si>
    <t>https://www.homecenter.com.co/homecenter-co/product/706687/bombillo-h4-osram-estandar-60-55w-12v-x1/706687/?utm_source</t>
  </si>
  <si>
    <t>https://tienda.osram.com.co/productos/7528-bli-2/?variant=321012861&amp;pf=mc&amp;utm_source</t>
  </si>
  <si>
    <t>https://www.gruponavcar.com/buje-barra-estabilizadora-delantera-mitsubishi-canter-fuso/p?idsku=7405&amp;utm_source</t>
  </si>
  <si>
    <t>https://mercadofrenos.com/producto/cilindros-de-rueda-delantero-para-mitsubishi-canter/?utm_source</t>
  </si>
  <si>
    <t>https://solucionesypartes.com/products/correa-ventilador-8pk1230?utm_source</t>
  </si>
  <si>
    <t>https://www.merkarepuestos.com/shop/0-0-mk501079-mitsubishi-esparrago-rueda-delantera-izq-canter-203383</t>
  </si>
  <si>
    <t>https://www.homecenter.com.co/homecenter-co/product/464828/filtro-aceite-mitsubishi-olp-039/464828/?utm_source</t>
  </si>
  <si>
    <t>https://grupomotor.co/producto/filtro-combustible-para-mitsubishi-canter-wix/?utm_source</t>
  </si>
  <si>
    <t>https://www.gruponavcar.com/guaya-freno-de-parqueo-mitsubishi-canter-4d31-1988-1996-mb334190/p?idsku=2998&amp;utm_source</t>
  </si>
  <si>
    <t>https://ideamaq.com.co/juego-de-puntas-torx-y-bristol-truper-17809/?utm_source</t>
  </si>
  <si>
    <t>https://lujoselfaro.com.co/exploradora-barra-x-24-led.html?utm_source</t>
  </si>
  <si>
    <t>https://www.homecenter.com.co/homecenter-co/product/3055953/pastilla-de-freno-delantera-mitsubishi-l/3055953/?utm_source</t>
  </si>
  <si>
    <t>https://cruzcartrade.com/en/product/plumillas-metalica-marca-youwin-de-18-pulgadas/?utm_source</t>
  </si>
  <si>
    <t>https://www.falabella.com.co/falabella-co/product/144252300/Combo-Radio-Carro-USB-Bluetooth-Y-Parlantes-6-Pulg-Pioneer-MXT-S236BT/144252301?utm_source</t>
  </si>
  <si>
    <t>https://www.gruponavcar.com/guaya-control-cambios-isuzu-npr-1998-1999-8971094292/p?idsku=2477&amp;utm_source</t>
  </si>
  <si>
    <t>https://www.grifox.com/products/01407?variant=44767783551189&amp;country=CO&amp;currency=COP&amp;utm_source</t>
  </si>
  <si>
    <t>https://premiumfilters.store/products/channel-flow-system-cfs-010-mitsubishi-fuso-canter-5-7-7-5m-7-5l-euro-v?variant=41582060077122&amp;country=CO&amp;currency=COP&amp;utm_source</t>
  </si>
  <si>
    <t>https://www.homecenter.com.co/homecenter-co/product/334838/liquido-de-frenos-dot-4-500-ml/334838/?utm_source</t>
  </si>
  <si>
    <t>https://solutraparts.com.co/transporte/tracto-camion/componentes-de-suspension/pasadores-muelle/43146?utm_source</t>
  </si>
  <si>
    <t>https://www.gruponavcar.com/buje-muelle-balancin-corto--mitsubishi-montero-l200-dodge-rider-ram-hyundai-grace-h-100-galloper-todos-los-modelos-/p?idsku=7208&amp;utm_source</t>
  </si>
  <si>
    <t>https://www.homecenter.com.co/homecenter-co/product/675098/campana-de-freno-marca-brake-pak-mitsubishi-advancer-l200/675098/?utm_source</t>
  </si>
  <si>
    <t>https://championsmotos.com/producto/2-exploradoras-led-6-chips-8000lm-blanco-moto-carro/?utm_source</t>
  </si>
  <si>
    <t>https://colombia.yaxa.co/products/sutemribor-150pcs-8-tamanos-arandelas-de-sellado-metricas-de-cobre-kit-surtido-de-arandelas-planas-colombia?utm_source</t>
  </si>
  <si>
    <t>https://imcorepuestos.com/products/switch-elevavidrio-universal?variant=47322502103313&amp;country=CO&amp;currency=COP&amp;utm_source</t>
  </si>
  <si>
    <t>https://radiosyrines.com/producto/motor-elevavidrios/?utm_source</t>
  </si>
  <si>
    <t>https://www.homecenter.com.co/homecenter-co/product/629906/bocinas-pito-kitx2-12v-95mm-disco-105db/629906/?utm_source</t>
  </si>
  <si>
    <t>https://magmaenlinea.com/product/polarizado-3m-peliculas-de-control-solar-fx-st/</t>
  </si>
  <si>
    <t xml:space="preserve">se rectifican las cotizaciones suministradas por Katherine, se debe relacionar el link el cual relaciono con el precio correcto;  los demas valores que relaciona de donde toma el valor, debe relacionar la pagina web que lleve al producto o soporte fisico, de lo contrario no se pueden tener en cuenta </t>
  </si>
  <si>
    <t xml:space="preserve">Valor Unitario </t>
  </si>
  <si>
    <t xml:space="preserve"> IPC 5,29</t>
  </si>
  <si>
    <t xml:space="preserve">    </t>
  </si>
  <si>
    <t>HISTORICO 2025</t>
  </si>
  <si>
    <t>TOTAL PRECIO HISTORICO + IPC 5,29 DEL 2026</t>
  </si>
  <si>
    <t xml:space="preserve">COTIZACIONES PAGINAS WEB </t>
  </si>
  <si>
    <t xml:space="preserve">El personal tècnico avala que las cotizaciones cumplen con lo que requiere la entidad </t>
  </si>
  <si>
    <t xml:space="preserve">Proyectó cuadro compartivo: Juliana Franco Cruz, Profesional Analisis del Sector y estudios de mercado </t>
  </si>
  <si>
    <t>Revisó: Aldubtih Fernando Ramirez,Profesional de Infraestructura, responsable parte técnica del proceso</t>
  </si>
  <si>
    <t>VEHICULO</t>
  </si>
  <si>
    <t xml:space="preserve">MARCA </t>
  </si>
  <si>
    <t>PLACA</t>
  </si>
  <si>
    <t xml:space="preserve">DESCRIPCIÓN </t>
  </si>
  <si>
    <t xml:space="preserve">NUEVOS </t>
  </si>
  <si>
    <t xml:space="preserve">PRECIO TECHO 2026 UNITARIO CON IVA </t>
  </si>
  <si>
    <t>https://listado.mercadolibre.com.co/correa-de-accesorios-volkswagen-amarok</t>
  </si>
  <si>
    <t>No se toman en consideración los valores consignados en la columna “Cotizaciones página WEB”, debido a que  los enlaces aportados  remiten a repuestos o piezas que no corresponden a las especificaciones requeridas para el parque automotor del Centro</t>
  </si>
  <si>
    <t>No se toman en consideración los valores consignados en la columna “Cotizaciones página WEB”, debido a que  los enlaces aportados  remiten a repuestos o piezas que no corresponden a las especificaciones requeridas para el parque automotor del Centro, se toma valor promedio cotozacion Ruta 30 y Coche Express</t>
  </si>
  <si>
    <t xml:space="preserve">REVISION SUSPENSION DELANTERA  Y TRASERA </t>
  </si>
  <si>
    <t>El personal técnico ingresa item nuevo , Se toma valor promedio cotizacion Ruta 30 y Coche Express</t>
  </si>
  <si>
    <t xml:space="preserve">FUENTE DE COTIZACIÓN PAGINAS WEB </t>
  </si>
  <si>
    <t>COTIZACIÓN RUTA 30 -VALOR UNITARIO CON  IVA</t>
  </si>
  <si>
    <t xml:space="preserve">COTIZACIÓN COHE EXPRESS -PRECIO UNITARIO CON  IVA </t>
  </si>
  <si>
    <t xml:space="preserve"> IPC 2026 
 5,29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</si>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</sst>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\$#,##0.00;[Red]\(\$#,##0.00\)"/>
    <numFmt numFmtId="165" formatCode="#,##0.00;[Red]#,##0.00"/>
    <numFmt numFmtId="166" formatCode="&quot;$&quot;\ #,##0"/>
    <numFmt numFmtId="167" formatCode="_-&quot;$&quot;\ * #,##0_-;\-&quot;$&quot;\ * #,##0_-;_-&quot;$&quot;\ * &quot;-&quot;??_-;_-@_-"/>
    <numFmt numFmtId="168" formatCode="\$#,##0;[Red]\(\$#,##0\)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0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164" fontId="1" fillId="5" borderId="1" xfId="0" applyNumberFormat="1" applyFont="1" applyFill="1" applyBorder="1" applyAlignment="1">
      <alignment horizontal="right" vertical="center"/>
    </xf>
    <xf numFmtId="164" fontId="1" fillId="6" borderId="1" xfId="0" applyNumberFormat="1" applyFont="1" applyFill="1" applyBorder="1" applyAlignment="1">
      <alignment horizontal="right" vertical="center"/>
    </xf>
    <xf numFmtId="9" fontId="1" fillId="0" borderId="1" xfId="1" applyFont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right" vertical="center"/>
    </xf>
    <xf numFmtId="164" fontId="3" fillId="3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vertical="center" wrapText="1"/>
    </xf>
    <xf numFmtId="164" fontId="7" fillId="2" borderId="1" xfId="0" applyNumberFormat="1" applyFont="1" applyFill="1" applyBorder="1" applyAlignment="1">
      <alignment vertical="center" wrapText="1"/>
    </xf>
    <xf numFmtId="164" fontId="7" fillId="5" borderId="1" xfId="0" applyNumberFormat="1" applyFont="1" applyFill="1" applyBorder="1" applyAlignment="1">
      <alignment horizontal="right" vertical="center"/>
    </xf>
    <xf numFmtId="164" fontId="9" fillId="5" borderId="1" xfId="0" applyNumberFormat="1" applyFont="1" applyFill="1" applyBorder="1" applyAlignment="1">
      <alignment horizontal="right" vertical="center"/>
    </xf>
    <xf numFmtId="164" fontId="3" fillId="8" borderId="1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1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/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165" fontId="1" fillId="0" borderId="0" xfId="0" applyNumberFormat="1" applyFont="1"/>
    <xf numFmtId="44" fontId="1" fillId="9" borderId="1" xfId="2" applyFont="1" applyFill="1" applyBorder="1" applyAlignment="1" applyProtection="1">
      <alignment vertical="center"/>
    </xf>
    <xf numFmtId="0" fontId="9" fillId="0" borderId="0" xfId="0" applyFont="1" applyAlignment="1">
      <alignment wrapText="1"/>
    </xf>
    <xf numFmtId="164" fontId="1" fillId="0" borderId="1" xfId="0" applyNumberFormat="1" applyFont="1" applyBorder="1" applyAlignment="1">
      <alignment horizontal="right" vertical="center"/>
    </xf>
    <xf numFmtId="0" fontId="14" fillId="0" borderId="1" xfId="3" applyFill="1" applyBorder="1" applyAlignment="1">
      <alignment vertical="center" wrapText="1"/>
    </xf>
    <xf numFmtId="166" fontId="15" fillId="10" borderId="1" xfId="0" applyNumberFormat="1" applyFont="1" applyFill="1" applyBorder="1" applyAlignment="1">
      <alignment vertical="center"/>
    </xf>
    <xf numFmtId="0" fontId="14" fillId="0" borderId="1" xfId="3" applyFill="1" applyBorder="1" applyAlignment="1">
      <alignment vertical="center"/>
    </xf>
    <xf numFmtId="0" fontId="14" fillId="4" borderId="1" xfId="3" applyFill="1" applyBorder="1" applyAlignment="1">
      <alignment vertical="center" wrapText="1"/>
    </xf>
    <xf numFmtId="164" fontId="7" fillId="4" borderId="1" xfId="0" applyNumberFormat="1" applyFont="1" applyFill="1" applyBorder="1" applyAlignment="1">
      <alignment horizontal="right" vertical="center"/>
    </xf>
    <xf numFmtId="164" fontId="6" fillId="4" borderId="1" xfId="0" applyNumberFormat="1" applyFont="1" applyFill="1" applyBorder="1" applyAlignment="1">
      <alignment horizontal="right" vertical="center"/>
    </xf>
    <xf numFmtId="164" fontId="9" fillId="4" borderId="1" xfId="0" applyNumberFormat="1" applyFont="1" applyFill="1" applyBorder="1" applyAlignment="1">
      <alignment horizontal="right" vertical="center"/>
    </xf>
    <xf numFmtId="44" fontId="16" fillId="0" borderId="5" xfId="2" applyFont="1" applyFill="1" applyBorder="1" applyAlignment="1" applyProtection="1">
      <alignment horizontal="center" vertical="center" wrapText="1"/>
      <protection hidden="1"/>
    </xf>
    <xf numFmtId="44" fontId="16" fillId="0" borderId="6" xfId="2" applyFont="1" applyFill="1" applyBorder="1" applyAlignment="1" applyProtection="1">
      <alignment horizontal="center" vertical="center" wrapText="1"/>
      <protection hidden="1"/>
    </xf>
    <xf numFmtId="167" fontId="1" fillId="11" borderId="1" xfId="2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7" fontId="17" fillId="0" borderId="1" xfId="2" applyNumberFormat="1" applyFont="1" applyBorder="1" applyAlignment="1" applyProtection="1">
      <alignment horizontal="center" vertical="center"/>
      <protection hidden="1"/>
    </xf>
    <xf numFmtId="10" fontId="9" fillId="0" borderId="0" xfId="0" applyNumberFormat="1" applyFont="1"/>
    <xf numFmtId="167" fontId="1" fillId="12" borderId="1" xfId="2" applyNumberFormat="1" applyFont="1" applyFill="1" applyBorder="1" applyAlignment="1">
      <alignment horizontal="center" vertical="center" wrapText="1"/>
    </xf>
    <xf numFmtId="165" fontId="1" fillId="12" borderId="1" xfId="0" applyNumberFormat="1" applyFont="1" applyFill="1" applyBorder="1" applyAlignment="1">
      <alignment horizontal="center" vertical="center" wrapText="1"/>
    </xf>
    <xf numFmtId="164" fontId="1" fillId="12" borderId="1" xfId="0" applyNumberFormat="1" applyFont="1" applyFill="1" applyBorder="1" applyAlignment="1">
      <alignment horizontal="right" vertical="center"/>
    </xf>
    <xf numFmtId="167" fontId="17" fillId="12" borderId="1" xfId="2" applyNumberFormat="1" applyFont="1" applyFill="1" applyBorder="1" applyAlignment="1" applyProtection="1">
      <alignment horizontal="center" vertical="center"/>
      <protection hidden="1"/>
    </xf>
    <xf numFmtId="10" fontId="18" fillId="0" borderId="0" xfId="0" applyNumberFormat="1" applyFont="1"/>
    <xf numFmtId="0" fontId="14" fillId="0" borderId="2" xfId="3" applyFill="1" applyBorder="1" applyAlignment="1">
      <alignment vertical="center" wrapText="1"/>
    </xf>
    <xf numFmtId="0" fontId="14" fillId="0" borderId="8" xfId="3" applyFill="1" applyBorder="1" applyAlignment="1">
      <alignment vertical="center" wrapText="1"/>
    </xf>
    <xf numFmtId="0" fontId="3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167" fontId="1" fillId="12" borderId="2" xfId="2" applyNumberFormat="1" applyFont="1" applyFill="1" applyBorder="1" applyAlignment="1">
      <alignment horizontal="center" vertical="center" wrapText="1"/>
    </xf>
    <xf numFmtId="165" fontId="1" fillId="12" borderId="2" xfId="0" applyNumberFormat="1" applyFont="1" applyFill="1" applyBorder="1" applyAlignment="1">
      <alignment horizontal="center" vertical="center" wrapText="1"/>
    </xf>
    <xf numFmtId="164" fontId="1" fillId="12" borderId="2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1" fillId="2" borderId="0" xfId="0" applyFont="1" applyFill="1"/>
    <xf numFmtId="0" fontId="21" fillId="13" borderId="1" xfId="0" applyFont="1" applyFill="1" applyBorder="1" applyAlignment="1">
      <alignment horizontal="center"/>
    </xf>
    <xf numFmtId="0" fontId="1" fillId="2" borderId="10" xfId="0" applyFont="1" applyFill="1" applyBorder="1" applyAlignment="1">
      <alignment vertical="center" wrapText="1"/>
    </xf>
    <xf numFmtId="0" fontId="21" fillId="0" borderId="0" xfId="0" applyFont="1"/>
    <xf numFmtId="164" fontId="1" fillId="12" borderId="8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164" fontId="1" fillId="0" borderId="1" xfId="0" applyNumberFormat="1" applyFont="1" applyBorder="1" applyAlignment="1">
      <alignment horizontal="right" vertical="center" wrapText="1"/>
    </xf>
    <xf numFmtId="0" fontId="14" fillId="0" borderId="9" xfId="3" applyFill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8" fontId="9" fillId="0" borderId="0" xfId="0" applyNumberFormat="1" applyFont="1" applyAlignment="1">
      <alignment horizontal="center" vertical="center"/>
    </xf>
    <xf numFmtId="168" fontId="9" fillId="0" borderId="0" xfId="0" applyNumberFormat="1" applyFont="1" applyAlignment="1">
      <alignment wrapText="1"/>
    </xf>
    <xf numFmtId="168" fontId="1" fillId="6" borderId="1" xfId="0" applyNumberFormat="1" applyFont="1" applyFill="1" applyBorder="1" applyAlignment="1">
      <alignment horizontal="right" vertical="center"/>
    </xf>
    <xf numFmtId="168" fontId="1" fillId="7" borderId="1" xfId="0" applyNumberFormat="1" applyFont="1" applyFill="1" applyBorder="1" applyAlignment="1">
      <alignment horizontal="right" vertical="center"/>
    </xf>
    <xf numFmtId="168" fontId="3" fillId="3" borderId="1" xfId="0" applyNumberFormat="1" applyFont="1" applyFill="1" applyBorder="1" applyAlignment="1">
      <alignment vertical="center"/>
    </xf>
    <xf numFmtId="168" fontId="1" fillId="6" borderId="2" xfId="0" applyNumberFormat="1" applyFont="1" applyFill="1" applyBorder="1" applyAlignment="1">
      <alignment horizontal="right" vertical="center"/>
    </xf>
    <xf numFmtId="168" fontId="1" fillId="7" borderId="2" xfId="0" applyNumberFormat="1" applyFont="1" applyFill="1" applyBorder="1" applyAlignment="1">
      <alignment horizontal="right" vertical="center"/>
    </xf>
    <xf numFmtId="168" fontId="15" fillId="0" borderId="0" xfId="0" applyNumberFormat="1" applyFont="1" applyAlignment="1">
      <alignment horizontal="left" vertical="center"/>
    </xf>
    <xf numFmtId="168" fontId="11" fillId="2" borderId="0" xfId="0" applyNumberFormat="1" applyFont="1" applyFill="1"/>
    <xf numFmtId="168" fontId="1" fillId="0" borderId="0" xfId="0" applyNumberFormat="1" applyFont="1"/>
    <xf numFmtId="168" fontId="0" fillId="0" borderId="0" xfId="0" applyNumberFormat="1"/>
    <xf numFmtId="168" fontId="1" fillId="0" borderId="0" xfId="0" applyNumberFormat="1" applyFont="1" applyAlignment="1">
      <alignment horizontal="center" vertical="center"/>
    </xf>
    <xf numFmtId="168" fontId="12" fillId="0" borderId="1" xfId="0" applyNumberFormat="1" applyFont="1" applyBorder="1" applyAlignment="1">
      <alignment horizontal="center" vertical="center" wrapText="1"/>
    </xf>
    <xf numFmtId="168" fontId="12" fillId="0" borderId="2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19" fillId="0" borderId="0" xfId="0" applyFont="1" applyAlignment="1">
      <alignment horizontal="left" vertical="center" wrapText="1"/>
    </xf>
    <xf numFmtId="43" fontId="20" fillId="2" borderId="0" xfId="0" applyNumberFormat="1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12" fillId="12" borderId="7" xfId="0" applyFont="1" applyFill="1" applyBorder="1" applyAlignment="1">
      <alignment horizontal="center" vertical="center"/>
    </xf>
    <xf numFmtId="0" fontId="12" fillId="1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</cellXfs>
  <cellStyles count="4">
    <cellStyle name="Hipervínculo" xfId="3" builtinId="8"/>
    <cellStyle name="Moneda" xfId="2" builtinId="4"/>
    <cellStyle name="Normal" xfId="0" builtinId="0"/>
    <cellStyle name="Porcentaje" xfId="1" builtinId="5"/>
  </cellStyles>
  <dxfs count="4">
    <dxf>
      <fill>
        <patternFill>
          <bgColor rgb="FFFDE9E7"/>
        </patternFill>
      </fill>
    </dxf>
    <dxf>
      <fill>
        <patternFill>
          <bgColor rgb="FFFDE9E7"/>
        </patternFill>
      </fill>
    </dxf>
    <dxf>
      <fill>
        <patternFill>
          <bgColor rgb="FFFDE9E7"/>
        </patternFill>
      </fill>
    </dxf>
    <dxf>
      <fill>
        <patternFill>
          <bgColor rgb="FFFDE9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564</xdr:row>
      <xdr:rowOff>19050</xdr:rowOff>
    </xdr:from>
    <xdr:to>
      <xdr:col>5</xdr:col>
      <xdr:colOff>719861</xdr:colOff>
      <xdr:row>564</xdr:row>
      <xdr:rowOff>498474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B5E326-BFC9-E5DD-7E33-7482D1A4A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950" y="433539900"/>
          <a:ext cx="624611" cy="479424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563</xdr:row>
      <xdr:rowOff>114299</xdr:rowOff>
    </xdr:from>
    <xdr:to>
      <xdr:col>5</xdr:col>
      <xdr:colOff>25400</xdr:colOff>
      <xdr:row>563</xdr:row>
      <xdr:rowOff>461330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5AD8599-3E8B-DCAC-079E-93D7D3DE8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4050" y="432942999"/>
          <a:ext cx="400050" cy="34703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Users/Admin/Downloads/ESPECIFICACIONES-%20PRESUPUESTO%20MTOKT+.xlsm" TargetMode="External"/><Relationship Id="rId2" Type="http://schemas.openxmlformats.org/officeDocument/2006/relationships/externalLinkPath" Target="file:///C:\Users\Admin\Downloads\ESPECIFICACIONES-%20PRESUPUESTO%20MTOKT+.xlsm" TargetMode="External"/><Relationship Id="rId1" Type="http://schemas.openxmlformats.org/officeDocument/2006/relationships/externalLinkPath" Target="/Users/Admin/Downloads/ESPECIFICACIONES-%20PRESUPUESTO%20MTOKT+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LACION COMPLETA X VEHICULO"/>
      <sheetName val="BOLSA REPUESTOS VEHICULOS AUTOM"/>
      <sheetName val="SERVICIOS VEHICULOS AUTOMOTOR"/>
      <sheetName val="BOLSA REPUESTOS MOTOC"/>
      <sheetName val="SERVICIOS MOTOCICLETAS"/>
      <sheetName val="Hoja1"/>
    </sheetNames>
    <sheetDataSet>
      <sheetData sheetId="0">
        <row r="1">
          <cell r="B1" t="str">
            <v xml:space="preserve">PLACA </v>
          </cell>
        </row>
        <row r="2">
          <cell r="B2" t="str">
            <v>OBG 466</v>
          </cell>
        </row>
        <row r="3">
          <cell r="B3"/>
        </row>
        <row r="4">
          <cell r="B4"/>
        </row>
        <row r="5">
          <cell r="B5"/>
        </row>
        <row r="6">
          <cell r="B6"/>
        </row>
        <row r="7">
          <cell r="B7"/>
        </row>
        <row r="8">
          <cell r="B8"/>
        </row>
        <row r="9">
          <cell r="B9"/>
        </row>
        <row r="10">
          <cell r="B10"/>
        </row>
        <row r="11">
          <cell r="B11"/>
        </row>
        <row r="12">
          <cell r="B12"/>
        </row>
        <row r="13">
          <cell r="B13"/>
        </row>
        <row r="14">
          <cell r="B14"/>
        </row>
        <row r="15">
          <cell r="B15"/>
        </row>
        <row r="16">
          <cell r="B16"/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  <row r="23">
          <cell r="B23"/>
        </row>
        <row r="24">
          <cell r="B24"/>
        </row>
        <row r="25">
          <cell r="B25"/>
        </row>
        <row r="26">
          <cell r="B26"/>
        </row>
        <row r="27">
          <cell r="B27"/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  <row r="34">
          <cell r="B34"/>
        </row>
        <row r="35">
          <cell r="B35"/>
        </row>
        <row r="36">
          <cell r="B36"/>
        </row>
        <row r="37">
          <cell r="B37"/>
        </row>
        <row r="38">
          <cell r="B38"/>
        </row>
        <row r="39">
          <cell r="B39"/>
        </row>
        <row r="40">
          <cell r="B40"/>
        </row>
        <row r="41">
          <cell r="B41"/>
        </row>
        <row r="42">
          <cell r="B42"/>
        </row>
        <row r="43">
          <cell r="B43"/>
        </row>
        <row r="44">
          <cell r="B44"/>
        </row>
        <row r="45">
          <cell r="B45"/>
        </row>
        <row r="46">
          <cell r="B46"/>
        </row>
        <row r="47">
          <cell r="B47"/>
        </row>
        <row r="48">
          <cell r="B48"/>
        </row>
        <row r="49">
          <cell r="B49"/>
        </row>
        <row r="50">
          <cell r="B50"/>
        </row>
        <row r="51">
          <cell r="B51"/>
        </row>
        <row r="52">
          <cell r="B52"/>
        </row>
        <row r="53">
          <cell r="B53" t="str">
            <v>OIL 741</v>
          </cell>
        </row>
        <row r="54">
          <cell r="B54"/>
        </row>
        <row r="55">
          <cell r="B55"/>
        </row>
        <row r="56">
          <cell r="B56"/>
        </row>
        <row r="57">
          <cell r="B57"/>
        </row>
        <row r="58">
          <cell r="B58"/>
        </row>
        <row r="59">
          <cell r="B59"/>
        </row>
        <row r="60">
          <cell r="B60"/>
        </row>
        <row r="61">
          <cell r="B61"/>
        </row>
        <row r="62">
          <cell r="B62"/>
        </row>
        <row r="63">
          <cell r="B63"/>
        </row>
        <row r="64">
          <cell r="B64"/>
        </row>
        <row r="65">
          <cell r="B65"/>
        </row>
        <row r="66">
          <cell r="B66"/>
        </row>
        <row r="67">
          <cell r="B67"/>
        </row>
        <row r="68">
          <cell r="B68"/>
        </row>
        <row r="69">
          <cell r="B69"/>
        </row>
        <row r="70">
          <cell r="B70"/>
        </row>
        <row r="71">
          <cell r="B71"/>
        </row>
        <row r="72">
          <cell r="B72"/>
        </row>
        <row r="73">
          <cell r="B73"/>
        </row>
        <row r="74">
          <cell r="B74"/>
        </row>
        <row r="75">
          <cell r="B75"/>
        </row>
        <row r="76">
          <cell r="B76"/>
        </row>
        <row r="77">
          <cell r="B77"/>
        </row>
        <row r="78">
          <cell r="B78"/>
        </row>
        <row r="79">
          <cell r="B79"/>
        </row>
        <row r="80">
          <cell r="B80"/>
        </row>
        <row r="81">
          <cell r="B81"/>
        </row>
        <row r="82">
          <cell r="B82"/>
        </row>
        <row r="83">
          <cell r="B83"/>
        </row>
        <row r="84">
          <cell r="B84"/>
        </row>
        <row r="85">
          <cell r="B85"/>
        </row>
        <row r="86">
          <cell r="B86"/>
        </row>
        <row r="87">
          <cell r="B87"/>
        </row>
        <row r="88">
          <cell r="B88"/>
        </row>
        <row r="89">
          <cell r="B89"/>
        </row>
        <row r="90">
          <cell r="B90"/>
        </row>
        <row r="91">
          <cell r="B91"/>
        </row>
        <row r="92">
          <cell r="B92"/>
        </row>
        <row r="93">
          <cell r="B93"/>
        </row>
        <row r="94">
          <cell r="B94"/>
        </row>
        <row r="95">
          <cell r="B95"/>
        </row>
        <row r="96">
          <cell r="B96"/>
        </row>
        <row r="97">
          <cell r="B97"/>
        </row>
        <row r="98">
          <cell r="B98"/>
        </row>
        <row r="99">
          <cell r="B99"/>
        </row>
        <row r="100">
          <cell r="B100"/>
        </row>
        <row r="101">
          <cell r="B101"/>
        </row>
        <row r="102">
          <cell r="B102" t="str">
            <v>OJY 134</v>
          </cell>
        </row>
        <row r="103">
          <cell r="B103"/>
        </row>
        <row r="104">
          <cell r="B104"/>
        </row>
        <row r="105">
          <cell r="B105"/>
        </row>
        <row r="106">
          <cell r="B106"/>
        </row>
        <row r="107">
          <cell r="B107"/>
        </row>
        <row r="108">
          <cell r="B108"/>
        </row>
        <row r="109">
          <cell r="B109"/>
        </row>
        <row r="110">
          <cell r="B110"/>
        </row>
        <row r="111">
          <cell r="B111"/>
        </row>
        <row r="112">
          <cell r="B112"/>
        </row>
        <row r="113">
          <cell r="B113"/>
        </row>
        <row r="114">
          <cell r="B114"/>
        </row>
        <row r="115">
          <cell r="B115"/>
        </row>
        <row r="116">
          <cell r="B116"/>
        </row>
        <row r="117">
          <cell r="B117"/>
        </row>
        <row r="118">
          <cell r="B118"/>
        </row>
        <row r="119">
          <cell r="B119"/>
        </row>
        <row r="120">
          <cell r="B120"/>
        </row>
        <row r="121">
          <cell r="B121"/>
        </row>
        <row r="122">
          <cell r="B122"/>
        </row>
        <row r="123">
          <cell r="B123"/>
        </row>
        <row r="124">
          <cell r="B124"/>
        </row>
        <row r="125">
          <cell r="B125"/>
        </row>
        <row r="126">
          <cell r="B126"/>
        </row>
        <row r="127">
          <cell r="B127"/>
        </row>
        <row r="128">
          <cell r="B128"/>
        </row>
        <row r="129">
          <cell r="B129"/>
        </row>
        <row r="130">
          <cell r="B130"/>
        </row>
        <row r="131">
          <cell r="B131"/>
        </row>
        <row r="132">
          <cell r="B132"/>
        </row>
        <row r="133">
          <cell r="B133"/>
        </row>
        <row r="134">
          <cell r="B134"/>
        </row>
        <row r="135">
          <cell r="B135"/>
        </row>
        <row r="136">
          <cell r="B136"/>
        </row>
        <row r="137">
          <cell r="B137"/>
        </row>
        <row r="138">
          <cell r="B138"/>
        </row>
        <row r="139">
          <cell r="B139"/>
        </row>
        <row r="140">
          <cell r="B140"/>
        </row>
        <row r="141">
          <cell r="B141"/>
        </row>
        <row r="142">
          <cell r="B142"/>
        </row>
        <row r="143">
          <cell r="B143"/>
        </row>
        <row r="144">
          <cell r="B144"/>
        </row>
        <row r="145">
          <cell r="B145"/>
        </row>
        <row r="146">
          <cell r="B146"/>
        </row>
        <row r="147">
          <cell r="B147"/>
        </row>
        <row r="148">
          <cell r="B148"/>
        </row>
        <row r="149">
          <cell r="B149"/>
        </row>
        <row r="150">
          <cell r="B150"/>
        </row>
        <row r="151">
          <cell r="B151"/>
        </row>
        <row r="152">
          <cell r="B152" t="str">
            <v>OJX 782</v>
          </cell>
        </row>
        <row r="153">
          <cell r="B153"/>
        </row>
        <row r="154">
          <cell r="B154"/>
        </row>
        <row r="155">
          <cell r="B155"/>
        </row>
        <row r="156">
          <cell r="B156"/>
        </row>
        <row r="157">
          <cell r="B157"/>
        </row>
        <row r="158">
          <cell r="B158"/>
        </row>
        <row r="159">
          <cell r="B159"/>
        </row>
        <row r="160">
          <cell r="B160"/>
        </row>
        <row r="161">
          <cell r="B161"/>
        </row>
        <row r="162">
          <cell r="B162"/>
        </row>
        <row r="163">
          <cell r="B163"/>
        </row>
        <row r="164">
          <cell r="B164"/>
        </row>
        <row r="165">
          <cell r="B165"/>
        </row>
        <row r="166">
          <cell r="B166"/>
        </row>
        <row r="167">
          <cell r="B167"/>
        </row>
        <row r="168">
          <cell r="B168"/>
        </row>
        <row r="169">
          <cell r="B169"/>
        </row>
        <row r="170">
          <cell r="B170"/>
        </row>
        <row r="171">
          <cell r="B171"/>
        </row>
        <row r="172">
          <cell r="B172"/>
        </row>
        <row r="173">
          <cell r="B173"/>
        </row>
        <row r="174">
          <cell r="B174"/>
        </row>
        <row r="175">
          <cell r="B175"/>
        </row>
        <row r="176">
          <cell r="B176"/>
        </row>
        <row r="177">
          <cell r="B177"/>
        </row>
        <row r="178">
          <cell r="B178"/>
        </row>
        <row r="179">
          <cell r="B179"/>
        </row>
        <row r="180">
          <cell r="B180"/>
        </row>
        <row r="181">
          <cell r="B181"/>
        </row>
        <row r="182">
          <cell r="B182"/>
        </row>
        <row r="183">
          <cell r="B183"/>
        </row>
        <row r="184">
          <cell r="B184"/>
        </row>
        <row r="185">
          <cell r="B185"/>
        </row>
        <row r="186">
          <cell r="B186" t="str">
            <v>OVE-571</v>
          </cell>
        </row>
        <row r="187">
          <cell r="B187"/>
        </row>
        <row r="188">
          <cell r="B188"/>
        </row>
        <row r="189">
          <cell r="B189"/>
        </row>
        <row r="190">
          <cell r="B190"/>
        </row>
        <row r="191">
          <cell r="B191"/>
        </row>
        <row r="192">
          <cell r="B192"/>
        </row>
        <row r="193">
          <cell r="B193"/>
        </row>
        <row r="194">
          <cell r="B194"/>
        </row>
        <row r="195">
          <cell r="B195"/>
        </row>
        <row r="196">
          <cell r="B196"/>
        </row>
        <row r="197">
          <cell r="B197"/>
        </row>
        <row r="198">
          <cell r="B198"/>
        </row>
        <row r="199">
          <cell r="B199"/>
        </row>
        <row r="200">
          <cell r="B200"/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 t="str">
            <v>OJA144</v>
          </cell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 t="str">
            <v>OVE265</v>
          </cell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 t="str">
            <v>OVE283</v>
          </cell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homecenter.com.co/homecenter-co/product/3055953/pastilla-de-freno-delantera-mitsubishi-l/3055953/?utm_source" TargetMode="External"/><Relationship Id="rId18" Type="http://schemas.openxmlformats.org/officeDocument/2006/relationships/hyperlink" Target="https://aldauto.co/tienda/cat-lubricantes-aceites-grasas/aceite-mobil-delvac-15w-40-cuarto/?utm_source" TargetMode="External"/><Relationship Id="rId26" Type="http://schemas.openxmlformats.org/officeDocument/2006/relationships/hyperlink" Target="https://www.homecenter.com.co/homecenter-co/product/3006857/aceite-caja-mecanica-80w90-gl5-mineral-cuarto/3006857/?utm_source" TargetMode="External"/><Relationship Id="rId39" Type="http://schemas.openxmlformats.org/officeDocument/2006/relationships/hyperlink" Target="https://tienda.osram.com.co/productos/7528-bli-2/?variant=321012861&amp;pf=mc&amp;utm_source" TargetMode="External"/><Relationship Id="rId21" Type="http://schemas.openxmlformats.org/officeDocument/2006/relationships/hyperlink" Target="https://aldauto.co/tienda/cat-lubricantes-aceites-grasas/aceite-mobil-delvac-15w-40-cuarto/?utm_source" TargetMode="External"/><Relationship Id="rId34" Type="http://schemas.openxmlformats.org/officeDocument/2006/relationships/hyperlink" Target="https://www.alkosto.com/bateria-carro-willard-42d-1000/p/7707174437382?utm_source" TargetMode="External"/><Relationship Id="rId42" Type="http://schemas.openxmlformats.org/officeDocument/2006/relationships/hyperlink" Target="https://www.homecenter.com.co/homecenter-co/product/675098/campana-de-freno-marca-brake-pak-mitsubishi-advancer-l200/675098/?utm_source" TargetMode="External"/><Relationship Id="rId47" Type="http://schemas.openxmlformats.org/officeDocument/2006/relationships/hyperlink" Target="https://mercadofrenos.com/producto/cilindros-de-rueda-delantero-para-mitsubishi-canter/?utm_source" TargetMode="External"/><Relationship Id="rId50" Type="http://schemas.openxmlformats.org/officeDocument/2006/relationships/hyperlink" Target="https://www.merkarepuestos.com/shop/0-0-mk501079-mitsubishi-esparrago-rueda-delantera-izq-canter-203383" TargetMode="External"/><Relationship Id="rId55" Type="http://schemas.openxmlformats.org/officeDocument/2006/relationships/hyperlink" Target="https://ideamaq.com.co/juego-de-puntas-torx-y-bristol-truper-17809/?utm_source" TargetMode="External"/><Relationship Id="rId63" Type="http://schemas.openxmlformats.org/officeDocument/2006/relationships/hyperlink" Target="https://www.homecenter.com.co/homecenter-co/product/334838/liquido-de-frenos-dot-4-500-ml/334838/?utm_source" TargetMode="External"/><Relationship Id="rId68" Type="http://schemas.openxmlformats.org/officeDocument/2006/relationships/hyperlink" Target="https://imcorepuestos.com/products/switch-elevavidrio-universal?variant=47322502103313&amp;country=CO&amp;currency=COP&amp;utm_source" TargetMode="External"/><Relationship Id="rId76" Type="http://schemas.openxmlformats.org/officeDocument/2006/relationships/hyperlink" Target="https://www.homecenter.com.co/homecenter-co/product/629906/bocinas-pito-kitx2-12v-95mm-disco-105db/629906/?utm_source" TargetMode="External"/><Relationship Id="rId84" Type="http://schemas.openxmlformats.org/officeDocument/2006/relationships/hyperlink" Target="https://www.grifox.com/products/01407?variant=44767783551189&amp;country=CO&amp;currency=COP&amp;utm_source" TargetMode="External"/><Relationship Id="rId89" Type="http://schemas.openxmlformats.org/officeDocument/2006/relationships/vmlDrawing" Target="../drawings/vmlDrawing1.vml"/><Relationship Id="rId7" Type="http://schemas.openxmlformats.org/officeDocument/2006/relationships/hyperlink" Target="https://www.gruponavcar.com/buje-barra-estabilizadora-delantera-mitsubishi-canter-fuso/p?idsku=7405&amp;utm_source" TargetMode="External"/><Relationship Id="rId71" Type="http://schemas.openxmlformats.org/officeDocument/2006/relationships/hyperlink" Target="https://radiosyrines.com/producto/motor-elevavidrios/?utm_source" TargetMode="External"/><Relationship Id="rId2" Type="http://schemas.openxmlformats.org/officeDocument/2006/relationships/hyperlink" Target="https://www.homecenter.com.co/homecenter-co/product/3006857/aceite-caja-mecanica-80w90-gl5-mineral-cuarto/3006857/?utm_source" TargetMode="External"/><Relationship Id="rId16" Type="http://schemas.openxmlformats.org/officeDocument/2006/relationships/hyperlink" Target="https://www.gruponavcar.com/guaya-control-cambios-isuzu-npr-1998-1999-8971094292/p?idsku=2477&amp;utm_source" TargetMode="External"/><Relationship Id="rId29" Type="http://schemas.openxmlformats.org/officeDocument/2006/relationships/hyperlink" Target="https://www.homecenter.com.co/homecenter-co/product/389529/juego-de-bandas-brake-pak-para-mitsubishi-canter/389529/?utm_source" TargetMode="External"/><Relationship Id="rId11" Type="http://schemas.openxmlformats.org/officeDocument/2006/relationships/hyperlink" Target="https://ideamaq.com.co/juego-de-puntas-torx-y-bristol-truper-17809/?utm_source" TargetMode="External"/><Relationship Id="rId24" Type="http://schemas.openxmlformats.org/officeDocument/2006/relationships/hyperlink" Target="https://www.homecenter.com.co/homecenter-co/product/3006857/aceite-caja-mecanica-80w90-gl5-mineral-cuarto/3006857/?utm_source" TargetMode="External"/><Relationship Id="rId32" Type="http://schemas.openxmlformats.org/officeDocument/2006/relationships/hyperlink" Target="https://www.alkosto.com/bateria-carro-willard-42d-1000/p/7707174437382?utm_source" TargetMode="External"/><Relationship Id="rId37" Type="http://schemas.openxmlformats.org/officeDocument/2006/relationships/hyperlink" Target="https://www.homecenter.com.co/homecenter-co/product/706687/bombillo-h4-osram-estandar-60-55w-12v-x1/706687/?utm_source" TargetMode="External"/><Relationship Id="rId40" Type="http://schemas.openxmlformats.org/officeDocument/2006/relationships/hyperlink" Target="https://www.gruponavcar.com/buje-barra-estabilizadora-delantera-mitsubishi-canter-fuso/p?idsku=7405&amp;utm_source" TargetMode="External"/><Relationship Id="rId45" Type="http://schemas.openxmlformats.org/officeDocument/2006/relationships/hyperlink" Target="https://mercadofrenos.com/producto/cilindros-de-rueda-delantero-para-mitsubishi-canter/?utm_source" TargetMode="External"/><Relationship Id="rId53" Type="http://schemas.openxmlformats.org/officeDocument/2006/relationships/hyperlink" Target="https://premiumfilters.store/products/channel-flow-system-cfs-010-mitsubishi-fuso-canter-5-7-7-5m-7-5l-euro-v?variant=41582060077122&amp;country=CO&amp;currency=COP&amp;utm_source" TargetMode="External"/><Relationship Id="rId58" Type="http://schemas.openxmlformats.org/officeDocument/2006/relationships/hyperlink" Target="https://ideamaq.com.co/juego-de-puntas-torx-y-bristol-truper-17809/?utm_source" TargetMode="External"/><Relationship Id="rId66" Type="http://schemas.openxmlformats.org/officeDocument/2006/relationships/hyperlink" Target="https://imcorepuestos.com/products/switch-elevavidrio-universal?variant=47322502103313&amp;country=CO&amp;currency=COP&amp;utm_source" TargetMode="External"/><Relationship Id="rId74" Type="http://schemas.openxmlformats.org/officeDocument/2006/relationships/hyperlink" Target="https://www.homecenter.com.co/homecenter-co/product/3055953/pastilla-de-freno-delantera-mitsubishi-l/3055953/?utm_source" TargetMode="External"/><Relationship Id="rId79" Type="http://schemas.openxmlformats.org/officeDocument/2006/relationships/hyperlink" Target="https://cruzcartrade.com/en/product/plumillas-metalica-marca-youwin-de-18-pulgadas/?utm_source" TargetMode="External"/><Relationship Id="rId87" Type="http://schemas.openxmlformats.org/officeDocument/2006/relationships/hyperlink" Target="https://www.gruponavcar.com/guaya-control-cambios-isuzu-npr-1998-1999-8971094292/p?idsku=2477&amp;utm_source" TargetMode="External"/><Relationship Id="rId5" Type="http://schemas.openxmlformats.org/officeDocument/2006/relationships/hyperlink" Target="https://www.homecenter.com.co/homecenter-co/product/706687/bombillo-h4-osram-estandar-60-55w-12v-x1/706687/?utm_source" TargetMode="External"/><Relationship Id="rId61" Type="http://schemas.openxmlformats.org/officeDocument/2006/relationships/hyperlink" Target="https://lujoselfaro.com.co/exploradora-barra-x-24-led.html?utm_source" TargetMode="External"/><Relationship Id="rId82" Type="http://schemas.openxmlformats.org/officeDocument/2006/relationships/hyperlink" Target="https://www.falabella.com.co/falabella-co/product/144252300/Combo-Radio-Carro-USB-Bluetooth-Y-Parlantes-6-Pulg-Pioneer-MXT-S236BT/144252301?utm_source" TargetMode="External"/><Relationship Id="rId90" Type="http://schemas.openxmlformats.org/officeDocument/2006/relationships/comments" Target="../comments1.xml"/><Relationship Id="rId19" Type="http://schemas.openxmlformats.org/officeDocument/2006/relationships/hyperlink" Target="https://aldauto.co/tienda/cat-lubricantes-aceites-grasas/aceite-mobil-delvac-15w-40-cuarto/?utm_source" TargetMode="External"/><Relationship Id="rId4" Type="http://schemas.openxmlformats.org/officeDocument/2006/relationships/hyperlink" Target="https://www.alkosto.com/bateria-carro-willard-42d-1000/p/7707174437382?utm_source" TargetMode="External"/><Relationship Id="rId9" Type="http://schemas.openxmlformats.org/officeDocument/2006/relationships/hyperlink" Target="https://solucionesypartes.com/products/correa-ventilador-8pk1230?utm_source" TargetMode="External"/><Relationship Id="rId14" Type="http://schemas.openxmlformats.org/officeDocument/2006/relationships/hyperlink" Target="https://cruzcartrade.com/en/product/plumillas-metalica-marca-youwin-de-18-pulgadas/?utm_source" TargetMode="External"/><Relationship Id="rId22" Type="http://schemas.openxmlformats.org/officeDocument/2006/relationships/hyperlink" Target="https://aldauto.co/tienda/cat-lubricantes-aceites-grasas/aceite-mobil-delvac-15w-40-cuarto/?utm_source" TargetMode="External"/><Relationship Id="rId27" Type="http://schemas.openxmlformats.org/officeDocument/2006/relationships/hyperlink" Target="https://www.homecenter.com.co/homecenter-co/product/3006857/aceite-caja-mecanica-80w90-gl5-mineral-cuarto/3006857/?utm_source" TargetMode="External"/><Relationship Id="rId30" Type="http://schemas.openxmlformats.org/officeDocument/2006/relationships/hyperlink" Target="https://www.homecenter.com.co/homecenter-co/product/389529/juego-de-bandas-brake-pak-para-mitsubishi-canter/389529/?utm_source" TargetMode="External"/><Relationship Id="rId35" Type="http://schemas.openxmlformats.org/officeDocument/2006/relationships/hyperlink" Target="https://www.alkosto.com/bateria-carro-willard-42d-1000/p/7707174437382?utm_source" TargetMode="External"/><Relationship Id="rId43" Type="http://schemas.openxmlformats.org/officeDocument/2006/relationships/hyperlink" Target="https://mercadofrenos.com/producto/cilindros-de-rueda-delantero-para-mitsubishi-canter/?utm_source" TargetMode="External"/><Relationship Id="rId48" Type="http://schemas.openxmlformats.org/officeDocument/2006/relationships/hyperlink" Target="https://solucionesypartes.com/products/correa-ventilador-8pk1230?utm_source" TargetMode="External"/><Relationship Id="rId56" Type="http://schemas.openxmlformats.org/officeDocument/2006/relationships/hyperlink" Target="https://ideamaq.com.co/juego-de-puntas-torx-y-bristol-truper-17809/?utm_source" TargetMode="External"/><Relationship Id="rId64" Type="http://schemas.openxmlformats.org/officeDocument/2006/relationships/hyperlink" Target="https://www.homecenter.com.co/homecenter-co/product/334838/liquido-de-frenos-dot-4-500-ml/334838/?utm_source" TargetMode="External"/><Relationship Id="rId69" Type="http://schemas.openxmlformats.org/officeDocument/2006/relationships/hyperlink" Target="https://radiosyrines.com/producto/motor-elevavidrios/?utm_source" TargetMode="External"/><Relationship Id="rId77" Type="http://schemas.openxmlformats.org/officeDocument/2006/relationships/hyperlink" Target="https://cruzcartrade.com/en/product/plumillas-metalica-marca-youwin-de-18-pulgadas/?utm_source" TargetMode="External"/><Relationship Id="rId8" Type="http://schemas.openxmlformats.org/officeDocument/2006/relationships/hyperlink" Target="https://mercadofrenos.com/producto/cilindros-de-rueda-delantero-para-mitsubishi-canter/?utm_source" TargetMode="External"/><Relationship Id="rId51" Type="http://schemas.openxmlformats.org/officeDocument/2006/relationships/hyperlink" Target="https://www.merkarepuestos.com/shop/0-0-mk501079-mitsubishi-esparrago-rueda-delantera-izq-canter-203383" TargetMode="External"/><Relationship Id="rId72" Type="http://schemas.openxmlformats.org/officeDocument/2006/relationships/hyperlink" Target="https://solutraparts.com.co/transporte/tracto-camion/componentes-de-suspension/pasadores-muelle/43146?utm_source" TargetMode="External"/><Relationship Id="rId80" Type="http://schemas.openxmlformats.org/officeDocument/2006/relationships/hyperlink" Target="https://cruzcartrade.com/en/product/plumillas-metalica-marca-youwin-de-18-pulgadas/?utm_source" TargetMode="External"/><Relationship Id="rId85" Type="http://schemas.openxmlformats.org/officeDocument/2006/relationships/hyperlink" Target="https://www.grifox.com/products/01407?variant=44767783551189&amp;country=CO&amp;currency=COP&amp;utm_source" TargetMode="External"/><Relationship Id="rId3" Type="http://schemas.openxmlformats.org/officeDocument/2006/relationships/hyperlink" Target="https://www.homecenter.com.co/homecenter-co/product/389529/juego-de-bandas-brake-pak-para-mitsubishi-canter/389529/?utm_source" TargetMode="External"/><Relationship Id="rId12" Type="http://schemas.openxmlformats.org/officeDocument/2006/relationships/hyperlink" Target="https://lujoselfaro.com.co/exploradora-barra-x-24-led.html?utm_source" TargetMode="External"/><Relationship Id="rId17" Type="http://schemas.openxmlformats.org/officeDocument/2006/relationships/hyperlink" Target="https://aldauto.co/tienda/cat-lubricantes-aceites-grasas/aceite-mobil-delvac-15w-40-cuarto/?utm_source" TargetMode="External"/><Relationship Id="rId25" Type="http://schemas.openxmlformats.org/officeDocument/2006/relationships/hyperlink" Target="https://www.homecenter.com.co/homecenter-co/product/3006857/aceite-caja-mecanica-80w90-gl5-mineral-cuarto/3006857/?utm_source" TargetMode="External"/><Relationship Id="rId33" Type="http://schemas.openxmlformats.org/officeDocument/2006/relationships/hyperlink" Target="https://www.alkosto.com/bateria-carro-willard-42d-1000/p/7707174437382?utm_source" TargetMode="External"/><Relationship Id="rId38" Type="http://schemas.openxmlformats.org/officeDocument/2006/relationships/hyperlink" Target="https://tienda.osram.com.co/productos/7528-bli-2/?variant=321012861&amp;pf=mc&amp;utm_source" TargetMode="External"/><Relationship Id="rId46" Type="http://schemas.openxmlformats.org/officeDocument/2006/relationships/hyperlink" Target="https://mercadofrenos.com/producto/cilindros-de-rueda-delantero-para-mitsubishi-canter/?utm_source" TargetMode="External"/><Relationship Id="rId59" Type="http://schemas.openxmlformats.org/officeDocument/2006/relationships/hyperlink" Target="https://championsmotos.com/producto/2-exploradoras-led-6-chips-8000lm-blanco-moto-carro/?utm_source" TargetMode="External"/><Relationship Id="rId67" Type="http://schemas.openxmlformats.org/officeDocument/2006/relationships/hyperlink" Target="https://imcorepuestos.com/products/switch-elevavidrio-universal?variant=47322502103313&amp;country=CO&amp;currency=COP&amp;utm_source" TargetMode="External"/><Relationship Id="rId20" Type="http://schemas.openxmlformats.org/officeDocument/2006/relationships/hyperlink" Target="https://aldauto.co/tienda/cat-lubricantes-aceites-grasas/aceite-mobil-delvac-15w-40-cuarto/?utm_source" TargetMode="External"/><Relationship Id="rId41" Type="http://schemas.openxmlformats.org/officeDocument/2006/relationships/hyperlink" Target="https://www.gruponavcar.com/buje-muelle-balancin-corto--mitsubishi-montero-l200-dodge-rider-ram-hyundai-grace-h-100-galloper-todos-los-modelos-/p?idsku=7208&amp;utm_source" TargetMode="External"/><Relationship Id="rId54" Type="http://schemas.openxmlformats.org/officeDocument/2006/relationships/hyperlink" Target="https://ideamaq.com.co/juego-de-puntas-torx-y-bristol-truper-17809/?utm_source" TargetMode="External"/><Relationship Id="rId62" Type="http://schemas.openxmlformats.org/officeDocument/2006/relationships/hyperlink" Target="https://lujoselfaro.com.co/exploradora-barra-x-24-led.html?utm_source" TargetMode="External"/><Relationship Id="rId70" Type="http://schemas.openxmlformats.org/officeDocument/2006/relationships/hyperlink" Target="https://radiosyrines.com/producto/motor-elevavidrios/?utm_source" TargetMode="External"/><Relationship Id="rId75" Type="http://schemas.openxmlformats.org/officeDocument/2006/relationships/hyperlink" Target="https://www.homecenter.com.co/homecenter-co/product/3055953/pastilla-de-freno-delantera-mitsubishi-l/3055953/?utm_source" TargetMode="External"/><Relationship Id="rId83" Type="http://schemas.openxmlformats.org/officeDocument/2006/relationships/hyperlink" Target="https://www.falabella.com.co/falabella-co/product/144252300/Combo-Radio-Carro-USB-Bluetooth-Y-Parlantes-6-Pulg-Pioneer-MXT-S236BT/144252301?utm_source" TargetMode="External"/><Relationship Id="rId88" Type="http://schemas.openxmlformats.org/officeDocument/2006/relationships/hyperlink" Target="https://www.gruponavcar.com/guaya-control-cambios-isuzu-npr-1998-1999-8971094292/p?idsku=2477&amp;utm_source" TargetMode="External"/><Relationship Id="rId1" Type="http://schemas.openxmlformats.org/officeDocument/2006/relationships/hyperlink" Target="https://aldauto.co/tienda/cat-lubricantes-aceites-grasas/aceite-mobil-delvac-15w-40-cuarto/?utm_source" TargetMode="External"/><Relationship Id="rId6" Type="http://schemas.openxmlformats.org/officeDocument/2006/relationships/hyperlink" Target="https://tienda.osram.com.co/productos/7528-bli-2/?variant=321012861&amp;pf=mc&amp;utm_source" TargetMode="External"/><Relationship Id="rId15" Type="http://schemas.openxmlformats.org/officeDocument/2006/relationships/hyperlink" Target="https://www.falabella.com.co/falabella-co/product/144252300/Combo-Radio-Carro-USB-Bluetooth-Y-Parlantes-6-Pulg-Pioneer-MXT-S236BT/144252301?utm_source" TargetMode="External"/><Relationship Id="rId23" Type="http://schemas.openxmlformats.org/officeDocument/2006/relationships/hyperlink" Target="https://www.homecenter.com.co/homecenter-co/product/3006857/aceite-caja-mecanica-80w90-gl5-mineral-cuarto/3006857/?utm_source" TargetMode="External"/><Relationship Id="rId28" Type="http://schemas.openxmlformats.org/officeDocument/2006/relationships/hyperlink" Target="https://www.homecenter.com.co/homecenter-co/product/3006857/aceite-caja-mecanica-80w90-gl5-mineral-cuarto/3006857/?utm_source" TargetMode="External"/><Relationship Id="rId36" Type="http://schemas.openxmlformats.org/officeDocument/2006/relationships/hyperlink" Target="https://www.homecenter.com.co/homecenter-co/product/706687/bombillo-h4-osram-estandar-60-55w-12v-x1/706687/?utm_source" TargetMode="External"/><Relationship Id="rId49" Type="http://schemas.openxmlformats.org/officeDocument/2006/relationships/hyperlink" Target="https://solucionesypartes.com/products/correa-ventilador-8pk1230?utm_source" TargetMode="External"/><Relationship Id="rId57" Type="http://schemas.openxmlformats.org/officeDocument/2006/relationships/hyperlink" Target="https://ideamaq.com.co/juego-de-puntas-torx-y-bristol-truper-17809/?utm_source" TargetMode="External"/><Relationship Id="rId10" Type="http://schemas.openxmlformats.org/officeDocument/2006/relationships/hyperlink" Target="https://www.merkarepuestos.com/shop/0-0-mk501079-mitsubishi-esparrago-rueda-delantera-izq-canter-203383" TargetMode="External"/><Relationship Id="rId31" Type="http://schemas.openxmlformats.org/officeDocument/2006/relationships/hyperlink" Target="https://www.alkosto.com/bateria-carro-willard-42d-1000/p/7707174437382?utm_source" TargetMode="External"/><Relationship Id="rId44" Type="http://schemas.openxmlformats.org/officeDocument/2006/relationships/hyperlink" Target="https://mercadofrenos.com/producto/cilindros-de-rueda-delantero-para-mitsubishi-canter/?utm_source" TargetMode="External"/><Relationship Id="rId52" Type="http://schemas.openxmlformats.org/officeDocument/2006/relationships/hyperlink" Target="https://premiumfilters.store/products/channel-flow-system-cfs-010-mitsubishi-fuso-canter-5-7-7-5m-7-5l-euro-v?variant=41582060077122&amp;country=CO&amp;currency=COP&amp;utm_source" TargetMode="External"/><Relationship Id="rId60" Type="http://schemas.openxmlformats.org/officeDocument/2006/relationships/hyperlink" Target="https://colombia.yaxa.co/products/sutemribor-150pcs-8-tamanos-arandelas-de-sellado-metricas-de-cobre-kit-surtido-de-arandelas-planas-colombia?utm_source" TargetMode="External"/><Relationship Id="rId65" Type="http://schemas.openxmlformats.org/officeDocument/2006/relationships/hyperlink" Target="https://www.homecenter.com.co/homecenter-co/product/334838/liquido-de-frenos-dot-4-500-ml/334838/?utm_source" TargetMode="External"/><Relationship Id="rId73" Type="http://schemas.openxmlformats.org/officeDocument/2006/relationships/hyperlink" Target="https://solutraparts.com.co/transporte/tracto-camion/componentes-de-suspension/pasadores-muelle/43146?utm_source" TargetMode="External"/><Relationship Id="rId78" Type="http://schemas.openxmlformats.org/officeDocument/2006/relationships/hyperlink" Target="https://cruzcartrade.com/en/product/plumillas-metalica-marca-youwin-de-18-pulgadas/?utm_source" TargetMode="External"/><Relationship Id="rId81" Type="http://schemas.openxmlformats.org/officeDocument/2006/relationships/hyperlink" Target="https://magmaenlinea.com/product/polarizado-3m-peliculas-de-control-solar-fx-st/" TargetMode="External"/><Relationship Id="rId86" Type="http://schemas.openxmlformats.org/officeDocument/2006/relationships/hyperlink" Target="https://www.grifox.com/products/01407?variant=44767783551189&amp;country=CO&amp;currency=COP&amp;utm_source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cruzcartrade.com/en/product/plumillas-metalica-marca-youwin-de-18-pulgadas/?utm_source" TargetMode="External"/><Relationship Id="rId18" Type="http://schemas.openxmlformats.org/officeDocument/2006/relationships/hyperlink" Target="https://aldauto.co/tienda/cat-lubricantes-aceites-grasas/aceite-mobil-delvac-15w-40-cuarto/?utm_source" TargetMode="External"/><Relationship Id="rId26" Type="http://schemas.openxmlformats.org/officeDocument/2006/relationships/hyperlink" Target="https://www.homecenter.com.co/homecenter-co/product/3006857/aceite-caja-mecanica-80w90-gl5-mineral-cuarto/3006857/?utm_source" TargetMode="External"/><Relationship Id="rId39" Type="http://schemas.openxmlformats.org/officeDocument/2006/relationships/hyperlink" Target="https://www.gruponavcar.com/buje-barra-estabilizadora-delantera-mitsubishi-canter-fuso/p?idsku=7405&amp;utm_source" TargetMode="External"/><Relationship Id="rId21" Type="http://schemas.openxmlformats.org/officeDocument/2006/relationships/hyperlink" Target="https://aldauto.co/tienda/cat-lubricantes-aceites-grasas/aceite-mobil-delvac-15w-40-cuarto/?utm_source" TargetMode="External"/><Relationship Id="rId34" Type="http://schemas.openxmlformats.org/officeDocument/2006/relationships/hyperlink" Target="https://www.alkosto.com/bateria-carro-willard-42d-1000/p/7707174437382?utm_source" TargetMode="External"/><Relationship Id="rId42" Type="http://schemas.openxmlformats.org/officeDocument/2006/relationships/hyperlink" Target="https://mercadofrenos.com/producto/cilindros-de-rueda-delantero-para-mitsubishi-canter/?utm_source" TargetMode="External"/><Relationship Id="rId47" Type="http://schemas.openxmlformats.org/officeDocument/2006/relationships/hyperlink" Target="https://solucionesypartes.com/products/correa-ventilador-8pk1230?utm_source" TargetMode="External"/><Relationship Id="rId50" Type="http://schemas.openxmlformats.org/officeDocument/2006/relationships/hyperlink" Target="https://www.merkarepuestos.com/shop/0-0-mk501079-mitsubishi-esparrago-rueda-delantera-izq-canter-203383" TargetMode="External"/><Relationship Id="rId55" Type="http://schemas.openxmlformats.org/officeDocument/2006/relationships/hyperlink" Target="https://ideamaq.com.co/juego-de-puntas-torx-y-bristol-truper-17809/?utm_source" TargetMode="External"/><Relationship Id="rId63" Type="http://schemas.openxmlformats.org/officeDocument/2006/relationships/hyperlink" Target="https://www.homecenter.com.co/homecenter-co/product/334838/liquido-de-frenos-dot-4-500-ml/334838/?utm_source" TargetMode="External"/><Relationship Id="rId68" Type="http://schemas.openxmlformats.org/officeDocument/2006/relationships/hyperlink" Target="https://radiosyrines.com/producto/motor-elevavidrios/?utm_source" TargetMode="External"/><Relationship Id="rId76" Type="http://schemas.openxmlformats.org/officeDocument/2006/relationships/hyperlink" Target="https://cruzcartrade.com/en/product/plumillas-metalica-marca-youwin-de-18-pulgadas/?utm_source" TargetMode="External"/><Relationship Id="rId84" Type="http://schemas.openxmlformats.org/officeDocument/2006/relationships/hyperlink" Target="https://www.grifox.com/products/01407?variant=44767783551189&amp;country=CO&amp;currency=COP&amp;utm_source" TargetMode="External"/><Relationship Id="rId89" Type="http://schemas.openxmlformats.org/officeDocument/2006/relationships/printerSettings" Target="../printerSettings/printerSettings1.bin"/><Relationship Id="rId7" Type="http://schemas.openxmlformats.org/officeDocument/2006/relationships/hyperlink" Target="https://www.gruponavcar.com/buje-barra-estabilizadora-delantera-mitsubishi-canter-fuso/p?idsku=7405&amp;utm_source" TargetMode="External"/><Relationship Id="rId71" Type="http://schemas.openxmlformats.org/officeDocument/2006/relationships/hyperlink" Target="https://solutraparts.com.co/transporte/tracto-camion/componentes-de-suspension/pasadores-muelle/43146?utm_source" TargetMode="External"/><Relationship Id="rId2" Type="http://schemas.openxmlformats.org/officeDocument/2006/relationships/hyperlink" Target="https://www.homecenter.com.co/homecenter-co/product/3006857/aceite-caja-mecanica-80w90-gl5-mineral-cuarto/3006857/?utm_source" TargetMode="External"/><Relationship Id="rId16" Type="http://schemas.openxmlformats.org/officeDocument/2006/relationships/hyperlink" Target="https://aldauto.co/tienda/cat-lubricantes-aceites-grasas/aceite-mobil-delvac-15w-40-cuarto/?utm_source" TargetMode="External"/><Relationship Id="rId29" Type="http://schemas.openxmlformats.org/officeDocument/2006/relationships/hyperlink" Target="https://www.homecenter.com.co/homecenter-co/product/389529/juego-de-bandas-brake-pak-para-mitsubishi-canter/389529/?utm_source" TargetMode="External"/><Relationship Id="rId11" Type="http://schemas.openxmlformats.org/officeDocument/2006/relationships/hyperlink" Target="https://lujoselfaro.com.co/exploradora-barra-x-24-led.html?utm_source" TargetMode="External"/><Relationship Id="rId24" Type="http://schemas.openxmlformats.org/officeDocument/2006/relationships/hyperlink" Target="https://www.homecenter.com.co/homecenter-co/product/3006857/aceite-caja-mecanica-80w90-gl5-mineral-cuarto/3006857/?utm_source" TargetMode="External"/><Relationship Id="rId32" Type="http://schemas.openxmlformats.org/officeDocument/2006/relationships/hyperlink" Target="https://www.alkosto.com/bateria-carro-willard-42d-1000/p/7707174437382?utm_source" TargetMode="External"/><Relationship Id="rId37" Type="http://schemas.openxmlformats.org/officeDocument/2006/relationships/hyperlink" Target="https://tienda.osram.com.co/productos/7528-bli-2/?variant=321012861&amp;pf=mc&amp;utm_source" TargetMode="External"/><Relationship Id="rId40" Type="http://schemas.openxmlformats.org/officeDocument/2006/relationships/hyperlink" Target="https://www.gruponavcar.com/buje-muelle-balancin-corto--mitsubishi-montero-l200-dodge-rider-ram-hyundai-grace-h-100-galloper-todos-los-modelos-/p?idsku=7208&amp;utm_source" TargetMode="External"/><Relationship Id="rId45" Type="http://schemas.openxmlformats.org/officeDocument/2006/relationships/hyperlink" Target="https://mercadofrenos.com/producto/cilindros-de-rueda-delantero-para-mitsubishi-canter/?utm_source" TargetMode="External"/><Relationship Id="rId53" Type="http://schemas.openxmlformats.org/officeDocument/2006/relationships/hyperlink" Target="https://ideamaq.com.co/juego-de-puntas-torx-y-bristol-truper-17809/?utm_source" TargetMode="External"/><Relationship Id="rId58" Type="http://schemas.openxmlformats.org/officeDocument/2006/relationships/hyperlink" Target="https://championsmotos.com/producto/2-exploradoras-led-6-chips-8000lm-blanco-moto-carro/?utm_source" TargetMode="External"/><Relationship Id="rId66" Type="http://schemas.openxmlformats.org/officeDocument/2006/relationships/hyperlink" Target="https://imcorepuestos.com/products/switch-elevavidrio-universal?variant=47322502103313&amp;country=CO&amp;currency=COP&amp;utm_source" TargetMode="External"/><Relationship Id="rId74" Type="http://schemas.openxmlformats.org/officeDocument/2006/relationships/hyperlink" Target="https://www.homecenter.com.co/homecenter-co/product/3055953/pastilla-de-freno-delantera-mitsubishi-l/3055953/?utm_source" TargetMode="External"/><Relationship Id="rId79" Type="http://schemas.openxmlformats.org/officeDocument/2006/relationships/hyperlink" Target="https://cruzcartrade.com/en/product/plumillas-metalica-marca-youwin-de-18-pulgadas/?utm_source" TargetMode="External"/><Relationship Id="rId87" Type="http://schemas.openxmlformats.org/officeDocument/2006/relationships/hyperlink" Target="https://www.gruponavcar.com/guaya-control-cambios-isuzu-npr-1998-1999-8971094292/p?idsku=2477&amp;utm_source" TargetMode="External"/><Relationship Id="rId5" Type="http://schemas.openxmlformats.org/officeDocument/2006/relationships/hyperlink" Target="https://www.homecenter.com.co/homecenter-co/product/706687/bombillo-h4-osram-estandar-60-55w-12v-x1/706687/?utm_source" TargetMode="External"/><Relationship Id="rId61" Type="http://schemas.openxmlformats.org/officeDocument/2006/relationships/hyperlink" Target="https://lujoselfaro.com.co/exploradora-barra-x-24-led.html?utm_source" TargetMode="External"/><Relationship Id="rId82" Type="http://schemas.openxmlformats.org/officeDocument/2006/relationships/hyperlink" Target="https://www.falabella.com.co/falabella-co/product/144252300/Combo-Radio-Carro-USB-Bluetooth-Y-Parlantes-6-Pulg-Pioneer-MXT-S236BT/144252301?utm_source" TargetMode="External"/><Relationship Id="rId90" Type="http://schemas.openxmlformats.org/officeDocument/2006/relationships/drawing" Target="../drawings/drawing1.xml"/><Relationship Id="rId19" Type="http://schemas.openxmlformats.org/officeDocument/2006/relationships/hyperlink" Target="https://aldauto.co/tienda/cat-lubricantes-aceites-grasas/aceite-mobil-delvac-15w-40-cuarto/?utm_source" TargetMode="External"/><Relationship Id="rId4" Type="http://schemas.openxmlformats.org/officeDocument/2006/relationships/hyperlink" Target="https://www.alkosto.com/bateria-carro-willard-42d-1000/p/7707174437382?utm_source" TargetMode="External"/><Relationship Id="rId9" Type="http://schemas.openxmlformats.org/officeDocument/2006/relationships/hyperlink" Target="https://www.merkarepuestos.com/shop/0-0-mk501079-mitsubishi-esparrago-rueda-delantera-izq-canter-203383" TargetMode="External"/><Relationship Id="rId14" Type="http://schemas.openxmlformats.org/officeDocument/2006/relationships/hyperlink" Target="https://www.falabella.com.co/falabella-co/product/144252300/Combo-Radio-Carro-USB-Bluetooth-Y-Parlantes-6-Pulg-Pioneer-MXT-S236BT/144252301?utm_source" TargetMode="External"/><Relationship Id="rId22" Type="http://schemas.openxmlformats.org/officeDocument/2006/relationships/hyperlink" Target="https://www.homecenter.com.co/homecenter-co/product/3006857/aceite-caja-mecanica-80w90-gl5-mineral-cuarto/3006857/?utm_source" TargetMode="External"/><Relationship Id="rId27" Type="http://schemas.openxmlformats.org/officeDocument/2006/relationships/hyperlink" Target="https://www.homecenter.com.co/homecenter-co/product/3006857/aceite-caja-mecanica-80w90-gl5-mineral-cuarto/3006857/?utm_source" TargetMode="External"/><Relationship Id="rId30" Type="http://schemas.openxmlformats.org/officeDocument/2006/relationships/hyperlink" Target="https://www.alkosto.com/bateria-carro-willard-42d-1000/p/7707174437382?utm_source" TargetMode="External"/><Relationship Id="rId35" Type="http://schemas.openxmlformats.org/officeDocument/2006/relationships/hyperlink" Target="https://www.homecenter.com.co/homecenter-co/product/706687/bombillo-h4-osram-estandar-60-55w-12v-x1/706687/?utm_source" TargetMode="External"/><Relationship Id="rId43" Type="http://schemas.openxmlformats.org/officeDocument/2006/relationships/hyperlink" Target="https://mercadofrenos.com/producto/cilindros-de-rueda-delantero-para-mitsubishi-canter/?utm_source" TargetMode="External"/><Relationship Id="rId48" Type="http://schemas.openxmlformats.org/officeDocument/2006/relationships/hyperlink" Target="https://solucionesypartes.com/products/correa-ventilador-8pk1230?utm_source" TargetMode="External"/><Relationship Id="rId56" Type="http://schemas.openxmlformats.org/officeDocument/2006/relationships/hyperlink" Target="https://ideamaq.com.co/juego-de-puntas-torx-y-bristol-truper-17809/?utm_source" TargetMode="External"/><Relationship Id="rId64" Type="http://schemas.openxmlformats.org/officeDocument/2006/relationships/hyperlink" Target="https://www.homecenter.com.co/homecenter-co/product/334838/liquido-de-frenos-dot-4-500-ml/334838/?utm_source" TargetMode="External"/><Relationship Id="rId69" Type="http://schemas.openxmlformats.org/officeDocument/2006/relationships/hyperlink" Target="https://radiosyrines.com/producto/motor-elevavidrios/?utm_source" TargetMode="External"/><Relationship Id="rId77" Type="http://schemas.openxmlformats.org/officeDocument/2006/relationships/hyperlink" Target="https://cruzcartrade.com/en/product/plumillas-metalica-marca-youwin-de-18-pulgadas/?utm_source" TargetMode="External"/><Relationship Id="rId8" Type="http://schemas.openxmlformats.org/officeDocument/2006/relationships/hyperlink" Target="https://mercadofrenos.com/producto/cilindros-de-rueda-delantero-para-mitsubishi-canter/?utm_source" TargetMode="External"/><Relationship Id="rId51" Type="http://schemas.openxmlformats.org/officeDocument/2006/relationships/hyperlink" Target="https://premiumfilters.store/products/channel-flow-system-cfs-010-mitsubishi-fuso-canter-5-7-7-5m-7-5l-euro-v?variant=41582060077122&amp;country=CO&amp;currency=COP&amp;utm_source" TargetMode="External"/><Relationship Id="rId72" Type="http://schemas.openxmlformats.org/officeDocument/2006/relationships/hyperlink" Target="https://solutraparts.com.co/transporte/tracto-camion/componentes-de-suspension/pasadores-muelle/43146?utm_source" TargetMode="External"/><Relationship Id="rId80" Type="http://schemas.openxmlformats.org/officeDocument/2006/relationships/hyperlink" Target="https://magmaenlinea.com/product/polarizado-3m-peliculas-de-control-solar-fx-st/" TargetMode="External"/><Relationship Id="rId85" Type="http://schemas.openxmlformats.org/officeDocument/2006/relationships/hyperlink" Target="https://www.grifox.com/products/01407?variant=44767783551189&amp;country=CO&amp;currency=COP&amp;utm_source" TargetMode="External"/><Relationship Id="rId3" Type="http://schemas.openxmlformats.org/officeDocument/2006/relationships/hyperlink" Target="https://www.homecenter.com.co/homecenter-co/product/389529/juego-de-bandas-brake-pak-para-mitsubishi-canter/389529/?utm_source" TargetMode="External"/><Relationship Id="rId12" Type="http://schemas.openxmlformats.org/officeDocument/2006/relationships/hyperlink" Target="https://www.homecenter.com.co/homecenter-co/product/3055953/pastilla-de-freno-delantera-mitsubishi-l/3055953/?utm_source" TargetMode="External"/><Relationship Id="rId17" Type="http://schemas.openxmlformats.org/officeDocument/2006/relationships/hyperlink" Target="https://aldauto.co/tienda/cat-lubricantes-aceites-grasas/aceite-mobil-delvac-15w-40-cuarto/?utm_source" TargetMode="External"/><Relationship Id="rId25" Type="http://schemas.openxmlformats.org/officeDocument/2006/relationships/hyperlink" Target="https://www.homecenter.com.co/homecenter-co/product/3006857/aceite-caja-mecanica-80w90-gl5-mineral-cuarto/3006857/?utm_source" TargetMode="External"/><Relationship Id="rId33" Type="http://schemas.openxmlformats.org/officeDocument/2006/relationships/hyperlink" Target="https://www.alkosto.com/bateria-carro-willard-42d-1000/p/7707174437382?utm_source" TargetMode="External"/><Relationship Id="rId38" Type="http://schemas.openxmlformats.org/officeDocument/2006/relationships/hyperlink" Target="https://tienda.osram.com.co/productos/7528-bli-2/?variant=321012861&amp;pf=mc&amp;utm_source" TargetMode="External"/><Relationship Id="rId46" Type="http://schemas.openxmlformats.org/officeDocument/2006/relationships/hyperlink" Target="https://mercadofrenos.com/producto/cilindros-de-rueda-delantero-para-mitsubishi-canter/?utm_source" TargetMode="External"/><Relationship Id="rId59" Type="http://schemas.openxmlformats.org/officeDocument/2006/relationships/hyperlink" Target="https://colombia.yaxa.co/products/sutemribor-150pcs-8-tamanos-arandelas-de-sellado-metricas-de-cobre-kit-surtido-de-arandelas-planas-colombia?utm_source" TargetMode="External"/><Relationship Id="rId67" Type="http://schemas.openxmlformats.org/officeDocument/2006/relationships/hyperlink" Target="https://imcorepuestos.com/products/switch-elevavidrio-universal?variant=47322502103313&amp;country=CO&amp;currency=COP&amp;utm_source" TargetMode="External"/><Relationship Id="rId20" Type="http://schemas.openxmlformats.org/officeDocument/2006/relationships/hyperlink" Target="https://aldauto.co/tienda/cat-lubricantes-aceites-grasas/aceite-mobil-delvac-15w-40-cuarto/?utm_source" TargetMode="External"/><Relationship Id="rId41" Type="http://schemas.openxmlformats.org/officeDocument/2006/relationships/hyperlink" Target="https://www.homecenter.com.co/homecenter-co/product/675098/campana-de-freno-marca-brake-pak-mitsubishi-advancer-l200/675098/?utm_source" TargetMode="External"/><Relationship Id="rId54" Type="http://schemas.openxmlformats.org/officeDocument/2006/relationships/hyperlink" Target="https://ideamaq.com.co/juego-de-puntas-torx-y-bristol-truper-17809/?utm_source" TargetMode="External"/><Relationship Id="rId62" Type="http://schemas.openxmlformats.org/officeDocument/2006/relationships/hyperlink" Target="https://www.homecenter.com.co/homecenter-co/product/334838/liquido-de-frenos-dot-4-500-ml/334838/?utm_source" TargetMode="External"/><Relationship Id="rId70" Type="http://schemas.openxmlformats.org/officeDocument/2006/relationships/hyperlink" Target="https://radiosyrines.com/producto/motor-elevavidrios/?utm_source" TargetMode="External"/><Relationship Id="rId75" Type="http://schemas.openxmlformats.org/officeDocument/2006/relationships/hyperlink" Target="https://www.homecenter.com.co/homecenter-co/product/629906/bocinas-pito-kitx2-12v-95mm-disco-105db/629906/?utm_source" TargetMode="External"/><Relationship Id="rId83" Type="http://schemas.openxmlformats.org/officeDocument/2006/relationships/hyperlink" Target="https://www.grifox.com/products/01407?variant=44767783551189&amp;country=CO&amp;currency=COP&amp;utm_source" TargetMode="External"/><Relationship Id="rId88" Type="http://schemas.openxmlformats.org/officeDocument/2006/relationships/hyperlink" Target="https://www.homecenter.com.co/homecenter-co/product/464828/filtro-aceite-mitsubishi-olp-039/464828/?utm_source" TargetMode="External"/><Relationship Id="rId1" Type="http://schemas.openxmlformats.org/officeDocument/2006/relationships/hyperlink" Target="https://aldauto.co/tienda/cat-lubricantes-aceites-grasas/aceite-mobil-delvac-15w-40-cuarto/?utm_source" TargetMode="External"/><Relationship Id="rId6" Type="http://schemas.openxmlformats.org/officeDocument/2006/relationships/hyperlink" Target="https://tienda.osram.com.co/productos/7528-bli-2/?variant=321012861&amp;pf=mc&amp;utm_source" TargetMode="External"/><Relationship Id="rId15" Type="http://schemas.openxmlformats.org/officeDocument/2006/relationships/hyperlink" Target="https://www.gruponavcar.com/guaya-control-cambios-isuzu-npr-1998-1999-8971094292/p?idsku=2477&amp;utm_source" TargetMode="External"/><Relationship Id="rId23" Type="http://schemas.openxmlformats.org/officeDocument/2006/relationships/hyperlink" Target="https://www.homecenter.com.co/homecenter-co/product/3006857/aceite-caja-mecanica-80w90-gl5-mineral-cuarto/3006857/?utm_source" TargetMode="External"/><Relationship Id="rId28" Type="http://schemas.openxmlformats.org/officeDocument/2006/relationships/hyperlink" Target="https://www.homecenter.com.co/homecenter-co/product/389529/juego-de-bandas-brake-pak-para-mitsubishi-canter/389529/?utm_source" TargetMode="External"/><Relationship Id="rId36" Type="http://schemas.openxmlformats.org/officeDocument/2006/relationships/hyperlink" Target="https://www.homecenter.com.co/homecenter-co/product/706687/bombillo-h4-osram-estandar-60-55w-12v-x1/706687/?utm_source" TargetMode="External"/><Relationship Id="rId49" Type="http://schemas.openxmlformats.org/officeDocument/2006/relationships/hyperlink" Target="https://www.merkarepuestos.com/shop/0-0-mk501079-mitsubishi-esparrago-rueda-delantera-izq-canter-203383" TargetMode="External"/><Relationship Id="rId57" Type="http://schemas.openxmlformats.org/officeDocument/2006/relationships/hyperlink" Target="https://ideamaq.com.co/juego-de-puntas-torx-y-bristol-truper-17809/?utm_source" TargetMode="External"/><Relationship Id="rId10" Type="http://schemas.openxmlformats.org/officeDocument/2006/relationships/hyperlink" Target="https://ideamaq.com.co/juego-de-puntas-torx-y-bristol-truper-17809/?utm_source" TargetMode="External"/><Relationship Id="rId31" Type="http://schemas.openxmlformats.org/officeDocument/2006/relationships/hyperlink" Target="https://www.alkosto.com/bateria-carro-willard-42d-1000/p/7707174437382?utm_source" TargetMode="External"/><Relationship Id="rId44" Type="http://schemas.openxmlformats.org/officeDocument/2006/relationships/hyperlink" Target="https://mercadofrenos.com/producto/cilindros-de-rueda-delantero-para-mitsubishi-canter/?utm_source" TargetMode="External"/><Relationship Id="rId52" Type="http://schemas.openxmlformats.org/officeDocument/2006/relationships/hyperlink" Target="https://premiumfilters.store/products/channel-flow-system-cfs-010-mitsubishi-fuso-canter-5-7-7-5m-7-5l-euro-v?variant=41582060077122&amp;country=CO&amp;currency=COP&amp;utm_source" TargetMode="External"/><Relationship Id="rId60" Type="http://schemas.openxmlformats.org/officeDocument/2006/relationships/hyperlink" Target="https://lujoselfaro.com.co/exploradora-barra-x-24-led.html?utm_source" TargetMode="External"/><Relationship Id="rId65" Type="http://schemas.openxmlformats.org/officeDocument/2006/relationships/hyperlink" Target="https://imcorepuestos.com/products/switch-elevavidrio-universal?variant=47322502103313&amp;country=CO&amp;currency=COP&amp;utm_source" TargetMode="External"/><Relationship Id="rId73" Type="http://schemas.openxmlformats.org/officeDocument/2006/relationships/hyperlink" Target="https://www.homecenter.com.co/homecenter-co/product/3055953/pastilla-de-freno-delantera-mitsubishi-l/3055953/?utm_source" TargetMode="External"/><Relationship Id="rId78" Type="http://schemas.openxmlformats.org/officeDocument/2006/relationships/hyperlink" Target="https://cruzcartrade.com/en/product/plumillas-metalica-marca-youwin-de-18-pulgadas/?utm_source" TargetMode="External"/><Relationship Id="rId81" Type="http://schemas.openxmlformats.org/officeDocument/2006/relationships/hyperlink" Target="https://www.falabella.com.co/falabella-co/product/144252300/Combo-Radio-Carro-USB-Bluetooth-Y-Parlantes-6-Pulg-Pioneer-MXT-S236BT/144252301?utm_source" TargetMode="External"/><Relationship Id="rId86" Type="http://schemas.openxmlformats.org/officeDocument/2006/relationships/hyperlink" Target="https://www.gruponavcar.com/guaya-control-cambios-isuzu-npr-1998-1999-8971094292/p?idsku=2477&amp;utm_sour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6EA4D-CED1-4E34-82FC-18FC0D71DD43}">
  <dimension ref="A1:Y562"/>
  <sheetViews>
    <sheetView topLeftCell="B558" zoomScaleNormal="100" workbookViewId="0">
      <selection activeCell="G3" sqref="G3:G561"/>
    </sheetView>
  </sheetViews>
  <sheetFormatPr baseColWidth="10" defaultColWidth="16" defaultRowHeight="15" x14ac:dyDescent="0.25"/>
  <cols>
    <col min="1" max="1" width="7.5703125" style="1" customWidth="1"/>
    <col min="2" max="2" width="9.7109375" style="1" customWidth="1"/>
    <col min="3" max="3" width="11.85546875" style="1" customWidth="1"/>
    <col min="4" max="4" width="14.42578125" style="1" customWidth="1"/>
    <col min="5" max="5" width="7.5703125" style="1" customWidth="1"/>
    <col min="6" max="6" width="19.5703125" style="1" customWidth="1"/>
    <col min="7" max="7" width="9.42578125" style="1" customWidth="1"/>
    <col min="8" max="8" width="9.140625" style="2" customWidth="1"/>
    <col min="9" max="9" width="12.42578125" style="2" customWidth="1"/>
    <col min="10" max="10" width="11.7109375" style="2" customWidth="1"/>
    <col min="11" max="11" width="18.5703125" style="1" customWidth="1"/>
    <col min="12" max="13" width="14" style="1" customWidth="1"/>
    <col min="14" max="14" width="16" style="1" customWidth="1"/>
    <col min="15" max="17" width="18" customWidth="1"/>
    <col min="18" max="18" width="15.140625" style="6" customWidth="1"/>
    <col min="19" max="24" width="16" style="1"/>
    <col min="25" max="25" width="22.5703125" style="1" customWidth="1"/>
    <col min="26" max="16384" width="16" style="1"/>
  </cols>
  <sheetData>
    <row r="1" spans="1:25" s="21" customFormat="1" ht="34.5" customHeight="1" thickBot="1" x14ac:dyDescent="0.3">
      <c r="B1" s="88" t="s">
        <v>0</v>
      </c>
      <c r="C1" s="89"/>
      <c r="D1" s="89"/>
      <c r="E1" s="89"/>
      <c r="F1" s="89"/>
      <c r="G1" s="89"/>
      <c r="H1" s="90"/>
      <c r="I1" s="90"/>
      <c r="J1" s="90"/>
      <c r="K1" s="89"/>
      <c r="L1" s="89"/>
      <c r="M1" s="89"/>
      <c r="N1" s="89"/>
      <c r="O1" s="91"/>
      <c r="P1" s="19"/>
      <c r="Q1" s="19"/>
      <c r="R1" s="20"/>
      <c r="T1" s="20"/>
    </row>
    <row r="2" spans="1:25" s="21" customFormat="1" ht="34.5" customHeight="1" thickBot="1" x14ac:dyDescent="0.3">
      <c r="B2" s="17"/>
      <c r="H2" s="18"/>
      <c r="I2" s="95" t="s">
        <v>368</v>
      </c>
      <c r="J2" s="96"/>
      <c r="K2" s="43">
        <v>5.2900000000000003E-2</v>
      </c>
      <c r="N2" s="29" t="s">
        <v>329</v>
      </c>
      <c r="O2" s="29" t="s">
        <v>329</v>
      </c>
      <c r="P2" s="19"/>
      <c r="Q2" s="19"/>
      <c r="R2" s="20"/>
      <c r="T2" s="20"/>
    </row>
    <row r="3" spans="1:25" s="21" customFormat="1" ht="45" customHeight="1" x14ac:dyDescent="0.2">
      <c r="A3" s="22" t="s">
        <v>315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316</v>
      </c>
      <c r="H3" s="22" t="s">
        <v>6</v>
      </c>
      <c r="I3" s="38" t="s">
        <v>365</v>
      </c>
      <c r="J3" s="39" t="s">
        <v>366</v>
      </c>
      <c r="K3" s="22" t="s">
        <v>369</v>
      </c>
      <c r="L3" s="22" t="s">
        <v>332</v>
      </c>
      <c r="M3" s="22" t="s">
        <v>7</v>
      </c>
      <c r="N3" s="22" t="s">
        <v>8</v>
      </c>
      <c r="O3" s="22" t="s">
        <v>9</v>
      </c>
      <c r="P3" s="23" t="s">
        <v>312</v>
      </c>
      <c r="Q3" s="23" t="s">
        <v>314</v>
      </c>
      <c r="R3" s="23" t="s">
        <v>313</v>
      </c>
      <c r="S3" s="23" t="s">
        <v>305</v>
      </c>
      <c r="T3" s="23" t="s">
        <v>306</v>
      </c>
      <c r="U3" s="21" t="s">
        <v>330</v>
      </c>
      <c r="V3" s="21" t="s">
        <v>330</v>
      </c>
      <c r="W3" s="21" t="s">
        <v>331</v>
      </c>
      <c r="X3" s="21" t="s">
        <v>328</v>
      </c>
    </row>
    <row r="4" spans="1:25" ht="60" customHeight="1" x14ac:dyDescent="0.2">
      <c r="A4" s="24">
        <v>1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e">
        <f>VLOOKUP(F4,'[1]RELACION COMPLETA X VEHICULO'!$B$1:$B$515,1,0)</f>
        <v>#N/A</v>
      </c>
      <c r="H4" s="4" t="s">
        <v>15</v>
      </c>
      <c r="I4" s="40">
        <v>1724908</v>
      </c>
      <c r="J4" s="41">
        <f>+I4*$K$2</f>
        <v>91247.633200000011</v>
      </c>
      <c r="K4" s="5">
        <f>+I4+J4</f>
        <v>1816155.6332</v>
      </c>
      <c r="L4" s="30"/>
      <c r="M4" s="5">
        <v>1816155.6332</v>
      </c>
      <c r="N4" s="8">
        <v>1931897.2960000001</v>
      </c>
      <c r="O4" s="10">
        <v>1983644.5449999999</v>
      </c>
      <c r="P4" s="16">
        <f>+R4/1.19</f>
        <v>1605517.4997759105</v>
      </c>
      <c r="Q4" s="16">
        <f>+P4*19%</f>
        <v>305048.32495742303</v>
      </c>
      <c r="R4" s="11">
        <f>AVERAGE(M4:O4)</f>
        <v>1910565.8247333334</v>
      </c>
      <c r="S4" s="9">
        <f>+R4/K4-1</f>
        <v>5.1983535886176213E-2</v>
      </c>
      <c r="T4" s="12" t="s">
        <v>307</v>
      </c>
      <c r="U4" s="3" t="s">
        <v>14</v>
      </c>
      <c r="V4" s="26" t="b">
        <f t="shared" ref="V4:V67" si="0">+F4=U4</f>
        <v>1</v>
      </c>
      <c r="W4" s="28">
        <v>1983644.5449999999</v>
      </c>
      <c r="X4" s="27">
        <f>+W4-O4</f>
        <v>0</v>
      </c>
    </row>
    <row r="5" spans="1:25" ht="60" customHeight="1" x14ac:dyDescent="0.2">
      <c r="A5" s="24">
        <v>2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16</v>
      </c>
      <c r="G5" s="3" t="e">
        <f>VLOOKUP(F5,'[1]RELACION COMPLETA X VEHICULO'!$B$1:$B$515,1,0)</f>
        <v>#N/A</v>
      </c>
      <c r="H5" s="4" t="s">
        <v>17</v>
      </c>
      <c r="I5" s="40">
        <v>45725</v>
      </c>
      <c r="J5" s="41">
        <f t="shared" ref="J5:J68" si="1">+I5*$K$2</f>
        <v>2418.8525</v>
      </c>
      <c r="K5" s="5">
        <f t="shared" ref="K5:K30" si="2">+I5+J5</f>
        <v>48143.852500000001</v>
      </c>
      <c r="L5" s="30"/>
      <c r="M5" s="5">
        <v>48143.852500000001</v>
      </c>
      <c r="N5" s="8">
        <v>51211.663999999997</v>
      </c>
      <c r="O5" s="10">
        <v>52583.404999999999</v>
      </c>
      <c r="P5" s="16">
        <f>+R5</f>
        <v>50646.307166666666</v>
      </c>
      <c r="Q5" s="16">
        <v>0</v>
      </c>
      <c r="R5" s="11">
        <f t="shared" ref="R5:R26" si="3">AVERAGE(M5:O5)</f>
        <v>50646.307166666666</v>
      </c>
      <c r="S5" s="9">
        <f t="shared" ref="S5:S68" si="4">+R5/K5-1</f>
        <v>5.1978695860840585E-2</v>
      </c>
      <c r="T5" s="12" t="s">
        <v>307</v>
      </c>
      <c r="U5" s="3" t="s">
        <v>16</v>
      </c>
      <c r="V5" s="26" t="b">
        <f t="shared" si="0"/>
        <v>1</v>
      </c>
      <c r="W5" s="28">
        <v>52583.404999999999</v>
      </c>
      <c r="X5" s="27">
        <f t="shared" ref="X5:X68" si="5">+W5-O5</f>
        <v>0</v>
      </c>
    </row>
    <row r="6" spans="1:25" ht="60" customHeight="1" x14ac:dyDescent="0.2">
      <c r="A6" s="24">
        <v>3</v>
      </c>
      <c r="B6" s="3" t="s">
        <v>10</v>
      </c>
      <c r="C6" s="3" t="s">
        <v>11</v>
      </c>
      <c r="D6" s="3" t="s">
        <v>12</v>
      </c>
      <c r="E6" s="3" t="s">
        <v>13</v>
      </c>
      <c r="F6" s="3" t="s">
        <v>18</v>
      </c>
      <c r="G6" s="3" t="e">
        <f>VLOOKUP(F6,'[1]RELACION COMPLETA X VEHICULO'!$B$1:$B$515,1,0)</f>
        <v>#N/A</v>
      </c>
      <c r="H6" s="4" t="s">
        <v>17</v>
      </c>
      <c r="I6" s="40">
        <v>47082</v>
      </c>
      <c r="J6" s="41">
        <f t="shared" si="1"/>
        <v>2490.6378</v>
      </c>
      <c r="K6" s="5">
        <f t="shared" si="2"/>
        <v>49572.637799999997</v>
      </c>
      <c r="L6" s="31" t="s">
        <v>333</v>
      </c>
      <c r="M6" s="7">
        <v>40000</v>
      </c>
      <c r="N6" s="8">
        <v>52731.392</v>
      </c>
      <c r="O6" s="10">
        <v>54143.839999999997</v>
      </c>
      <c r="P6" s="16">
        <f t="shared" ref="P6:P7" si="6">+R6</f>
        <v>48958.410666666663</v>
      </c>
      <c r="Q6" s="16">
        <v>0</v>
      </c>
      <c r="R6" s="11">
        <f t="shared" si="3"/>
        <v>48958.410666666663</v>
      </c>
      <c r="S6" s="9">
        <f t="shared" si="4"/>
        <v>-1.2390446839069202E-2</v>
      </c>
      <c r="T6" s="12" t="s">
        <v>307</v>
      </c>
      <c r="U6" s="3" t="s">
        <v>18</v>
      </c>
      <c r="V6" s="26" t="b">
        <f t="shared" si="0"/>
        <v>1</v>
      </c>
      <c r="W6" s="28">
        <v>54143.839999999997</v>
      </c>
      <c r="X6" s="27">
        <f t="shared" si="5"/>
        <v>0</v>
      </c>
      <c r="Y6" s="1" t="s">
        <v>364</v>
      </c>
    </row>
    <row r="7" spans="1:25" ht="60" customHeight="1" x14ac:dyDescent="0.2">
      <c r="A7" s="24">
        <v>4</v>
      </c>
      <c r="B7" s="3" t="s">
        <v>10</v>
      </c>
      <c r="C7" s="3" t="s">
        <v>11</v>
      </c>
      <c r="D7" s="3" t="s">
        <v>12</v>
      </c>
      <c r="E7" s="3" t="s">
        <v>13</v>
      </c>
      <c r="F7" s="3" t="s">
        <v>19</v>
      </c>
      <c r="G7" s="3" t="e">
        <f>VLOOKUP(F7,'[1]RELACION COMPLETA X VEHICULO'!$B$1:$B$515,1,0)</f>
        <v>#N/A</v>
      </c>
      <c r="H7" s="4" t="s">
        <v>17</v>
      </c>
      <c r="I7" s="40">
        <v>46332</v>
      </c>
      <c r="J7" s="41">
        <f t="shared" si="1"/>
        <v>2450.9628000000002</v>
      </c>
      <c r="K7" s="5">
        <f t="shared" si="2"/>
        <v>48782.962800000001</v>
      </c>
      <c r="L7" s="31" t="s">
        <v>334</v>
      </c>
      <c r="M7" s="32">
        <v>40900</v>
      </c>
      <c r="N7" s="8">
        <v>51891.392</v>
      </c>
      <c r="O7" s="10">
        <v>53281.34</v>
      </c>
      <c r="P7" s="16">
        <f t="shared" si="6"/>
        <v>48690.910666666663</v>
      </c>
      <c r="Q7" s="16">
        <v>0</v>
      </c>
      <c r="R7" s="11">
        <f t="shared" si="3"/>
        <v>48690.910666666663</v>
      </c>
      <c r="S7" s="9">
        <f t="shared" si="4"/>
        <v>-1.8869729932299295E-3</v>
      </c>
      <c r="T7" s="12" t="s">
        <v>307</v>
      </c>
      <c r="U7" s="3" t="s">
        <v>19</v>
      </c>
      <c r="V7" s="26" t="b">
        <f t="shared" si="0"/>
        <v>1</v>
      </c>
      <c r="W7" s="28">
        <v>53281.34</v>
      </c>
      <c r="X7" s="27">
        <f t="shared" si="5"/>
        <v>0</v>
      </c>
    </row>
    <row r="8" spans="1:25" ht="60" customHeight="1" x14ac:dyDescent="0.2">
      <c r="A8" s="24">
        <v>5</v>
      </c>
      <c r="B8" s="3" t="s">
        <v>10</v>
      </c>
      <c r="C8" s="3" t="s">
        <v>11</v>
      </c>
      <c r="D8" s="3" t="s">
        <v>12</v>
      </c>
      <c r="E8" s="3" t="s">
        <v>13</v>
      </c>
      <c r="F8" s="3" t="s">
        <v>20</v>
      </c>
      <c r="G8" s="3" t="e">
        <f>VLOOKUP(F8,'[1]RELACION COMPLETA X VEHICULO'!$B$1:$B$515,1,0)</f>
        <v>#N/A</v>
      </c>
      <c r="H8" s="4" t="s">
        <v>15</v>
      </c>
      <c r="I8" s="40">
        <v>487392</v>
      </c>
      <c r="J8" s="41">
        <f t="shared" si="1"/>
        <v>25783.036800000002</v>
      </c>
      <c r="K8" s="5">
        <f t="shared" si="2"/>
        <v>513175.0368</v>
      </c>
      <c r="L8" s="30"/>
      <c r="M8" s="35">
        <v>484670.8728666667</v>
      </c>
      <c r="N8" s="8">
        <v>553094.22933333344</v>
      </c>
      <c r="O8" s="10">
        <v>567909.25333333341</v>
      </c>
      <c r="P8" s="16">
        <f t="shared" ref="P8:P68" si="7">+R8/1.19</f>
        <v>471009.86666666676</v>
      </c>
      <c r="Q8" s="16">
        <f t="shared" ref="Q8:Q68" si="8">+P8*19%</f>
        <v>89491.874666666685</v>
      </c>
      <c r="R8" s="11">
        <f>AVERAGE(N8:O8)</f>
        <v>560501.74133333343</v>
      </c>
      <c r="S8" s="9">
        <f t="shared" si="4"/>
        <v>9.2223317853588505E-2</v>
      </c>
      <c r="T8" s="12" t="s">
        <v>310</v>
      </c>
      <c r="U8" s="3" t="s">
        <v>20</v>
      </c>
      <c r="V8" s="26" t="b">
        <f t="shared" si="0"/>
        <v>1</v>
      </c>
      <c r="W8" s="28">
        <v>567909.25333333341</v>
      </c>
      <c r="X8" s="27">
        <f t="shared" si="5"/>
        <v>0</v>
      </c>
    </row>
    <row r="9" spans="1:25" ht="60" customHeight="1" x14ac:dyDescent="0.2">
      <c r="A9" s="24">
        <v>6</v>
      </c>
      <c r="B9" s="3" t="s">
        <v>10</v>
      </c>
      <c r="C9" s="3" t="s">
        <v>11</v>
      </c>
      <c r="D9" s="3" t="s">
        <v>12</v>
      </c>
      <c r="E9" s="3" t="s">
        <v>13</v>
      </c>
      <c r="F9" s="3" t="s">
        <v>21</v>
      </c>
      <c r="G9" s="3" t="e">
        <f>VLOOKUP(F9,'[1]RELACION COMPLETA X VEHICULO'!$B$1:$B$515,1,0)</f>
        <v>#N/A</v>
      </c>
      <c r="H9" s="4" t="s">
        <v>15</v>
      </c>
      <c r="I9" s="5">
        <v>379562.4</v>
      </c>
      <c r="J9" s="41">
        <f t="shared" si="1"/>
        <v>20078.850960000003</v>
      </c>
      <c r="K9" s="5">
        <f t="shared" si="2"/>
        <v>399641.25096000003</v>
      </c>
      <c r="L9" s="30"/>
      <c r="M9" s="5">
        <v>447913.07659999997</v>
      </c>
      <c r="N9" s="8">
        <v>425109.88800000009</v>
      </c>
      <c r="O9" s="10">
        <v>436496.76000000007</v>
      </c>
      <c r="P9" s="16">
        <f t="shared" si="7"/>
        <v>366812.24778711487</v>
      </c>
      <c r="Q9" s="16">
        <f t="shared" si="8"/>
        <v>69694.327079551833</v>
      </c>
      <c r="R9" s="11">
        <f t="shared" si="3"/>
        <v>436506.57486666669</v>
      </c>
      <c r="S9" s="9">
        <f t="shared" si="4"/>
        <v>9.2246042714835941E-2</v>
      </c>
      <c r="T9" s="12" t="s">
        <v>307</v>
      </c>
      <c r="U9" s="3" t="s">
        <v>21</v>
      </c>
      <c r="V9" s="26" t="b">
        <f t="shared" si="0"/>
        <v>1</v>
      </c>
      <c r="W9" s="28">
        <v>436496.76000000007</v>
      </c>
      <c r="X9" s="27">
        <f t="shared" si="5"/>
        <v>0</v>
      </c>
    </row>
    <row r="10" spans="1:25" ht="60" customHeight="1" x14ac:dyDescent="0.2">
      <c r="A10" s="24">
        <v>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22</v>
      </c>
      <c r="G10" s="3" t="e">
        <f>VLOOKUP(F10,'[1]RELACION COMPLETA X VEHICULO'!$B$1:$B$515,1,0)</f>
        <v>#N/A</v>
      </c>
      <c r="H10" s="4" t="s">
        <v>15</v>
      </c>
      <c r="I10" s="5">
        <v>454665.1</v>
      </c>
      <c r="J10" s="41">
        <f t="shared" si="1"/>
        <v>24051.783790000001</v>
      </c>
      <c r="K10" s="5">
        <f t="shared" si="2"/>
        <v>478716.88378999999</v>
      </c>
      <c r="L10" s="31" t="s">
        <v>335</v>
      </c>
      <c r="M10" s="14">
        <v>100900</v>
      </c>
      <c r="N10" s="8">
        <v>509224.91200000001</v>
      </c>
      <c r="O10" s="10">
        <v>522864.86499999999</v>
      </c>
      <c r="P10" s="16">
        <f t="shared" si="7"/>
        <v>433651.1668067227</v>
      </c>
      <c r="Q10" s="16">
        <f t="shared" si="8"/>
        <v>82393.721693277315</v>
      </c>
      <c r="R10" s="11">
        <f>AVERAGE(N10:O10)</f>
        <v>516044.8885</v>
      </c>
      <c r="S10" s="9">
        <f t="shared" si="4"/>
        <v>7.7975116345331941E-2</v>
      </c>
      <c r="T10" s="12" t="s">
        <v>310</v>
      </c>
      <c r="U10" s="3" t="s">
        <v>22</v>
      </c>
      <c r="V10" s="26" t="b">
        <f t="shared" si="0"/>
        <v>1</v>
      </c>
      <c r="W10" s="28">
        <v>522864.86499999999</v>
      </c>
      <c r="X10" s="27">
        <f t="shared" si="5"/>
        <v>0</v>
      </c>
    </row>
    <row r="11" spans="1:25" ht="60" customHeight="1" x14ac:dyDescent="0.2">
      <c r="A11" s="24">
        <v>8</v>
      </c>
      <c r="B11" s="3" t="s">
        <v>10</v>
      </c>
      <c r="C11" s="3" t="s">
        <v>11</v>
      </c>
      <c r="D11" s="3" t="s">
        <v>12</v>
      </c>
      <c r="E11" s="3" t="s">
        <v>13</v>
      </c>
      <c r="F11" s="3" t="s">
        <v>23</v>
      </c>
      <c r="G11" s="3" t="e">
        <f>VLOOKUP(F11,'[1]RELACION COMPLETA X VEHICULO'!$B$1:$B$515,1,0)</f>
        <v>#N/A</v>
      </c>
      <c r="H11" s="4" t="s">
        <v>15</v>
      </c>
      <c r="I11" s="5">
        <v>1179155.1333333331</v>
      </c>
      <c r="J11" s="41">
        <f t="shared" si="1"/>
        <v>62377.306553333321</v>
      </c>
      <c r="K11" s="5">
        <f t="shared" si="2"/>
        <v>1241532.4398866664</v>
      </c>
      <c r="L11" s="30"/>
      <c r="M11" s="5">
        <v>1476791.7664999999</v>
      </c>
      <c r="N11" s="8">
        <v>1320653.749333333</v>
      </c>
      <c r="O11" s="10">
        <v>1356028.4033333331</v>
      </c>
      <c r="P11" s="16">
        <f t="shared" si="7"/>
        <v>1163438.0725957048</v>
      </c>
      <c r="Q11" s="16">
        <f t="shared" si="8"/>
        <v>221053.23379318393</v>
      </c>
      <c r="R11" s="11">
        <f t="shared" si="3"/>
        <v>1384491.3063888887</v>
      </c>
      <c r="S11" s="9">
        <f t="shared" si="4"/>
        <v>0.11514710523010763</v>
      </c>
      <c r="T11" s="12" t="s">
        <v>307</v>
      </c>
      <c r="U11" s="3" t="s">
        <v>23</v>
      </c>
      <c r="V11" s="26" t="b">
        <f t="shared" si="0"/>
        <v>1</v>
      </c>
      <c r="W11" s="28">
        <v>1356028.4033333331</v>
      </c>
      <c r="X11" s="27">
        <f t="shared" si="5"/>
        <v>0</v>
      </c>
    </row>
    <row r="12" spans="1:25" ht="60" customHeight="1" x14ac:dyDescent="0.2">
      <c r="A12" s="24">
        <v>9</v>
      </c>
      <c r="B12" s="3" t="s">
        <v>10</v>
      </c>
      <c r="C12" s="3" t="s">
        <v>11</v>
      </c>
      <c r="D12" s="3" t="s">
        <v>12</v>
      </c>
      <c r="E12" s="3" t="s">
        <v>13</v>
      </c>
      <c r="F12" s="3" t="s">
        <v>24</v>
      </c>
      <c r="G12" s="3" t="e">
        <f>VLOOKUP(F12,'[1]RELACION COMPLETA X VEHICULO'!$B$1:$B$515,1,0)</f>
        <v>#N/A</v>
      </c>
      <c r="H12" s="4" t="s">
        <v>15</v>
      </c>
      <c r="I12" s="5">
        <v>1203540.8500000001</v>
      </c>
      <c r="J12" s="41">
        <f t="shared" si="1"/>
        <v>63667.310965000011</v>
      </c>
      <c r="K12" s="5">
        <f t="shared" si="2"/>
        <v>1267208.160965</v>
      </c>
      <c r="L12" s="31" t="s">
        <v>336</v>
      </c>
      <c r="M12" s="14">
        <v>477900</v>
      </c>
      <c r="N12" s="8">
        <v>1347965.7520000001</v>
      </c>
      <c r="O12" s="10">
        <v>1384071.9775</v>
      </c>
      <c r="P12" s="16">
        <f t="shared" si="7"/>
        <v>1147915.0123949582</v>
      </c>
      <c r="Q12" s="16">
        <f t="shared" si="8"/>
        <v>218103.85235504207</v>
      </c>
      <c r="R12" s="11">
        <f>AVERAGE(N12:O12)</f>
        <v>1366018.8647500002</v>
      </c>
      <c r="S12" s="9">
        <f t="shared" si="4"/>
        <v>7.7975116345331941E-2</v>
      </c>
      <c r="T12" s="12" t="s">
        <v>310</v>
      </c>
      <c r="U12" s="3" t="s">
        <v>24</v>
      </c>
      <c r="V12" s="26" t="b">
        <f t="shared" si="0"/>
        <v>1</v>
      </c>
      <c r="W12" s="28">
        <v>1384071.9775</v>
      </c>
      <c r="X12" s="27">
        <f t="shared" si="5"/>
        <v>0</v>
      </c>
    </row>
    <row r="13" spans="1:25" ht="60" customHeight="1" x14ac:dyDescent="0.2">
      <c r="A13" s="24">
        <v>10</v>
      </c>
      <c r="B13" s="3" t="s">
        <v>10</v>
      </c>
      <c r="C13" s="3" t="s">
        <v>11</v>
      </c>
      <c r="D13" s="3" t="s">
        <v>12</v>
      </c>
      <c r="E13" s="3" t="s">
        <v>13</v>
      </c>
      <c r="F13" s="3" t="s">
        <v>25</v>
      </c>
      <c r="G13" s="3" t="e">
        <f>VLOOKUP(F13,'[1]RELACION COMPLETA X VEHICULO'!$B$1:$B$515,1,0)</f>
        <v>#N/A</v>
      </c>
      <c r="H13" s="4" t="s">
        <v>15</v>
      </c>
      <c r="I13" s="5">
        <v>1907094</v>
      </c>
      <c r="J13" s="41">
        <f t="shared" si="1"/>
        <v>100885.27260000001</v>
      </c>
      <c r="K13" s="5">
        <f t="shared" si="2"/>
        <v>2007979.2726</v>
      </c>
      <c r="L13" s="30"/>
      <c r="M13" s="5">
        <v>2400454.6362999999</v>
      </c>
      <c r="N13" s="8">
        <v>2135945.2800000003</v>
      </c>
      <c r="O13" s="10">
        <v>2193158.1</v>
      </c>
      <c r="P13" s="16">
        <f t="shared" si="7"/>
        <v>1885030.2566666671</v>
      </c>
      <c r="Q13" s="16">
        <f t="shared" si="8"/>
        <v>358155.74876666674</v>
      </c>
      <c r="R13" s="11">
        <f t="shared" si="3"/>
        <v>2243186.0054333336</v>
      </c>
      <c r="S13" s="9">
        <f t="shared" si="4"/>
        <v>0.11713603623446756</v>
      </c>
      <c r="T13" s="12" t="s">
        <v>307</v>
      </c>
      <c r="U13" s="3" t="s">
        <v>25</v>
      </c>
      <c r="V13" s="26" t="b">
        <f t="shared" si="0"/>
        <v>1</v>
      </c>
      <c r="W13" s="28">
        <v>2193158.1</v>
      </c>
      <c r="X13" s="27">
        <f t="shared" si="5"/>
        <v>0</v>
      </c>
    </row>
    <row r="14" spans="1:25" ht="60" customHeight="1" x14ac:dyDescent="0.2">
      <c r="A14" s="24">
        <v>11</v>
      </c>
      <c r="B14" s="3" t="s">
        <v>10</v>
      </c>
      <c r="C14" s="3" t="s">
        <v>11</v>
      </c>
      <c r="D14" s="3" t="s">
        <v>12</v>
      </c>
      <c r="E14" s="3" t="s">
        <v>13</v>
      </c>
      <c r="F14" s="3" t="s">
        <v>26</v>
      </c>
      <c r="G14" s="3" t="e">
        <f>VLOOKUP(F14,'[1]RELACION COMPLETA X VEHICULO'!$B$1:$B$515,1,0)</f>
        <v>#N/A</v>
      </c>
      <c r="H14" s="4" t="s">
        <v>15</v>
      </c>
      <c r="I14" s="40">
        <v>45752</v>
      </c>
      <c r="J14" s="41">
        <f t="shared" si="1"/>
        <v>2420.2808</v>
      </c>
      <c r="K14" s="5">
        <f t="shared" si="2"/>
        <v>48172.2808</v>
      </c>
      <c r="L14" s="31" t="s">
        <v>337</v>
      </c>
      <c r="M14" s="7">
        <v>19900</v>
      </c>
      <c r="N14" s="8">
        <v>60784.565333333325</v>
      </c>
      <c r="O14" s="10">
        <v>62412.723333333328</v>
      </c>
      <c r="P14" s="16">
        <f t="shared" si="7"/>
        <v>40083.274136321197</v>
      </c>
      <c r="Q14" s="16">
        <f t="shared" si="8"/>
        <v>7615.8220859010271</v>
      </c>
      <c r="R14" s="11">
        <f t="shared" si="3"/>
        <v>47699.096222222222</v>
      </c>
      <c r="S14" s="9">
        <f t="shared" si="4"/>
        <v>-9.8227563636094084E-3</v>
      </c>
      <c r="T14" s="12" t="s">
        <v>307</v>
      </c>
      <c r="U14" s="3" t="s">
        <v>26</v>
      </c>
      <c r="V14" s="26" t="b">
        <f t="shared" si="0"/>
        <v>1</v>
      </c>
      <c r="W14" s="28">
        <v>62412.723333333328</v>
      </c>
      <c r="X14" s="27">
        <f t="shared" si="5"/>
        <v>0</v>
      </c>
    </row>
    <row r="15" spans="1:25" ht="60" customHeight="1" x14ac:dyDescent="0.2">
      <c r="A15" s="24">
        <v>12</v>
      </c>
      <c r="B15" s="3" t="s">
        <v>10</v>
      </c>
      <c r="C15" s="3" t="s">
        <v>11</v>
      </c>
      <c r="D15" s="3" t="s">
        <v>12</v>
      </c>
      <c r="E15" s="3" t="s">
        <v>13</v>
      </c>
      <c r="F15" s="3" t="s">
        <v>27</v>
      </c>
      <c r="G15" s="3" t="e">
        <f>VLOOKUP(F15,'[1]RELACION COMPLETA X VEHICULO'!$B$1:$B$515,1,0)</f>
        <v>#N/A</v>
      </c>
      <c r="H15" s="4" t="s">
        <v>15</v>
      </c>
      <c r="I15" s="40">
        <v>15329</v>
      </c>
      <c r="J15" s="41">
        <f t="shared" si="1"/>
        <v>810.90410000000008</v>
      </c>
      <c r="K15" s="5">
        <f t="shared" si="2"/>
        <v>16139.9041</v>
      </c>
      <c r="L15" s="31" t="s">
        <v>338</v>
      </c>
      <c r="M15" s="7">
        <v>13000</v>
      </c>
      <c r="N15" s="8">
        <v>17728.704000000002</v>
      </c>
      <c r="O15" s="10">
        <v>18203.580000000002</v>
      </c>
      <c r="P15" s="16">
        <f t="shared" si="7"/>
        <v>13706.522128851542</v>
      </c>
      <c r="Q15" s="16">
        <f t="shared" si="8"/>
        <v>2604.239204481793</v>
      </c>
      <c r="R15" s="11">
        <f t="shared" si="3"/>
        <v>16310.761333333334</v>
      </c>
      <c r="S15" s="9">
        <f t="shared" si="4"/>
        <v>1.0586012920196675E-2</v>
      </c>
      <c r="T15" s="12" t="s">
        <v>307</v>
      </c>
      <c r="U15" s="3" t="s">
        <v>27</v>
      </c>
      <c r="V15" s="26" t="b">
        <f t="shared" si="0"/>
        <v>1</v>
      </c>
      <c r="W15" s="28">
        <v>18203.580000000002</v>
      </c>
      <c r="X15" s="27">
        <f t="shared" si="5"/>
        <v>0</v>
      </c>
    </row>
    <row r="16" spans="1:25" ht="60" customHeight="1" x14ac:dyDescent="0.2">
      <c r="A16" s="24">
        <v>13</v>
      </c>
      <c r="B16" s="3" t="s">
        <v>10</v>
      </c>
      <c r="C16" s="3" t="s">
        <v>11</v>
      </c>
      <c r="D16" s="3" t="s">
        <v>12</v>
      </c>
      <c r="E16" s="3" t="s">
        <v>13</v>
      </c>
      <c r="F16" s="3" t="s">
        <v>28</v>
      </c>
      <c r="G16" s="3" t="e">
        <f>VLOOKUP(F16,'[1]RELACION COMPLETA X VEHICULO'!$B$1:$B$515,1,0)</f>
        <v>#N/A</v>
      </c>
      <c r="H16" s="4" t="s">
        <v>15</v>
      </c>
      <c r="I16" s="5">
        <v>717316.1333333333</v>
      </c>
      <c r="J16" s="41">
        <f t="shared" si="1"/>
        <v>37946.023453333335</v>
      </c>
      <c r="K16" s="5">
        <f t="shared" si="2"/>
        <v>755262.1567866666</v>
      </c>
      <c r="L16" s="30"/>
      <c r="M16" s="35">
        <v>238535.5</v>
      </c>
      <c r="N16" s="8">
        <v>803394.06933333329</v>
      </c>
      <c r="O16" s="10">
        <v>824913.55333333323</v>
      </c>
      <c r="P16" s="16">
        <f t="shared" si="7"/>
        <v>684162.86666666658</v>
      </c>
      <c r="Q16" s="16">
        <f t="shared" si="8"/>
        <v>129990.94466666665</v>
      </c>
      <c r="R16" s="11">
        <f>AVERAGE(N16:O16)</f>
        <v>814153.81133333326</v>
      </c>
      <c r="S16" s="9">
        <f t="shared" si="4"/>
        <v>7.7975116345331941E-2</v>
      </c>
      <c r="T16" s="12" t="s">
        <v>310</v>
      </c>
      <c r="U16" s="3" t="s">
        <v>28</v>
      </c>
      <c r="V16" s="26" t="b">
        <f t="shared" si="0"/>
        <v>1</v>
      </c>
      <c r="W16" s="28">
        <v>824913.55333333323</v>
      </c>
      <c r="X16" s="27">
        <f t="shared" si="5"/>
        <v>0</v>
      </c>
    </row>
    <row r="17" spans="1:24" ht="60" customHeight="1" x14ac:dyDescent="0.2">
      <c r="A17" s="24">
        <v>14</v>
      </c>
      <c r="B17" s="3" t="s">
        <v>10</v>
      </c>
      <c r="C17" s="3" t="s">
        <v>11</v>
      </c>
      <c r="D17" s="3" t="s">
        <v>12</v>
      </c>
      <c r="E17" s="3" t="s">
        <v>13</v>
      </c>
      <c r="F17" s="3" t="s">
        <v>29</v>
      </c>
      <c r="G17" s="3" t="e">
        <f>VLOOKUP(F17,'[1]RELACION COMPLETA X VEHICULO'!$B$1:$B$515,1,0)</f>
        <v>#N/A</v>
      </c>
      <c r="H17" s="4" t="s">
        <v>15</v>
      </c>
      <c r="I17" s="5">
        <v>51003.4</v>
      </c>
      <c r="J17" s="41">
        <f t="shared" si="1"/>
        <v>2698.0798600000003</v>
      </c>
      <c r="K17" s="5">
        <f t="shared" si="2"/>
        <v>53701.479859999999</v>
      </c>
      <c r="L17" s="31" t="s">
        <v>339</v>
      </c>
      <c r="M17" s="7">
        <v>20500</v>
      </c>
      <c r="N17" s="8">
        <v>57123.807999999997</v>
      </c>
      <c r="O17" s="10">
        <v>58653.91</v>
      </c>
      <c r="P17" s="16">
        <f t="shared" si="7"/>
        <v>38173.030252100842</v>
      </c>
      <c r="Q17" s="16">
        <f t="shared" si="8"/>
        <v>7252.8757478991602</v>
      </c>
      <c r="R17" s="11">
        <f t="shared" si="3"/>
        <v>45425.905999999995</v>
      </c>
      <c r="S17" s="9">
        <f t="shared" si="4"/>
        <v>-0.15410327390556955</v>
      </c>
      <c r="T17" s="12" t="s">
        <v>307</v>
      </c>
      <c r="U17" s="3" t="s">
        <v>29</v>
      </c>
      <c r="V17" s="26" t="b">
        <f t="shared" si="0"/>
        <v>1</v>
      </c>
      <c r="W17" s="28">
        <v>58653.91</v>
      </c>
      <c r="X17" s="27">
        <f t="shared" si="5"/>
        <v>0</v>
      </c>
    </row>
    <row r="18" spans="1:24" ht="60" customHeight="1" x14ac:dyDescent="0.2">
      <c r="A18" s="24">
        <v>15</v>
      </c>
      <c r="B18" s="3" t="s">
        <v>10</v>
      </c>
      <c r="C18" s="3" t="s">
        <v>11</v>
      </c>
      <c r="D18" s="3" t="s">
        <v>12</v>
      </c>
      <c r="E18" s="3" t="s">
        <v>13</v>
      </c>
      <c r="F18" s="3" t="s">
        <v>30</v>
      </c>
      <c r="G18" s="3" t="e">
        <f>VLOOKUP(F18,'[1]RELACION COMPLETA X VEHICULO'!$B$1:$B$515,1,0)</f>
        <v>#N/A</v>
      </c>
      <c r="H18" s="4" t="s">
        <v>15</v>
      </c>
      <c r="I18" s="40">
        <v>4165729</v>
      </c>
      <c r="J18" s="41">
        <f t="shared" si="1"/>
        <v>220367.06410000002</v>
      </c>
      <c r="K18" s="5">
        <f t="shared" si="2"/>
        <v>4386096.0641000001</v>
      </c>
      <c r="L18" s="30"/>
      <c r="M18" s="5">
        <v>4609026.688033334</v>
      </c>
      <c r="N18" s="8">
        <v>4665612.5599999996</v>
      </c>
      <c r="O18" s="10">
        <v>4790584.3249999993</v>
      </c>
      <c r="P18" s="16">
        <f t="shared" si="7"/>
        <v>3939838.5358636784</v>
      </c>
      <c r="Q18" s="16">
        <f t="shared" si="8"/>
        <v>748569.32181409886</v>
      </c>
      <c r="R18" s="11">
        <f t="shared" si="3"/>
        <v>4688407.8576777773</v>
      </c>
      <c r="S18" s="9">
        <f t="shared" si="4"/>
        <v>6.8925027897173807E-2</v>
      </c>
      <c r="T18" s="12" t="s">
        <v>307</v>
      </c>
      <c r="U18" s="3" t="s">
        <v>30</v>
      </c>
      <c r="V18" s="26" t="b">
        <f t="shared" si="0"/>
        <v>1</v>
      </c>
      <c r="W18" s="28">
        <v>4790584.3249999993</v>
      </c>
      <c r="X18" s="27">
        <f t="shared" si="5"/>
        <v>0</v>
      </c>
    </row>
    <row r="19" spans="1:24" ht="60" customHeight="1" x14ac:dyDescent="0.2">
      <c r="A19" s="24">
        <v>16</v>
      </c>
      <c r="B19" s="3" t="s">
        <v>10</v>
      </c>
      <c r="C19" s="3" t="s">
        <v>11</v>
      </c>
      <c r="D19" s="3" t="s">
        <v>12</v>
      </c>
      <c r="E19" s="3" t="s">
        <v>13</v>
      </c>
      <c r="F19" s="3" t="s">
        <v>31</v>
      </c>
      <c r="G19" s="3" t="e">
        <f>VLOOKUP(F19,'[1]RELACION COMPLETA X VEHICULO'!$B$1:$B$515,1,0)</f>
        <v>#N/A</v>
      </c>
      <c r="H19" s="4" t="s">
        <v>15</v>
      </c>
      <c r="I19" s="5">
        <v>651945.80000000005</v>
      </c>
      <c r="J19" s="41">
        <f t="shared" si="1"/>
        <v>34487.932820000002</v>
      </c>
      <c r="K19" s="5">
        <f t="shared" si="2"/>
        <v>686433.73282000003</v>
      </c>
      <c r="L19" s="30"/>
      <c r="M19" s="35">
        <v>519238.74780000001</v>
      </c>
      <c r="N19" s="8">
        <v>730179.29600000009</v>
      </c>
      <c r="O19" s="10">
        <v>749737.67000000016</v>
      </c>
      <c r="P19" s="16">
        <f t="shared" si="7"/>
        <v>621813.85126050434</v>
      </c>
      <c r="Q19" s="16">
        <f t="shared" si="8"/>
        <v>118144.63173949583</v>
      </c>
      <c r="R19" s="11">
        <f>AVERAGE(N19:O19)</f>
        <v>739958.48300000012</v>
      </c>
      <c r="S19" s="9">
        <f t="shared" si="4"/>
        <v>7.7975116345332163E-2</v>
      </c>
      <c r="T19" s="12" t="s">
        <v>310</v>
      </c>
      <c r="U19" s="3" t="s">
        <v>31</v>
      </c>
      <c r="V19" s="26" t="b">
        <f t="shared" si="0"/>
        <v>1</v>
      </c>
      <c r="W19" s="28">
        <v>749737.67000000016</v>
      </c>
      <c r="X19" s="27">
        <f t="shared" si="5"/>
        <v>0</v>
      </c>
    </row>
    <row r="20" spans="1:24" ht="60" customHeight="1" x14ac:dyDescent="0.2">
      <c r="A20" s="24">
        <v>17</v>
      </c>
      <c r="B20" s="3" t="s">
        <v>10</v>
      </c>
      <c r="C20" s="3" t="s">
        <v>11</v>
      </c>
      <c r="D20" s="3" t="s">
        <v>12</v>
      </c>
      <c r="E20" s="3" t="s">
        <v>13</v>
      </c>
      <c r="F20" s="3" t="s">
        <v>32</v>
      </c>
      <c r="G20" s="3" t="e">
        <f>VLOOKUP(F20,'[1]RELACION COMPLETA X VEHICULO'!$B$1:$B$515,1,0)</f>
        <v>#N/A</v>
      </c>
      <c r="H20" s="4" t="s">
        <v>15</v>
      </c>
      <c r="I20" s="5">
        <v>402009.2</v>
      </c>
      <c r="J20" s="41">
        <f t="shared" si="1"/>
        <v>21266.286680000001</v>
      </c>
      <c r="K20" s="5">
        <f t="shared" si="2"/>
        <v>423275.48668000003</v>
      </c>
      <c r="L20" s="31" t="s">
        <v>340</v>
      </c>
      <c r="M20" s="14">
        <v>139944</v>
      </c>
      <c r="N20" s="8">
        <v>450250.30400000006</v>
      </c>
      <c r="O20" s="10">
        <v>462310.58</v>
      </c>
      <c r="P20" s="16">
        <f t="shared" si="7"/>
        <v>383428.94285714289</v>
      </c>
      <c r="Q20" s="16">
        <f t="shared" si="8"/>
        <v>72851.499142857152</v>
      </c>
      <c r="R20" s="11">
        <f>AVERAGE(N20:O20)</f>
        <v>456280.44200000004</v>
      </c>
      <c r="S20" s="9">
        <f t="shared" si="4"/>
        <v>7.7975116345331941E-2</v>
      </c>
      <c r="T20" s="12" t="s">
        <v>310</v>
      </c>
      <c r="U20" s="3" t="s">
        <v>32</v>
      </c>
      <c r="V20" s="26" t="b">
        <f t="shared" si="0"/>
        <v>1</v>
      </c>
      <c r="W20" s="28">
        <v>462310.58</v>
      </c>
      <c r="X20" s="27">
        <f t="shared" si="5"/>
        <v>0</v>
      </c>
    </row>
    <row r="21" spans="1:24" ht="60" customHeight="1" x14ac:dyDescent="0.2">
      <c r="A21" s="24">
        <v>18</v>
      </c>
      <c r="B21" s="3" t="s">
        <v>10</v>
      </c>
      <c r="C21" s="3" t="s">
        <v>11</v>
      </c>
      <c r="D21" s="3" t="s">
        <v>12</v>
      </c>
      <c r="E21" s="3" t="s">
        <v>13</v>
      </c>
      <c r="F21" s="3" t="s">
        <v>33</v>
      </c>
      <c r="G21" s="3" t="e">
        <f>VLOOKUP(F21,'[1]RELACION COMPLETA X VEHICULO'!$B$1:$B$515,1,0)</f>
        <v>#N/A</v>
      </c>
      <c r="H21" s="4" t="s">
        <v>15</v>
      </c>
      <c r="I21" s="40">
        <v>0</v>
      </c>
      <c r="J21" s="41">
        <f t="shared" si="1"/>
        <v>0</v>
      </c>
      <c r="K21" s="5">
        <f t="shared" si="2"/>
        <v>0</v>
      </c>
      <c r="L21" s="31" t="s">
        <v>341</v>
      </c>
      <c r="M21" s="7">
        <v>28000</v>
      </c>
      <c r="N21" s="8">
        <v>465933.61920000002</v>
      </c>
      <c r="O21" s="10">
        <v>478413.98400000005</v>
      </c>
      <c r="P21" s="16">
        <f t="shared" si="7"/>
        <v>396784.70722689078</v>
      </c>
      <c r="Q21" s="16">
        <f t="shared" si="8"/>
        <v>75389.094373109256</v>
      </c>
      <c r="R21" s="11">
        <f>AVERAGE(N21:O21)</f>
        <v>472173.80160000001</v>
      </c>
      <c r="S21" s="9" t="e">
        <f t="shared" si="4"/>
        <v>#DIV/0!</v>
      </c>
      <c r="T21" s="12" t="s">
        <v>307</v>
      </c>
      <c r="U21" s="3" t="s">
        <v>33</v>
      </c>
      <c r="V21" s="26" t="b">
        <f t="shared" si="0"/>
        <v>1</v>
      </c>
      <c r="W21" s="28">
        <v>478413.98400000005</v>
      </c>
      <c r="X21" s="27">
        <f t="shared" si="5"/>
        <v>0</v>
      </c>
    </row>
    <row r="22" spans="1:24" ht="60" customHeight="1" x14ac:dyDescent="0.2">
      <c r="A22" s="24">
        <v>19</v>
      </c>
      <c r="B22" s="3" t="s">
        <v>10</v>
      </c>
      <c r="C22" s="3" t="s">
        <v>11</v>
      </c>
      <c r="D22" s="3" t="s">
        <v>12</v>
      </c>
      <c r="E22" s="3" t="s">
        <v>13</v>
      </c>
      <c r="F22" s="3" t="s">
        <v>34</v>
      </c>
      <c r="G22" s="3" t="s">
        <v>317</v>
      </c>
      <c r="H22" s="4" t="s">
        <v>15</v>
      </c>
      <c r="I22" s="40" t="e">
        <v>#N/A</v>
      </c>
      <c r="J22" s="41" t="e">
        <f t="shared" si="1"/>
        <v>#N/A</v>
      </c>
      <c r="K22" s="5" t="e">
        <f t="shared" si="2"/>
        <v>#N/A</v>
      </c>
      <c r="L22" s="30"/>
      <c r="M22" s="5">
        <v>456673.04440000001</v>
      </c>
      <c r="N22" s="8">
        <v>490456.45600000001</v>
      </c>
      <c r="O22" s="10">
        <v>503593.6825</v>
      </c>
      <c r="P22" s="16">
        <f t="shared" si="7"/>
        <v>406365.03722689074</v>
      </c>
      <c r="Q22" s="16">
        <f t="shared" si="8"/>
        <v>77209.357073109248</v>
      </c>
      <c r="R22" s="11">
        <f t="shared" si="3"/>
        <v>483574.39429999999</v>
      </c>
      <c r="S22" s="9" t="e">
        <f t="shared" si="4"/>
        <v>#N/A</v>
      </c>
      <c r="T22" s="12" t="s">
        <v>307</v>
      </c>
      <c r="U22" s="3" t="s">
        <v>34</v>
      </c>
      <c r="V22" s="26" t="b">
        <f t="shared" si="0"/>
        <v>1</v>
      </c>
      <c r="W22" s="28">
        <v>503593.6825</v>
      </c>
      <c r="X22" s="27">
        <f t="shared" si="5"/>
        <v>0</v>
      </c>
    </row>
    <row r="23" spans="1:24" ht="60" customHeight="1" x14ac:dyDescent="0.2">
      <c r="A23" s="24">
        <v>20</v>
      </c>
      <c r="B23" s="3" t="s">
        <v>10</v>
      </c>
      <c r="C23" s="3" t="s">
        <v>11</v>
      </c>
      <c r="D23" s="3" t="s">
        <v>12</v>
      </c>
      <c r="E23" s="3" t="s">
        <v>13</v>
      </c>
      <c r="F23" s="3" t="s">
        <v>35</v>
      </c>
      <c r="G23" s="3" t="e">
        <f>VLOOKUP(F23,'[1]RELACION COMPLETA X VEHICULO'!$B$1:$B$515,1,0)</f>
        <v>#N/A</v>
      </c>
      <c r="H23" s="4" t="s">
        <v>15</v>
      </c>
      <c r="I23" s="5">
        <v>53728.25</v>
      </c>
      <c r="J23" s="41">
        <f t="shared" si="1"/>
        <v>2842.2244250000003</v>
      </c>
      <c r="K23" s="5">
        <f t="shared" si="2"/>
        <v>56570.474425</v>
      </c>
      <c r="L23" s="31" t="s">
        <v>342</v>
      </c>
      <c r="M23" s="14">
        <v>16850</v>
      </c>
      <c r="N23" s="8">
        <v>60175.64</v>
      </c>
      <c r="O23" s="10">
        <v>61787.487500000003</v>
      </c>
      <c r="P23" s="16">
        <f t="shared" si="7"/>
        <v>51245.011554621851</v>
      </c>
      <c r="Q23" s="16">
        <f t="shared" si="8"/>
        <v>9736.5521953781517</v>
      </c>
      <c r="R23" s="11">
        <f>AVERAGE(N23:O23)</f>
        <v>60981.563750000001</v>
      </c>
      <c r="S23" s="9">
        <f t="shared" si="4"/>
        <v>7.7975116345331941E-2</v>
      </c>
      <c r="T23" s="12" t="s">
        <v>311</v>
      </c>
      <c r="U23" s="3" t="s">
        <v>35</v>
      </c>
      <c r="V23" s="26" t="b">
        <f t="shared" si="0"/>
        <v>1</v>
      </c>
      <c r="W23" s="28">
        <v>61787.487500000003</v>
      </c>
      <c r="X23" s="27">
        <f t="shared" si="5"/>
        <v>0</v>
      </c>
    </row>
    <row r="24" spans="1:24" ht="60" customHeight="1" x14ac:dyDescent="0.2">
      <c r="A24" s="24">
        <v>21</v>
      </c>
      <c r="B24" s="3" t="s">
        <v>10</v>
      </c>
      <c r="C24" s="3" t="s">
        <v>11</v>
      </c>
      <c r="D24" s="3" t="s">
        <v>12</v>
      </c>
      <c r="E24" s="3" t="s">
        <v>13</v>
      </c>
      <c r="F24" s="3" t="s">
        <v>36</v>
      </c>
      <c r="G24" s="3" t="e">
        <f>VLOOKUP(F24,'[1]RELACION COMPLETA X VEHICULO'!$B$1:$B$515,1,0)</f>
        <v>#N/A</v>
      </c>
      <c r="H24" s="4" t="s">
        <v>15</v>
      </c>
      <c r="I24" s="5">
        <v>54341.1</v>
      </c>
      <c r="J24" s="41">
        <f t="shared" si="1"/>
        <v>2874.64419</v>
      </c>
      <c r="K24" s="5">
        <f t="shared" si="2"/>
        <v>57215.744189999998</v>
      </c>
      <c r="L24" s="30"/>
      <c r="M24" s="35">
        <v>86029.248063333333</v>
      </c>
      <c r="N24" s="8">
        <v>60862.031999999999</v>
      </c>
      <c r="O24" s="10">
        <v>62492.264999999999</v>
      </c>
      <c r="P24" s="16">
        <f t="shared" si="7"/>
        <v>51829.536554621845</v>
      </c>
      <c r="Q24" s="16">
        <f t="shared" si="8"/>
        <v>9847.6119453781503</v>
      </c>
      <c r="R24" s="11">
        <f t="shared" ref="R24" si="9">AVERAGE(N24:O24)</f>
        <v>61677.148499999996</v>
      </c>
      <c r="S24" s="9">
        <f t="shared" si="4"/>
        <v>7.7975116345331941E-2</v>
      </c>
      <c r="T24" s="12" t="s">
        <v>311</v>
      </c>
      <c r="U24" s="3" t="s">
        <v>36</v>
      </c>
      <c r="V24" s="26" t="b">
        <f t="shared" si="0"/>
        <v>1</v>
      </c>
      <c r="W24" s="28">
        <v>62492.264999999999</v>
      </c>
      <c r="X24" s="27">
        <f t="shared" si="5"/>
        <v>0</v>
      </c>
    </row>
    <row r="25" spans="1:24" ht="60" customHeight="1" x14ac:dyDescent="0.2">
      <c r="A25" s="24">
        <v>22</v>
      </c>
      <c r="B25" s="3" t="s">
        <v>10</v>
      </c>
      <c r="C25" s="3" t="s">
        <v>11</v>
      </c>
      <c r="D25" s="3" t="s">
        <v>12</v>
      </c>
      <c r="E25" s="3" t="s">
        <v>13</v>
      </c>
      <c r="F25" s="3" t="s">
        <v>37</v>
      </c>
      <c r="G25" s="3" t="e">
        <f>VLOOKUP(F25,'[1]RELACION COMPLETA X VEHICULO'!$B$1:$B$515,1,0)</f>
        <v>#N/A</v>
      </c>
      <c r="H25" s="4" t="s">
        <v>15</v>
      </c>
      <c r="I25" s="5">
        <v>80160.95</v>
      </c>
      <c r="J25" s="41">
        <f t="shared" si="1"/>
        <v>4240.514255</v>
      </c>
      <c r="K25" s="5">
        <f t="shared" si="2"/>
        <v>84401.464254999999</v>
      </c>
      <c r="L25" s="31" t="s">
        <v>343</v>
      </c>
      <c r="M25" s="15">
        <v>39900</v>
      </c>
      <c r="N25" s="8">
        <v>89780.263999999996</v>
      </c>
      <c r="O25" s="10">
        <v>92185.092499999999</v>
      </c>
      <c r="P25" s="16">
        <f>+R25</f>
        <v>73955.118833333327</v>
      </c>
      <c r="Q25" s="16">
        <v>0</v>
      </c>
      <c r="R25" s="11">
        <f>AVERAGE(M25:O25)</f>
        <v>73955.118833333327</v>
      </c>
      <c r="S25" s="9">
        <f t="shared" si="4"/>
        <v>-0.12376971790566804</v>
      </c>
      <c r="T25" s="12" t="s">
        <v>307</v>
      </c>
      <c r="U25" s="3" t="s">
        <v>37</v>
      </c>
      <c r="V25" s="26" t="b">
        <f t="shared" si="0"/>
        <v>1</v>
      </c>
      <c r="W25" s="28">
        <v>92185.092499999999</v>
      </c>
      <c r="X25" s="27">
        <f t="shared" si="5"/>
        <v>0</v>
      </c>
    </row>
    <row r="26" spans="1:24" ht="60" customHeight="1" x14ac:dyDescent="0.2">
      <c r="A26" s="24">
        <v>23</v>
      </c>
      <c r="B26" s="3" t="s">
        <v>10</v>
      </c>
      <c r="C26" s="3" t="s">
        <v>11</v>
      </c>
      <c r="D26" s="3" t="s">
        <v>12</v>
      </c>
      <c r="E26" s="3" t="s">
        <v>13</v>
      </c>
      <c r="F26" s="3" t="s">
        <v>38</v>
      </c>
      <c r="G26" s="3" t="e">
        <f>VLOOKUP(F26,'[1]RELACION COMPLETA X VEHICULO'!$B$1:$B$515,1,0)</f>
        <v>#N/A</v>
      </c>
      <c r="H26" s="4" t="s">
        <v>15</v>
      </c>
      <c r="I26" s="40">
        <v>148444</v>
      </c>
      <c r="J26" s="41">
        <f t="shared" si="1"/>
        <v>7852.6876000000002</v>
      </c>
      <c r="K26" s="5">
        <f t="shared" si="2"/>
        <v>156296.6876</v>
      </c>
      <c r="L26" s="30"/>
      <c r="M26" s="5">
        <v>144347.89643333331</v>
      </c>
      <c r="N26" s="8">
        <v>140130.59200000003</v>
      </c>
      <c r="O26" s="10">
        <v>143884.09000000003</v>
      </c>
      <c r="P26" s="16">
        <f t="shared" si="7"/>
        <v>119989.51776844072</v>
      </c>
      <c r="Q26" s="16">
        <f t="shared" si="8"/>
        <v>22798.008376003738</v>
      </c>
      <c r="R26" s="11">
        <f t="shared" si="3"/>
        <v>142787.52614444445</v>
      </c>
      <c r="S26" s="9">
        <f t="shared" si="4"/>
        <v>-8.6432807137465928E-2</v>
      </c>
      <c r="T26" s="12" t="s">
        <v>307</v>
      </c>
      <c r="U26" s="3" t="s">
        <v>38</v>
      </c>
      <c r="V26" s="26" t="b">
        <f t="shared" si="0"/>
        <v>1</v>
      </c>
      <c r="W26" s="28">
        <v>143884.09000000003</v>
      </c>
      <c r="X26" s="27">
        <f t="shared" si="5"/>
        <v>0</v>
      </c>
    </row>
    <row r="27" spans="1:24" ht="60" customHeight="1" x14ac:dyDescent="0.2">
      <c r="A27" s="24">
        <v>24</v>
      </c>
      <c r="B27" s="3" t="s">
        <v>10</v>
      </c>
      <c r="C27" s="3" t="s">
        <v>11</v>
      </c>
      <c r="D27" s="3" t="s">
        <v>12</v>
      </c>
      <c r="E27" s="3" t="s">
        <v>13</v>
      </c>
      <c r="F27" s="3" t="s">
        <v>39</v>
      </c>
      <c r="G27" s="3" t="e">
        <f>VLOOKUP(F27,'[1]RELACION COMPLETA X VEHICULO'!$B$1:$B$515,1,0)</f>
        <v>#N/A</v>
      </c>
      <c r="H27" s="4" t="s">
        <v>15</v>
      </c>
      <c r="I27" s="5">
        <v>303510.40000000002</v>
      </c>
      <c r="J27" s="41">
        <f t="shared" si="1"/>
        <v>16055.700160000002</v>
      </c>
      <c r="K27" s="5">
        <f t="shared" si="2"/>
        <v>319566.10016000003</v>
      </c>
      <c r="L27" s="31" t="s">
        <v>344</v>
      </c>
      <c r="M27" s="14">
        <v>47000</v>
      </c>
      <c r="N27" s="8">
        <v>339931.64800000004</v>
      </c>
      <c r="O27" s="10">
        <v>349036.96</v>
      </c>
      <c r="P27" s="16">
        <f t="shared" si="7"/>
        <v>289482.60840336134</v>
      </c>
      <c r="Q27" s="16">
        <f t="shared" si="8"/>
        <v>55001.695596638659</v>
      </c>
      <c r="R27" s="11">
        <f>AVERAGE(N27:O27)</f>
        <v>344484.304</v>
      </c>
      <c r="S27" s="9">
        <f t="shared" si="4"/>
        <v>7.7975116345331941E-2</v>
      </c>
      <c r="T27" s="12" t="s">
        <v>310</v>
      </c>
      <c r="U27" s="3" t="s">
        <v>39</v>
      </c>
      <c r="V27" s="26" t="b">
        <f t="shared" si="0"/>
        <v>1</v>
      </c>
      <c r="W27" s="28">
        <v>349036.96</v>
      </c>
      <c r="X27" s="27">
        <f t="shared" si="5"/>
        <v>0</v>
      </c>
    </row>
    <row r="28" spans="1:24" ht="60" customHeight="1" x14ac:dyDescent="0.2">
      <c r="A28" s="24">
        <v>25</v>
      </c>
      <c r="B28" s="3" t="s">
        <v>10</v>
      </c>
      <c r="C28" s="3" t="s">
        <v>11</v>
      </c>
      <c r="D28" s="3" t="s">
        <v>12</v>
      </c>
      <c r="E28" s="3" t="s">
        <v>13</v>
      </c>
      <c r="F28" s="3" t="s">
        <v>40</v>
      </c>
      <c r="G28" s="3" t="e">
        <f>VLOOKUP(F28,'[1]RELACION COMPLETA X VEHICULO'!$B$1:$B$515,1,0)</f>
        <v>#N/A</v>
      </c>
      <c r="H28" s="4" t="s">
        <v>15</v>
      </c>
      <c r="I28" s="5">
        <v>318277.40000000002</v>
      </c>
      <c r="J28" s="41">
        <f t="shared" si="1"/>
        <v>16836.874460000003</v>
      </c>
      <c r="K28" s="5">
        <f t="shared" si="2"/>
        <v>335114.27446000004</v>
      </c>
      <c r="L28" s="31" t="s">
        <v>345</v>
      </c>
      <c r="M28" s="14">
        <v>158000</v>
      </c>
      <c r="N28" s="8">
        <v>356470.68800000008</v>
      </c>
      <c r="O28" s="10">
        <v>366019.01000000007</v>
      </c>
      <c r="P28" s="16">
        <f t="shared" si="7"/>
        <v>303567.10000000003</v>
      </c>
      <c r="Q28" s="16">
        <f t="shared" si="8"/>
        <v>57677.749000000011</v>
      </c>
      <c r="R28" s="11">
        <f t="shared" ref="R28:R29" si="10">AVERAGE(N28:O28)</f>
        <v>361244.84900000005</v>
      </c>
      <c r="S28" s="9">
        <f t="shared" si="4"/>
        <v>7.7975116345331941E-2</v>
      </c>
      <c r="T28" s="12" t="s">
        <v>311</v>
      </c>
      <c r="U28" s="3" t="s">
        <v>40</v>
      </c>
      <c r="V28" s="26" t="b">
        <f t="shared" si="0"/>
        <v>1</v>
      </c>
      <c r="W28" s="28">
        <v>366019.01000000007</v>
      </c>
      <c r="X28" s="27">
        <f t="shared" si="5"/>
        <v>0</v>
      </c>
    </row>
    <row r="29" spans="1:24" ht="60" customHeight="1" x14ac:dyDescent="0.2">
      <c r="A29" s="24">
        <v>26</v>
      </c>
      <c r="B29" s="3" t="s">
        <v>10</v>
      </c>
      <c r="C29" s="3" t="s">
        <v>11</v>
      </c>
      <c r="D29" s="3" t="s">
        <v>12</v>
      </c>
      <c r="E29" s="3" t="s">
        <v>13</v>
      </c>
      <c r="F29" s="3" t="s">
        <v>41</v>
      </c>
      <c r="G29" s="3" t="e">
        <f>VLOOKUP(F29,'[1]RELACION COMPLETA X VEHICULO'!$B$1:$B$515,1,0)</f>
        <v>#N/A</v>
      </c>
      <c r="H29" s="4" t="s">
        <v>15</v>
      </c>
      <c r="I29" s="40">
        <v>330457</v>
      </c>
      <c r="J29" s="41">
        <f t="shared" si="1"/>
        <v>17481.175300000003</v>
      </c>
      <c r="K29" s="5">
        <f t="shared" si="2"/>
        <v>347938.1753</v>
      </c>
      <c r="L29" s="30"/>
      <c r="M29" s="35">
        <v>459135.72509999998</v>
      </c>
      <c r="N29" s="8">
        <v>370112.23199999996</v>
      </c>
      <c r="O29" s="10">
        <v>380025.95250000001</v>
      </c>
      <c r="P29" s="16">
        <f t="shared" si="7"/>
        <v>315184.11113445379</v>
      </c>
      <c r="Q29" s="16">
        <f t="shared" si="8"/>
        <v>59884.981115546223</v>
      </c>
      <c r="R29" s="11">
        <f t="shared" si="10"/>
        <v>375069.09224999999</v>
      </c>
      <c r="S29" s="9">
        <f t="shared" si="4"/>
        <v>7.7976258071156268E-2</v>
      </c>
      <c r="T29" s="12" t="s">
        <v>311</v>
      </c>
      <c r="U29" s="3" t="s">
        <v>41</v>
      </c>
      <c r="V29" s="26" t="b">
        <f t="shared" si="0"/>
        <v>1</v>
      </c>
      <c r="W29" s="28">
        <v>380025.95250000001</v>
      </c>
      <c r="X29" s="27">
        <f t="shared" si="5"/>
        <v>0</v>
      </c>
    </row>
    <row r="30" spans="1:24" ht="60" customHeight="1" x14ac:dyDescent="0.2">
      <c r="A30" s="24">
        <v>27</v>
      </c>
      <c r="B30" s="3" t="s">
        <v>10</v>
      </c>
      <c r="C30" s="3" t="s">
        <v>11</v>
      </c>
      <c r="D30" s="3" t="s">
        <v>12</v>
      </c>
      <c r="E30" s="3" t="s">
        <v>13</v>
      </c>
      <c r="F30" s="3" t="s">
        <v>42</v>
      </c>
      <c r="G30" s="3" t="e">
        <f>VLOOKUP(F30,'[1]RELACION COMPLETA X VEHICULO'!$B$1:$B$515,1,0)</f>
        <v>#N/A</v>
      </c>
      <c r="H30" s="4" t="s">
        <v>15</v>
      </c>
      <c r="I30" s="40"/>
      <c r="J30" s="41">
        <f t="shared" si="1"/>
        <v>0</v>
      </c>
      <c r="K30" s="5">
        <f t="shared" si="2"/>
        <v>0</v>
      </c>
      <c r="L30" s="31" t="s">
        <v>346</v>
      </c>
      <c r="M30" s="7">
        <v>251400</v>
      </c>
      <c r="N30" s="8">
        <v>169318.91200000001</v>
      </c>
      <c r="O30" s="10">
        <v>173854.24</v>
      </c>
      <c r="P30" s="16">
        <f t="shared" si="7"/>
        <v>144190.39999999999</v>
      </c>
      <c r="Q30" s="16">
        <f t="shared" si="8"/>
        <v>27396.175999999999</v>
      </c>
      <c r="R30" s="11">
        <f>AVERAGE(N30:O30)</f>
        <v>171586.576</v>
      </c>
      <c r="S30" s="9" t="e">
        <f t="shared" si="4"/>
        <v>#DIV/0!</v>
      </c>
      <c r="T30" s="12" t="s">
        <v>307</v>
      </c>
      <c r="U30" s="3" t="s">
        <v>42</v>
      </c>
      <c r="V30" s="26" t="b">
        <f t="shared" si="0"/>
        <v>1</v>
      </c>
      <c r="W30" s="28">
        <v>173854.24</v>
      </c>
      <c r="X30" s="27">
        <f t="shared" si="5"/>
        <v>0</v>
      </c>
    </row>
    <row r="31" spans="1:24" ht="60" customHeight="1" x14ac:dyDescent="0.2">
      <c r="A31" s="24">
        <v>28</v>
      </c>
      <c r="B31" s="3" t="s">
        <v>10</v>
      </c>
      <c r="C31" s="3" t="s">
        <v>11</v>
      </c>
      <c r="D31" s="3" t="s">
        <v>12</v>
      </c>
      <c r="E31" s="3" t="s">
        <v>13</v>
      </c>
      <c r="F31" s="3" t="s">
        <v>43</v>
      </c>
      <c r="G31" s="3" t="e">
        <f>VLOOKUP(F31,'[1]RELACION COMPLETA X VEHICULO'!$B$1:$B$515,1,0)</f>
        <v>#N/A</v>
      </c>
      <c r="H31" s="4"/>
      <c r="I31" s="40">
        <v>0</v>
      </c>
      <c r="J31" s="41">
        <f t="shared" si="1"/>
        <v>0</v>
      </c>
      <c r="K31" s="5"/>
      <c r="L31" s="30"/>
      <c r="M31" s="5">
        <v>4456847.5</v>
      </c>
      <c r="N31" s="8">
        <v>5027155</v>
      </c>
      <c r="O31" s="10">
        <v>5027155</v>
      </c>
      <c r="P31" s="16">
        <f t="shared" si="7"/>
        <v>4224500</v>
      </c>
      <c r="Q31" s="16">
        <f t="shared" si="8"/>
        <v>802655</v>
      </c>
      <c r="R31" s="11">
        <f>AVERAGE(N31:O31)</f>
        <v>5027155</v>
      </c>
      <c r="S31" s="9" t="s">
        <v>308</v>
      </c>
      <c r="T31" s="12" t="s">
        <v>308</v>
      </c>
      <c r="U31" s="3" t="s">
        <v>43</v>
      </c>
      <c r="V31" s="26" t="b">
        <f t="shared" si="0"/>
        <v>1</v>
      </c>
      <c r="W31" s="28">
        <v>5027155</v>
      </c>
      <c r="X31" s="27">
        <f t="shared" si="5"/>
        <v>0</v>
      </c>
    </row>
    <row r="32" spans="1:24" ht="60" customHeight="1" x14ac:dyDescent="0.2">
      <c r="A32" s="24">
        <v>29</v>
      </c>
      <c r="B32" s="3" t="s">
        <v>10</v>
      </c>
      <c r="C32" s="3" t="s">
        <v>11</v>
      </c>
      <c r="D32" s="3" t="s">
        <v>12</v>
      </c>
      <c r="E32" s="3" t="s">
        <v>13</v>
      </c>
      <c r="F32" s="3" t="s">
        <v>44</v>
      </c>
      <c r="G32" s="3" t="s">
        <v>317</v>
      </c>
      <c r="H32" s="4" t="s">
        <v>15</v>
      </c>
      <c r="I32" s="40" t="e">
        <v>#N/A</v>
      </c>
      <c r="J32" s="41" t="e">
        <f t="shared" si="1"/>
        <v>#N/A</v>
      </c>
      <c r="K32" s="5">
        <v>1368500</v>
      </c>
      <c r="L32" s="30"/>
      <c r="M32" s="5">
        <v>0</v>
      </c>
      <c r="N32" s="8">
        <v>1532720</v>
      </c>
      <c r="O32" s="10">
        <v>1573775</v>
      </c>
      <c r="P32" s="16">
        <f t="shared" si="7"/>
        <v>1305250</v>
      </c>
      <c r="Q32" s="16">
        <f t="shared" si="8"/>
        <v>247997.5</v>
      </c>
      <c r="R32" s="11">
        <f t="shared" ref="R32:R33" si="11">AVERAGE(N32:O32)</f>
        <v>1553247.5</v>
      </c>
      <c r="S32" s="9">
        <f t="shared" si="4"/>
        <v>0.13500000000000001</v>
      </c>
      <c r="T32" s="12" t="s">
        <v>307</v>
      </c>
      <c r="U32" s="3" t="s">
        <v>44</v>
      </c>
      <c r="V32" s="26" t="b">
        <f t="shared" si="0"/>
        <v>1</v>
      </c>
      <c r="W32" s="28">
        <v>1573775</v>
      </c>
      <c r="X32" s="27">
        <f t="shared" si="5"/>
        <v>0</v>
      </c>
    </row>
    <row r="33" spans="1:24" ht="60" customHeight="1" x14ac:dyDescent="0.2">
      <c r="A33" s="24">
        <v>30</v>
      </c>
      <c r="B33" s="3" t="s">
        <v>10</v>
      </c>
      <c r="C33" s="3" t="s">
        <v>11</v>
      </c>
      <c r="D33" s="3" t="s">
        <v>12</v>
      </c>
      <c r="E33" s="3" t="s">
        <v>13</v>
      </c>
      <c r="F33" s="3" t="s">
        <v>45</v>
      </c>
      <c r="G33" s="3" t="e">
        <f>VLOOKUP(F33,'[1]RELACION COMPLETA X VEHICULO'!$B$1:$B$515,1,0)</f>
        <v>#N/A</v>
      </c>
      <c r="H33" s="4" t="s">
        <v>15</v>
      </c>
      <c r="I33" s="40"/>
      <c r="J33" s="41">
        <f t="shared" si="1"/>
        <v>0</v>
      </c>
      <c r="K33" s="5">
        <v>65148.533333333333</v>
      </c>
      <c r="L33" s="31" t="s">
        <v>347</v>
      </c>
      <c r="M33" s="7">
        <v>150000</v>
      </c>
      <c r="N33" s="8">
        <v>72966.357333333333</v>
      </c>
      <c r="O33" s="10">
        <v>74920.813333333339</v>
      </c>
      <c r="P33" s="16">
        <f t="shared" si="7"/>
        <v>62137.466666666674</v>
      </c>
      <c r="Q33" s="16">
        <f t="shared" si="8"/>
        <v>11806.118666666669</v>
      </c>
      <c r="R33" s="11">
        <f t="shared" si="11"/>
        <v>73943.585333333336</v>
      </c>
      <c r="S33" s="9">
        <f t="shared" si="4"/>
        <v>0.13500000000000001</v>
      </c>
      <c r="T33" s="12" t="s">
        <v>307</v>
      </c>
      <c r="U33" s="3" t="s">
        <v>45</v>
      </c>
      <c r="V33" s="26" t="b">
        <f t="shared" si="0"/>
        <v>1</v>
      </c>
      <c r="W33" s="28">
        <v>74920.813333333339</v>
      </c>
      <c r="X33" s="27">
        <f t="shared" si="5"/>
        <v>0</v>
      </c>
    </row>
    <row r="34" spans="1:24" ht="60" customHeight="1" x14ac:dyDescent="0.2">
      <c r="A34" s="24">
        <v>31</v>
      </c>
      <c r="B34" s="3" t="s">
        <v>10</v>
      </c>
      <c r="C34" s="3" t="s">
        <v>11</v>
      </c>
      <c r="D34" s="3" t="s">
        <v>12</v>
      </c>
      <c r="E34" s="3" t="s">
        <v>13</v>
      </c>
      <c r="F34" s="3" t="s">
        <v>46</v>
      </c>
      <c r="G34" s="3" t="e">
        <f>VLOOKUP(F34,'[1]RELACION COMPLETA X VEHICULO'!$B$1:$B$515,1,0)</f>
        <v>#N/A</v>
      </c>
      <c r="H34" s="4" t="s">
        <v>15</v>
      </c>
      <c r="I34" s="40">
        <v>1178577</v>
      </c>
      <c r="J34" s="41">
        <f t="shared" si="1"/>
        <v>62346.723300000005</v>
      </c>
      <c r="K34" s="5">
        <v>1178576.6000000001</v>
      </c>
      <c r="L34" s="30"/>
      <c r="M34" s="5">
        <v>1418001.2411</v>
      </c>
      <c r="N34" s="8">
        <v>1320005.7920000001</v>
      </c>
      <c r="O34" s="10">
        <v>1355363.09</v>
      </c>
      <c r="P34" s="16">
        <f t="shared" si="7"/>
        <v>1146602.2753781513</v>
      </c>
      <c r="Q34" s="16">
        <f t="shared" si="8"/>
        <v>217854.43232184876</v>
      </c>
      <c r="R34" s="11">
        <f t="shared" ref="R34:R40" si="12">AVERAGE(M34:O34)</f>
        <v>1364456.7077000001</v>
      </c>
      <c r="S34" s="9">
        <f t="shared" si="4"/>
        <v>0.15771576298053103</v>
      </c>
      <c r="T34" s="12" t="s">
        <v>307</v>
      </c>
      <c r="U34" s="3" t="s">
        <v>46</v>
      </c>
      <c r="V34" s="26" t="b">
        <f t="shared" si="0"/>
        <v>1</v>
      </c>
      <c r="W34" s="28">
        <v>1355363.09</v>
      </c>
      <c r="X34" s="27">
        <f t="shared" si="5"/>
        <v>0</v>
      </c>
    </row>
    <row r="35" spans="1:24" ht="60" customHeight="1" x14ac:dyDescent="0.2">
      <c r="A35" s="24">
        <v>32</v>
      </c>
      <c r="B35" s="3" t="s">
        <v>10</v>
      </c>
      <c r="C35" s="3" t="s">
        <v>11</v>
      </c>
      <c r="D35" s="3" t="s">
        <v>12</v>
      </c>
      <c r="E35" s="3" t="s">
        <v>13</v>
      </c>
      <c r="F35" s="3" t="s">
        <v>47</v>
      </c>
      <c r="G35" s="3" t="e">
        <f>VLOOKUP(F35,'[1]RELACION COMPLETA X VEHICULO'!$B$1:$B$515,1,0)</f>
        <v>#N/A</v>
      </c>
      <c r="H35" s="4" t="s">
        <v>15</v>
      </c>
      <c r="I35" s="5">
        <v>335200.09999999998</v>
      </c>
      <c r="J35" s="41">
        <f t="shared" si="1"/>
        <v>17732.085289999999</v>
      </c>
      <c r="K35" s="5">
        <v>335200.09999999998</v>
      </c>
      <c r="L35" s="31" t="s">
        <v>348</v>
      </c>
      <c r="M35" s="7">
        <v>219900</v>
      </c>
      <c r="N35" s="8">
        <v>375424.11199999996</v>
      </c>
      <c r="O35" s="10">
        <v>385480.11499999993</v>
      </c>
      <c r="P35" s="16">
        <f t="shared" si="7"/>
        <v>274735.07759103639</v>
      </c>
      <c r="Q35" s="16">
        <f t="shared" si="8"/>
        <v>52199.664742296911</v>
      </c>
      <c r="R35" s="11">
        <f t="shared" si="12"/>
        <v>326934.7423333333</v>
      </c>
      <c r="S35" s="9">
        <f t="shared" si="4"/>
        <v>-2.4657980909512545E-2</v>
      </c>
      <c r="T35" s="12" t="s">
        <v>307</v>
      </c>
      <c r="U35" s="3" t="s">
        <v>47</v>
      </c>
      <c r="V35" s="26" t="b">
        <f t="shared" si="0"/>
        <v>1</v>
      </c>
      <c r="W35" s="28">
        <v>385480.11499999993</v>
      </c>
      <c r="X35" s="27">
        <f t="shared" si="5"/>
        <v>0</v>
      </c>
    </row>
    <row r="36" spans="1:24" ht="60" customHeight="1" x14ac:dyDescent="0.2">
      <c r="A36" s="24">
        <v>33</v>
      </c>
      <c r="B36" s="3" t="s">
        <v>10</v>
      </c>
      <c r="C36" s="3" t="s">
        <v>11</v>
      </c>
      <c r="D36" s="3" t="s">
        <v>12</v>
      </c>
      <c r="E36" s="3" t="s">
        <v>13</v>
      </c>
      <c r="F36" s="3" t="s">
        <v>48</v>
      </c>
      <c r="G36" s="3" t="e">
        <f>VLOOKUP(F36,'[1]RELACION COMPLETA X VEHICULO'!$B$1:$B$515,1,0)</f>
        <v>#N/A</v>
      </c>
      <c r="H36" s="4" t="s">
        <v>15</v>
      </c>
      <c r="I36" s="40">
        <v>159525</v>
      </c>
      <c r="J36" s="41">
        <f t="shared" si="1"/>
        <v>8438.8725000000013</v>
      </c>
      <c r="K36" s="5">
        <v>157490.1</v>
      </c>
      <c r="L36" s="33" t="s">
        <v>349</v>
      </c>
      <c r="M36" s="14">
        <v>43000</v>
      </c>
      <c r="N36" s="8">
        <v>176388.91200000001</v>
      </c>
      <c r="O36" s="10">
        <v>181113.61500000002</v>
      </c>
      <c r="P36" s="16">
        <f t="shared" si="7"/>
        <v>150211.14579831934</v>
      </c>
      <c r="Q36" s="16">
        <f t="shared" si="8"/>
        <v>28540.117701680676</v>
      </c>
      <c r="R36" s="11">
        <f>AVERAGE(N36:O36)</f>
        <v>178751.2635</v>
      </c>
      <c r="S36" s="9">
        <f t="shared" si="4"/>
        <v>0.13500000000000001</v>
      </c>
      <c r="T36" s="12" t="s">
        <v>310</v>
      </c>
      <c r="U36" s="3" t="s">
        <v>48</v>
      </c>
      <c r="V36" s="26" t="b">
        <f t="shared" si="0"/>
        <v>1</v>
      </c>
      <c r="W36" s="28">
        <v>181113.61500000002</v>
      </c>
      <c r="X36" s="27">
        <f t="shared" si="5"/>
        <v>0</v>
      </c>
    </row>
    <row r="37" spans="1:24" ht="60" customHeight="1" x14ac:dyDescent="0.2">
      <c r="A37" s="24">
        <v>34</v>
      </c>
      <c r="B37" s="3" t="s">
        <v>10</v>
      </c>
      <c r="C37" s="3" t="s">
        <v>11</v>
      </c>
      <c r="D37" s="3" t="s">
        <v>12</v>
      </c>
      <c r="E37" s="3" t="s">
        <v>13</v>
      </c>
      <c r="F37" s="3" t="s">
        <v>49</v>
      </c>
      <c r="G37" s="3" t="e">
        <f>VLOOKUP(F37,'[1]RELACION COMPLETA X VEHICULO'!$B$1:$B$515,1,0)</f>
        <v>#N/A</v>
      </c>
      <c r="H37" s="4" t="s">
        <v>15</v>
      </c>
      <c r="I37" s="5">
        <v>601788.80000000005</v>
      </c>
      <c r="J37" s="41">
        <f t="shared" si="1"/>
        <v>31834.627520000005</v>
      </c>
      <c r="K37" s="5">
        <v>601788.80000000005</v>
      </c>
      <c r="L37" s="30"/>
      <c r="M37" s="5">
        <v>0</v>
      </c>
      <c r="N37" s="8">
        <v>674003.45600000012</v>
      </c>
      <c r="O37" s="10">
        <v>692057.12</v>
      </c>
      <c r="P37" s="16">
        <f t="shared" si="7"/>
        <v>573975.03193277318</v>
      </c>
      <c r="Q37" s="16">
        <f t="shared" si="8"/>
        <v>109055.2560672269</v>
      </c>
      <c r="R37" s="11">
        <f>AVERAGE(N37:O37)</f>
        <v>683030.28800000006</v>
      </c>
      <c r="S37" s="9">
        <f t="shared" si="4"/>
        <v>0.13500000000000001</v>
      </c>
      <c r="T37" s="12" t="s">
        <v>307</v>
      </c>
      <c r="U37" s="3" t="s">
        <v>49</v>
      </c>
      <c r="V37" s="26" t="b">
        <f t="shared" si="0"/>
        <v>1</v>
      </c>
      <c r="W37" s="28">
        <v>692057.12</v>
      </c>
      <c r="X37" s="27">
        <f t="shared" si="5"/>
        <v>0</v>
      </c>
    </row>
    <row r="38" spans="1:24" ht="60" customHeight="1" x14ac:dyDescent="0.2">
      <c r="A38" s="24">
        <v>35</v>
      </c>
      <c r="B38" s="3" t="s">
        <v>10</v>
      </c>
      <c r="C38" s="3" t="s">
        <v>11</v>
      </c>
      <c r="D38" s="3" t="s">
        <v>12</v>
      </c>
      <c r="E38" s="3" t="s">
        <v>13</v>
      </c>
      <c r="F38" s="3" t="s">
        <v>50</v>
      </c>
      <c r="G38" s="3" t="e">
        <f>VLOOKUP(F38,'[1]RELACION COMPLETA X VEHICULO'!$B$1:$B$515,1,0)</f>
        <v>#N/A</v>
      </c>
      <c r="H38" s="4" t="s">
        <v>15</v>
      </c>
      <c r="I38" s="5">
        <v>1325172.8</v>
      </c>
      <c r="J38" s="41">
        <f t="shared" si="1"/>
        <v>70101.64112</v>
      </c>
      <c r="K38" s="5">
        <v>1325172.8</v>
      </c>
      <c r="L38" s="33" t="s">
        <v>350</v>
      </c>
      <c r="M38" s="7">
        <v>599000</v>
      </c>
      <c r="N38" s="8">
        <v>1484193.5360000001</v>
      </c>
      <c r="O38" s="10">
        <v>1523948.7200000002</v>
      </c>
      <c r="P38" s="16">
        <f t="shared" si="7"/>
        <v>1010403.9932773111</v>
      </c>
      <c r="Q38" s="16">
        <f t="shared" si="8"/>
        <v>191976.75872268912</v>
      </c>
      <c r="R38" s="11">
        <f t="shared" si="12"/>
        <v>1202380.7520000001</v>
      </c>
      <c r="S38" s="9">
        <f t="shared" si="4"/>
        <v>-9.2661159359745393E-2</v>
      </c>
      <c r="T38" s="12" t="s">
        <v>307</v>
      </c>
      <c r="U38" s="3" t="s">
        <v>50</v>
      </c>
      <c r="V38" s="26" t="b">
        <f t="shared" si="0"/>
        <v>1</v>
      </c>
      <c r="W38" s="28">
        <v>1523948.7200000002</v>
      </c>
      <c r="X38" s="27">
        <f t="shared" si="5"/>
        <v>0</v>
      </c>
    </row>
    <row r="39" spans="1:24" ht="60" customHeight="1" x14ac:dyDescent="0.2">
      <c r="A39" s="24">
        <v>36</v>
      </c>
      <c r="B39" s="3" t="s">
        <v>10</v>
      </c>
      <c r="C39" s="3" t="s">
        <v>11</v>
      </c>
      <c r="D39" s="3" t="s">
        <v>12</v>
      </c>
      <c r="E39" s="3" t="s">
        <v>13</v>
      </c>
      <c r="F39" s="3" t="s">
        <v>51</v>
      </c>
      <c r="G39" s="3" t="e">
        <f>VLOOKUP(F39,'[1]RELACION COMPLETA X VEHICULO'!$B$1:$B$515,1,0)</f>
        <v>#N/A</v>
      </c>
      <c r="H39" s="4" t="s">
        <v>15</v>
      </c>
      <c r="I39" s="5">
        <v>78016.400000000009</v>
      </c>
      <c r="J39" s="41">
        <f t="shared" si="1"/>
        <v>4127.0675600000004</v>
      </c>
      <c r="K39" s="5">
        <v>78016.400000000009</v>
      </c>
      <c r="L39" s="30"/>
      <c r="M39" s="35">
        <v>102708.01546666669</v>
      </c>
      <c r="N39" s="8">
        <v>87378.368000000017</v>
      </c>
      <c r="O39" s="10">
        <v>89718.860000000015</v>
      </c>
      <c r="P39" s="16">
        <f t="shared" si="7"/>
        <v>74410.60000000002</v>
      </c>
      <c r="Q39" s="16">
        <f t="shared" si="8"/>
        <v>14138.014000000005</v>
      </c>
      <c r="R39" s="11">
        <f>AVERAGE(N39:O39)</f>
        <v>88548.614000000016</v>
      </c>
      <c r="S39" s="9">
        <f t="shared" si="4"/>
        <v>0.13500000000000001</v>
      </c>
      <c r="T39" s="12" t="s">
        <v>311</v>
      </c>
      <c r="U39" s="3" t="s">
        <v>51</v>
      </c>
      <c r="V39" s="26" t="b">
        <f t="shared" si="0"/>
        <v>1</v>
      </c>
      <c r="W39" s="28">
        <v>89718.860000000015</v>
      </c>
      <c r="X39" s="27">
        <f t="shared" si="5"/>
        <v>0</v>
      </c>
    </row>
    <row r="40" spans="1:24" ht="60" customHeight="1" x14ac:dyDescent="0.2">
      <c r="A40" s="24">
        <v>37</v>
      </c>
      <c r="B40" s="3" t="s">
        <v>10</v>
      </c>
      <c r="C40" s="3" t="s">
        <v>11</v>
      </c>
      <c r="D40" s="3" t="s">
        <v>12</v>
      </c>
      <c r="E40" s="3" t="s">
        <v>13</v>
      </c>
      <c r="F40" s="3" t="s">
        <v>52</v>
      </c>
      <c r="G40" s="3" t="e">
        <f>VLOOKUP(F40,'[1]RELACION COMPLETA X VEHICULO'!$B$1:$B$515,1,0)</f>
        <v>#N/A</v>
      </c>
      <c r="H40" s="4" t="s">
        <v>15</v>
      </c>
      <c r="I40" s="5">
        <v>78825.599999999991</v>
      </c>
      <c r="J40" s="41">
        <f t="shared" si="1"/>
        <v>4169.8742400000001</v>
      </c>
      <c r="K40" s="5">
        <v>78825.599999999991</v>
      </c>
      <c r="L40" s="30"/>
      <c r="M40" s="5">
        <v>102992.2984666667</v>
      </c>
      <c r="N40" s="8">
        <v>88284.672000000006</v>
      </c>
      <c r="O40" s="10">
        <v>90649.44</v>
      </c>
      <c r="P40" s="16">
        <f t="shared" si="7"/>
        <v>78970.983323996275</v>
      </c>
      <c r="Q40" s="16">
        <f t="shared" si="8"/>
        <v>15004.486831559292</v>
      </c>
      <c r="R40" s="11">
        <f t="shared" si="12"/>
        <v>93975.470155555566</v>
      </c>
      <c r="S40" s="9">
        <f t="shared" si="4"/>
        <v>0.19219479655791494</v>
      </c>
      <c r="T40" s="12" t="s">
        <v>307</v>
      </c>
      <c r="U40" s="3" t="s">
        <v>52</v>
      </c>
      <c r="V40" s="26" t="b">
        <f t="shared" si="0"/>
        <v>1</v>
      </c>
      <c r="W40" s="28">
        <v>90649.44</v>
      </c>
      <c r="X40" s="27">
        <f t="shared" si="5"/>
        <v>0</v>
      </c>
    </row>
    <row r="41" spans="1:24" ht="60" customHeight="1" x14ac:dyDescent="0.2">
      <c r="A41" s="24">
        <v>38</v>
      </c>
      <c r="B41" s="3" t="s">
        <v>10</v>
      </c>
      <c r="C41" s="3" t="s">
        <v>11</v>
      </c>
      <c r="D41" s="3" t="s">
        <v>12</v>
      </c>
      <c r="E41" s="3" t="s">
        <v>13</v>
      </c>
      <c r="F41" s="3" t="s">
        <v>53</v>
      </c>
      <c r="G41" s="3" t="e">
        <f>VLOOKUP(F41,'[1]RELACION COMPLETA X VEHICULO'!$B$1:$B$515,1,0)</f>
        <v>#N/A</v>
      </c>
      <c r="H41" s="4" t="s">
        <v>15</v>
      </c>
      <c r="I41" s="5">
        <v>399792.4</v>
      </c>
      <c r="J41" s="41">
        <f t="shared" si="1"/>
        <v>21149.017960000001</v>
      </c>
      <c r="K41" s="5">
        <v>399792.4</v>
      </c>
      <c r="L41" s="30"/>
      <c r="M41" s="35">
        <v>269921.75</v>
      </c>
      <c r="N41" s="8">
        <v>447767.48800000007</v>
      </c>
      <c r="O41" s="10">
        <v>459761.26000000007</v>
      </c>
      <c r="P41" s="16">
        <f t="shared" si="7"/>
        <v>381314.60000000009</v>
      </c>
      <c r="Q41" s="16">
        <f t="shared" si="8"/>
        <v>72449.774000000019</v>
      </c>
      <c r="R41" s="11">
        <f t="shared" ref="R41:R43" si="13">AVERAGE(N41:O41)</f>
        <v>453764.37400000007</v>
      </c>
      <c r="S41" s="9">
        <f t="shared" si="4"/>
        <v>0.13500000000000001</v>
      </c>
      <c r="T41" s="12" t="s">
        <v>310</v>
      </c>
      <c r="U41" s="3" t="s">
        <v>53</v>
      </c>
      <c r="V41" s="26" t="b">
        <f t="shared" si="0"/>
        <v>1</v>
      </c>
      <c r="W41" s="28">
        <v>459761.26000000007</v>
      </c>
      <c r="X41" s="27">
        <f t="shared" si="5"/>
        <v>0</v>
      </c>
    </row>
    <row r="42" spans="1:24" ht="60" customHeight="1" x14ac:dyDescent="0.2">
      <c r="A42" s="24">
        <v>39</v>
      </c>
      <c r="B42" s="3" t="s">
        <v>10</v>
      </c>
      <c r="C42" s="3" t="s">
        <v>11</v>
      </c>
      <c r="D42" s="3" t="s">
        <v>12</v>
      </c>
      <c r="E42" s="3" t="s">
        <v>13</v>
      </c>
      <c r="F42" s="3" t="s">
        <v>54</v>
      </c>
      <c r="G42" s="3" t="e">
        <f>VLOOKUP(F42,'[1]RELACION COMPLETA X VEHICULO'!$B$1:$B$515,1,0)</f>
        <v>#N/A</v>
      </c>
      <c r="H42" s="4" t="s">
        <v>15</v>
      </c>
      <c r="I42" s="5">
        <v>460894.93333333329</v>
      </c>
      <c r="J42" s="41">
        <f t="shared" si="1"/>
        <v>24381.341973333332</v>
      </c>
      <c r="K42" s="5">
        <v>460894.93333333329</v>
      </c>
      <c r="L42" s="30"/>
      <c r="M42" s="35">
        <v>288753.5</v>
      </c>
      <c r="N42" s="8">
        <v>516202.32533333328</v>
      </c>
      <c r="O42" s="10">
        <v>530029.17333333334</v>
      </c>
      <c r="P42" s="16">
        <f t="shared" si="7"/>
        <v>439593.06666666671</v>
      </c>
      <c r="Q42" s="16">
        <f t="shared" si="8"/>
        <v>83522.682666666675</v>
      </c>
      <c r="R42" s="11">
        <f t="shared" si="13"/>
        <v>523115.74933333334</v>
      </c>
      <c r="S42" s="9">
        <f t="shared" si="4"/>
        <v>0.13500000000000023</v>
      </c>
      <c r="T42" s="12" t="s">
        <v>310</v>
      </c>
      <c r="U42" s="3" t="s">
        <v>54</v>
      </c>
      <c r="V42" s="26" t="b">
        <f t="shared" si="0"/>
        <v>1</v>
      </c>
      <c r="W42" s="28">
        <v>530029.17333333334</v>
      </c>
      <c r="X42" s="27">
        <f t="shared" si="5"/>
        <v>0</v>
      </c>
    </row>
    <row r="43" spans="1:24" ht="60" customHeight="1" x14ac:dyDescent="0.2">
      <c r="A43" s="24">
        <v>40</v>
      </c>
      <c r="B43" s="3" t="s">
        <v>10</v>
      </c>
      <c r="C43" s="3" t="s">
        <v>11</v>
      </c>
      <c r="D43" s="3" t="s">
        <v>12</v>
      </c>
      <c r="E43" s="3" t="s">
        <v>13</v>
      </c>
      <c r="F43" s="3" t="s">
        <v>55</v>
      </c>
      <c r="G43" s="3" t="e">
        <f>VLOOKUP(F43,'[1]RELACION COMPLETA X VEHICULO'!$B$1:$B$515,1,0)</f>
        <v>#N/A</v>
      </c>
      <c r="H43" s="4" t="s">
        <v>15</v>
      </c>
      <c r="I43" s="5">
        <v>344195.6</v>
      </c>
      <c r="J43" s="41">
        <f t="shared" si="1"/>
        <v>18207.947240000001</v>
      </c>
      <c r="K43" s="5">
        <v>344195.6</v>
      </c>
      <c r="L43" s="33" t="s">
        <v>351</v>
      </c>
      <c r="M43" s="14">
        <v>167000</v>
      </c>
      <c r="N43" s="8">
        <v>385499.07199999999</v>
      </c>
      <c r="O43" s="10">
        <v>395824.94</v>
      </c>
      <c r="P43" s="16">
        <f t="shared" si="7"/>
        <v>328287.40000000002</v>
      </c>
      <c r="Q43" s="16">
        <f t="shared" si="8"/>
        <v>62374.606000000007</v>
      </c>
      <c r="R43" s="11">
        <f t="shared" si="13"/>
        <v>390662.00599999999</v>
      </c>
      <c r="S43" s="9">
        <f t="shared" si="4"/>
        <v>0.13500000000000001</v>
      </c>
      <c r="T43" s="12" t="s">
        <v>310</v>
      </c>
      <c r="U43" s="3" t="s">
        <v>55</v>
      </c>
      <c r="V43" s="26" t="b">
        <f t="shared" si="0"/>
        <v>1</v>
      </c>
      <c r="W43" s="28">
        <v>395824.94</v>
      </c>
      <c r="X43" s="27">
        <f t="shared" si="5"/>
        <v>0</v>
      </c>
    </row>
    <row r="44" spans="1:24" ht="60" customHeight="1" x14ac:dyDescent="0.2">
      <c r="A44" s="24">
        <v>41</v>
      </c>
      <c r="B44" s="3" t="s">
        <v>10</v>
      </c>
      <c r="C44" s="3" t="s">
        <v>11</v>
      </c>
      <c r="D44" s="3" t="s">
        <v>12</v>
      </c>
      <c r="E44" s="3" t="s">
        <v>13</v>
      </c>
      <c r="F44" s="3" t="s">
        <v>56</v>
      </c>
      <c r="G44" s="3" t="e">
        <f>VLOOKUP(F44,'[1]RELACION COMPLETA X VEHICULO'!$B$1:$B$515,1,0)</f>
        <v>#N/A</v>
      </c>
      <c r="H44" s="4" t="s">
        <v>15</v>
      </c>
      <c r="I44" s="5">
        <v>240427.6</v>
      </c>
      <c r="J44" s="41">
        <f t="shared" si="1"/>
        <v>12718.620040000002</v>
      </c>
      <c r="K44" s="5">
        <v>240427.6</v>
      </c>
      <c r="L44" s="30"/>
      <c r="M44" s="35">
        <v>235036.21373333331</v>
      </c>
      <c r="N44" s="8">
        <v>269278.91200000001</v>
      </c>
      <c r="O44" s="10">
        <v>276491.74</v>
      </c>
      <c r="P44" s="16">
        <f t="shared" si="7"/>
        <v>229315.40000000002</v>
      </c>
      <c r="Q44" s="16">
        <f t="shared" si="8"/>
        <v>43569.926000000007</v>
      </c>
      <c r="R44" s="11">
        <f>AVERAGE(N44:O44)</f>
        <v>272885.326</v>
      </c>
      <c r="S44" s="9">
        <f t="shared" si="4"/>
        <v>0.13500000000000001</v>
      </c>
      <c r="T44" s="12" t="s">
        <v>310</v>
      </c>
      <c r="U44" s="3" t="s">
        <v>56</v>
      </c>
      <c r="V44" s="26" t="b">
        <f t="shared" si="0"/>
        <v>1</v>
      </c>
      <c r="W44" s="28">
        <v>276491.74</v>
      </c>
      <c r="X44" s="27">
        <f t="shared" si="5"/>
        <v>0</v>
      </c>
    </row>
    <row r="45" spans="1:24" ht="60" customHeight="1" x14ac:dyDescent="0.2">
      <c r="A45" s="24">
        <v>42</v>
      </c>
      <c r="B45" s="3" t="s">
        <v>10</v>
      </c>
      <c r="C45" s="3" t="s">
        <v>11</v>
      </c>
      <c r="D45" s="3" t="s">
        <v>12</v>
      </c>
      <c r="E45" s="3" t="s">
        <v>13</v>
      </c>
      <c r="F45" s="3" t="s">
        <v>57</v>
      </c>
      <c r="G45" s="3" t="e">
        <f>VLOOKUP(F45,'[1]RELACION COMPLETA X VEHICULO'!$B$1:$B$515,1,0)</f>
        <v>#N/A</v>
      </c>
      <c r="H45" s="4" t="s">
        <v>15</v>
      </c>
      <c r="I45" s="5">
        <v>374332.1</v>
      </c>
      <c r="J45" s="41">
        <f t="shared" si="1"/>
        <v>19802.168089999999</v>
      </c>
      <c r="K45" s="5">
        <v>374332.1</v>
      </c>
      <c r="L45" s="30"/>
      <c r="M45" s="35">
        <v>250227.32093333331</v>
      </c>
      <c r="N45" s="8">
        <v>419251.95199999999</v>
      </c>
      <c r="O45" s="10">
        <v>430481.91500000004</v>
      </c>
      <c r="P45" s="16">
        <f t="shared" si="7"/>
        <v>357031.03655462188</v>
      </c>
      <c r="Q45" s="16">
        <f t="shared" si="8"/>
        <v>67835.896945378161</v>
      </c>
      <c r="R45" s="11">
        <f>AVERAGE(N45:O45)</f>
        <v>424866.93350000004</v>
      </c>
      <c r="S45" s="9">
        <f t="shared" si="4"/>
        <v>0.13500000000000023</v>
      </c>
      <c r="T45" s="12" t="s">
        <v>310</v>
      </c>
      <c r="U45" s="3" t="s">
        <v>57</v>
      </c>
      <c r="V45" s="26" t="b">
        <f t="shared" si="0"/>
        <v>1</v>
      </c>
      <c r="W45" s="28">
        <v>430481.91500000004</v>
      </c>
      <c r="X45" s="27">
        <f t="shared" si="5"/>
        <v>0</v>
      </c>
    </row>
    <row r="46" spans="1:24" ht="60" customHeight="1" x14ac:dyDescent="0.2">
      <c r="A46" s="24">
        <v>43</v>
      </c>
      <c r="B46" s="3" t="s">
        <v>10</v>
      </c>
      <c r="C46" s="3" t="s">
        <v>11</v>
      </c>
      <c r="D46" s="3" t="s">
        <v>12</v>
      </c>
      <c r="E46" s="3" t="s">
        <v>13</v>
      </c>
      <c r="F46" s="3" t="s">
        <v>58</v>
      </c>
      <c r="G46" s="3" t="e">
        <f>VLOOKUP(F46,'[1]RELACION COMPLETA X VEHICULO'!$B$1:$B$515,1,0)</f>
        <v>#N/A</v>
      </c>
      <c r="H46" s="4" t="s">
        <v>15</v>
      </c>
      <c r="I46" s="5">
        <v>320991</v>
      </c>
      <c r="J46" s="41">
        <f t="shared" si="1"/>
        <v>16980.423900000002</v>
      </c>
      <c r="K46" s="5">
        <v>320991</v>
      </c>
      <c r="L46" s="30"/>
      <c r="M46" s="35">
        <v>305159.47463333327</v>
      </c>
      <c r="N46" s="8">
        <v>359509.91999999993</v>
      </c>
      <c r="O46" s="10">
        <v>369139.65</v>
      </c>
      <c r="P46" s="16">
        <f t="shared" si="7"/>
        <v>306155.28151260503</v>
      </c>
      <c r="Q46" s="16">
        <f t="shared" si="8"/>
        <v>58169.503487394955</v>
      </c>
      <c r="R46" s="11">
        <f>AVERAGE(N46:O46)</f>
        <v>364324.78499999997</v>
      </c>
      <c r="S46" s="9">
        <f t="shared" si="4"/>
        <v>0.13500000000000001</v>
      </c>
      <c r="T46" s="12" t="s">
        <v>310</v>
      </c>
      <c r="U46" s="3" t="s">
        <v>58</v>
      </c>
      <c r="V46" s="26" t="b">
        <f t="shared" si="0"/>
        <v>1</v>
      </c>
      <c r="W46" s="28">
        <v>369139.65</v>
      </c>
      <c r="X46" s="27">
        <f t="shared" si="5"/>
        <v>0</v>
      </c>
    </row>
    <row r="47" spans="1:24" ht="60" customHeight="1" x14ac:dyDescent="0.2">
      <c r="A47" s="24">
        <v>44</v>
      </c>
      <c r="B47" s="3" t="s">
        <v>10</v>
      </c>
      <c r="C47" s="3" t="s">
        <v>11</v>
      </c>
      <c r="D47" s="3" t="s">
        <v>12</v>
      </c>
      <c r="E47" s="3" t="s">
        <v>13</v>
      </c>
      <c r="F47" s="3" t="s">
        <v>59</v>
      </c>
      <c r="G47" s="3" t="e">
        <f>VLOOKUP(F47,'[1]RELACION COMPLETA X VEHICULO'!$B$1:$B$515,1,0)</f>
        <v>#N/A</v>
      </c>
      <c r="H47" s="4" t="s">
        <v>15</v>
      </c>
      <c r="I47" s="5">
        <v>1201472.2</v>
      </c>
      <c r="J47" s="41">
        <f t="shared" si="1"/>
        <v>63557.879379999998</v>
      </c>
      <c r="K47" s="5">
        <v>1201472.2</v>
      </c>
      <c r="L47" s="30"/>
      <c r="M47" s="35">
        <v>1099619.622933334</v>
      </c>
      <c r="N47" s="8">
        <v>1345648.8639999998</v>
      </c>
      <c r="O47" s="10">
        <v>1381693.0299999998</v>
      </c>
      <c r="P47" s="16">
        <f t="shared" si="7"/>
        <v>1145941.9722689074</v>
      </c>
      <c r="Q47" s="16">
        <f t="shared" si="8"/>
        <v>217728.9747310924</v>
      </c>
      <c r="R47" s="11">
        <f>AVERAGE(N47:O47)</f>
        <v>1363670.9469999997</v>
      </c>
      <c r="S47" s="9">
        <f t="shared" si="4"/>
        <v>0.13499999999999979</v>
      </c>
      <c r="T47" s="12" t="s">
        <v>310</v>
      </c>
      <c r="U47" s="3" t="s">
        <v>59</v>
      </c>
      <c r="V47" s="26" t="b">
        <f t="shared" si="0"/>
        <v>1</v>
      </c>
      <c r="W47" s="28">
        <v>1381693.0299999998</v>
      </c>
      <c r="X47" s="27">
        <f t="shared" si="5"/>
        <v>0</v>
      </c>
    </row>
    <row r="48" spans="1:24" ht="60" customHeight="1" x14ac:dyDescent="0.2">
      <c r="A48" s="24">
        <v>45</v>
      </c>
      <c r="B48" s="3" t="s">
        <v>10</v>
      </c>
      <c r="C48" s="3" t="s">
        <v>11</v>
      </c>
      <c r="D48" s="3" t="s">
        <v>12</v>
      </c>
      <c r="E48" s="3" t="s">
        <v>13</v>
      </c>
      <c r="F48" s="3" t="s">
        <v>60</v>
      </c>
      <c r="G48" s="3" t="e">
        <f>VLOOKUP(F48,'[1]RELACION COMPLETA X VEHICULO'!$B$1:$B$515,1,0)</f>
        <v>#N/A</v>
      </c>
      <c r="H48" s="4" t="s">
        <v>15</v>
      </c>
      <c r="I48" s="40">
        <v>0</v>
      </c>
      <c r="J48" s="41">
        <f t="shared" si="1"/>
        <v>0</v>
      </c>
      <c r="K48" s="5"/>
      <c r="L48" s="30"/>
      <c r="M48" s="5">
        <v>50218</v>
      </c>
      <c r="N48" s="8">
        <v>56644</v>
      </c>
      <c r="O48" s="10">
        <v>56644</v>
      </c>
      <c r="P48" s="16">
        <f t="shared" si="7"/>
        <v>47600</v>
      </c>
      <c r="Q48" s="16">
        <f t="shared" si="8"/>
        <v>9044</v>
      </c>
      <c r="R48" s="11">
        <f t="shared" ref="R48:R49" si="14">AVERAGE(N48:O48)</f>
        <v>56644</v>
      </c>
      <c r="S48" s="9" t="s">
        <v>308</v>
      </c>
      <c r="T48" s="12" t="s">
        <v>307</v>
      </c>
      <c r="U48" s="3" t="s">
        <v>60</v>
      </c>
      <c r="V48" s="26" t="b">
        <f t="shared" si="0"/>
        <v>1</v>
      </c>
      <c r="W48" s="28">
        <v>56644</v>
      </c>
      <c r="X48" s="27">
        <f t="shared" si="5"/>
        <v>0</v>
      </c>
    </row>
    <row r="49" spans="1:24" ht="60" customHeight="1" x14ac:dyDescent="0.2">
      <c r="A49" s="24">
        <v>46</v>
      </c>
      <c r="B49" s="3" t="s">
        <v>10</v>
      </c>
      <c r="C49" s="3" t="s">
        <v>11</v>
      </c>
      <c r="D49" s="3" t="s">
        <v>12</v>
      </c>
      <c r="E49" s="3" t="s">
        <v>13</v>
      </c>
      <c r="F49" s="3" t="s">
        <v>61</v>
      </c>
      <c r="G49" s="3" t="e">
        <f>VLOOKUP(F49,'[1]RELACION COMPLETA X VEHICULO'!$B$1:$B$515,1,0)</f>
        <v>#N/A</v>
      </c>
      <c r="H49" s="4" t="s">
        <v>15</v>
      </c>
      <c r="I49" s="40">
        <v>0</v>
      </c>
      <c r="J49" s="41">
        <f t="shared" si="1"/>
        <v>0</v>
      </c>
      <c r="K49" s="5"/>
      <c r="L49" s="30"/>
      <c r="M49" s="5">
        <v>3352051.5</v>
      </c>
      <c r="N49" s="8">
        <v>3780987</v>
      </c>
      <c r="O49" s="10">
        <v>3780987</v>
      </c>
      <c r="P49" s="16">
        <f t="shared" si="7"/>
        <v>3177300</v>
      </c>
      <c r="Q49" s="16">
        <f t="shared" si="8"/>
        <v>603687</v>
      </c>
      <c r="R49" s="11">
        <f t="shared" si="14"/>
        <v>3780987</v>
      </c>
      <c r="S49" s="9" t="s">
        <v>308</v>
      </c>
      <c r="T49" s="12" t="s">
        <v>307</v>
      </c>
      <c r="U49" s="3" t="s">
        <v>61</v>
      </c>
      <c r="V49" s="26" t="b">
        <f t="shared" si="0"/>
        <v>1</v>
      </c>
      <c r="W49" s="28">
        <v>3780987</v>
      </c>
      <c r="X49" s="27">
        <f t="shared" si="5"/>
        <v>0</v>
      </c>
    </row>
    <row r="50" spans="1:24" ht="60" customHeight="1" x14ac:dyDescent="0.2">
      <c r="A50" s="24">
        <v>47</v>
      </c>
      <c r="B50" s="3" t="s">
        <v>62</v>
      </c>
      <c r="C50" s="3" t="s">
        <v>11</v>
      </c>
      <c r="D50" s="3" t="s">
        <v>12</v>
      </c>
      <c r="E50" s="3" t="s">
        <v>13</v>
      </c>
      <c r="F50" s="3" t="s">
        <v>63</v>
      </c>
      <c r="G50" s="3" t="e">
        <f>VLOOKUP(F50,'[1]RELACION COMPLETA X VEHICULO'!$B$1:$B$515,1,0)</f>
        <v>#N/A</v>
      </c>
      <c r="H50" s="4" t="s">
        <v>15</v>
      </c>
      <c r="I50" s="40">
        <v>124261</v>
      </c>
      <c r="J50" s="41">
        <f t="shared" si="1"/>
        <v>6573.4069</v>
      </c>
      <c r="K50" s="5">
        <v>125867.8</v>
      </c>
      <c r="L50" s="30"/>
      <c r="M50" s="35">
        <v>169720.4724</v>
      </c>
      <c r="N50" s="8">
        <v>140971.93600000002</v>
      </c>
      <c r="O50" s="10">
        <v>144747.97</v>
      </c>
      <c r="P50" s="16">
        <f t="shared" si="7"/>
        <v>120050.38067226892</v>
      </c>
      <c r="Q50" s="16">
        <f t="shared" si="8"/>
        <v>22809.572327731094</v>
      </c>
      <c r="R50" s="11">
        <f>AVERAGE(N50:O50)</f>
        <v>142859.95300000001</v>
      </c>
      <c r="S50" s="9">
        <f t="shared" si="4"/>
        <v>0.13500000000000001</v>
      </c>
      <c r="T50" s="12" t="s">
        <v>311</v>
      </c>
      <c r="U50" s="3" t="s">
        <v>63</v>
      </c>
      <c r="V50" s="26" t="b">
        <f t="shared" si="0"/>
        <v>1</v>
      </c>
      <c r="W50" s="28">
        <v>144747.97</v>
      </c>
      <c r="X50" s="27">
        <f t="shared" si="5"/>
        <v>0</v>
      </c>
    </row>
    <row r="51" spans="1:24" ht="60" customHeight="1" x14ac:dyDescent="0.2">
      <c r="A51" s="24">
        <v>48</v>
      </c>
      <c r="B51" s="3" t="s">
        <v>62</v>
      </c>
      <c r="C51" s="3" t="s">
        <v>11</v>
      </c>
      <c r="D51" s="3" t="s">
        <v>12</v>
      </c>
      <c r="E51" s="3" t="s">
        <v>13</v>
      </c>
      <c r="F51" s="3" t="s">
        <v>64</v>
      </c>
      <c r="G51" s="3" t="s">
        <v>317</v>
      </c>
      <c r="H51" s="4" t="s">
        <v>15</v>
      </c>
      <c r="I51" s="40" t="e">
        <v>#N/A</v>
      </c>
      <c r="J51" s="41" t="e">
        <f t="shared" si="1"/>
        <v>#N/A</v>
      </c>
      <c r="K51" s="5">
        <v>148750</v>
      </c>
      <c r="L51" s="30"/>
      <c r="M51" s="5"/>
      <c r="N51" s="8">
        <v>166600</v>
      </c>
      <c r="O51" s="10">
        <v>171062.5</v>
      </c>
      <c r="P51" s="16">
        <f t="shared" si="7"/>
        <v>141875</v>
      </c>
      <c r="Q51" s="16">
        <f t="shared" si="8"/>
        <v>26956.25</v>
      </c>
      <c r="R51" s="11">
        <f t="shared" ref="R51:R60" si="15">AVERAGE(N51:O51)</f>
        <v>168831.25</v>
      </c>
      <c r="S51" s="9">
        <f t="shared" si="4"/>
        <v>0.13500000000000001</v>
      </c>
      <c r="T51" s="12" t="s">
        <v>307</v>
      </c>
      <c r="U51" s="3" t="s">
        <v>64</v>
      </c>
      <c r="V51" s="26" t="b">
        <f t="shared" si="0"/>
        <v>1</v>
      </c>
      <c r="W51" s="28">
        <v>171062.5</v>
      </c>
      <c r="X51" s="27">
        <f t="shared" si="5"/>
        <v>0</v>
      </c>
    </row>
    <row r="52" spans="1:24" ht="60" customHeight="1" x14ac:dyDescent="0.2">
      <c r="A52" s="24">
        <v>49</v>
      </c>
      <c r="B52" s="3" t="s">
        <v>62</v>
      </c>
      <c r="C52" s="3" t="s">
        <v>11</v>
      </c>
      <c r="D52" s="3" t="s">
        <v>12</v>
      </c>
      <c r="E52" s="3" t="s">
        <v>13</v>
      </c>
      <c r="F52" s="3" t="s">
        <v>65</v>
      </c>
      <c r="G52" s="3" t="s">
        <v>318</v>
      </c>
      <c r="H52" s="4" t="s">
        <v>15</v>
      </c>
      <c r="I52" s="40" t="e">
        <v>#N/A</v>
      </c>
      <c r="J52" s="41" t="e">
        <f t="shared" si="1"/>
        <v>#N/A</v>
      </c>
      <c r="K52" s="5">
        <v>499800</v>
      </c>
      <c r="L52" s="30"/>
      <c r="M52" s="5">
        <v>878815</v>
      </c>
      <c r="N52" s="8">
        <v>559776</v>
      </c>
      <c r="O52" s="10">
        <v>574770</v>
      </c>
      <c r="P52" s="16">
        <f t="shared" si="7"/>
        <v>476700</v>
      </c>
      <c r="Q52" s="16">
        <f t="shared" si="8"/>
        <v>90573</v>
      </c>
      <c r="R52" s="11">
        <f t="shared" si="15"/>
        <v>567273</v>
      </c>
      <c r="S52" s="9">
        <f t="shared" si="4"/>
        <v>0.13500000000000001</v>
      </c>
      <c r="T52" s="12" t="s">
        <v>307</v>
      </c>
      <c r="U52" s="3" t="s">
        <v>65</v>
      </c>
      <c r="V52" s="26" t="b">
        <f t="shared" si="0"/>
        <v>1</v>
      </c>
      <c r="W52" s="28">
        <v>574770</v>
      </c>
      <c r="X52" s="27">
        <f t="shared" si="5"/>
        <v>0</v>
      </c>
    </row>
    <row r="53" spans="1:24" ht="60" customHeight="1" x14ac:dyDescent="0.2">
      <c r="A53" s="24">
        <v>50</v>
      </c>
      <c r="B53" s="3" t="s">
        <v>62</v>
      </c>
      <c r="C53" s="3" t="s">
        <v>11</v>
      </c>
      <c r="D53" s="3" t="s">
        <v>12</v>
      </c>
      <c r="E53" s="3" t="s">
        <v>13</v>
      </c>
      <c r="F53" s="3" t="s">
        <v>66</v>
      </c>
      <c r="G53" s="3" t="e">
        <f>VLOOKUP(F53,'[1]RELACION COMPLETA X VEHICULO'!$B$1:$B$515,1,0)</f>
        <v>#N/A</v>
      </c>
      <c r="H53" s="4" t="s">
        <v>15</v>
      </c>
      <c r="I53" s="40">
        <v>274955</v>
      </c>
      <c r="J53" s="41">
        <f t="shared" si="1"/>
        <v>14545.119500000001</v>
      </c>
      <c r="K53" s="5">
        <v>273866.95</v>
      </c>
      <c r="L53" s="30"/>
      <c r="M53" s="35">
        <v>263511.52143333328</v>
      </c>
      <c r="N53" s="8">
        <v>306730.98400000005</v>
      </c>
      <c r="O53" s="10">
        <v>314946.99250000005</v>
      </c>
      <c r="P53" s="16">
        <f t="shared" si="7"/>
        <v>261209.23382352947</v>
      </c>
      <c r="Q53" s="16">
        <f t="shared" si="8"/>
        <v>49629.754426470601</v>
      </c>
      <c r="R53" s="11">
        <f t="shared" si="15"/>
        <v>310838.98825000005</v>
      </c>
      <c r="S53" s="9">
        <f t="shared" si="4"/>
        <v>0.13500000000000023</v>
      </c>
      <c r="T53" s="12" t="s">
        <v>310</v>
      </c>
      <c r="U53" s="3" t="s">
        <v>66</v>
      </c>
      <c r="V53" s="26" t="b">
        <f t="shared" si="0"/>
        <v>1</v>
      </c>
      <c r="W53" s="28">
        <v>314946.99250000005</v>
      </c>
      <c r="X53" s="27">
        <f t="shared" si="5"/>
        <v>0</v>
      </c>
    </row>
    <row r="54" spans="1:24" ht="60" customHeight="1" x14ac:dyDescent="0.2">
      <c r="A54" s="24">
        <v>51</v>
      </c>
      <c r="B54" s="3" t="s">
        <v>62</v>
      </c>
      <c r="C54" s="3" t="s">
        <v>11</v>
      </c>
      <c r="D54" s="3" t="s">
        <v>12</v>
      </c>
      <c r="E54" s="3" t="s">
        <v>13</v>
      </c>
      <c r="F54" s="3" t="s">
        <v>67</v>
      </c>
      <c r="G54" s="3" t="e">
        <f>VLOOKUP(F54,'[1]RELACION COMPLETA X VEHICULO'!$B$1:$B$515,1,0)</f>
        <v>#N/A</v>
      </c>
      <c r="H54" s="4" t="s">
        <v>15</v>
      </c>
      <c r="I54" s="40">
        <v>108465</v>
      </c>
      <c r="J54" s="41">
        <f t="shared" si="1"/>
        <v>5737.7984999999999</v>
      </c>
      <c r="K54" s="5">
        <v>110182.2</v>
      </c>
      <c r="L54" s="30"/>
      <c r="M54" s="35">
        <v>62772.5</v>
      </c>
      <c r="N54" s="8">
        <v>123404.064</v>
      </c>
      <c r="O54" s="10">
        <v>126709.53</v>
      </c>
      <c r="P54" s="16">
        <f t="shared" si="7"/>
        <v>105089.74537815126</v>
      </c>
      <c r="Q54" s="16">
        <f t="shared" si="8"/>
        <v>19967.051621848739</v>
      </c>
      <c r="R54" s="11">
        <f t="shared" si="15"/>
        <v>125056.79699999999</v>
      </c>
      <c r="S54" s="9">
        <f t="shared" si="4"/>
        <v>0.13500000000000001</v>
      </c>
      <c r="T54" s="12" t="s">
        <v>310</v>
      </c>
      <c r="U54" s="3" t="s">
        <v>67</v>
      </c>
      <c r="V54" s="26" t="b">
        <f t="shared" si="0"/>
        <v>1</v>
      </c>
      <c r="W54" s="28">
        <v>126709.53</v>
      </c>
      <c r="X54" s="27">
        <f t="shared" si="5"/>
        <v>0</v>
      </c>
    </row>
    <row r="55" spans="1:24" ht="60" customHeight="1" x14ac:dyDescent="0.2">
      <c r="A55" s="24">
        <v>52</v>
      </c>
      <c r="B55" s="3" t="s">
        <v>62</v>
      </c>
      <c r="C55" s="3" t="s">
        <v>11</v>
      </c>
      <c r="D55" s="3" t="s">
        <v>12</v>
      </c>
      <c r="E55" s="3" t="s">
        <v>13</v>
      </c>
      <c r="F55" s="3" t="s">
        <v>68</v>
      </c>
      <c r="G55" s="3" t="e">
        <f>VLOOKUP(F55,'[1]RELACION COMPLETA X VEHICULO'!$B$1:$B$515,1,0)</f>
        <v>#N/A</v>
      </c>
      <c r="H55" s="4" t="s">
        <v>15</v>
      </c>
      <c r="I55" s="40">
        <v>0</v>
      </c>
      <c r="J55" s="41">
        <f t="shared" si="1"/>
        <v>0</v>
      </c>
      <c r="K55" s="5"/>
      <c r="L55" s="30"/>
      <c r="M55" s="5">
        <v>878815</v>
      </c>
      <c r="N55" s="8">
        <v>991270</v>
      </c>
      <c r="O55" s="10">
        <v>991270</v>
      </c>
      <c r="P55" s="16">
        <f t="shared" si="7"/>
        <v>833000</v>
      </c>
      <c r="Q55" s="16">
        <f t="shared" si="8"/>
        <v>158270</v>
      </c>
      <c r="R55" s="11">
        <f t="shared" si="15"/>
        <v>991270</v>
      </c>
      <c r="S55" s="9" t="s">
        <v>308</v>
      </c>
      <c r="T55" s="12" t="s">
        <v>307</v>
      </c>
      <c r="U55" s="3" t="s">
        <v>68</v>
      </c>
      <c r="V55" s="26" t="b">
        <f t="shared" si="0"/>
        <v>1</v>
      </c>
      <c r="W55" s="28">
        <v>991270</v>
      </c>
      <c r="X55" s="27">
        <f t="shared" si="5"/>
        <v>0</v>
      </c>
    </row>
    <row r="56" spans="1:24" ht="60" customHeight="1" x14ac:dyDescent="0.2">
      <c r="A56" s="24">
        <v>53</v>
      </c>
      <c r="B56" s="3" t="s">
        <v>62</v>
      </c>
      <c r="C56" s="3" t="s">
        <v>11</v>
      </c>
      <c r="D56" s="3" t="s">
        <v>12</v>
      </c>
      <c r="E56" s="3" t="s">
        <v>13</v>
      </c>
      <c r="F56" s="3" t="s">
        <v>69</v>
      </c>
      <c r="G56" s="3" t="e">
        <f>VLOOKUP(F56,'[1]RELACION COMPLETA X VEHICULO'!$B$1:$B$515,1,0)</f>
        <v>#N/A</v>
      </c>
      <c r="H56" s="4" t="s">
        <v>15</v>
      </c>
      <c r="I56" s="5">
        <v>1206818.666666667</v>
      </c>
      <c r="J56" s="41">
        <f t="shared" si="1"/>
        <v>63840.707466666689</v>
      </c>
      <c r="K56" s="5">
        <v>1206818.666666667</v>
      </c>
      <c r="L56" s="30"/>
      <c r="M56" s="35">
        <v>753270</v>
      </c>
      <c r="N56" s="8">
        <v>1351636.9066666672</v>
      </c>
      <c r="O56" s="10">
        <v>1387841.4666666673</v>
      </c>
      <c r="P56" s="16">
        <f t="shared" si="7"/>
        <v>1151041.333333334</v>
      </c>
      <c r="Q56" s="16">
        <f t="shared" si="8"/>
        <v>218697.85333333345</v>
      </c>
      <c r="R56" s="11">
        <f t="shared" si="15"/>
        <v>1369739.1866666672</v>
      </c>
      <c r="S56" s="9">
        <f t="shared" si="4"/>
        <v>0.13500000000000023</v>
      </c>
      <c r="T56" s="12" t="s">
        <v>310</v>
      </c>
      <c r="U56" s="3" t="s">
        <v>69</v>
      </c>
      <c r="V56" s="26" t="b">
        <f t="shared" si="0"/>
        <v>1</v>
      </c>
      <c r="W56" s="28">
        <v>1387841.4666666673</v>
      </c>
      <c r="X56" s="27">
        <f t="shared" si="5"/>
        <v>0</v>
      </c>
    </row>
    <row r="57" spans="1:24" ht="60" customHeight="1" x14ac:dyDescent="0.2">
      <c r="A57" s="24">
        <v>54</v>
      </c>
      <c r="B57" s="3" t="s">
        <v>62</v>
      </c>
      <c r="C57" s="3" t="s">
        <v>11</v>
      </c>
      <c r="D57" s="3" t="s">
        <v>12</v>
      </c>
      <c r="E57" s="3" t="s">
        <v>13</v>
      </c>
      <c r="F57" s="3" t="s">
        <v>70</v>
      </c>
      <c r="G57" s="3" t="e">
        <f>VLOOKUP(F57,'[1]RELACION COMPLETA X VEHICULO'!$B$1:$B$515,1,0)</f>
        <v>#N/A</v>
      </c>
      <c r="H57" s="4" t="s">
        <v>15</v>
      </c>
      <c r="I57" s="40">
        <v>0</v>
      </c>
      <c r="J57" s="41">
        <f t="shared" si="1"/>
        <v>0</v>
      </c>
      <c r="K57" s="5"/>
      <c r="L57" s="30"/>
      <c r="M57" s="5">
        <v>2259810</v>
      </c>
      <c r="N57" s="8">
        <v>2548980</v>
      </c>
      <c r="O57" s="10">
        <v>2548980</v>
      </c>
      <c r="P57" s="16">
        <f t="shared" si="7"/>
        <v>2142000</v>
      </c>
      <c r="Q57" s="16">
        <f t="shared" si="8"/>
        <v>406980</v>
      </c>
      <c r="R57" s="11">
        <f t="shared" si="15"/>
        <v>2548980</v>
      </c>
      <c r="S57" s="9" t="s">
        <v>308</v>
      </c>
      <c r="T57" s="12" t="s">
        <v>307</v>
      </c>
      <c r="U57" s="3" t="s">
        <v>70</v>
      </c>
      <c r="V57" s="26" t="b">
        <f t="shared" si="0"/>
        <v>1</v>
      </c>
      <c r="W57" s="28">
        <v>2548980</v>
      </c>
      <c r="X57" s="27">
        <f t="shared" si="5"/>
        <v>0</v>
      </c>
    </row>
    <row r="58" spans="1:24" ht="60" customHeight="1" x14ac:dyDescent="0.2">
      <c r="A58" s="24">
        <v>55</v>
      </c>
      <c r="B58" s="3" t="s">
        <v>62</v>
      </c>
      <c r="C58" s="3" t="s">
        <v>11</v>
      </c>
      <c r="D58" s="3" t="s">
        <v>12</v>
      </c>
      <c r="E58" s="3" t="s">
        <v>13</v>
      </c>
      <c r="F58" s="3" t="s">
        <v>71</v>
      </c>
      <c r="G58" s="3" t="e">
        <f>VLOOKUP(F58,'[1]RELACION COMPLETA X VEHICULO'!$B$1:$B$515,1,0)</f>
        <v>#N/A</v>
      </c>
      <c r="H58" s="4" t="s">
        <v>15</v>
      </c>
      <c r="I58" s="5">
        <v>1132237.3999999999</v>
      </c>
      <c r="J58" s="41">
        <f t="shared" si="1"/>
        <v>59895.358459999996</v>
      </c>
      <c r="K58" s="5">
        <v>1132237.3999999999</v>
      </c>
      <c r="L58" s="30"/>
      <c r="M58" s="35">
        <v>753270</v>
      </c>
      <c r="N58" s="8">
        <v>1268105.888</v>
      </c>
      <c r="O58" s="10">
        <v>1302073.01</v>
      </c>
      <c r="P58" s="16">
        <f t="shared" si="7"/>
        <v>1079907.1000000001</v>
      </c>
      <c r="Q58" s="16">
        <f t="shared" si="8"/>
        <v>205182.34900000002</v>
      </c>
      <c r="R58" s="11">
        <f t="shared" si="15"/>
        <v>1285089.449</v>
      </c>
      <c r="S58" s="9">
        <f t="shared" si="4"/>
        <v>0.13500000000000001</v>
      </c>
      <c r="T58" s="12" t="s">
        <v>310</v>
      </c>
      <c r="U58" s="3" t="s">
        <v>71</v>
      </c>
      <c r="V58" s="26" t="b">
        <f t="shared" si="0"/>
        <v>1</v>
      </c>
      <c r="W58" s="28">
        <v>1302073.01</v>
      </c>
      <c r="X58" s="27">
        <f t="shared" si="5"/>
        <v>0</v>
      </c>
    </row>
    <row r="59" spans="1:24" ht="60" customHeight="1" x14ac:dyDescent="0.2">
      <c r="A59" s="24">
        <v>56</v>
      </c>
      <c r="B59" s="3" t="s">
        <v>62</v>
      </c>
      <c r="C59" s="3" t="s">
        <v>11</v>
      </c>
      <c r="D59" s="3" t="s">
        <v>12</v>
      </c>
      <c r="E59" s="3" t="s">
        <v>13</v>
      </c>
      <c r="F59" s="3" t="s">
        <v>72</v>
      </c>
      <c r="G59" s="3" t="e">
        <f>VLOOKUP(F59,'[1]RELACION COMPLETA X VEHICULO'!$B$1:$B$515,1,0)</f>
        <v>#N/A</v>
      </c>
      <c r="H59" s="4" t="s">
        <v>15</v>
      </c>
      <c r="I59" s="40">
        <v>0</v>
      </c>
      <c r="J59" s="41">
        <f t="shared" si="1"/>
        <v>0</v>
      </c>
      <c r="K59" s="5"/>
      <c r="L59" s="30"/>
      <c r="M59" s="35">
        <v>5649525</v>
      </c>
      <c r="N59" s="8">
        <v>6372450</v>
      </c>
      <c r="O59" s="10">
        <v>6372450</v>
      </c>
      <c r="P59" s="16">
        <f t="shared" si="7"/>
        <v>5355000</v>
      </c>
      <c r="Q59" s="16">
        <f t="shared" si="8"/>
        <v>1017450</v>
      </c>
      <c r="R59" s="11">
        <f t="shared" si="15"/>
        <v>6372450</v>
      </c>
      <c r="S59" s="9" t="s">
        <v>308</v>
      </c>
      <c r="T59" s="12" t="s">
        <v>310</v>
      </c>
      <c r="U59" s="3" t="s">
        <v>72</v>
      </c>
      <c r="V59" s="26" t="b">
        <f t="shared" si="0"/>
        <v>1</v>
      </c>
      <c r="W59" s="28">
        <v>6372450</v>
      </c>
      <c r="X59" s="27">
        <f t="shared" si="5"/>
        <v>0</v>
      </c>
    </row>
    <row r="60" spans="1:24" ht="60" customHeight="1" x14ac:dyDescent="0.2">
      <c r="A60" s="24">
        <v>57</v>
      </c>
      <c r="B60" s="3" t="s">
        <v>62</v>
      </c>
      <c r="C60" s="3" t="s">
        <v>11</v>
      </c>
      <c r="D60" s="3" t="s">
        <v>12</v>
      </c>
      <c r="E60" s="3" t="s">
        <v>13</v>
      </c>
      <c r="F60" s="3" t="s">
        <v>73</v>
      </c>
      <c r="G60" s="3" t="e">
        <f>VLOOKUP(F60,'[1]RELACION COMPLETA X VEHICULO'!$B$1:$B$515,1,0)</f>
        <v>#N/A</v>
      </c>
      <c r="H60" s="4" t="s">
        <v>15</v>
      </c>
      <c r="I60" s="40">
        <v>0</v>
      </c>
      <c r="J60" s="41">
        <f t="shared" si="1"/>
        <v>0</v>
      </c>
      <c r="K60" s="5"/>
      <c r="L60" s="30"/>
      <c r="M60" s="5">
        <v>2510900</v>
      </c>
      <c r="N60" s="8">
        <v>2832200</v>
      </c>
      <c r="O60" s="10">
        <v>2832200</v>
      </c>
      <c r="P60" s="16">
        <f t="shared" si="7"/>
        <v>2380000</v>
      </c>
      <c r="Q60" s="16">
        <f t="shared" si="8"/>
        <v>452200</v>
      </c>
      <c r="R60" s="11">
        <f t="shared" si="15"/>
        <v>2832200</v>
      </c>
      <c r="S60" s="9" t="s">
        <v>308</v>
      </c>
      <c r="T60" s="12" t="s">
        <v>307</v>
      </c>
      <c r="U60" s="3" t="s">
        <v>73</v>
      </c>
      <c r="V60" s="26" t="b">
        <f t="shared" si="0"/>
        <v>1</v>
      </c>
      <c r="W60" s="28">
        <v>2832200</v>
      </c>
      <c r="X60" s="27">
        <f t="shared" si="5"/>
        <v>0</v>
      </c>
    </row>
    <row r="61" spans="1:24" ht="60" customHeight="1" x14ac:dyDescent="0.2">
      <c r="A61" s="24">
        <v>58</v>
      </c>
      <c r="B61" s="3" t="s">
        <v>62</v>
      </c>
      <c r="C61" s="3" t="s">
        <v>11</v>
      </c>
      <c r="D61" s="3" t="s">
        <v>12</v>
      </c>
      <c r="E61" s="3" t="s">
        <v>13</v>
      </c>
      <c r="F61" s="3" t="s">
        <v>74</v>
      </c>
      <c r="G61" s="3" t="e">
        <f>VLOOKUP(F61,'[1]RELACION COMPLETA X VEHICULO'!$B$1:$B$515,1,0)</f>
        <v>#N/A</v>
      </c>
      <c r="H61" s="4" t="s">
        <v>15</v>
      </c>
      <c r="I61" s="40">
        <v>652796</v>
      </c>
      <c r="J61" s="41">
        <f t="shared" si="1"/>
        <v>34532.9084</v>
      </c>
      <c r="K61" s="5">
        <v>661681.75</v>
      </c>
      <c r="L61" s="30"/>
      <c r="M61" s="35">
        <v>502180</v>
      </c>
      <c r="N61" s="8">
        <v>741083.55999999994</v>
      </c>
      <c r="O61" s="10">
        <v>760934.01249999995</v>
      </c>
      <c r="P61" s="16">
        <f t="shared" si="7"/>
        <v>631099.82037815114</v>
      </c>
      <c r="Q61" s="16">
        <f t="shared" si="8"/>
        <v>119908.96587184872</v>
      </c>
      <c r="R61" s="11">
        <f>AVERAGE(N61:O61)</f>
        <v>751008.78624999989</v>
      </c>
      <c r="S61" s="9">
        <f t="shared" si="4"/>
        <v>0.13499999999999979</v>
      </c>
      <c r="T61" s="12" t="s">
        <v>310</v>
      </c>
      <c r="U61" s="3" t="s">
        <v>74</v>
      </c>
      <c r="V61" s="26" t="b">
        <f t="shared" si="0"/>
        <v>1</v>
      </c>
      <c r="W61" s="28">
        <v>760934.01249999995</v>
      </c>
      <c r="X61" s="27">
        <f t="shared" si="5"/>
        <v>0</v>
      </c>
    </row>
    <row r="62" spans="1:24" ht="60" customHeight="1" x14ac:dyDescent="0.2">
      <c r="A62" s="24">
        <v>59</v>
      </c>
      <c r="B62" s="3" t="s">
        <v>62</v>
      </c>
      <c r="C62" s="3" t="s">
        <v>11</v>
      </c>
      <c r="D62" s="3" t="s">
        <v>12</v>
      </c>
      <c r="E62" s="3" t="s">
        <v>13</v>
      </c>
      <c r="F62" s="3" t="s">
        <v>75</v>
      </c>
      <c r="G62" s="3" t="e">
        <f>VLOOKUP(F62,'[1]RELACION COMPLETA X VEHICULO'!$B$1:$B$515,1,0)</f>
        <v>#N/A</v>
      </c>
      <c r="H62" s="4" t="s">
        <v>15</v>
      </c>
      <c r="I62" s="5">
        <v>660246</v>
      </c>
      <c r="J62" s="41">
        <f t="shared" si="1"/>
        <v>34927.013400000003</v>
      </c>
      <c r="K62" s="5">
        <v>660246</v>
      </c>
      <c r="L62" s="30"/>
      <c r="M62" s="35">
        <v>313862.5</v>
      </c>
      <c r="N62" s="8">
        <v>739475.52</v>
      </c>
      <c r="O62" s="10">
        <v>759282.9</v>
      </c>
      <c r="P62" s="16">
        <f t="shared" si="7"/>
        <v>629730.42857142852</v>
      </c>
      <c r="Q62" s="16">
        <f t="shared" si="8"/>
        <v>119648.78142857143</v>
      </c>
      <c r="R62" s="11">
        <f>AVERAGE(N62:O62)</f>
        <v>749379.21</v>
      </c>
      <c r="S62" s="9">
        <f t="shared" si="4"/>
        <v>0.13500000000000001</v>
      </c>
      <c r="T62" s="12" t="s">
        <v>310</v>
      </c>
      <c r="U62" s="3" t="s">
        <v>75</v>
      </c>
      <c r="V62" s="26" t="b">
        <f t="shared" si="0"/>
        <v>1</v>
      </c>
      <c r="W62" s="28">
        <v>759282.9</v>
      </c>
      <c r="X62" s="27">
        <f t="shared" si="5"/>
        <v>0</v>
      </c>
    </row>
    <row r="63" spans="1:24" ht="60" customHeight="1" x14ac:dyDescent="0.2">
      <c r="A63" s="24">
        <v>60</v>
      </c>
      <c r="B63" s="3" t="s">
        <v>62</v>
      </c>
      <c r="C63" s="3" t="s">
        <v>11</v>
      </c>
      <c r="D63" s="3" t="s">
        <v>12</v>
      </c>
      <c r="E63" s="3" t="s">
        <v>13</v>
      </c>
      <c r="F63" s="3" t="s">
        <v>76</v>
      </c>
      <c r="G63" s="3" t="e">
        <f>VLOOKUP(F63,'[1]RELACION COMPLETA X VEHICULO'!$B$1:$B$515,1,0)</f>
        <v>#N/A</v>
      </c>
      <c r="H63" s="4" t="s">
        <v>15</v>
      </c>
      <c r="I63" s="40">
        <v>136199</v>
      </c>
      <c r="J63" s="41">
        <f t="shared" si="1"/>
        <v>7204.9271000000008</v>
      </c>
      <c r="K63" s="5">
        <v>132819.8666666667</v>
      </c>
      <c r="L63" s="30"/>
      <c r="M63" s="5">
        <v>139846.17800000001</v>
      </c>
      <c r="N63" s="8">
        <v>148758.25066666672</v>
      </c>
      <c r="O63" s="10">
        <v>152742.84666666671</v>
      </c>
      <c r="P63" s="16">
        <f t="shared" si="7"/>
        <v>123626.68776844075</v>
      </c>
      <c r="Q63" s="16">
        <f t="shared" si="8"/>
        <v>23489.070676003743</v>
      </c>
      <c r="R63" s="11">
        <f t="shared" ref="R63:R106" si="16">AVERAGE(M63:O63)</f>
        <v>147115.75844444448</v>
      </c>
      <c r="S63" s="9">
        <f t="shared" si="4"/>
        <v>0.10763368565679765</v>
      </c>
      <c r="T63" s="12" t="s">
        <v>307</v>
      </c>
      <c r="U63" s="3" t="s">
        <v>76</v>
      </c>
      <c r="V63" s="26" t="b">
        <f t="shared" si="0"/>
        <v>1</v>
      </c>
      <c r="W63" s="28">
        <v>152742.84666666671</v>
      </c>
      <c r="X63" s="27">
        <f t="shared" si="5"/>
        <v>0</v>
      </c>
    </row>
    <row r="64" spans="1:24" ht="60" customHeight="1" x14ac:dyDescent="0.2">
      <c r="A64" s="24">
        <v>61</v>
      </c>
      <c r="B64" s="3" t="s">
        <v>62</v>
      </c>
      <c r="C64" s="3" t="s">
        <v>11</v>
      </c>
      <c r="D64" s="3" t="s">
        <v>12</v>
      </c>
      <c r="E64" s="3" t="s">
        <v>13</v>
      </c>
      <c r="F64" s="3" t="s">
        <v>77</v>
      </c>
      <c r="G64" s="3" t="e">
        <f>VLOOKUP(F64,'[1]RELACION COMPLETA X VEHICULO'!$B$1:$B$515,1,0)</f>
        <v>#N/A</v>
      </c>
      <c r="H64" s="4" t="s">
        <v>15</v>
      </c>
      <c r="I64" s="40">
        <v>620686</v>
      </c>
      <c r="J64" s="41">
        <f t="shared" si="1"/>
        <v>32834.289400000001</v>
      </c>
      <c r="K64" s="5">
        <v>620685.5</v>
      </c>
      <c r="L64" s="30"/>
      <c r="M64" s="5">
        <v>653520.28940000001</v>
      </c>
      <c r="N64" s="8">
        <v>695167.76</v>
      </c>
      <c r="O64" s="10">
        <v>713788.32499999995</v>
      </c>
      <c r="P64" s="16">
        <f t="shared" si="7"/>
        <v>577724.47462184879</v>
      </c>
      <c r="Q64" s="16">
        <f t="shared" si="8"/>
        <v>109767.65017815126</v>
      </c>
      <c r="R64" s="11">
        <f t="shared" si="16"/>
        <v>687492.12479999999</v>
      </c>
      <c r="S64" s="9">
        <f t="shared" si="4"/>
        <v>0.10763361605837418</v>
      </c>
      <c r="T64" s="12" t="s">
        <v>307</v>
      </c>
      <c r="U64" s="3" t="s">
        <v>77</v>
      </c>
      <c r="V64" s="26" t="b">
        <f t="shared" si="0"/>
        <v>1</v>
      </c>
      <c r="W64" s="28">
        <v>713788.32499999995</v>
      </c>
      <c r="X64" s="27">
        <f t="shared" si="5"/>
        <v>0</v>
      </c>
    </row>
    <row r="65" spans="1:24" ht="60" customHeight="1" x14ac:dyDescent="0.2">
      <c r="A65" s="24">
        <v>62</v>
      </c>
      <c r="B65" s="3" t="s">
        <v>62</v>
      </c>
      <c r="C65" s="3" t="s">
        <v>11</v>
      </c>
      <c r="D65" s="3" t="s">
        <v>12</v>
      </c>
      <c r="E65" s="3" t="s">
        <v>13</v>
      </c>
      <c r="F65" s="3" t="s">
        <v>78</v>
      </c>
      <c r="G65" s="3" t="e">
        <f>VLOOKUP(F65,'[1]RELACION COMPLETA X VEHICULO'!$B$1:$B$515,1,0)</f>
        <v>#N/A</v>
      </c>
      <c r="H65" s="4" t="s">
        <v>15</v>
      </c>
      <c r="I65" s="40">
        <v>248236</v>
      </c>
      <c r="J65" s="41">
        <f t="shared" si="1"/>
        <v>13131.6844</v>
      </c>
      <c r="K65" s="5">
        <v>240546.6</v>
      </c>
      <c r="L65" s="30"/>
      <c r="M65" s="5">
        <v>253271.9363</v>
      </c>
      <c r="N65" s="8">
        <v>269412.19199999998</v>
      </c>
      <c r="O65" s="10">
        <v>276628.59000000003</v>
      </c>
      <c r="P65" s="16">
        <f t="shared" si="7"/>
        <v>223897.11997198884</v>
      </c>
      <c r="Q65" s="16">
        <f t="shared" si="8"/>
        <v>42540.452794677884</v>
      </c>
      <c r="R65" s="11">
        <f t="shared" si="16"/>
        <v>266437.57276666671</v>
      </c>
      <c r="S65" s="9">
        <f t="shared" si="4"/>
        <v>0.10763391694859425</v>
      </c>
      <c r="T65" s="12" t="s">
        <v>307</v>
      </c>
      <c r="U65" s="3" t="s">
        <v>78</v>
      </c>
      <c r="V65" s="26" t="b">
        <f t="shared" si="0"/>
        <v>1</v>
      </c>
      <c r="W65" s="28">
        <v>276628.59000000003</v>
      </c>
      <c r="X65" s="27">
        <f t="shared" si="5"/>
        <v>0</v>
      </c>
    </row>
    <row r="66" spans="1:24" ht="60" customHeight="1" x14ac:dyDescent="0.2">
      <c r="A66" s="24">
        <v>63</v>
      </c>
      <c r="B66" s="3" t="s">
        <v>62</v>
      </c>
      <c r="C66" s="3" t="s">
        <v>11</v>
      </c>
      <c r="D66" s="3" t="s">
        <v>12</v>
      </c>
      <c r="E66" s="3" t="s">
        <v>13</v>
      </c>
      <c r="F66" s="3" t="s">
        <v>79</v>
      </c>
      <c r="G66" s="3" t="e">
        <f>VLOOKUP(F66,'[1]RELACION COMPLETA X VEHICULO'!$B$1:$B$515,1,0)</f>
        <v>#N/A</v>
      </c>
      <c r="H66" s="4" t="s">
        <v>15</v>
      </c>
      <c r="I66" s="40">
        <v>191527</v>
      </c>
      <c r="J66" s="41">
        <f t="shared" si="1"/>
        <v>10131.7783</v>
      </c>
      <c r="K66" s="5">
        <v>192681.7</v>
      </c>
      <c r="L66" s="30"/>
      <c r="M66" s="5">
        <v>202874.87779999999</v>
      </c>
      <c r="N66" s="8">
        <v>215803.50400000002</v>
      </c>
      <c r="O66" s="10">
        <v>221583.95500000002</v>
      </c>
      <c r="P66" s="16">
        <f t="shared" si="7"/>
        <v>179345.19238095239</v>
      </c>
      <c r="Q66" s="16">
        <f t="shared" si="8"/>
        <v>34075.586552380955</v>
      </c>
      <c r="R66" s="11">
        <f t="shared" si="16"/>
        <v>213420.77893333332</v>
      </c>
      <c r="S66" s="9">
        <f t="shared" si="4"/>
        <v>0.10763387977858452</v>
      </c>
      <c r="T66" s="12" t="s">
        <v>307</v>
      </c>
      <c r="U66" s="3" t="s">
        <v>79</v>
      </c>
      <c r="V66" s="26" t="b">
        <f t="shared" si="0"/>
        <v>1</v>
      </c>
      <c r="W66" s="28">
        <v>221583.95500000002</v>
      </c>
      <c r="X66" s="27">
        <f t="shared" si="5"/>
        <v>0</v>
      </c>
    </row>
    <row r="67" spans="1:24" ht="60" customHeight="1" x14ac:dyDescent="0.2">
      <c r="A67" s="24">
        <v>64</v>
      </c>
      <c r="B67" s="3" t="s">
        <v>62</v>
      </c>
      <c r="C67" s="3" t="s">
        <v>11</v>
      </c>
      <c r="D67" s="3" t="s">
        <v>12</v>
      </c>
      <c r="E67" s="3" t="s">
        <v>13</v>
      </c>
      <c r="F67" s="3" t="s">
        <v>80</v>
      </c>
      <c r="G67" s="3" t="e">
        <f>VLOOKUP(F67,'[1]RELACION COMPLETA X VEHICULO'!$B$1:$B$515,1,0)</f>
        <v>#N/A</v>
      </c>
      <c r="H67" s="4" t="s">
        <v>15</v>
      </c>
      <c r="I67" s="40">
        <v>111098</v>
      </c>
      <c r="J67" s="41">
        <f t="shared" si="1"/>
        <v>5877.0842000000002</v>
      </c>
      <c r="K67" s="5">
        <v>110407.9</v>
      </c>
      <c r="L67" s="30"/>
      <c r="M67" s="35">
        <v>139185.52773333329</v>
      </c>
      <c r="N67" s="8">
        <v>123656.848</v>
      </c>
      <c r="O67" s="10">
        <v>126969.08499999999</v>
      </c>
      <c r="P67" s="16">
        <f t="shared" si="7"/>
        <v>105305.01386554622</v>
      </c>
      <c r="Q67" s="16">
        <f t="shared" si="8"/>
        <v>20007.952634453781</v>
      </c>
      <c r="R67" s="11">
        <f>AVERAGE(N67:O67)</f>
        <v>125312.96649999999</v>
      </c>
      <c r="S67" s="9">
        <f t="shared" si="4"/>
        <v>0.13500000000000001</v>
      </c>
      <c r="T67" s="12" t="s">
        <v>311</v>
      </c>
      <c r="U67" s="3" t="s">
        <v>80</v>
      </c>
      <c r="V67" s="26" t="b">
        <f t="shared" si="0"/>
        <v>1</v>
      </c>
      <c r="W67" s="28">
        <v>126969.08499999999</v>
      </c>
      <c r="X67" s="27">
        <f t="shared" si="5"/>
        <v>0</v>
      </c>
    </row>
    <row r="68" spans="1:24" ht="60" customHeight="1" x14ac:dyDescent="0.2">
      <c r="A68" s="24">
        <v>65</v>
      </c>
      <c r="B68" s="3" t="s">
        <v>62</v>
      </c>
      <c r="C68" s="3" t="s">
        <v>11</v>
      </c>
      <c r="D68" s="3" t="s">
        <v>12</v>
      </c>
      <c r="E68" s="3" t="s">
        <v>13</v>
      </c>
      <c r="F68" s="3" t="s">
        <v>81</v>
      </c>
      <c r="G68" s="3" t="e">
        <f>VLOOKUP(F68,'[1]RELACION COMPLETA X VEHICULO'!$B$1:$B$515,1,0)</f>
        <v>#N/A</v>
      </c>
      <c r="H68" s="4" t="s">
        <v>15</v>
      </c>
      <c r="I68" s="40">
        <v>343315</v>
      </c>
      <c r="J68" s="41">
        <f t="shared" si="1"/>
        <v>18161.363499999999</v>
      </c>
      <c r="K68" s="5">
        <v>348552.9</v>
      </c>
      <c r="L68" s="30"/>
      <c r="M68" s="5">
        <v>373420.48456666671</v>
      </c>
      <c r="N68" s="8">
        <v>390379.24800000008</v>
      </c>
      <c r="O68" s="10">
        <v>400835.83500000008</v>
      </c>
      <c r="P68" s="16">
        <f t="shared" si="7"/>
        <v>326228.45029878622</v>
      </c>
      <c r="Q68" s="16">
        <f t="shared" si="8"/>
        <v>61983.405556769379</v>
      </c>
      <c r="R68" s="11">
        <f t="shared" si="16"/>
        <v>388211.85585555556</v>
      </c>
      <c r="S68" s="9">
        <f t="shared" si="4"/>
        <v>0.11378174118062301</v>
      </c>
      <c r="T68" s="12" t="s">
        <v>307</v>
      </c>
      <c r="U68" s="3" t="s">
        <v>81</v>
      </c>
      <c r="V68" s="26" t="b">
        <f t="shared" ref="V68:V131" si="17">+F68=U68</f>
        <v>1</v>
      </c>
      <c r="W68" s="28">
        <v>400835.83500000008</v>
      </c>
      <c r="X68" s="27">
        <f t="shared" si="5"/>
        <v>0</v>
      </c>
    </row>
    <row r="69" spans="1:24" ht="60" customHeight="1" x14ac:dyDescent="0.2">
      <c r="A69" s="24">
        <v>66</v>
      </c>
      <c r="B69" s="3" t="s">
        <v>10</v>
      </c>
      <c r="C69" s="3" t="s">
        <v>82</v>
      </c>
      <c r="D69" s="3" t="s">
        <v>83</v>
      </c>
      <c r="E69" s="3" t="s">
        <v>84</v>
      </c>
      <c r="F69" s="3" t="s">
        <v>85</v>
      </c>
      <c r="G69" s="3" t="e">
        <f>VLOOKUP(F69,'[1]RELACION COMPLETA X VEHICULO'!$B$1:$B$515,1,0)</f>
        <v>#N/A</v>
      </c>
      <c r="H69" s="4" t="s">
        <v>17</v>
      </c>
      <c r="I69" s="40">
        <v>62006</v>
      </c>
      <c r="J69" s="41">
        <f t="shared" ref="J69:J132" si="18">+I69*$K$2</f>
        <v>3280.1174000000001</v>
      </c>
      <c r="K69" s="5">
        <v>62005.7</v>
      </c>
      <c r="L69" s="30"/>
      <c r="M69" s="35">
        <v>88719.372466666668</v>
      </c>
      <c r="N69" s="8">
        <v>69446.383999999991</v>
      </c>
      <c r="O69" s="10">
        <v>71306.554999999993</v>
      </c>
      <c r="P69" s="16">
        <f t="shared" ref="P69:P71" si="19">+R69</f>
        <v>70376.469499999992</v>
      </c>
      <c r="Q69" s="16">
        <v>0</v>
      </c>
      <c r="R69" s="11">
        <f>AVERAGE(N69:O69)</f>
        <v>70376.469499999992</v>
      </c>
      <c r="S69" s="9">
        <f t="shared" ref="S69:S131" si="20">+R69/K69-1</f>
        <v>0.13500000000000001</v>
      </c>
      <c r="T69" s="12" t="s">
        <v>311</v>
      </c>
      <c r="U69" s="3" t="s">
        <v>85</v>
      </c>
      <c r="V69" s="26" t="b">
        <f t="shared" si="17"/>
        <v>1</v>
      </c>
      <c r="W69" s="28">
        <v>71306.554999999993</v>
      </c>
      <c r="X69" s="27">
        <f t="shared" ref="X69:X132" si="21">+W69-O69</f>
        <v>0</v>
      </c>
    </row>
    <row r="70" spans="1:24" ht="60" customHeight="1" x14ac:dyDescent="0.2">
      <c r="A70" s="24">
        <v>67</v>
      </c>
      <c r="B70" s="3" t="s">
        <v>10</v>
      </c>
      <c r="C70" s="3" t="s">
        <v>82</v>
      </c>
      <c r="D70" s="3" t="s">
        <v>83</v>
      </c>
      <c r="E70" s="3" t="s">
        <v>84</v>
      </c>
      <c r="F70" s="3" t="s">
        <v>18</v>
      </c>
      <c r="G70" s="3" t="e">
        <f>VLOOKUP(F70,'[1]RELACION COMPLETA X VEHICULO'!$B$1:$B$515,1,0)</f>
        <v>#N/A</v>
      </c>
      <c r="H70" s="4" t="s">
        <v>17</v>
      </c>
      <c r="I70" s="40">
        <v>68902</v>
      </c>
      <c r="J70" s="41">
        <f t="shared" si="18"/>
        <v>3644.9158000000002</v>
      </c>
      <c r="K70" s="5">
        <v>68902.45</v>
      </c>
      <c r="L70" s="31" t="s">
        <v>333</v>
      </c>
      <c r="M70" s="7">
        <v>40000</v>
      </c>
      <c r="N70" s="8">
        <v>77170.743999999992</v>
      </c>
      <c r="O70" s="10">
        <v>79237.81749999999</v>
      </c>
      <c r="P70" s="16">
        <f t="shared" si="19"/>
        <v>78204.280749999991</v>
      </c>
      <c r="Q70" s="16">
        <v>0</v>
      </c>
      <c r="R70" s="11">
        <f>AVERAGE(N70:O70)</f>
        <v>78204.280749999991</v>
      </c>
      <c r="S70" s="9">
        <f t="shared" si="20"/>
        <v>0.13500000000000001</v>
      </c>
      <c r="T70" s="12" t="s">
        <v>311</v>
      </c>
      <c r="U70" s="3" t="s">
        <v>18</v>
      </c>
      <c r="V70" s="26" t="b">
        <f t="shared" si="17"/>
        <v>1</v>
      </c>
      <c r="W70" s="28">
        <v>79237.81749999999</v>
      </c>
      <c r="X70" s="27">
        <f t="shared" si="21"/>
        <v>0</v>
      </c>
    </row>
    <row r="71" spans="1:24" ht="60" customHeight="1" x14ac:dyDescent="0.2">
      <c r="A71" s="24">
        <v>68</v>
      </c>
      <c r="B71" s="3" t="s">
        <v>10</v>
      </c>
      <c r="C71" s="3" t="s">
        <v>82</v>
      </c>
      <c r="D71" s="3" t="s">
        <v>83</v>
      </c>
      <c r="E71" s="3" t="s">
        <v>84</v>
      </c>
      <c r="F71" s="3" t="s">
        <v>19</v>
      </c>
      <c r="G71" s="3" t="e">
        <f>VLOOKUP(F71,'[1]RELACION COMPLETA X VEHICULO'!$B$1:$B$515,1,0)</f>
        <v>#N/A</v>
      </c>
      <c r="H71" s="4" t="s">
        <v>17</v>
      </c>
      <c r="I71" s="40">
        <v>59917</v>
      </c>
      <c r="J71" s="41">
        <f t="shared" si="18"/>
        <v>3169.6093000000001</v>
      </c>
      <c r="K71" s="5">
        <v>59917.15</v>
      </c>
      <c r="L71" s="31" t="s">
        <v>334</v>
      </c>
      <c r="M71" s="32">
        <v>40900</v>
      </c>
      <c r="N71" s="8">
        <v>67107.207999999999</v>
      </c>
      <c r="O71" s="10">
        <v>68904.722500000003</v>
      </c>
      <c r="P71" s="16">
        <f t="shared" si="19"/>
        <v>58970.643500000006</v>
      </c>
      <c r="Q71" s="16">
        <v>0</v>
      </c>
      <c r="R71" s="11">
        <f t="shared" si="16"/>
        <v>58970.643500000006</v>
      </c>
      <c r="S71" s="9">
        <f t="shared" si="20"/>
        <v>-1.5796921248757645E-2</v>
      </c>
      <c r="T71" s="12" t="s">
        <v>307</v>
      </c>
      <c r="U71" s="3" t="s">
        <v>19</v>
      </c>
      <c r="V71" s="26" t="b">
        <f t="shared" si="17"/>
        <v>1</v>
      </c>
      <c r="W71" s="28">
        <v>68904.722500000003</v>
      </c>
      <c r="X71" s="27">
        <f t="shared" si="21"/>
        <v>0</v>
      </c>
    </row>
    <row r="72" spans="1:24" ht="60" customHeight="1" x14ac:dyDescent="0.2">
      <c r="A72" s="24">
        <v>69</v>
      </c>
      <c r="B72" s="3" t="s">
        <v>10</v>
      </c>
      <c r="C72" s="3" t="s">
        <v>82</v>
      </c>
      <c r="D72" s="3" t="s">
        <v>83</v>
      </c>
      <c r="E72" s="3" t="s">
        <v>84</v>
      </c>
      <c r="F72" s="3" t="s">
        <v>20</v>
      </c>
      <c r="G72" s="3" t="e">
        <f>VLOOKUP(F72,'[1]RELACION COMPLETA X VEHICULO'!$B$1:$B$515,1,0)</f>
        <v>#N/A</v>
      </c>
      <c r="H72" s="4" t="s">
        <v>15</v>
      </c>
      <c r="I72" s="5">
        <v>1148104.0666666669</v>
      </c>
      <c r="J72" s="41">
        <f t="shared" si="18"/>
        <v>60734.705126666682</v>
      </c>
      <c r="K72" s="5">
        <v>1148104.0666666669</v>
      </c>
      <c r="L72" s="30"/>
      <c r="M72" s="35">
        <v>401744</v>
      </c>
      <c r="N72" s="8">
        <v>1285876.554666667</v>
      </c>
      <c r="O72" s="10">
        <v>1320319.6766666672</v>
      </c>
      <c r="P72" s="16">
        <f t="shared" ref="P72:P134" si="22">+R72/1.19</f>
        <v>1095040.4333333336</v>
      </c>
      <c r="Q72" s="16">
        <f t="shared" ref="Q72:Q134" si="23">+P72*19%</f>
        <v>208057.68233333339</v>
      </c>
      <c r="R72" s="11">
        <f>AVERAGE(N72:O72)</f>
        <v>1303098.115666667</v>
      </c>
      <c r="S72" s="9">
        <f t="shared" si="20"/>
        <v>0.13500000000000001</v>
      </c>
      <c r="T72" s="12" t="s">
        <v>310</v>
      </c>
      <c r="U72" s="3" t="s">
        <v>20</v>
      </c>
      <c r="V72" s="26" t="b">
        <f t="shared" si="17"/>
        <v>1</v>
      </c>
      <c r="W72" s="28">
        <v>1320319.6766666672</v>
      </c>
      <c r="X72" s="27">
        <f t="shared" si="21"/>
        <v>0</v>
      </c>
    </row>
    <row r="73" spans="1:24" ht="60" customHeight="1" x14ac:dyDescent="0.2">
      <c r="A73" s="24">
        <v>70</v>
      </c>
      <c r="B73" s="3" t="s">
        <v>10</v>
      </c>
      <c r="C73" s="3" t="s">
        <v>82</v>
      </c>
      <c r="D73" s="3" t="s">
        <v>83</v>
      </c>
      <c r="E73" s="3" t="s">
        <v>84</v>
      </c>
      <c r="F73" s="3" t="s">
        <v>21</v>
      </c>
      <c r="G73" s="3" t="e">
        <f>VLOOKUP(F73,'[1]RELACION COMPLETA X VEHICULO'!$B$1:$B$515,1,0)</f>
        <v>#N/A</v>
      </c>
      <c r="H73" s="4" t="s">
        <v>15</v>
      </c>
      <c r="I73" s="5">
        <v>1242756.666666667</v>
      </c>
      <c r="J73" s="41">
        <f t="shared" si="18"/>
        <v>65741.827666666693</v>
      </c>
      <c r="K73" s="5">
        <v>1242756.666666667</v>
      </c>
      <c r="L73" s="30"/>
      <c r="M73" s="35">
        <v>1143403.1151000001</v>
      </c>
      <c r="N73" s="8">
        <v>1391887.4666666673</v>
      </c>
      <c r="O73" s="10">
        <v>1429170.1666666672</v>
      </c>
      <c r="P73" s="16">
        <f t="shared" si="22"/>
        <v>1185318.333333334</v>
      </c>
      <c r="Q73" s="16">
        <f t="shared" si="23"/>
        <v>225210.48333333345</v>
      </c>
      <c r="R73" s="11">
        <f>AVERAGE(N73:O73)</f>
        <v>1410528.8166666673</v>
      </c>
      <c r="S73" s="9">
        <f t="shared" si="20"/>
        <v>0.13500000000000023</v>
      </c>
      <c r="T73" s="12" t="s">
        <v>310</v>
      </c>
      <c r="U73" s="3" t="s">
        <v>21</v>
      </c>
      <c r="V73" s="26" t="b">
        <f t="shared" si="17"/>
        <v>1</v>
      </c>
      <c r="W73" s="28">
        <v>1429170.1666666672</v>
      </c>
      <c r="X73" s="27">
        <f t="shared" si="21"/>
        <v>0</v>
      </c>
    </row>
    <row r="74" spans="1:24" ht="60" customHeight="1" x14ac:dyDescent="0.2">
      <c r="A74" s="24">
        <v>71</v>
      </c>
      <c r="B74" s="3" t="s">
        <v>10</v>
      </c>
      <c r="C74" s="3" t="s">
        <v>82</v>
      </c>
      <c r="D74" s="3" t="s">
        <v>83</v>
      </c>
      <c r="E74" s="3" t="s">
        <v>84</v>
      </c>
      <c r="F74" s="3" t="s">
        <v>86</v>
      </c>
      <c r="G74" s="3" t="e">
        <f>VLOOKUP(F74,'[1]RELACION COMPLETA X VEHICULO'!$B$1:$B$515,1,0)</f>
        <v>#N/A</v>
      </c>
      <c r="H74" s="4" t="s">
        <v>15</v>
      </c>
      <c r="I74" s="40">
        <v>1933378</v>
      </c>
      <c r="J74" s="41">
        <f t="shared" si="18"/>
        <v>102275.69620000001</v>
      </c>
      <c r="K74" s="5">
        <v>1933377.75</v>
      </c>
      <c r="L74" s="30"/>
      <c r="M74" s="35">
        <v>765824.5</v>
      </c>
      <c r="N74" s="8">
        <v>2165383.08</v>
      </c>
      <c r="O74" s="10">
        <v>2223384.4125000001</v>
      </c>
      <c r="P74" s="16">
        <f t="shared" si="22"/>
        <v>1844019.9548319327</v>
      </c>
      <c r="Q74" s="16">
        <f t="shared" si="23"/>
        <v>350363.79141806724</v>
      </c>
      <c r="R74" s="11">
        <f>AVERAGE(N74:O74)</f>
        <v>2194383.7462499999</v>
      </c>
      <c r="S74" s="9">
        <f t="shared" si="20"/>
        <v>0.13500000000000001</v>
      </c>
      <c r="T74" s="12" t="s">
        <v>310</v>
      </c>
      <c r="U74" s="3" t="s">
        <v>86</v>
      </c>
      <c r="V74" s="26" t="b">
        <f t="shared" si="17"/>
        <v>1</v>
      </c>
      <c r="W74" s="28">
        <v>2223384.4125000001</v>
      </c>
      <c r="X74" s="27">
        <f t="shared" si="21"/>
        <v>0</v>
      </c>
    </row>
    <row r="75" spans="1:24" ht="60" customHeight="1" x14ac:dyDescent="0.2">
      <c r="A75" s="24">
        <v>72</v>
      </c>
      <c r="B75" s="3" t="s">
        <v>10</v>
      </c>
      <c r="C75" s="3" t="s">
        <v>82</v>
      </c>
      <c r="D75" s="3" t="s">
        <v>83</v>
      </c>
      <c r="E75" s="3" t="s">
        <v>84</v>
      </c>
      <c r="F75" s="3" t="s">
        <v>87</v>
      </c>
      <c r="G75" s="3" t="e">
        <f>VLOOKUP(F75,'[1]RELACION COMPLETA X VEHICULO'!$B$1:$B$515,1,0)</f>
        <v>#N/A</v>
      </c>
      <c r="H75" s="4" t="s">
        <v>15</v>
      </c>
      <c r="I75" s="40">
        <v>862781</v>
      </c>
      <c r="J75" s="41">
        <f t="shared" si="18"/>
        <v>45641.1149</v>
      </c>
      <c r="K75" s="5">
        <v>879408.3</v>
      </c>
      <c r="L75" s="30"/>
      <c r="M75" s="35">
        <v>794083.56106666662</v>
      </c>
      <c r="N75" s="8">
        <v>984937.29600000009</v>
      </c>
      <c r="O75" s="10">
        <v>1011319.545</v>
      </c>
      <c r="P75" s="16">
        <f t="shared" si="22"/>
        <v>838763.37857142859</v>
      </c>
      <c r="Q75" s="16">
        <f t="shared" si="23"/>
        <v>159365.04192857145</v>
      </c>
      <c r="R75" s="11">
        <f>AVERAGE(N75:O75)</f>
        <v>998128.42050000001</v>
      </c>
      <c r="S75" s="9">
        <f t="shared" si="20"/>
        <v>0.13500000000000001</v>
      </c>
      <c r="T75" s="12" t="s">
        <v>310</v>
      </c>
      <c r="U75" s="3" t="s">
        <v>87</v>
      </c>
      <c r="V75" s="26" t="b">
        <f t="shared" si="17"/>
        <v>1</v>
      </c>
      <c r="W75" s="28">
        <v>1011319.545</v>
      </c>
      <c r="X75" s="27">
        <f t="shared" si="21"/>
        <v>0</v>
      </c>
    </row>
    <row r="76" spans="1:24" ht="60" customHeight="1" x14ac:dyDescent="0.2">
      <c r="A76" s="24">
        <v>73</v>
      </c>
      <c r="B76" s="3" t="s">
        <v>10</v>
      </c>
      <c r="C76" s="3" t="s">
        <v>82</v>
      </c>
      <c r="D76" s="3" t="s">
        <v>83</v>
      </c>
      <c r="E76" s="3" t="s">
        <v>84</v>
      </c>
      <c r="F76" s="3" t="s">
        <v>88</v>
      </c>
      <c r="G76" s="3" t="e">
        <f>VLOOKUP(F76,'[1]RELACION COMPLETA X VEHICULO'!$B$1:$B$515,1,0)</f>
        <v>#N/A</v>
      </c>
      <c r="H76" s="4" t="s">
        <v>15</v>
      </c>
      <c r="I76" s="5">
        <v>862781.45</v>
      </c>
      <c r="J76" s="41">
        <f t="shared" si="18"/>
        <v>45641.138704999998</v>
      </c>
      <c r="K76" s="5">
        <v>862781.45</v>
      </c>
      <c r="L76" s="30"/>
      <c r="M76" s="5">
        <v>908422.11490000004</v>
      </c>
      <c r="N76" s="8">
        <v>966315.22399999993</v>
      </c>
      <c r="O76" s="10">
        <v>992198.66749999998</v>
      </c>
      <c r="P76" s="16">
        <f t="shared" si="22"/>
        <v>803063.30711484596</v>
      </c>
      <c r="Q76" s="16">
        <f t="shared" si="23"/>
        <v>152582.02835182074</v>
      </c>
      <c r="R76" s="11">
        <f t="shared" si="16"/>
        <v>955645.33546666661</v>
      </c>
      <c r="S76" s="9">
        <f t="shared" si="20"/>
        <v>0.10763315028002363</v>
      </c>
      <c r="T76" s="12" t="s">
        <v>307</v>
      </c>
      <c r="U76" s="3" t="s">
        <v>88</v>
      </c>
      <c r="V76" s="26" t="b">
        <f t="shared" si="17"/>
        <v>1</v>
      </c>
      <c r="W76" s="28">
        <v>992198.66749999998</v>
      </c>
      <c r="X76" s="27">
        <f t="shared" si="21"/>
        <v>0</v>
      </c>
    </row>
    <row r="77" spans="1:24" ht="60" customHeight="1" x14ac:dyDescent="0.2">
      <c r="A77" s="24">
        <v>74</v>
      </c>
      <c r="B77" s="3" t="s">
        <v>10</v>
      </c>
      <c r="C77" s="3" t="s">
        <v>82</v>
      </c>
      <c r="D77" s="3" t="s">
        <v>83</v>
      </c>
      <c r="E77" s="3" t="s">
        <v>84</v>
      </c>
      <c r="F77" s="3" t="s">
        <v>32</v>
      </c>
      <c r="G77" s="3" t="e">
        <f>VLOOKUP(F77,'[1]RELACION COMPLETA X VEHICULO'!$B$1:$B$515,1,0)</f>
        <v>#N/A</v>
      </c>
      <c r="H77" s="4" t="s">
        <v>15</v>
      </c>
      <c r="I77" s="5">
        <v>925536.05</v>
      </c>
      <c r="J77" s="41">
        <f t="shared" si="18"/>
        <v>48960.857045000004</v>
      </c>
      <c r="K77" s="5">
        <v>925536.05</v>
      </c>
      <c r="L77" s="31" t="s">
        <v>340</v>
      </c>
      <c r="M77" s="14">
        <v>139944</v>
      </c>
      <c r="N77" s="8">
        <v>1036600.3760000002</v>
      </c>
      <c r="O77" s="10">
        <v>1064366.4575000003</v>
      </c>
      <c r="P77" s="16">
        <f t="shared" si="22"/>
        <v>882759.17373949615</v>
      </c>
      <c r="Q77" s="16">
        <f t="shared" si="23"/>
        <v>167724.24301050426</v>
      </c>
      <c r="R77" s="11">
        <f>AVERAGE(N77:O77)</f>
        <v>1050483.4167500003</v>
      </c>
      <c r="S77" s="9">
        <f t="shared" si="20"/>
        <v>0.13500000000000023</v>
      </c>
      <c r="T77" s="12" t="s">
        <v>310</v>
      </c>
      <c r="U77" s="3" t="s">
        <v>32</v>
      </c>
      <c r="V77" s="26" t="b">
        <f t="shared" si="17"/>
        <v>1</v>
      </c>
      <c r="W77" s="28">
        <v>1064366.4575000003</v>
      </c>
      <c r="X77" s="27">
        <f t="shared" si="21"/>
        <v>0</v>
      </c>
    </row>
    <row r="78" spans="1:24" ht="60" customHeight="1" x14ac:dyDescent="0.2">
      <c r="A78" s="24">
        <v>75</v>
      </c>
      <c r="B78" s="3" t="s">
        <v>10</v>
      </c>
      <c r="C78" s="3" t="s">
        <v>82</v>
      </c>
      <c r="D78" s="3" t="s">
        <v>83</v>
      </c>
      <c r="E78" s="3" t="s">
        <v>84</v>
      </c>
      <c r="F78" s="3" t="s">
        <v>37</v>
      </c>
      <c r="G78" s="3" t="e">
        <f>VLOOKUP(F78,'[1]RELACION COMPLETA X VEHICULO'!$B$1:$B$515,1,0)</f>
        <v>#N/A</v>
      </c>
      <c r="H78" s="4" t="s">
        <v>15</v>
      </c>
      <c r="I78" s="5">
        <v>156383</v>
      </c>
      <c r="J78" s="41">
        <f t="shared" si="18"/>
        <v>8272.6607000000004</v>
      </c>
      <c r="K78" s="5">
        <v>156383</v>
      </c>
      <c r="L78" s="31" t="s">
        <v>343</v>
      </c>
      <c r="M78" s="15">
        <v>39900</v>
      </c>
      <c r="N78" s="8">
        <v>175148.96</v>
      </c>
      <c r="O78" s="10">
        <v>179840.45</v>
      </c>
      <c r="P78" s="16">
        <f>+R78</f>
        <v>177494.70500000002</v>
      </c>
      <c r="Q78" s="16">
        <v>0</v>
      </c>
      <c r="R78" s="11">
        <f>AVERAGE(N78:O78)</f>
        <v>177494.70500000002</v>
      </c>
      <c r="S78" s="9">
        <f t="shared" si="20"/>
        <v>0.13500000000000001</v>
      </c>
      <c r="T78" s="12" t="s">
        <v>311</v>
      </c>
      <c r="U78" s="3" t="s">
        <v>37</v>
      </c>
      <c r="V78" s="26" t="b">
        <f t="shared" si="17"/>
        <v>1</v>
      </c>
      <c r="W78" s="28">
        <v>179840.45</v>
      </c>
      <c r="X78" s="27">
        <f t="shared" si="21"/>
        <v>0</v>
      </c>
    </row>
    <row r="79" spans="1:24" ht="60" customHeight="1" x14ac:dyDescent="0.2">
      <c r="A79" s="24">
        <v>76</v>
      </c>
      <c r="B79" s="3" t="s">
        <v>10</v>
      </c>
      <c r="C79" s="3" t="s">
        <v>82</v>
      </c>
      <c r="D79" s="3" t="s">
        <v>83</v>
      </c>
      <c r="E79" s="3" t="s">
        <v>84</v>
      </c>
      <c r="F79" s="3" t="s">
        <v>39</v>
      </c>
      <c r="G79" s="3" t="e">
        <f>VLOOKUP(F79,'[1]RELACION COMPLETA X VEHICULO'!$B$1:$B$515,1,0)</f>
        <v>#N/A</v>
      </c>
      <c r="H79" s="4" t="s">
        <v>15</v>
      </c>
      <c r="I79" s="5">
        <v>425738.15</v>
      </c>
      <c r="J79" s="41">
        <f t="shared" si="18"/>
        <v>22521.548135000001</v>
      </c>
      <c r="K79" s="5">
        <v>425738.15</v>
      </c>
      <c r="L79" s="31" t="s">
        <v>344</v>
      </c>
      <c r="M79" s="14">
        <v>47000</v>
      </c>
      <c r="N79" s="8">
        <v>476826.72800000006</v>
      </c>
      <c r="O79" s="10">
        <v>489598.87250000006</v>
      </c>
      <c r="P79" s="16">
        <f t="shared" si="22"/>
        <v>283872.71722689085</v>
      </c>
      <c r="Q79" s="16">
        <f t="shared" si="23"/>
        <v>53935.81627310926</v>
      </c>
      <c r="R79" s="11">
        <f t="shared" si="16"/>
        <v>337808.53350000008</v>
      </c>
      <c r="S79" s="9">
        <f t="shared" si="20"/>
        <v>-0.20653450131260243</v>
      </c>
      <c r="T79" s="12" t="s">
        <v>307</v>
      </c>
      <c r="U79" s="3" t="s">
        <v>39</v>
      </c>
      <c r="V79" s="26" t="b">
        <f t="shared" si="17"/>
        <v>1</v>
      </c>
      <c r="W79" s="28">
        <v>489598.87250000006</v>
      </c>
      <c r="X79" s="27">
        <f t="shared" si="21"/>
        <v>0</v>
      </c>
    </row>
    <row r="80" spans="1:24" ht="60" customHeight="1" x14ac:dyDescent="0.2">
      <c r="A80" s="24">
        <v>77</v>
      </c>
      <c r="B80" s="3" t="s">
        <v>10</v>
      </c>
      <c r="C80" s="3" t="s">
        <v>82</v>
      </c>
      <c r="D80" s="3" t="s">
        <v>83</v>
      </c>
      <c r="E80" s="3" t="s">
        <v>84</v>
      </c>
      <c r="F80" s="3" t="s">
        <v>89</v>
      </c>
      <c r="G80" s="3" t="e">
        <f>VLOOKUP(F80,'[1]RELACION COMPLETA X VEHICULO'!$B$1:$B$515,1,0)</f>
        <v>#N/A</v>
      </c>
      <c r="H80" s="4" t="s">
        <v>15</v>
      </c>
      <c r="I80" s="5">
        <v>780805.3</v>
      </c>
      <c r="J80" s="41">
        <f t="shared" si="18"/>
        <v>41304.600370000007</v>
      </c>
      <c r="K80" s="5">
        <v>780805.3</v>
      </c>
      <c r="L80" s="34" t="s">
        <v>335</v>
      </c>
      <c r="M80" s="14">
        <v>100900</v>
      </c>
      <c r="N80" s="8">
        <v>874501.9360000001</v>
      </c>
      <c r="O80" s="10">
        <v>897926.09499999997</v>
      </c>
      <c r="P80" s="16">
        <f t="shared" si="22"/>
        <v>744717.66008403362</v>
      </c>
      <c r="Q80" s="16">
        <f t="shared" si="23"/>
        <v>141496.35541596639</v>
      </c>
      <c r="R80" s="11">
        <f>AVERAGE(N80:O80)</f>
        <v>886214.01549999998</v>
      </c>
      <c r="S80" s="9">
        <f t="shared" si="20"/>
        <v>0.13500000000000001</v>
      </c>
      <c r="T80" s="12" t="s">
        <v>310</v>
      </c>
      <c r="U80" s="3" t="s">
        <v>89</v>
      </c>
      <c r="V80" s="26" t="b">
        <f t="shared" si="17"/>
        <v>1</v>
      </c>
      <c r="W80" s="28">
        <v>897926.09499999997</v>
      </c>
      <c r="X80" s="27">
        <f t="shared" si="21"/>
        <v>0</v>
      </c>
    </row>
    <row r="81" spans="1:24" ht="60" customHeight="1" x14ac:dyDescent="0.2">
      <c r="A81" s="24">
        <v>78</v>
      </c>
      <c r="B81" s="3" t="s">
        <v>10</v>
      </c>
      <c r="C81" s="3" t="s">
        <v>82</v>
      </c>
      <c r="D81" s="3" t="s">
        <v>83</v>
      </c>
      <c r="E81" s="3" t="s">
        <v>84</v>
      </c>
      <c r="F81" s="3" t="s">
        <v>41</v>
      </c>
      <c r="G81" s="3" t="e">
        <f>VLOOKUP(F81,'[1]RELACION COMPLETA X VEHICULO'!$B$1:$B$515,1,0)</f>
        <v>#N/A</v>
      </c>
      <c r="H81" s="4" t="s">
        <v>15</v>
      </c>
      <c r="I81" s="5">
        <v>771669.8</v>
      </c>
      <c r="J81" s="41">
        <f t="shared" si="18"/>
        <v>40821.332420000006</v>
      </c>
      <c r="K81" s="5">
        <v>771669.8</v>
      </c>
      <c r="L81" s="30"/>
      <c r="M81" s="5">
        <v>812491.34299999999</v>
      </c>
      <c r="N81" s="8">
        <v>864270.17599999998</v>
      </c>
      <c r="O81" s="10">
        <v>887420.27</v>
      </c>
      <c r="P81" s="16">
        <f t="shared" si="22"/>
        <v>718258.20420168061</v>
      </c>
      <c r="Q81" s="16">
        <f t="shared" si="23"/>
        <v>136469.05879831931</v>
      </c>
      <c r="R81" s="11">
        <f t="shared" si="16"/>
        <v>854727.26299999992</v>
      </c>
      <c r="S81" s="9">
        <f t="shared" si="20"/>
        <v>0.10763342429624667</v>
      </c>
      <c r="T81" s="12" t="s">
        <v>307</v>
      </c>
      <c r="U81" s="3" t="s">
        <v>41</v>
      </c>
      <c r="V81" s="26" t="b">
        <f t="shared" si="17"/>
        <v>1</v>
      </c>
      <c r="W81" s="28">
        <v>887420.27</v>
      </c>
      <c r="X81" s="27">
        <f t="shared" si="21"/>
        <v>0</v>
      </c>
    </row>
    <row r="82" spans="1:24" ht="60" customHeight="1" x14ac:dyDescent="0.2">
      <c r="A82" s="24">
        <v>79</v>
      </c>
      <c r="B82" s="3" t="s">
        <v>10</v>
      </c>
      <c r="C82" s="3" t="s">
        <v>82</v>
      </c>
      <c r="D82" s="3" t="s">
        <v>83</v>
      </c>
      <c r="E82" s="3" t="s">
        <v>84</v>
      </c>
      <c r="F82" s="3" t="s">
        <v>42</v>
      </c>
      <c r="G82" s="3" t="e">
        <f>VLOOKUP(F82,'[1]RELACION COMPLETA X VEHICULO'!$B$1:$B$515,1,0)</f>
        <v>#N/A</v>
      </c>
      <c r="H82" s="4" t="s">
        <v>15</v>
      </c>
      <c r="I82" s="5">
        <v>1739411.8</v>
      </c>
      <c r="J82" s="41">
        <f t="shared" si="18"/>
        <v>92014.884220000007</v>
      </c>
      <c r="K82" s="5">
        <v>1739411.8</v>
      </c>
      <c r="L82" s="31" t="s">
        <v>346</v>
      </c>
      <c r="M82" s="7">
        <v>251400</v>
      </c>
      <c r="N82" s="8">
        <v>1948141.216</v>
      </c>
      <c r="O82" s="10">
        <v>2000323.5700000003</v>
      </c>
      <c r="P82" s="16">
        <f t="shared" si="22"/>
        <v>1176432.7131652662</v>
      </c>
      <c r="Q82" s="16">
        <f t="shared" si="23"/>
        <v>223522.21550140058</v>
      </c>
      <c r="R82" s="11">
        <f t="shared" si="16"/>
        <v>1399954.9286666668</v>
      </c>
      <c r="S82" s="9">
        <f t="shared" si="20"/>
        <v>-0.19515612768254942</v>
      </c>
      <c r="T82" s="12" t="s">
        <v>307</v>
      </c>
      <c r="U82" s="3" t="s">
        <v>42</v>
      </c>
      <c r="V82" s="26" t="b">
        <f t="shared" si="17"/>
        <v>1</v>
      </c>
      <c r="W82" s="28">
        <v>2000323.5700000003</v>
      </c>
      <c r="X82" s="27">
        <f t="shared" si="21"/>
        <v>0</v>
      </c>
    </row>
    <row r="83" spans="1:24" ht="60" customHeight="1" x14ac:dyDescent="0.2">
      <c r="A83" s="24">
        <v>80</v>
      </c>
      <c r="B83" s="3" t="s">
        <v>10</v>
      </c>
      <c r="C83" s="3" t="s">
        <v>82</v>
      </c>
      <c r="D83" s="3" t="s">
        <v>83</v>
      </c>
      <c r="E83" s="3" t="s">
        <v>84</v>
      </c>
      <c r="F83" s="3" t="s">
        <v>90</v>
      </c>
      <c r="G83" s="3" t="e">
        <f>VLOOKUP(F83,'[1]RELACION COMPLETA X VEHICULO'!$B$1:$B$515,1,0)</f>
        <v>#N/A</v>
      </c>
      <c r="H83" s="4" t="s">
        <v>15</v>
      </c>
      <c r="I83" s="5">
        <v>4345520.9000000004</v>
      </c>
      <c r="J83" s="41">
        <f t="shared" si="18"/>
        <v>229878.05561000004</v>
      </c>
      <c r="K83" s="5">
        <v>4345520.9000000004</v>
      </c>
      <c r="L83" s="30"/>
      <c r="M83" s="5">
        <v>4575399.0608999999</v>
      </c>
      <c r="N83" s="8">
        <v>4866983.4080000008</v>
      </c>
      <c r="O83" s="10">
        <v>4997349.0350000011</v>
      </c>
      <c r="P83" s="16">
        <f t="shared" si="22"/>
        <v>4044742.718179273</v>
      </c>
      <c r="Q83" s="16">
        <f t="shared" si="23"/>
        <v>768501.11645406182</v>
      </c>
      <c r="R83" s="11">
        <f t="shared" si="16"/>
        <v>4813243.8346333345</v>
      </c>
      <c r="S83" s="9">
        <f t="shared" si="20"/>
        <v>0.10763334140984893</v>
      </c>
      <c r="T83" s="12" t="s">
        <v>307</v>
      </c>
      <c r="U83" s="3" t="s">
        <v>90</v>
      </c>
      <c r="V83" s="26" t="b">
        <f t="shared" si="17"/>
        <v>1</v>
      </c>
      <c r="W83" s="28">
        <v>4997349.0350000011</v>
      </c>
      <c r="X83" s="27">
        <f t="shared" si="21"/>
        <v>0</v>
      </c>
    </row>
    <row r="84" spans="1:24" ht="60" customHeight="1" x14ac:dyDescent="0.2">
      <c r="A84" s="24">
        <v>81</v>
      </c>
      <c r="B84" s="3" t="s">
        <v>10</v>
      </c>
      <c r="C84" s="3" t="s">
        <v>82</v>
      </c>
      <c r="D84" s="3" t="s">
        <v>83</v>
      </c>
      <c r="E84" s="3" t="s">
        <v>84</v>
      </c>
      <c r="F84" s="3" t="s">
        <v>91</v>
      </c>
      <c r="G84" s="3" t="e">
        <f>VLOOKUP(F84,'[1]RELACION COMPLETA X VEHICULO'!$B$1:$B$515,1,0)</f>
        <v>#N/A</v>
      </c>
      <c r="H84" s="4" t="s">
        <v>15</v>
      </c>
      <c r="I84" s="5">
        <v>3554623.5</v>
      </c>
      <c r="J84" s="41">
        <f t="shared" si="18"/>
        <v>188039.58315000002</v>
      </c>
      <c r="K84" s="5">
        <v>3554623.5</v>
      </c>
      <c r="L84" s="30"/>
      <c r="M84" s="35">
        <v>2008720</v>
      </c>
      <c r="N84" s="8">
        <v>3981178.3200000003</v>
      </c>
      <c r="O84" s="10">
        <v>4087817.0250000004</v>
      </c>
      <c r="P84" s="16">
        <f t="shared" si="22"/>
        <v>3390334.1785714291</v>
      </c>
      <c r="Q84" s="16">
        <f t="shared" si="23"/>
        <v>644163.49392857158</v>
      </c>
      <c r="R84" s="11">
        <f>AVERAGE(N84:O84)</f>
        <v>4034497.6725000003</v>
      </c>
      <c r="S84" s="9">
        <f t="shared" si="20"/>
        <v>0.13500000000000001</v>
      </c>
      <c r="T84" s="12" t="s">
        <v>310</v>
      </c>
      <c r="U84" s="3" t="s">
        <v>91</v>
      </c>
      <c r="V84" s="26" t="b">
        <f t="shared" si="17"/>
        <v>1</v>
      </c>
      <c r="W84" s="28">
        <v>4087817.0250000004</v>
      </c>
      <c r="X84" s="27">
        <f t="shared" si="21"/>
        <v>0</v>
      </c>
    </row>
    <row r="85" spans="1:24" ht="60" customHeight="1" x14ac:dyDescent="0.2">
      <c r="A85" s="24">
        <v>82</v>
      </c>
      <c r="B85" s="3" t="s">
        <v>10</v>
      </c>
      <c r="C85" s="3" t="s">
        <v>82</v>
      </c>
      <c r="D85" s="3" t="s">
        <v>83</v>
      </c>
      <c r="E85" s="3" t="s">
        <v>84</v>
      </c>
      <c r="F85" s="3" t="s">
        <v>92</v>
      </c>
      <c r="G85" s="3" t="e">
        <f>VLOOKUP(F85,'[1]RELACION COMPLETA X VEHICULO'!$B$1:$B$515,1,0)</f>
        <v>#N/A</v>
      </c>
      <c r="H85" s="4" t="s">
        <v>15</v>
      </c>
      <c r="I85" s="5">
        <v>5551691.1333333338</v>
      </c>
      <c r="J85" s="41">
        <f t="shared" si="18"/>
        <v>293684.46095333336</v>
      </c>
      <c r="K85" s="5">
        <v>1767442.1</v>
      </c>
      <c r="L85" s="30"/>
      <c r="M85" s="35">
        <v>125545</v>
      </c>
      <c r="N85" s="8">
        <v>1979535.1520000002</v>
      </c>
      <c r="O85" s="10">
        <v>2032558.4150000003</v>
      </c>
      <c r="P85" s="16">
        <f t="shared" si="22"/>
        <v>1685753.5995798323</v>
      </c>
      <c r="Q85" s="16">
        <f t="shared" si="23"/>
        <v>320293.18392016814</v>
      </c>
      <c r="R85" s="11">
        <f>AVERAGE(N85:O85)</f>
        <v>2006046.7835000004</v>
      </c>
      <c r="S85" s="9">
        <f t="shared" si="20"/>
        <v>0.13500000000000023</v>
      </c>
      <c r="T85" s="12" t="s">
        <v>310</v>
      </c>
      <c r="U85" s="3" t="s">
        <v>92</v>
      </c>
      <c r="V85" s="26" t="b">
        <f t="shared" si="17"/>
        <v>1</v>
      </c>
      <c r="W85" s="28">
        <v>2032558.4150000003</v>
      </c>
      <c r="X85" s="27">
        <f t="shared" si="21"/>
        <v>0</v>
      </c>
    </row>
    <row r="86" spans="1:24" ht="60" customHeight="1" x14ac:dyDescent="0.2">
      <c r="A86" s="24">
        <v>83</v>
      </c>
      <c r="B86" s="3" t="s">
        <v>10</v>
      </c>
      <c r="C86" s="3" t="s">
        <v>82</v>
      </c>
      <c r="D86" s="3" t="s">
        <v>83</v>
      </c>
      <c r="E86" s="3" t="s">
        <v>84</v>
      </c>
      <c r="F86" s="3" t="s">
        <v>93</v>
      </c>
      <c r="G86" s="3" t="e">
        <f>VLOOKUP(F86,'[1]RELACION COMPLETA X VEHICULO'!$B$1:$B$515,1,0)</f>
        <v>#N/A</v>
      </c>
      <c r="H86" s="4" t="s">
        <v>15</v>
      </c>
      <c r="I86" s="5">
        <v>5551691.1333333338</v>
      </c>
      <c r="J86" s="41">
        <f t="shared" si="18"/>
        <v>293684.46095333336</v>
      </c>
      <c r="K86" s="5">
        <v>5551691.1333333338</v>
      </c>
      <c r="L86" s="30"/>
      <c r="M86" s="35">
        <v>891369.5</v>
      </c>
      <c r="N86" s="8">
        <v>6217894.0693333345</v>
      </c>
      <c r="O86" s="10">
        <v>6384444.8033333337</v>
      </c>
      <c r="P86" s="16">
        <f t="shared" si="22"/>
        <v>5295100.3666666672</v>
      </c>
      <c r="Q86" s="16">
        <f t="shared" si="23"/>
        <v>1006069.0696666668</v>
      </c>
      <c r="R86" s="11">
        <f>AVERAGE(N86:O86)</f>
        <v>6301169.4363333341</v>
      </c>
      <c r="S86" s="9">
        <f t="shared" si="20"/>
        <v>0.13500000000000001</v>
      </c>
      <c r="T86" s="12" t="s">
        <v>310</v>
      </c>
      <c r="U86" s="3" t="s">
        <v>93</v>
      </c>
      <c r="V86" s="26" t="b">
        <f t="shared" si="17"/>
        <v>1</v>
      </c>
      <c r="W86" s="28">
        <v>6384444.8033333337</v>
      </c>
      <c r="X86" s="27">
        <f t="shared" si="21"/>
        <v>0</v>
      </c>
    </row>
    <row r="87" spans="1:24" ht="60" customHeight="1" x14ac:dyDescent="0.2">
      <c r="A87" s="24">
        <v>84</v>
      </c>
      <c r="B87" s="3" t="s">
        <v>10</v>
      </c>
      <c r="C87" s="3" t="s">
        <v>82</v>
      </c>
      <c r="D87" s="3" t="s">
        <v>83</v>
      </c>
      <c r="E87" s="3" t="s">
        <v>84</v>
      </c>
      <c r="F87" s="3" t="s">
        <v>94</v>
      </c>
      <c r="G87" s="3" t="e">
        <f>VLOOKUP(F87,'[1]RELACION COMPLETA X VEHICULO'!$B$1:$B$515,1,0)</f>
        <v>#N/A</v>
      </c>
      <c r="H87" s="4" t="s">
        <v>15</v>
      </c>
      <c r="I87" s="5">
        <v>904881</v>
      </c>
      <c r="J87" s="41">
        <f t="shared" si="18"/>
        <v>47868.204900000004</v>
      </c>
      <c r="K87" s="5">
        <v>904881</v>
      </c>
      <c r="L87" s="33" t="s">
        <v>352</v>
      </c>
      <c r="M87" s="14">
        <v>53000</v>
      </c>
      <c r="N87" s="8">
        <v>1013466.7200000001</v>
      </c>
      <c r="O87" s="10">
        <v>1040613.1500000001</v>
      </c>
      <c r="P87" s="16">
        <f t="shared" si="22"/>
        <v>863058.76890756306</v>
      </c>
      <c r="Q87" s="16">
        <f t="shared" si="23"/>
        <v>163981.16609243699</v>
      </c>
      <c r="R87" s="11">
        <f>AVERAGE(N87:O87)</f>
        <v>1027039.9350000001</v>
      </c>
      <c r="S87" s="9">
        <f t="shared" si="20"/>
        <v>0.13500000000000001</v>
      </c>
      <c r="T87" s="12" t="s">
        <v>310</v>
      </c>
      <c r="U87" s="3" t="s">
        <v>94</v>
      </c>
      <c r="V87" s="26" t="b">
        <f t="shared" si="17"/>
        <v>1</v>
      </c>
      <c r="W87" s="28">
        <v>1040613.1500000001</v>
      </c>
      <c r="X87" s="27">
        <f t="shared" si="21"/>
        <v>0</v>
      </c>
    </row>
    <row r="88" spans="1:24" ht="60" customHeight="1" x14ac:dyDescent="0.2">
      <c r="A88" s="24">
        <v>85</v>
      </c>
      <c r="B88" s="3" t="s">
        <v>10</v>
      </c>
      <c r="C88" s="3" t="s">
        <v>82</v>
      </c>
      <c r="D88" s="3" t="s">
        <v>83</v>
      </c>
      <c r="E88" s="3" t="s">
        <v>84</v>
      </c>
      <c r="F88" s="3" t="s">
        <v>51</v>
      </c>
      <c r="G88" s="3" t="e">
        <f>VLOOKUP(F88,'[1]RELACION COMPLETA X VEHICULO'!$B$1:$B$515,1,0)</f>
        <v>#N/A</v>
      </c>
      <c r="H88" s="4" t="s">
        <v>15</v>
      </c>
      <c r="I88" s="5">
        <v>181623.7</v>
      </c>
      <c r="J88" s="41">
        <f t="shared" si="18"/>
        <v>9607.8937300000016</v>
      </c>
      <c r="K88" s="5">
        <v>181623.7</v>
      </c>
      <c r="L88" s="30"/>
      <c r="M88" s="5">
        <v>191231.90960000001</v>
      </c>
      <c r="N88" s="8">
        <v>203418.54400000005</v>
      </c>
      <c r="O88" s="10">
        <v>208867.25500000003</v>
      </c>
      <c r="P88" s="16">
        <f t="shared" si="22"/>
        <v>169052.57943977596</v>
      </c>
      <c r="Q88" s="16">
        <f t="shared" si="23"/>
        <v>32119.990093557433</v>
      </c>
      <c r="R88" s="11">
        <f t="shared" si="16"/>
        <v>201172.56953333339</v>
      </c>
      <c r="S88" s="9">
        <f t="shared" si="20"/>
        <v>0.10763391304842584</v>
      </c>
      <c r="T88" s="12" t="s">
        <v>307</v>
      </c>
      <c r="U88" s="3" t="s">
        <v>51</v>
      </c>
      <c r="V88" s="26" t="b">
        <f t="shared" si="17"/>
        <v>1</v>
      </c>
      <c r="W88" s="28">
        <v>208867.25500000003</v>
      </c>
      <c r="X88" s="27">
        <f t="shared" si="21"/>
        <v>0</v>
      </c>
    </row>
    <row r="89" spans="1:24" ht="60" customHeight="1" x14ac:dyDescent="0.2">
      <c r="A89" s="24">
        <v>86</v>
      </c>
      <c r="B89" s="3" t="s">
        <v>10</v>
      </c>
      <c r="C89" s="3" t="s">
        <v>82</v>
      </c>
      <c r="D89" s="3" t="s">
        <v>83</v>
      </c>
      <c r="E89" s="3" t="s">
        <v>84</v>
      </c>
      <c r="F89" s="3" t="s">
        <v>52</v>
      </c>
      <c r="G89" s="3" t="e">
        <f>VLOOKUP(F89,'[1]RELACION COMPLETA X VEHICULO'!$B$1:$B$515,1,0)</f>
        <v>#N/A</v>
      </c>
      <c r="H89" s="4" t="s">
        <v>15</v>
      </c>
      <c r="I89" s="5">
        <v>178694.39999999999</v>
      </c>
      <c r="J89" s="41">
        <f t="shared" si="18"/>
        <v>9452.9337599999999</v>
      </c>
      <c r="K89" s="5">
        <v>178694.39999999999</v>
      </c>
      <c r="L89" s="30"/>
      <c r="M89" s="5">
        <v>188146.91260000001</v>
      </c>
      <c r="N89" s="8">
        <v>200137.728</v>
      </c>
      <c r="O89" s="10">
        <v>205498.56</v>
      </c>
      <c r="P89" s="16">
        <f t="shared" si="22"/>
        <v>166325.82649859949</v>
      </c>
      <c r="Q89" s="16">
        <f t="shared" si="23"/>
        <v>31601.907034733904</v>
      </c>
      <c r="R89" s="11">
        <f t="shared" si="16"/>
        <v>197927.73353333338</v>
      </c>
      <c r="S89" s="9">
        <f t="shared" si="20"/>
        <v>0.10763254770901254</v>
      </c>
      <c r="T89" s="12" t="s">
        <v>307</v>
      </c>
      <c r="U89" s="3" t="s">
        <v>52</v>
      </c>
      <c r="V89" s="26" t="b">
        <f t="shared" si="17"/>
        <v>1</v>
      </c>
      <c r="W89" s="28">
        <v>205498.56</v>
      </c>
      <c r="X89" s="27">
        <f t="shared" si="21"/>
        <v>0</v>
      </c>
    </row>
    <row r="90" spans="1:24" ht="60" customHeight="1" x14ac:dyDescent="0.2">
      <c r="A90" s="24">
        <v>87</v>
      </c>
      <c r="B90" s="3" t="s">
        <v>10</v>
      </c>
      <c r="C90" s="3" t="s">
        <v>82</v>
      </c>
      <c r="D90" s="3" t="s">
        <v>83</v>
      </c>
      <c r="E90" s="3" t="s">
        <v>84</v>
      </c>
      <c r="F90" s="3" t="s">
        <v>95</v>
      </c>
      <c r="G90" s="3" t="e">
        <f>VLOOKUP(F90,'[1]RELACION COMPLETA X VEHICULO'!$B$1:$B$515,1,0)</f>
        <v>#N/A</v>
      </c>
      <c r="H90" s="4" t="s">
        <v>15</v>
      </c>
      <c r="I90" s="5">
        <v>387339.9</v>
      </c>
      <c r="J90" s="41">
        <f t="shared" si="18"/>
        <v>20490.280710000003</v>
      </c>
      <c r="K90" s="5">
        <v>387339.9</v>
      </c>
      <c r="L90" s="30"/>
      <c r="M90" s="5">
        <v>407957.59533333342</v>
      </c>
      <c r="N90" s="8">
        <v>433820.68800000002</v>
      </c>
      <c r="O90" s="10">
        <v>445440.88500000007</v>
      </c>
      <c r="P90" s="16">
        <f t="shared" si="22"/>
        <v>360565.59337068163</v>
      </c>
      <c r="Q90" s="16">
        <f t="shared" si="23"/>
        <v>68507.462740429517</v>
      </c>
      <c r="R90" s="11">
        <f t="shared" si="16"/>
        <v>429073.05611111113</v>
      </c>
      <c r="S90" s="9">
        <f t="shared" si="20"/>
        <v>0.10774298261323212</v>
      </c>
      <c r="T90" s="12" t="s">
        <v>307</v>
      </c>
      <c r="U90" s="3" t="s">
        <v>95</v>
      </c>
      <c r="V90" s="26" t="b">
        <f t="shared" si="17"/>
        <v>1</v>
      </c>
      <c r="W90" s="28">
        <v>445440.88500000007</v>
      </c>
      <c r="X90" s="27">
        <f t="shared" si="21"/>
        <v>0</v>
      </c>
    </row>
    <row r="91" spans="1:24" ht="60" customHeight="1" x14ac:dyDescent="0.2">
      <c r="A91" s="24">
        <v>88</v>
      </c>
      <c r="B91" s="3" t="s">
        <v>10</v>
      </c>
      <c r="C91" s="3" t="s">
        <v>82</v>
      </c>
      <c r="D91" s="3" t="s">
        <v>83</v>
      </c>
      <c r="E91" s="3" t="s">
        <v>84</v>
      </c>
      <c r="F91" s="3" t="s">
        <v>53</v>
      </c>
      <c r="G91" s="3" t="e">
        <f>VLOOKUP(F91,'[1]RELACION COMPLETA X VEHICULO'!$B$1:$B$515,1,0)</f>
        <v>#N/A</v>
      </c>
      <c r="H91" s="4" t="s">
        <v>15</v>
      </c>
      <c r="I91" s="5">
        <v>1195236.5</v>
      </c>
      <c r="J91" s="41">
        <f t="shared" si="18"/>
        <v>63228.010850000006</v>
      </c>
      <c r="K91" s="5">
        <v>1195236.5</v>
      </c>
      <c r="L91" s="30"/>
      <c r="M91" s="35">
        <v>408021.25</v>
      </c>
      <c r="N91" s="8">
        <v>1338664.8800000001</v>
      </c>
      <c r="O91" s="10">
        <v>1374521.9750000001</v>
      </c>
      <c r="P91" s="16">
        <f t="shared" si="22"/>
        <v>1139994.4768907565</v>
      </c>
      <c r="Q91" s="16">
        <f t="shared" si="23"/>
        <v>216598.95060924374</v>
      </c>
      <c r="R91" s="11">
        <f>AVERAGE(N91:O91)</f>
        <v>1356593.4275000002</v>
      </c>
      <c r="S91" s="9">
        <f t="shared" si="20"/>
        <v>0.13500000000000023</v>
      </c>
      <c r="T91" s="12" t="s">
        <v>310</v>
      </c>
      <c r="U91" s="3" t="s">
        <v>53</v>
      </c>
      <c r="V91" s="26" t="b">
        <f t="shared" si="17"/>
        <v>1</v>
      </c>
      <c r="W91" s="28">
        <v>1374521.9750000001</v>
      </c>
      <c r="X91" s="27">
        <f t="shared" si="21"/>
        <v>0</v>
      </c>
    </row>
    <row r="92" spans="1:24" ht="60" customHeight="1" x14ac:dyDescent="0.2">
      <c r="A92" s="24">
        <v>89</v>
      </c>
      <c r="B92" s="3" t="s">
        <v>10</v>
      </c>
      <c r="C92" s="3" t="s">
        <v>82</v>
      </c>
      <c r="D92" s="3" t="s">
        <v>83</v>
      </c>
      <c r="E92" s="3" t="s">
        <v>84</v>
      </c>
      <c r="F92" s="3" t="s">
        <v>54</v>
      </c>
      <c r="G92" s="3" t="e">
        <f>VLOOKUP(F92,'[1]RELACION COMPLETA X VEHICULO'!$B$1:$B$515,1,0)</f>
        <v>#N/A</v>
      </c>
      <c r="H92" s="4" t="s">
        <v>15</v>
      </c>
      <c r="I92" s="5">
        <v>1164637.3</v>
      </c>
      <c r="J92" s="41">
        <f t="shared" si="18"/>
        <v>61609.313170000009</v>
      </c>
      <c r="K92" s="5">
        <v>1164637.3</v>
      </c>
      <c r="L92" s="30"/>
      <c r="M92" s="35">
        <v>718117.39999999991</v>
      </c>
      <c r="N92" s="8">
        <v>1304393.7760000003</v>
      </c>
      <c r="O92" s="10">
        <v>1339332.895</v>
      </c>
      <c r="P92" s="16">
        <f t="shared" si="22"/>
        <v>1110809.5256302522</v>
      </c>
      <c r="Q92" s="16">
        <f t="shared" si="23"/>
        <v>211053.80986974793</v>
      </c>
      <c r="R92" s="11">
        <f>AVERAGE(N92:O92)</f>
        <v>1321863.3355</v>
      </c>
      <c r="S92" s="9">
        <f t="shared" si="20"/>
        <v>0.13500000000000001</v>
      </c>
      <c r="T92" s="12" t="s">
        <v>310</v>
      </c>
      <c r="U92" s="3" t="s">
        <v>54</v>
      </c>
      <c r="V92" s="26" t="b">
        <f t="shared" si="17"/>
        <v>1</v>
      </c>
      <c r="W92" s="28">
        <v>1339332.895</v>
      </c>
      <c r="X92" s="27">
        <f t="shared" si="21"/>
        <v>0</v>
      </c>
    </row>
    <row r="93" spans="1:24" ht="60" customHeight="1" x14ac:dyDescent="0.2">
      <c r="A93" s="24">
        <v>90</v>
      </c>
      <c r="B93" s="3" t="s">
        <v>10</v>
      </c>
      <c r="C93" s="3" t="s">
        <v>82</v>
      </c>
      <c r="D93" s="3" t="s">
        <v>83</v>
      </c>
      <c r="E93" s="3" t="s">
        <v>84</v>
      </c>
      <c r="F93" s="3" t="s">
        <v>96</v>
      </c>
      <c r="G93" s="3" t="e">
        <f>VLOOKUP(F93,'[1]RELACION COMPLETA X VEHICULO'!$B$1:$B$515,1,0)</f>
        <v>#N/A</v>
      </c>
      <c r="H93" s="4" t="s">
        <v>15</v>
      </c>
      <c r="I93" s="5">
        <v>852715.4</v>
      </c>
      <c r="J93" s="41">
        <f t="shared" si="18"/>
        <v>45108.644660000005</v>
      </c>
      <c r="K93" s="5">
        <v>852715.4</v>
      </c>
      <c r="L93" s="30"/>
      <c r="M93" s="35">
        <v>848324.67450000008</v>
      </c>
      <c r="N93" s="8">
        <v>955041.24800000014</v>
      </c>
      <c r="O93" s="10">
        <v>980622.7100000002</v>
      </c>
      <c r="P93" s="16">
        <f t="shared" si="22"/>
        <v>813304.18403361365</v>
      </c>
      <c r="Q93" s="16">
        <f t="shared" si="23"/>
        <v>154527.7949663866</v>
      </c>
      <c r="R93" s="11">
        <f>AVERAGE(N93:O93)</f>
        <v>967831.97900000017</v>
      </c>
      <c r="S93" s="9">
        <f t="shared" si="20"/>
        <v>0.13500000000000023</v>
      </c>
      <c r="T93" s="12" t="s">
        <v>310</v>
      </c>
      <c r="U93" s="3" t="s">
        <v>96</v>
      </c>
      <c r="V93" s="26" t="b">
        <f t="shared" si="17"/>
        <v>1</v>
      </c>
      <c r="W93" s="28">
        <v>980622.7100000002</v>
      </c>
      <c r="X93" s="27">
        <f t="shared" si="21"/>
        <v>0</v>
      </c>
    </row>
    <row r="94" spans="1:24" ht="60" customHeight="1" x14ac:dyDescent="0.2">
      <c r="A94" s="24">
        <v>91</v>
      </c>
      <c r="B94" s="3" t="s">
        <v>10</v>
      </c>
      <c r="C94" s="3" t="s">
        <v>82</v>
      </c>
      <c r="D94" s="3" t="s">
        <v>83</v>
      </c>
      <c r="E94" s="3" t="s">
        <v>84</v>
      </c>
      <c r="F94" s="3" t="s">
        <v>97</v>
      </c>
      <c r="G94" s="3" t="e">
        <f>VLOOKUP(F94,'[1]RELACION COMPLETA X VEHICULO'!$B$1:$B$515,1,0)</f>
        <v>#N/A</v>
      </c>
      <c r="H94" s="4" t="s">
        <v>15</v>
      </c>
      <c r="I94" s="5">
        <v>1070951.8999999999</v>
      </c>
      <c r="J94" s="41">
        <f t="shared" si="18"/>
        <v>56653.355510000001</v>
      </c>
      <c r="K94" s="5">
        <v>1070951.8999999999</v>
      </c>
      <c r="L94" s="30"/>
      <c r="M94" s="35">
        <v>50218</v>
      </c>
      <c r="N94" s="8">
        <v>1199466.128</v>
      </c>
      <c r="O94" s="10">
        <v>1231594.6850000001</v>
      </c>
      <c r="P94" s="16">
        <f t="shared" si="22"/>
        <v>1021454.1231092438</v>
      </c>
      <c r="Q94" s="16">
        <f t="shared" si="23"/>
        <v>194076.28339075632</v>
      </c>
      <c r="R94" s="11">
        <f>AVERAGE(N94:O94)</f>
        <v>1215530.4065</v>
      </c>
      <c r="S94" s="9">
        <f t="shared" si="20"/>
        <v>0.13500000000000023</v>
      </c>
      <c r="T94" s="12" t="s">
        <v>310</v>
      </c>
      <c r="U94" s="3" t="s">
        <v>97</v>
      </c>
      <c r="V94" s="26" t="b">
        <f t="shared" si="17"/>
        <v>1</v>
      </c>
      <c r="W94" s="28">
        <v>1231594.6850000001</v>
      </c>
      <c r="X94" s="27">
        <f t="shared" si="21"/>
        <v>0</v>
      </c>
    </row>
    <row r="95" spans="1:24" ht="60" customHeight="1" x14ac:dyDescent="0.2">
      <c r="A95" s="24">
        <v>92</v>
      </c>
      <c r="B95" s="3" t="s">
        <v>62</v>
      </c>
      <c r="C95" s="3" t="s">
        <v>82</v>
      </c>
      <c r="D95" s="3" t="s">
        <v>83</v>
      </c>
      <c r="E95" s="3" t="s">
        <v>84</v>
      </c>
      <c r="F95" s="3" t="s">
        <v>63</v>
      </c>
      <c r="G95" s="3" t="e">
        <f>VLOOKUP(F95,'[1]RELACION COMPLETA X VEHICULO'!$B$1:$B$515,1,0)</f>
        <v>#N/A</v>
      </c>
      <c r="H95" s="4" t="s">
        <v>15</v>
      </c>
      <c r="I95" s="5">
        <v>162975.6</v>
      </c>
      <c r="J95" s="41">
        <f t="shared" si="18"/>
        <v>8621.4092400000009</v>
      </c>
      <c r="K95" s="5">
        <v>162975.6</v>
      </c>
      <c r="L95" s="30"/>
      <c r="M95" s="35">
        <v>313862.5</v>
      </c>
      <c r="N95" s="8">
        <v>182532.67200000002</v>
      </c>
      <c r="O95" s="10">
        <v>187421.94000000006</v>
      </c>
      <c r="P95" s="16">
        <f t="shared" si="22"/>
        <v>155443.11428571431</v>
      </c>
      <c r="Q95" s="16">
        <f t="shared" si="23"/>
        <v>29534.19171428572</v>
      </c>
      <c r="R95" s="11">
        <f>AVERAGE(N95:O95)</f>
        <v>184977.30600000004</v>
      </c>
      <c r="S95" s="9">
        <f t="shared" si="20"/>
        <v>0.13500000000000023</v>
      </c>
      <c r="T95" s="12" t="s">
        <v>311</v>
      </c>
      <c r="U95" s="3" t="s">
        <v>63</v>
      </c>
      <c r="V95" s="26" t="b">
        <f t="shared" si="17"/>
        <v>1</v>
      </c>
      <c r="W95" s="28">
        <v>187421.94000000006</v>
      </c>
      <c r="X95" s="27">
        <f t="shared" si="21"/>
        <v>0</v>
      </c>
    </row>
    <row r="96" spans="1:24" ht="60" customHeight="1" x14ac:dyDescent="0.2">
      <c r="A96" s="24">
        <v>93</v>
      </c>
      <c r="B96" s="3" t="s">
        <v>62</v>
      </c>
      <c r="C96" s="3" t="s">
        <v>82</v>
      </c>
      <c r="D96" s="3" t="s">
        <v>83</v>
      </c>
      <c r="E96" s="3" t="s">
        <v>84</v>
      </c>
      <c r="F96" s="3" t="s">
        <v>98</v>
      </c>
      <c r="G96" s="3" t="e">
        <f>VLOOKUP(F96,'[1]RELACION COMPLETA X VEHICULO'!$B$1:$B$515,1,0)</f>
        <v>#N/A</v>
      </c>
      <c r="H96" s="4" t="s">
        <v>15</v>
      </c>
      <c r="I96" s="5">
        <v>343208.2</v>
      </c>
      <c r="J96" s="41">
        <f t="shared" si="18"/>
        <v>18155.713780000002</v>
      </c>
      <c r="K96" s="5">
        <v>134549.33333333331</v>
      </c>
      <c r="L96" s="30"/>
      <c r="M96" s="5">
        <v>141666.6421</v>
      </c>
      <c r="N96" s="8">
        <v>150695.25333333333</v>
      </c>
      <c r="O96" s="10">
        <v>154731.73333333334</v>
      </c>
      <c r="P96" s="16">
        <f t="shared" si="22"/>
        <v>125236.31057889824</v>
      </c>
      <c r="Q96" s="16">
        <f t="shared" si="23"/>
        <v>23794.899009990666</v>
      </c>
      <c r="R96" s="11">
        <f t="shared" si="16"/>
        <v>149031.20958888889</v>
      </c>
      <c r="S96" s="9">
        <f t="shared" si="20"/>
        <v>0.10763246384638769</v>
      </c>
      <c r="T96" s="12" t="s">
        <v>307</v>
      </c>
      <c r="U96" s="3" t="s">
        <v>98</v>
      </c>
      <c r="V96" s="26" t="b">
        <f t="shared" si="17"/>
        <v>1</v>
      </c>
      <c r="W96" s="28">
        <v>154731.73333333334</v>
      </c>
      <c r="X96" s="27">
        <f t="shared" si="21"/>
        <v>0</v>
      </c>
    </row>
    <row r="97" spans="1:24" ht="60" customHeight="1" x14ac:dyDescent="0.2">
      <c r="A97" s="24">
        <v>94</v>
      </c>
      <c r="B97" s="3" t="s">
        <v>62</v>
      </c>
      <c r="C97" s="3" t="s">
        <v>82</v>
      </c>
      <c r="D97" s="3" t="s">
        <v>83</v>
      </c>
      <c r="E97" s="3" t="s">
        <v>84</v>
      </c>
      <c r="F97" s="3" t="s">
        <v>66</v>
      </c>
      <c r="G97" s="3" t="e">
        <f>VLOOKUP(F97,'[1]RELACION COMPLETA X VEHICULO'!$B$1:$B$515,1,0)</f>
        <v>#N/A</v>
      </c>
      <c r="H97" s="4" t="s">
        <v>15</v>
      </c>
      <c r="I97" s="5">
        <v>343208.2</v>
      </c>
      <c r="J97" s="41">
        <f t="shared" si="18"/>
        <v>18155.713780000002</v>
      </c>
      <c r="K97" s="5">
        <v>343208.2</v>
      </c>
      <c r="L97" s="30"/>
      <c r="M97" s="5">
        <v>361363.70319999999</v>
      </c>
      <c r="N97" s="8">
        <v>384393.18400000007</v>
      </c>
      <c r="O97" s="10">
        <v>394689.43000000005</v>
      </c>
      <c r="P97" s="16">
        <f t="shared" si="22"/>
        <v>319452.74991596636</v>
      </c>
      <c r="Q97" s="16">
        <f t="shared" si="23"/>
        <v>60696.022484033609</v>
      </c>
      <c r="R97" s="11">
        <f t="shared" si="16"/>
        <v>380148.77239999996</v>
      </c>
      <c r="S97" s="9">
        <f t="shared" si="20"/>
        <v>0.10763312881219012</v>
      </c>
      <c r="T97" s="12" t="s">
        <v>307</v>
      </c>
      <c r="U97" s="3" t="s">
        <v>66</v>
      </c>
      <c r="V97" s="26" t="b">
        <f t="shared" si="17"/>
        <v>1</v>
      </c>
      <c r="W97" s="28">
        <v>394689.43000000005</v>
      </c>
      <c r="X97" s="27">
        <f t="shared" si="21"/>
        <v>0</v>
      </c>
    </row>
    <row r="98" spans="1:24" ht="60" customHeight="1" x14ac:dyDescent="0.2">
      <c r="A98" s="24">
        <v>95</v>
      </c>
      <c r="B98" s="3" t="s">
        <v>62</v>
      </c>
      <c r="C98" s="3" t="s">
        <v>82</v>
      </c>
      <c r="D98" s="3" t="s">
        <v>83</v>
      </c>
      <c r="E98" s="3" t="s">
        <v>84</v>
      </c>
      <c r="F98" s="3" t="s">
        <v>99</v>
      </c>
      <c r="G98" s="3" t="e">
        <f>VLOOKUP(F98,'[1]RELACION COMPLETA X VEHICULO'!$B$1:$B$515,1,0)</f>
        <v>#N/A</v>
      </c>
      <c r="H98" s="4" t="s">
        <v>15</v>
      </c>
      <c r="I98" s="5">
        <v>804820.79999999993</v>
      </c>
      <c r="J98" s="41">
        <f t="shared" si="18"/>
        <v>42575.020319999996</v>
      </c>
      <c r="K98" s="5">
        <v>804820.79999999993</v>
      </c>
      <c r="L98" s="30"/>
      <c r="M98" s="5">
        <v>847396.03090000001</v>
      </c>
      <c r="N98" s="8">
        <v>901399.29600000009</v>
      </c>
      <c r="O98" s="10">
        <v>925543.92</v>
      </c>
      <c r="P98" s="16">
        <f t="shared" si="22"/>
        <v>749114.63498599443</v>
      </c>
      <c r="Q98" s="16">
        <f t="shared" si="23"/>
        <v>142331.78064733895</v>
      </c>
      <c r="R98" s="11">
        <f t="shared" si="16"/>
        <v>891446.41563333338</v>
      </c>
      <c r="S98" s="9">
        <f t="shared" si="20"/>
        <v>0.10763342054943603</v>
      </c>
      <c r="T98" s="12" t="s">
        <v>307</v>
      </c>
      <c r="U98" s="3" t="s">
        <v>99</v>
      </c>
      <c r="V98" s="26" t="b">
        <f t="shared" si="17"/>
        <v>1</v>
      </c>
      <c r="W98" s="28">
        <v>925543.92</v>
      </c>
      <c r="X98" s="27">
        <f t="shared" si="21"/>
        <v>0</v>
      </c>
    </row>
    <row r="99" spans="1:24" ht="60" customHeight="1" x14ac:dyDescent="0.2">
      <c r="A99" s="24">
        <v>96</v>
      </c>
      <c r="B99" s="3" t="s">
        <v>62</v>
      </c>
      <c r="C99" s="3" t="s">
        <v>82</v>
      </c>
      <c r="D99" s="3" t="s">
        <v>83</v>
      </c>
      <c r="E99" s="3" t="s">
        <v>84</v>
      </c>
      <c r="F99" s="3" t="s">
        <v>67</v>
      </c>
      <c r="G99" s="3" t="e">
        <f>VLOOKUP(F99,'[1]RELACION COMPLETA X VEHICULO'!$B$1:$B$515,1,0)</f>
        <v>#N/A</v>
      </c>
      <c r="H99" s="4" t="s">
        <v>15</v>
      </c>
      <c r="I99" s="5">
        <v>1199464.466666667</v>
      </c>
      <c r="J99" s="41">
        <f t="shared" si="18"/>
        <v>63451.670286666689</v>
      </c>
      <c r="K99" s="5">
        <v>108464.5333333333</v>
      </c>
      <c r="L99" s="30"/>
      <c r="M99" s="5">
        <v>113394.5995</v>
      </c>
      <c r="N99" s="8">
        <v>121480.2773333333</v>
      </c>
      <c r="O99" s="10">
        <v>124734.2133333333</v>
      </c>
      <c r="P99" s="16">
        <f t="shared" si="22"/>
        <v>100730.83758169934</v>
      </c>
      <c r="Q99" s="16">
        <f t="shared" si="23"/>
        <v>19138.859140522873</v>
      </c>
      <c r="R99" s="11">
        <f t="shared" si="16"/>
        <v>119869.6967222222</v>
      </c>
      <c r="S99" s="9">
        <f t="shared" si="20"/>
        <v>0.10515108522929384</v>
      </c>
      <c r="T99" s="12" t="s">
        <v>307</v>
      </c>
      <c r="U99" s="3" t="s">
        <v>67</v>
      </c>
      <c r="V99" s="26" t="b">
        <f t="shared" si="17"/>
        <v>1</v>
      </c>
      <c r="W99" s="28">
        <v>124734.2133333333</v>
      </c>
      <c r="X99" s="27">
        <f t="shared" si="21"/>
        <v>0</v>
      </c>
    </row>
    <row r="100" spans="1:24" ht="60" customHeight="1" x14ac:dyDescent="0.2">
      <c r="A100" s="24">
        <v>97</v>
      </c>
      <c r="B100" s="3" t="s">
        <v>62</v>
      </c>
      <c r="C100" s="3" t="s">
        <v>82</v>
      </c>
      <c r="D100" s="3" t="s">
        <v>83</v>
      </c>
      <c r="E100" s="3" t="s">
        <v>84</v>
      </c>
      <c r="F100" s="3" t="s">
        <v>100</v>
      </c>
      <c r="G100" s="3" t="e">
        <f>VLOOKUP(F100,'[1]RELACION COMPLETA X VEHICULO'!$B$1:$B$515,1,0)</f>
        <v>#N/A</v>
      </c>
      <c r="H100" s="4" t="s">
        <v>15</v>
      </c>
      <c r="I100" s="5">
        <v>1180105.8</v>
      </c>
      <c r="J100" s="41">
        <f t="shared" si="18"/>
        <v>62427.596820000006</v>
      </c>
      <c r="K100" s="5">
        <v>1180105.8</v>
      </c>
      <c r="L100" s="30"/>
      <c r="M100" s="35">
        <v>1083751.2024666669</v>
      </c>
      <c r="N100" s="8">
        <v>1321718.496</v>
      </c>
      <c r="O100" s="10">
        <v>1357121.67</v>
      </c>
      <c r="P100" s="16">
        <f t="shared" si="22"/>
        <v>1125563.0949579834</v>
      </c>
      <c r="Q100" s="16">
        <f t="shared" si="23"/>
        <v>213856.98804201683</v>
      </c>
      <c r="R100" s="11">
        <f>AVERAGE(N100:O100)</f>
        <v>1339420.0830000001</v>
      </c>
      <c r="S100" s="9">
        <f t="shared" si="20"/>
        <v>0.13500000000000001</v>
      </c>
      <c r="T100" s="12" t="s">
        <v>310</v>
      </c>
      <c r="U100" s="3" t="s">
        <v>100</v>
      </c>
      <c r="V100" s="26" t="b">
        <f t="shared" si="17"/>
        <v>1</v>
      </c>
      <c r="W100" s="28">
        <v>1357121.67</v>
      </c>
      <c r="X100" s="27">
        <f t="shared" si="21"/>
        <v>0</v>
      </c>
    </row>
    <row r="101" spans="1:24" ht="60" customHeight="1" x14ac:dyDescent="0.2">
      <c r="A101" s="24">
        <v>98</v>
      </c>
      <c r="B101" s="3" t="s">
        <v>62</v>
      </c>
      <c r="C101" s="3" t="s">
        <v>82</v>
      </c>
      <c r="D101" s="3" t="s">
        <v>83</v>
      </c>
      <c r="E101" s="3" t="s">
        <v>84</v>
      </c>
      <c r="F101" s="3" t="s">
        <v>101</v>
      </c>
      <c r="G101" s="3" t="e">
        <f>VLOOKUP(F101,'[1]RELACION COMPLETA X VEHICULO'!$B$1:$B$515,1,0)</f>
        <v>#N/A</v>
      </c>
      <c r="H101" s="4" t="s">
        <v>15</v>
      </c>
      <c r="I101" s="5">
        <v>109545.05</v>
      </c>
      <c r="J101" s="41">
        <f t="shared" si="18"/>
        <v>5794.9331450000009</v>
      </c>
      <c r="K101" s="5">
        <v>415336.05</v>
      </c>
      <c r="L101" s="30"/>
      <c r="M101" s="5">
        <v>437307.27439999999</v>
      </c>
      <c r="N101" s="8">
        <v>465176.37599999999</v>
      </c>
      <c r="O101" s="10">
        <v>477636.45749999996</v>
      </c>
      <c r="P101" s="16">
        <f t="shared" si="22"/>
        <v>386588.26551820728</v>
      </c>
      <c r="Q101" s="16">
        <f t="shared" si="23"/>
        <v>73451.770448459385</v>
      </c>
      <c r="R101" s="11">
        <f t="shared" si="16"/>
        <v>460040.03596666665</v>
      </c>
      <c r="S101" s="9">
        <f t="shared" si="20"/>
        <v>0.10763329108240582</v>
      </c>
      <c r="T101" s="12" t="s">
        <v>307</v>
      </c>
      <c r="U101" s="3" t="s">
        <v>101</v>
      </c>
      <c r="V101" s="26" t="b">
        <f t="shared" si="17"/>
        <v>1</v>
      </c>
      <c r="W101" s="28">
        <v>477636.45749999996</v>
      </c>
      <c r="X101" s="27">
        <f t="shared" si="21"/>
        <v>0</v>
      </c>
    </row>
    <row r="102" spans="1:24" ht="60" customHeight="1" x14ac:dyDescent="0.2">
      <c r="A102" s="24">
        <v>99</v>
      </c>
      <c r="B102" s="3" t="s">
        <v>62</v>
      </c>
      <c r="C102" s="3" t="s">
        <v>82</v>
      </c>
      <c r="D102" s="3" t="s">
        <v>83</v>
      </c>
      <c r="E102" s="3" t="s">
        <v>84</v>
      </c>
      <c r="F102" s="3" t="s">
        <v>102</v>
      </c>
      <c r="G102" s="3" t="e">
        <f>VLOOKUP(F102,'[1]RELACION COMPLETA X VEHICULO'!$B$1:$B$515,1,0)</f>
        <v>#N/A</v>
      </c>
      <c r="H102" s="4" t="s">
        <v>15</v>
      </c>
      <c r="I102" s="5">
        <v>557902.35</v>
      </c>
      <c r="J102" s="41">
        <f t="shared" si="18"/>
        <v>29513.034315000001</v>
      </c>
      <c r="K102" s="5">
        <v>238912.33333333331</v>
      </c>
      <c r="L102" s="30"/>
      <c r="M102" s="5">
        <v>251550.4448</v>
      </c>
      <c r="N102" s="8">
        <v>267581.81333333335</v>
      </c>
      <c r="O102" s="10">
        <v>274749.18333333335</v>
      </c>
      <c r="P102" s="16">
        <f t="shared" si="22"/>
        <v>222375.75391223162</v>
      </c>
      <c r="Q102" s="16">
        <f t="shared" si="23"/>
        <v>42251.393243324012</v>
      </c>
      <c r="R102" s="11">
        <f t="shared" si="16"/>
        <v>264627.14715555561</v>
      </c>
      <c r="S102" s="9">
        <f t="shared" si="20"/>
        <v>0.10763284366045967</v>
      </c>
      <c r="T102" s="12" t="s">
        <v>307</v>
      </c>
      <c r="U102" s="3" t="s">
        <v>102</v>
      </c>
      <c r="V102" s="26" t="b">
        <f t="shared" si="17"/>
        <v>1</v>
      </c>
      <c r="W102" s="28">
        <v>274749.18333333335</v>
      </c>
      <c r="X102" s="27">
        <f t="shared" si="21"/>
        <v>0</v>
      </c>
    </row>
    <row r="103" spans="1:24" ht="60" customHeight="1" x14ac:dyDescent="0.2">
      <c r="A103" s="24">
        <v>100</v>
      </c>
      <c r="B103" s="3" t="s">
        <v>62</v>
      </c>
      <c r="C103" s="3" t="s">
        <v>82</v>
      </c>
      <c r="D103" s="3" t="s">
        <v>83</v>
      </c>
      <c r="E103" s="3" t="s">
        <v>84</v>
      </c>
      <c r="F103" s="3" t="s">
        <v>69</v>
      </c>
      <c r="G103" s="3" t="e">
        <f>VLOOKUP(F103,'[1]RELACION COMPLETA X VEHICULO'!$B$1:$B$515,1,0)</f>
        <v>#N/A</v>
      </c>
      <c r="H103" s="4" t="s">
        <v>15</v>
      </c>
      <c r="I103" s="5">
        <v>1199464.466666667</v>
      </c>
      <c r="J103" s="41">
        <f t="shared" si="18"/>
        <v>63451.670286666689</v>
      </c>
      <c r="K103" s="5">
        <v>1199464.466666667</v>
      </c>
      <c r="L103" s="30"/>
      <c r="M103" s="5">
        <v>1262915.6455999999</v>
      </c>
      <c r="N103" s="8">
        <v>1343400.2026666673</v>
      </c>
      <c r="O103" s="10">
        <v>1379384.1366666672</v>
      </c>
      <c r="P103" s="16">
        <f t="shared" si="22"/>
        <v>1116442.5728104578</v>
      </c>
      <c r="Q103" s="16">
        <f t="shared" si="23"/>
        <v>212124.08883398699</v>
      </c>
      <c r="R103" s="11">
        <f t="shared" si="16"/>
        <v>1328566.6616444448</v>
      </c>
      <c r="S103" s="9">
        <f t="shared" si="20"/>
        <v>0.10763319678535788</v>
      </c>
      <c r="T103" s="12" t="s">
        <v>307</v>
      </c>
      <c r="U103" s="3" t="s">
        <v>69</v>
      </c>
      <c r="V103" s="26" t="b">
        <f t="shared" si="17"/>
        <v>1</v>
      </c>
      <c r="W103" s="28">
        <v>1379384.1366666672</v>
      </c>
      <c r="X103" s="27">
        <f t="shared" si="21"/>
        <v>0</v>
      </c>
    </row>
    <row r="104" spans="1:24" ht="60" customHeight="1" x14ac:dyDescent="0.2">
      <c r="A104" s="24">
        <v>101</v>
      </c>
      <c r="B104" s="3" t="s">
        <v>62</v>
      </c>
      <c r="C104" s="3" t="s">
        <v>82</v>
      </c>
      <c r="D104" s="3" t="s">
        <v>83</v>
      </c>
      <c r="E104" s="3" t="s">
        <v>84</v>
      </c>
      <c r="F104" s="3" t="s">
        <v>103</v>
      </c>
      <c r="G104" s="3" t="e">
        <f>VLOOKUP(F104,'[1]RELACION COMPLETA X VEHICULO'!$B$1:$B$515,1,0)</f>
        <v>#N/A</v>
      </c>
      <c r="H104" s="4" t="s">
        <v>15</v>
      </c>
      <c r="I104" s="5">
        <v>479169.5</v>
      </c>
      <c r="J104" s="41">
        <f t="shared" si="18"/>
        <v>25348.06655</v>
      </c>
      <c r="K104" s="5">
        <v>549200.94999999995</v>
      </c>
      <c r="L104" s="30"/>
      <c r="M104" s="5">
        <v>578253.73289999994</v>
      </c>
      <c r="N104" s="8">
        <v>615105.06400000001</v>
      </c>
      <c r="O104" s="10">
        <v>631581.09250000003</v>
      </c>
      <c r="P104" s="16">
        <f t="shared" si="22"/>
        <v>511187.64408963587</v>
      </c>
      <c r="Q104" s="16">
        <f t="shared" si="23"/>
        <v>97125.652377030812</v>
      </c>
      <c r="R104" s="11">
        <f t="shared" si="16"/>
        <v>608313.29646666662</v>
      </c>
      <c r="S104" s="9">
        <f t="shared" si="20"/>
        <v>0.10763336528581502</v>
      </c>
      <c r="T104" s="12" t="s">
        <v>307</v>
      </c>
      <c r="U104" s="3" t="s">
        <v>103</v>
      </c>
      <c r="V104" s="26" t="b">
        <f t="shared" si="17"/>
        <v>1</v>
      </c>
      <c r="W104" s="28">
        <v>631581.09250000003</v>
      </c>
      <c r="X104" s="27">
        <f t="shared" si="21"/>
        <v>0</v>
      </c>
    </row>
    <row r="105" spans="1:24" ht="60" customHeight="1" x14ac:dyDescent="0.2">
      <c r="A105" s="24">
        <v>102</v>
      </c>
      <c r="B105" s="3" t="s">
        <v>62</v>
      </c>
      <c r="C105" s="3" t="s">
        <v>82</v>
      </c>
      <c r="D105" s="3" t="s">
        <v>83</v>
      </c>
      <c r="E105" s="3" t="s">
        <v>84</v>
      </c>
      <c r="F105" s="3" t="s">
        <v>71</v>
      </c>
      <c r="G105" s="3" t="e">
        <f>VLOOKUP(F105,'[1]RELACION COMPLETA X VEHICULO'!$B$1:$B$515,1,0)</f>
        <v>#N/A</v>
      </c>
      <c r="H105" s="4" t="s">
        <v>15</v>
      </c>
      <c r="I105" s="5">
        <v>1005954.6</v>
      </c>
      <c r="J105" s="41">
        <f t="shared" si="18"/>
        <v>53214.998339999998</v>
      </c>
      <c r="K105" s="5">
        <v>1005954.6</v>
      </c>
      <c r="L105" s="30"/>
      <c r="M105" s="5">
        <v>1059170.0194999999</v>
      </c>
      <c r="N105" s="8">
        <v>1126669.152</v>
      </c>
      <c r="O105" s="10">
        <v>1156847.79</v>
      </c>
      <c r="P105" s="16">
        <f t="shared" si="22"/>
        <v>936326.87997198885</v>
      </c>
      <c r="Q105" s="16">
        <f t="shared" si="23"/>
        <v>177902.1071946779</v>
      </c>
      <c r="R105" s="11">
        <f t="shared" si="16"/>
        <v>1114228.9871666667</v>
      </c>
      <c r="S105" s="9">
        <f t="shared" si="20"/>
        <v>0.10763347288900182</v>
      </c>
      <c r="T105" s="12" t="s">
        <v>307</v>
      </c>
      <c r="U105" s="3" t="s">
        <v>71</v>
      </c>
      <c r="V105" s="26" t="b">
        <f t="shared" si="17"/>
        <v>1</v>
      </c>
      <c r="W105" s="28">
        <v>1156847.79</v>
      </c>
      <c r="X105" s="27">
        <f t="shared" si="21"/>
        <v>0</v>
      </c>
    </row>
    <row r="106" spans="1:24" ht="60" customHeight="1" x14ac:dyDescent="0.2">
      <c r="A106" s="24">
        <v>103</v>
      </c>
      <c r="B106" s="3" t="s">
        <v>62</v>
      </c>
      <c r="C106" s="3" t="s">
        <v>82</v>
      </c>
      <c r="D106" s="3" t="s">
        <v>83</v>
      </c>
      <c r="E106" s="3" t="s">
        <v>84</v>
      </c>
      <c r="F106" s="3" t="s">
        <v>104</v>
      </c>
      <c r="G106" s="3" t="e">
        <f>VLOOKUP(F106,'[1]RELACION COMPLETA X VEHICULO'!$B$1:$B$515,1,0)</f>
        <v>#N/A</v>
      </c>
      <c r="H106" s="4" t="s">
        <v>15</v>
      </c>
      <c r="I106" s="40">
        <v>242189</v>
      </c>
      <c r="J106" s="41">
        <f t="shared" si="18"/>
        <v>12811.7981</v>
      </c>
      <c r="K106" s="5">
        <v>244632.26666666669</v>
      </c>
      <c r="L106" s="30"/>
      <c r="M106" s="5">
        <v>257573.03279999999</v>
      </c>
      <c r="N106" s="8">
        <v>273988.13866666669</v>
      </c>
      <c r="O106" s="10">
        <v>281327.10666666669</v>
      </c>
      <c r="P106" s="16">
        <f t="shared" si="22"/>
        <v>227699.79779645195</v>
      </c>
      <c r="Q106" s="16">
        <f t="shared" si="23"/>
        <v>43262.961581325872</v>
      </c>
      <c r="R106" s="11">
        <f t="shared" si="16"/>
        <v>270962.75937777781</v>
      </c>
      <c r="S106" s="9">
        <f t="shared" si="20"/>
        <v>0.10763295075456569</v>
      </c>
      <c r="T106" s="12" t="s">
        <v>307</v>
      </c>
      <c r="U106" s="3" t="s">
        <v>104</v>
      </c>
      <c r="V106" s="26" t="b">
        <f t="shared" si="17"/>
        <v>1</v>
      </c>
      <c r="W106" s="28">
        <v>281327.10666666669</v>
      </c>
      <c r="X106" s="27">
        <f t="shared" si="21"/>
        <v>0</v>
      </c>
    </row>
    <row r="107" spans="1:24" ht="60" customHeight="1" x14ac:dyDescent="0.2">
      <c r="A107" s="24">
        <v>104</v>
      </c>
      <c r="B107" s="3" t="s">
        <v>62</v>
      </c>
      <c r="C107" s="3" t="s">
        <v>82</v>
      </c>
      <c r="D107" s="3" t="s">
        <v>83</v>
      </c>
      <c r="E107" s="3" t="s">
        <v>84</v>
      </c>
      <c r="F107" s="3" t="s">
        <v>72</v>
      </c>
      <c r="G107" s="3" t="e">
        <f>VLOOKUP(F107,'[1]RELACION COMPLETA X VEHICULO'!$B$1:$B$515,1,0)</f>
        <v>#N/A</v>
      </c>
      <c r="H107" s="4" t="s">
        <v>15</v>
      </c>
      <c r="I107" s="40">
        <v>0</v>
      </c>
      <c r="J107" s="41">
        <f t="shared" si="18"/>
        <v>0</v>
      </c>
      <c r="K107" s="5"/>
      <c r="L107" s="30"/>
      <c r="M107" s="5"/>
      <c r="N107" s="8">
        <v>9912700</v>
      </c>
      <c r="O107" s="10">
        <v>9912700</v>
      </c>
      <c r="P107" s="16">
        <f t="shared" si="22"/>
        <v>8330000</v>
      </c>
      <c r="Q107" s="16">
        <f t="shared" si="23"/>
        <v>1582700</v>
      </c>
      <c r="R107" s="11">
        <f>AVERAGE(N107:O107)</f>
        <v>9912700</v>
      </c>
      <c r="S107" s="9" t="s">
        <v>308</v>
      </c>
      <c r="T107" s="12" t="s">
        <v>307</v>
      </c>
      <c r="U107" s="3" t="s">
        <v>72</v>
      </c>
      <c r="V107" s="26" t="b">
        <f t="shared" si="17"/>
        <v>1</v>
      </c>
      <c r="W107" s="28">
        <v>9912700</v>
      </c>
      <c r="X107" s="27">
        <f t="shared" si="21"/>
        <v>0</v>
      </c>
    </row>
    <row r="108" spans="1:24" ht="60" customHeight="1" x14ac:dyDescent="0.2">
      <c r="A108" s="24">
        <v>105</v>
      </c>
      <c r="B108" s="3" t="s">
        <v>62</v>
      </c>
      <c r="C108" s="3" t="s">
        <v>82</v>
      </c>
      <c r="D108" s="3" t="s">
        <v>83</v>
      </c>
      <c r="E108" s="3" t="s">
        <v>84</v>
      </c>
      <c r="F108" s="3" t="s">
        <v>105</v>
      </c>
      <c r="G108" s="3" t="e">
        <f>VLOOKUP(F108,'[1]RELACION COMPLETA X VEHICULO'!$B$1:$B$515,1,0)</f>
        <v>#N/A</v>
      </c>
      <c r="H108" s="4" t="s">
        <v>15</v>
      </c>
      <c r="I108" s="40">
        <v>1160787</v>
      </c>
      <c r="J108" s="41">
        <f t="shared" si="18"/>
        <v>61405.632300000005</v>
      </c>
      <c r="K108" s="5">
        <v>1160428.05</v>
      </c>
      <c r="L108" s="30"/>
      <c r="M108" s="5">
        <v>1244238.2137333329</v>
      </c>
      <c r="N108" s="8">
        <v>1299679.4160000002</v>
      </c>
      <c r="O108" s="10">
        <v>1334492.2575000001</v>
      </c>
      <c r="P108" s="16">
        <f t="shared" si="22"/>
        <v>1086389.3241549954</v>
      </c>
      <c r="Q108" s="16">
        <f t="shared" si="23"/>
        <v>206413.97158944912</v>
      </c>
      <c r="R108" s="11">
        <f t="shared" ref="R108:R114" si="24">AVERAGE(M108:O108)</f>
        <v>1292803.2957444445</v>
      </c>
      <c r="S108" s="9">
        <f t="shared" si="20"/>
        <v>0.11407449668632563</v>
      </c>
      <c r="T108" s="12" t="s">
        <v>307</v>
      </c>
      <c r="U108" s="3" t="s">
        <v>105</v>
      </c>
      <c r="V108" s="26" t="b">
        <f t="shared" si="17"/>
        <v>1</v>
      </c>
      <c r="W108" s="28">
        <v>1334492.2575000001</v>
      </c>
      <c r="X108" s="27">
        <f t="shared" si="21"/>
        <v>0</v>
      </c>
    </row>
    <row r="109" spans="1:24" ht="60" customHeight="1" x14ac:dyDescent="0.2">
      <c r="A109" s="24">
        <v>106</v>
      </c>
      <c r="B109" s="3" t="s">
        <v>62</v>
      </c>
      <c r="C109" s="3" t="s">
        <v>82</v>
      </c>
      <c r="D109" s="3" t="s">
        <v>83</v>
      </c>
      <c r="E109" s="3" t="s">
        <v>84</v>
      </c>
      <c r="F109" s="3" t="s">
        <v>75</v>
      </c>
      <c r="G109" s="3" t="e">
        <f>VLOOKUP(F109,'[1]RELACION COMPLETA X VEHICULO'!$B$1:$B$515,1,0)</f>
        <v>#N/A</v>
      </c>
      <c r="H109" s="4" t="s">
        <v>15</v>
      </c>
      <c r="I109" s="5">
        <v>109545.05</v>
      </c>
      <c r="J109" s="41">
        <f t="shared" si="18"/>
        <v>5794.9331450000009</v>
      </c>
      <c r="K109" s="5">
        <v>109545.05</v>
      </c>
      <c r="L109" s="30"/>
      <c r="M109" s="5">
        <v>115339.9305</v>
      </c>
      <c r="N109" s="8">
        <v>122690.45600000001</v>
      </c>
      <c r="O109" s="10">
        <v>125976.80750000002</v>
      </c>
      <c r="P109" s="16">
        <f t="shared" si="22"/>
        <v>101962.79943977592</v>
      </c>
      <c r="Q109" s="16">
        <f t="shared" si="23"/>
        <v>19372.931893557423</v>
      </c>
      <c r="R109" s="11">
        <f t="shared" si="24"/>
        <v>121335.73133333334</v>
      </c>
      <c r="S109" s="9">
        <f t="shared" si="20"/>
        <v>0.10763317314048737</v>
      </c>
      <c r="T109" s="12" t="s">
        <v>307</v>
      </c>
      <c r="U109" s="3" t="s">
        <v>75</v>
      </c>
      <c r="V109" s="26" t="b">
        <f t="shared" si="17"/>
        <v>1</v>
      </c>
      <c r="W109" s="28">
        <v>125976.80750000002</v>
      </c>
      <c r="X109" s="27">
        <f t="shared" si="21"/>
        <v>0</v>
      </c>
    </row>
    <row r="110" spans="1:24" ht="60" customHeight="1" x14ac:dyDescent="0.2">
      <c r="A110" s="24">
        <v>107</v>
      </c>
      <c r="B110" s="3" t="s">
        <v>62</v>
      </c>
      <c r="C110" s="3" t="s">
        <v>82</v>
      </c>
      <c r="D110" s="3" t="s">
        <v>83</v>
      </c>
      <c r="E110" s="3" t="s">
        <v>84</v>
      </c>
      <c r="F110" s="3" t="s">
        <v>76</v>
      </c>
      <c r="G110" s="3" t="e">
        <f>VLOOKUP(F110,'[1]RELACION COMPLETA X VEHICULO'!$B$1:$B$515,1,0)</f>
        <v>#N/A</v>
      </c>
      <c r="H110" s="4" t="s">
        <v>15</v>
      </c>
      <c r="I110" s="40">
        <v>136199</v>
      </c>
      <c r="J110" s="41">
        <f t="shared" si="18"/>
        <v>7204.9271000000008</v>
      </c>
      <c r="K110" s="5">
        <v>135271.26666666669</v>
      </c>
      <c r="L110" s="30"/>
      <c r="M110" s="5">
        <v>142426.83590000001</v>
      </c>
      <c r="N110" s="8">
        <v>151503.81866666669</v>
      </c>
      <c r="O110" s="10">
        <v>155561.95666666669</v>
      </c>
      <c r="P110" s="16">
        <f t="shared" si="22"/>
        <v>125908.2944631186</v>
      </c>
      <c r="Q110" s="16">
        <f t="shared" si="23"/>
        <v>23922.575947992533</v>
      </c>
      <c r="R110" s="11">
        <f t="shared" si="24"/>
        <v>149830.87041111113</v>
      </c>
      <c r="S110" s="9">
        <f t="shared" si="20"/>
        <v>0.10763264145608975</v>
      </c>
      <c r="T110" s="12" t="s">
        <v>307</v>
      </c>
      <c r="U110" s="3" t="s">
        <v>76</v>
      </c>
      <c r="V110" s="26" t="b">
        <f t="shared" si="17"/>
        <v>1</v>
      </c>
      <c r="W110" s="28">
        <v>155561.95666666669</v>
      </c>
      <c r="X110" s="27">
        <f t="shared" si="21"/>
        <v>0</v>
      </c>
    </row>
    <row r="111" spans="1:24" ht="60" customHeight="1" x14ac:dyDescent="0.2">
      <c r="A111" s="24">
        <v>108</v>
      </c>
      <c r="B111" s="3" t="s">
        <v>62</v>
      </c>
      <c r="C111" s="3" t="s">
        <v>82</v>
      </c>
      <c r="D111" s="3" t="s">
        <v>83</v>
      </c>
      <c r="E111" s="3" t="s">
        <v>84</v>
      </c>
      <c r="F111" s="3" t="s">
        <v>78</v>
      </c>
      <c r="G111" s="3" t="e">
        <f>VLOOKUP(F111,'[1]RELACION COMPLETA X VEHICULO'!$B$1:$B$515,1,0)</f>
        <v>#N/A</v>
      </c>
      <c r="H111" s="4" t="s">
        <v>15</v>
      </c>
      <c r="I111" s="5">
        <v>109545.05</v>
      </c>
      <c r="J111" s="41">
        <f t="shared" si="18"/>
        <v>5794.9331450000009</v>
      </c>
      <c r="K111" s="5">
        <v>109545.05</v>
      </c>
      <c r="L111" s="30"/>
      <c r="M111" s="5">
        <v>587415.01580000005</v>
      </c>
      <c r="N111" s="8">
        <v>624850.63199999998</v>
      </c>
      <c r="O111" s="10">
        <v>641587.70250000001</v>
      </c>
      <c r="P111" s="16">
        <f t="shared" si="22"/>
        <v>519286.65274509805</v>
      </c>
      <c r="Q111" s="16">
        <f t="shared" si="23"/>
        <v>98664.464021568638</v>
      </c>
      <c r="R111" s="11">
        <f t="shared" si="24"/>
        <v>617951.11676666664</v>
      </c>
      <c r="S111" s="9">
        <f t="shared" si="20"/>
        <v>4.6410683711100287</v>
      </c>
      <c r="T111" s="12" t="s">
        <v>307</v>
      </c>
      <c r="U111" s="3" t="s">
        <v>78</v>
      </c>
      <c r="V111" s="26" t="b">
        <f t="shared" si="17"/>
        <v>1</v>
      </c>
      <c r="W111" s="28">
        <v>641587.70250000001</v>
      </c>
      <c r="X111" s="27">
        <f t="shared" si="21"/>
        <v>0</v>
      </c>
    </row>
    <row r="112" spans="1:24" ht="60" customHeight="1" x14ac:dyDescent="0.2">
      <c r="A112" s="24">
        <v>109</v>
      </c>
      <c r="B112" s="3" t="s">
        <v>62</v>
      </c>
      <c r="C112" s="3" t="s">
        <v>82</v>
      </c>
      <c r="D112" s="3" t="s">
        <v>83</v>
      </c>
      <c r="E112" s="3" t="s">
        <v>84</v>
      </c>
      <c r="F112" s="3" t="s">
        <v>79</v>
      </c>
      <c r="G112" s="3" t="e">
        <f>VLOOKUP(F112,'[1]RELACION COMPLETA X VEHICULO'!$B$1:$B$515,1,0)</f>
        <v>#N/A</v>
      </c>
      <c r="H112" s="4" t="s">
        <v>15</v>
      </c>
      <c r="I112" s="40">
        <v>245760</v>
      </c>
      <c r="J112" s="41">
        <f t="shared" si="18"/>
        <v>13000.704000000002</v>
      </c>
      <c r="K112" s="5">
        <v>299912.5</v>
      </c>
      <c r="L112" s="30"/>
      <c r="M112" s="35">
        <v>376635</v>
      </c>
      <c r="N112" s="8">
        <v>335902</v>
      </c>
      <c r="O112" s="10">
        <v>344899.37500000006</v>
      </c>
      <c r="P112" s="16">
        <f t="shared" si="22"/>
        <v>286050.99789915967</v>
      </c>
      <c r="Q112" s="16">
        <f t="shared" si="23"/>
        <v>54349.689600840342</v>
      </c>
      <c r="R112" s="11">
        <f>AVERAGE(N112:O112)</f>
        <v>340400.6875</v>
      </c>
      <c r="S112" s="9">
        <f>+R112/K112-1</f>
        <v>0.13500000000000001</v>
      </c>
      <c r="T112" s="12" t="s">
        <v>311</v>
      </c>
      <c r="U112" s="3" t="s">
        <v>79</v>
      </c>
      <c r="V112" s="26" t="b">
        <f t="shared" si="17"/>
        <v>1</v>
      </c>
      <c r="W112" s="28">
        <v>344899.37500000006</v>
      </c>
      <c r="X112" s="27">
        <f t="shared" si="21"/>
        <v>0</v>
      </c>
    </row>
    <row r="113" spans="1:24" ht="60" customHeight="1" x14ac:dyDescent="0.2">
      <c r="A113" s="24">
        <v>110</v>
      </c>
      <c r="B113" s="3" t="s">
        <v>62</v>
      </c>
      <c r="C113" s="3" t="s">
        <v>82</v>
      </c>
      <c r="D113" s="3" t="s">
        <v>83</v>
      </c>
      <c r="E113" s="3" t="s">
        <v>84</v>
      </c>
      <c r="F113" s="3" t="s">
        <v>80</v>
      </c>
      <c r="G113" s="3" t="e">
        <f>VLOOKUP(F113,'[1]RELACION COMPLETA X VEHICULO'!$B$1:$B$515,1,0)</f>
        <v>#N/A</v>
      </c>
      <c r="H113" s="4" t="s">
        <v>15</v>
      </c>
      <c r="I113" s="40">
        <v>111098</v>
      </c>
      <c r="J113" s="41">
        <f t="shared" si="18"/>
        <v>5877.0842000000002</v>
      </c>
      <c r="K113" s="5">
        <v>108932.2</v>
      </c>
      <c r="L113" s="30"/>
      <c r="M113" s="5">
        <v>114694.5028</v>
      </c>
      <c r="N113" s="8">
        <v>122004.06399999998</v>
      </c>
      <c r="O113" s="10">
        <v>125272.02999999998</v>
      </c>
      <c r="P113" s="16">
        <f t="shared" si="22"/>
        <v>101392.32403361343</v>
      </c>
      <c r="Q113" s="16">
        <f t="shared" si="23"/>
        <v>19264.541566386553</v>
      </c>
      <c r="R113" s="11">
        <f t="shared" si="24"/>
        <v>120656.86559999998</v>
      </c>
      <c r="S113" s="9">
        <f t="shared" si="20"/>
        <v>0.10763268895698408</v>
      </c>
      <c r="T113" s="12" t="s">
        <v>307</v>
      </c>
      <c r="U113" s="3" t="s">
        <v>80</v>
      </c>
      <c r="V113" s="26" t="b">
        <f t="shared" si="17"/>
        <v>1</v>
      </c>
      <c r="W113" s="28">
        <v>125272.02999999998</v>
      </c>
      <c r="X113" s="27">
        <f t="shared" si="21"/>
        <v>0</v>
      </c>
    </row>
    <row r="114" spans="1:24" ht="60" customHeight="1" x14ac:dyDescent="0.2">
      <c r="A114" s="24">
        <v>111</v>
      </c>
      <c r="B114" s="3" t="s">
        <v>62</v>
      </c>
      <c r="C114" s="3" t="s">
        <v>82</v>
      </c>
      <c r="D114" s="3" t="s">
        <v>83</v>
      </c>
      <c r="E114" s="3" t="s">
        <v>84</v>
      </c>
      <c r="F114" s="3" t="s">
        <v>81</v>
      </c>
      <c r="G114" s="3" t="e">
        <f>VLOOKUP(F114,'[1]RELACION COMPLETA X VEHICULO'!$B$1:$B$515,1,0)</f>
        <v>#N/A</v>
      </c>
      <c r="H114" s="4" t="s">
        <v>15</v>
      </c>
      <c r="I114" s="5">
        <v>479169.5</v>
      </c>
      <c r="J114" s="41">
        <f t="shared" si="18"/>
        <v>25348.06655</v>
      </c>
      <c r="K114" s="5">
        <v>479169.5</v>
      </c>
      <c r="L114" s="30"/>
      <c r="M114" s="5">
        <v>502959.36433333327</v>
      </c>
      <c r="N114" s="8">
        <v>536669.84</v>
      </c>
      <c r="O114" s="10">
        <v>551044.92500000005</v>
      </c>
      <c r="P114" s="16">
        <f t="shared" si="22"/>
        <v>445566.98300653597</v>
      </c>
      <c r="Q114" s="16">
        <f t="shared" si="23"/>
        <v>84657.72677124184</v>
      </c>
      <c r="R114" s="11">
        <f t="shared" si="24"/>
        <v>530224.70977777778</v>
      </c>
      <c r="S114" s="9">
        <f t="shared" si="20"/>
        <v>0.10654937298341771</v>
      </c>
      <c r="T114" s="12" t="s">
        <v>307</v>
      </c>
      <c r="U114" s="3" t="s">
        <v>81</v>
      </c>
      <c r="V114" s="26" t="b">
        <f t="shared" si="17"/>
        <v>1</v>
      </c>
      <c r="W114" s="28">
        <v>551044.92500000005</v>
      </c>
      <c r="X114" s="27">
        <f t="shared" si="21"/>
        <v>0</v>
      </c>
    </row>
    <row r="115" spans="1:24" ht="60" customHeight="1" x14ac:dyDescent="0.2">
      <c r="A115" s="24">
        <v>112</v>
      </c>
      <c r="B115" s="3" t="s">
        <v>10</v>
      </c>
      <c r="C115" s="3" t="s">
        <v>106</v>
      </c>
      <c r="D115" s="3" t="s">
        <v>107</v>
      </c>
      <c r="E115" s="3" t="s">
        <v>108</v>
      </c>
      <c r="F115" s="3" t="s">
        <v>85</v>
      </c>
      <c r="G115" s="3" t="e">
        <f>VLOOKUP(F115,'[1]RELACION COMPLETA X VEHICULO'!$B$1:$B$515,1,0)</f>
        <v>#N/A</v>
      </c>
      <c r="H115" s="4" t="s">
        <v>17</v>
      </c>
      <c r="I115" s="40">
        <v>46701</v>
      </c>
      <c r="J115" s="41">
        <f t="shared" si="18"/>
        <v>2470.4829</v>
      </c>
      <c r="K115" s="5">
        <v>46700.800000000003</v>
      </c>
      <c r="L115" s="30"/>
      <c r="M115" s="35">
        <v>74978.160966666663</v>
      </c>
      <c r="N115" s="8">
        <v>52304.896000000001</v>
      </c>
      <c r="O115" s="10">
        <v>53705.920000000006</v>
      </c>
      <c r="P115" s="16">
        <f t="shared" ref="P115:P117" si="25">+R115</f>
        <v>53005.408000000003</v>
      </c>
      <c r="Q115" s="16">
        <v>0</v>
      </c>
      <c r="R115" s="11">
        <f>AVERAGE(N115:O115)</f>
        <v>53005.408000000003</v>
      </c>
      <c r="S115" s="9">
        <f>+R115/K115-1</f>
        <v>0.13500000000000001</v>
      </c>
      <c r="T115" s="12" t="s">
        <v>311</v>
      </c>
      <c r="U115" s="3" t="s">
        <v>85</v>
      </c>
      <c r="V115" s="26" t="b">
        <f t="shared" si="17"/>
        <v>1</v>
      </c>
      <c r="W115" s="28">
        <v>53705.920000000006</v>
      </c>
      <c r="X115" s="27">
        <f t="shared" si="21"/>
        <v>0</v>
      </c>
    </row>
    <row r="116" spans="1:24" ht="60" customHeight="1" x14ac:dyDescent="0.2">
      <c r="A116" s="24">
        <v>113</v>
      </c>
      <c r="B116" s="3" t="s">
        <v>10</v>
      </c>
      <c r="C116" s="3" t="s">
        <v>106</v>
      </c>
      <c r="D116" s="3" t="s">
        <v>107</v>
      </c>
      <c r="E116" s="3" t="s">
        <v>108</v>
      </c>
      <c r="F116" s="3" t="s">
        <v>18</v>
      </c>
      <c r="G116" s="3" t="e">
        <f>VLOOKUP(F116,'[1]RELACION COMPLETA X VEHICULO'!$B$1:$B$515,1,0)</f>
        <v>#N/A</v>
      </c>
      <c r="H116" s="4" t="s">
        <v>17</v>
      </c>
      <c r="I116" s="40">
        <v>47677</v>
      </c>
      <c r="J116" s="41">
        <f t="shared" si="18"/>
        <v>2522.1133</v>
      </c>
      <c r="K116" s="5">
        <v>47676.5</v>
      </c>
      <c r="L116" s="31" t="s">
        <v>333</v>
      </c>
      <c r="M116" s="7">
        <v>40000</v>
      </c>
      <c r="N116" s="8">
        <v>53397.68</v>
      </c>
      <c r="O116" s="10">
        <v>54827.974999999999</v>
      </c>
      <c r="P116" s="16">
        <f t="shared" si="25"/>
        <v>54112.827499999999</v>
      </c>
      <c r="Q116" s="16">
        <v>0</v>
      </c>
      <c r="R116" s="11">
        <f>AVERAGE(N116:O116)</f>
        <v>54112.827499999999</v>
      </c>
      <c r="S116" s="9">
        <f t="shared" si="20"/>
        <v>0.13500000000000001</v>
      </c>
      <c r="T116" s="12" t="s">
        <v>311</v>
      </c>
      <c r="U116" s="3" t="s">
        <v>18</v>
      </c>
      <c r="V116" s="26" t="b">
        <f t="shared" si="17"/>
        <v>1</v>
      </c>
      <c r="W116" s="28">
        <v>54827.974999999999</v>
      </c>
      <c r="X116" s="27">
        <f t="shared" si="21"/>
        <v>0</v>
      </c>
    </row>
    <row r="117" spans="1:24" ht="60" customHeight="1" x14ac:dyDescent="0.2">
      <c r="A117" s="24">
        <v>114</v>
      </c>
      <c r="B117" s="3" t="s">
        <v>10</v>
      </c>
      <c r="C117" s="3" t="s">
        <v>106</v>
      </c>
      <c r="D117" s="3" t="s">
        <v>107</v>
      </c>
      <c r="E117" s="3" t="s">
        <v>108</v>
      </c>
      <c r="F117" s="3" t="s">
        <v>19</v>
      </c>
      <c r="G117" s="3" t="e">
        <f>VLOOKUP(F117,'[1]RELACION COMPLETA X VEHICULO'!$B$1:$B$515,1,0)</f>
        <v>#N/A</v>
      </c>
      <c r="H117" s="4" t="s">
        <v>17</v>
      </c>
      <c r="I117" s="40">
        <v>47064</v>
      </c>
      <c r="J117" s="41">
        <f t="shared" si="18"/>
        <v>2489.6856000000002</v>
      </c>
      <c r="K117" s="5">
        <v>47176.5</v>
      </c>
      <c r="L117" s="31" t="s">
        <v>334</v>
      </c>
      <c r="M117" s="32">
        <v>40900</v>
      </c>
      <c r="N117" s="8">
        <v>52837.68</v>
      </c>
      <c r="O117" s="10">
        <v>54252.974999999999</v>
      </c>
      <c r="P117" s="16">
        <f t="shared" si="25"/>
        <v>53545.327499999999</v>
      </c>
      <c r="Q117" s="16">
        <v>0</v>
      </c>
      <c r="R117" s="11">
        <f>AVERAGE(N117:O117)</f>
        <v>53545.327499999999</v>
      </c>
      <c r="S117" s="9">
        <f t="shared" si="20"/>
        <v>0.13500000000000001</v>
      </c>
      <c r="T117" s="12" t="s">
        <v>311</v>
      </c>
      <c r="U117" s="3" t="s">
        <v>19</v>
      </c>
      <c r="V117" s="26" t="b">
        <f t="shared" si="17"/>
        <v>1</v>
      </c>
      <c r="W117" s="28">
        <v>54252.974999999999</v>
      </c>
      <c r="X117" s="27">
        <f t="shared" si="21"/>
        <v>0</v>
      </c>
    </row>
    <row r="118" spans="1:24" ht="60" customHeight="1" x14ac:dyDescent="0.2">
      <c r="A118" s="24">
        <v>115</v>
      </c>
      <c r="B118" s="3" t="s">
        <v>10</v>
      </c>
      <c r="C118" s="3" t="s">
        <v>106</v>
      </c>
      <c r="D118" s="3" t="s">
        <v>107</v>
      </c>
      <c r="E118" s="3" t="s">
        <v>108</v>
      </c>
      <c r="F118" s="3" t="s">
        <v>20</v>
      </c>
      <c r="G118" s="3" t="e">
        <f>VLOOKUP(F118,'[1]RELACION COMPLETA X VEHICULO'!$B$1:$B$515,1,0)</f>
        <v>#N/A</v>
      </c>
      <c r="H118" s="4" t="s">
        <v>15</v>
      </c>
      <c r="I118" s="5">
        <v>415381.4</v>
      </c>
      <c r="J118" s="41">
        <f t="shared" si="18"/>
        <v>21973.676060000002</v>
      </c>
      <c r="K118" s="5">
        <v>415381.4</v>
      </c>
      <c r="L118" s="30"/>
      <c r="M118" s="35">
        <v>413614.21830000001</v>
      </c>
      <c r="N118" s="8">
        <v>465227.16800000006</v>
      </c>
      <c r="O118" s="10">
        <v>477688.6100000001</v>
      </c>
      <c r="P118" s="16">
        <f t="shared" si="22"/>
        <v>396183.10000000009</v>
      </c>
      <c r="Q118" s="16">
        <f t="shared" si="23"/>
        <v>75274.789000000019</v>
      </c>
      <c r="R118" s="11">
        <f t="shared" ref="R118:R119" si="26">AVERAGE(N118:O118)</f>
        <v>471457.88900000008</v>
      </c>
      <c r="S118" s="9">
        <f t="shared" si="20"/>
        <v>0.13500000000000023</v>
      </c>
      <c r="T118" s="12" t="s">
        <v>310</v>
      </c>
      <c r="U118" s="3" t="s">
        <v>20</v>
      </c>
      <c r="V118" s="26" t="b">
        <f t="shared" si="17"/>
        <v>1</v>
      </c>
      <c r="W118" s="28">
        <v>477688.6100000001</v>
      </c>
      <c r="X118" s="27">
        <f t="shared" si="21"/>
        <v>0</v>
      </c>
    </row>
    <row r="119" spans="1:24" ht="60" customHeight="1" x14ac:dyDescent="0.2">
      <c r="A119" s="24">
        <v>116</v>
      </c>
      <c r="B119" s="3" t="s">
        <v>10</v>
      </c>
      <c r="C119" s="3" t="s">
        <v>106</v>
      </c>
      <c r="D119" s="3" t="s">
        <v>107</v>
      </c>
      <c r="E119" s="3" t="s">
        <v>108</v>
      </c>
      <c r="F119" s="3" t="s">
        <v>21</v>
      </c>
      <c r="G119" s="3" t="e">
        <f>VLOOKUP(F119,'[1]RELACION COMPLETA X VEHICULO'!$B$1:$B$515,1,0)</f>
        <v>#N/A</v>
      </c>
      <c r="H119" s="4" t="s">
        <v>15</v>
      </c>
      <c r="I119" s="5">
        <v>500466.4</v>
      </c>
      <c r="J119" s="41">
        <f t="shared" si="18"/>
        <v>26474.672560000003</v>
      </c>
      <c r="K119" s="5">
        <v>500466.4</v>
      </c>
      <c r="L119" s="30"/>
      <c r="M119" s="35">
        <v>435106.55046666658</v>
      </c>
      <c r="N119" s="8">
        <v>560522.36800000013</v>
      </c>
      <c r="O119" s="10">
        <v>575536.3600000001</v>
      </c>
      <c r="P119" s="16">
        <f t="shared" si="22"/>
        <v>477335.60000000009</v>
      </c>
      <c r="Q119" s="16">
        <f t="shared" si="23"/>
        <v>90693.764000000025</v>
      </c>
      <c r="R119" s="11">
        <f t="shared" si="26"/>
        <v>568029.36400000006</v>
      </c>
      <c r="S119" s="9">
        <f t="shared" si="20"/>
        <v>0.13500000000000001</v>
      </c>
      <c r="T119" s="12" t="s">
        <v>310</v>
      </c>
      <c r="U119" s="3" t="s">
        <v>21</v>
      </c>
      <c r="V119" s="26" t="b">
        <f t="shared" si="17"/>
        <v>1</v>
      </c>
      <c r="W119" s="28">
        <v>575536.3600000001</v>
      </c>
      <c r="X119" s="27">
        <f t="shared" si="21"/>
        <v>0</v>
      </c>
    </row>
    <row r="120" spans="1:24" ht="60" customHeight="1" x14ac:dyDescent="0.2">
      <c r="A120" s="24">
        <v>117</v>
      </c>
      <c r="B120" s="3" t="s">
        <v>10</v>
      </c>
      <c r="C120" s="3" t="s">
        <v>106</v>
      </c>
      <c r="D120" s="3" t="s">
        <v>107</v>
      </c>
      <c r="E120" s="3" t="s">
        <v>108</v>
      </c>
      <c r="F120" s="3" t="s">
        <v>109</v>
      </c>
      <c r="G120" s="3" t="e">
        <f>VLOOKUP(F120,'[1]RELACION COMPLETA X VEHICULO'!$B$1:$B$515,1,0)</f>
        <v>#N/A</v>
      </c>
      <c r="H120" s="4" t="s">
        <v>15</v>
      </c>
      <c r="I120" s="40">
        <v>0</v>
      </c>
      <c r="J120" s="41">
        <f t="shared" si="18"/>
        <v>0</v>
      </c>
      <c r="K120" s="5"/>
      <c r="L120" s="30"/>
      <c r="M120" s="5">
        <v>364080.5</v>
      </c>
      <c r="N120" s="8">
        <v>410669</v>
      </c>
      <c r="O120" s="10">
        <v>410669</v>
      </c>
      <c r="P120" s="16">
        <f t="shared" si="22"/>
        <v>345100</v>
      </c>
      <c r="Q120" s="16">
        <f t="shared" si="23"/>
        <v>65569</v>
      </c>
      <c r="R120" s="11">
        <f>AVERAGE(N120:O120)</f>
        <v>410669</v>
      </c>
      <c r="S120" s="9" t="s">
        <v>308</v>
      </c>
      <c r="T120" s="12" t="s">
        <v>307</v>
      </c>
      <c r="U120" s="3" t="s">
        <v>109</v>
      </c>
      <c r="V120" s="26" t="b">
        <f t="shared" si="17"/>
        <v>1</v>
      </c>
      <c r="W120" s="28">
        <v>410669</v>
      </c>
      <c r="X120" s="27">
        <f t="shared" si="21"/>
        <v>0</v>
      </c>
    </row>
    <row r="121" spans="1:24" ht="60" customHeight="1" x14ac:dyDescent="0.2">
      <c r="A121" s="24">
        <v>118</v>
      </c>
      <c r="B121" s="3" t="s">
        <v>10</v>
      </c>
      <c r="C121" s="3" t="s">
        <v>106</v>
      </c>
      <c r="D121" s="3" t="s">
        <v>107</v>
      </c>
      <c r="E121" s="3" t="s">
        <v>108</v>
      </c>
      <c r="F121" s="3" t="s">
        <v>24</v>
      </c>
      <c r="G121" s="3" t="e">
        <f>VLOOKUP(F121,'[1]RELACION COMPLETA X VEHICULO'!$B$1:$B$515,1,0)</f>
        <v>#N/A</v>
      </c>
      <c r="H121" s="4" t="s">
        <v>15</v>
      </c>
      <c r="I121" s="5">
        <v>1266659.05</v>
      </c>
      <c r="J121" s="41">
        <f t="shared" si="18"/>
        <v>67006.263745000004</v>
      </c>
      <c r="K121" s="5">
        <v>1266659.05</v>
      </c>
      <c r="L121" s="31" t="s">
        <v>336</v>
      </c>
      <c r="M121" s="14">
        <v>477900</v>
      </c>
      <c r="N121" s="8">
        <v>1418658.1360000002</v>
      </c>
      <c r="O121" s="10">
        <v>1456657.9075000002</v>
      </c>
      <c r="P121" s="16">
        <f t="shared" si="22"/>
        <v>1208115.9846638658</v>
      </c>
      <c r="Q121" s="16">
        <f t="shared" si="23"/>
        <v>229542.03708613449</v>
      </c>
      <c r="R121" s="11">
        <f>AVERAGE(N121:O121)</f>
        <v>1437658.0217500003</v>
      </c>
      <c r="S121" s="9">
        <f t="shared" si="20"/>
        <v>0.13500000000000023</v>
      </c>
      <c r="T121" s="12" t="s">
        <v>310</v>
      </c>
      <c r="U121" s="3" t="s">
        <v>24</v>
      </c>
      <c r="V121" s="26" t="b">
        <f t="shared" si="17"/>
        <v>1</v>
      </c>
      <c r="W121" s="28">
        <v>1456657.9075000002</v>
      </c>
      <c r="X121" s="27">
        <f t="shared" si="21"/>
        <v>0</v>
      </c>
    </row>
    <row r="122" spans="1:24" ht="60" customHeight="1" x14ac:dyDescent="0.2">
      <c r="A122" s="24">
        <v>119</v>
      </c>
      <c r="B122" s="3" t="s">
        <v>10</v>
      </c>
      <c r="C122" s="3" t="s">
        <v>106</v>
      </c>
      <c r="D122" s="3" t="s">
        <v>107</v>
      </c>
      <c r="E122" s="3" t="s">
        <v>108</v>
      </c>
      <c r="F122" s="3" t="s">
        <v>110</v>
      </c>
      <c r="G122" s="3" t="e">
        <f>VLOOKUP(F122,'[1]RELACION COMPLETA X VEHICULO'!$B$1:$B$515,1,0)</f>
        <v>#N/A</v>
      </c>
      <c r="H122" s="4" t="s">
        <v>15</v>
      </c>
      <c r="I122" s="40">
        <v>0</v>
      </c>
      <c r="J122" s="41">
        <f t="shared" si="18"/>
        <v>0</v>
      </c>
      <c r="K122" s="5"/>
      <c r="L122" s="30"/>
      <c r="M122" s="5">
        <v>112990.5</v>
      </c>
      <c r="N122" s="8">
        <v>127449</v>
      </c>
      <c r="O122" s="10">
        <v>127449</v>
      </c>
      <c r="P122" s="16">
        <f t="shared" si="22"/>
        <v>107100</v>
      </c>
      <c r="Q122" s="16">
        <f t="shared" si="23"/>
        <v>20349</v>
      </c>
      <c r="R122" s="11">
        <f>AVERAGE(N122:O122)</f>
        <v>127449</v>
      </c>
      <c r="S122" s="9" t="s">
        <v>308</v>
      </c>
      <c r="T122" s="12" t="s">
        <v>307</v>
      </c>
      <c r="U122" s="3" t="s">
        <v>110</v>
      </c>
      <c r="V122" s="26" t="b">
        <f t="shared" si="17"/>
        <v>1</v>
      </c>
      <c r="W122" s="28">
        <v>127449</v>
      </c>
      <c r="X122" s="27">
        <f t="shared" si="21"/>
        <v>0</v>
      </c>
    </row>
    <row r="123" spans="1:24" ht="60" customHeight="1" x14ac:dyDescent="0.2">
      <c r="A123" s="24">
        <v>120</v>
      </c>
      <c r="B123" s="3" t="s">
        <v>10</v>
      </c>
      <c r="C123" s="3" t="s">
        <v>106</v>
      </c>
      <c r="D123" s="3" t="s">
        <v>107</v>
      </c>
      <c r="E123" s="3" t="s">
        <v>108</v>
      </c>
      <c r="F123" s="3" t="s">
        <v>111</v>
      </c>
      <c r="G123" s="3" t="e">
        <f>VLOOKUP(F123,'[1]RELACION COMPLETA X VEHICULO'!$B$1:$B$515,1,0)</f>
        <v>#N/A</v>
      </c>
      <c r="H123" s="4" t="s">
        <v>15</v>
      </c>
      <c r="I123" s="40">
        <v>0</v>
      </c>
      <c r="J123" s="41">
        <f t="shared" si="18"/>
        <v>0</v>
      </c>
      <c r="K123" s="5">
        <v>107100</v>
      </c>
      <c r="L123" s="30"/>
      <c r="M123" s="5"/>
      <c r="N123" s="8">
        <v>119952</v>
      </c>
      <c r="O123" s="10">
        <v>123165</v>
      </c>
      <c r="P123" s="16">
        <f t="shared" si="22"/>
        <v>102150</v>
      </c>
      <c r="Q123" s="16">
        <f t="shared" si="23"/>
        <v>19408.5</v>
      </c>
      <c r="R123" s="11">
        <f t="shared" ref="R123:R125" si="27">AVERAGE(N123:O123)</f>
        <v>121558.5</v>
      </c>
      <c r="S123" s="9">
        <f t="shared" si="20"/>
        <v>0.13500000000000001</v>
      </c>
      <c r="T123" s="12" t="s">
        <v>307</v>
      </c>
      <c r="U123" s="3" t="s">
        <v>111</v>
      </c>
      <c r="V123" s="26" t="b">
        <f t="shared" si="17"/>
        <v>1</v>
      </c>
      <c r="W123" s="28">
        <v>123165</v>
      </c>
      <c r="X123" s="27">
        <f t="shared" si="21"/>
        <v>0</v>
      </c>
    </row>
    <row r="124" spans="1:24" ht="60" customHeight="1" x14ac:dyDescent="0.2">
      <c r="A124" s="24">
        <v>121</v>
      </c>
      <c r="B124" s="3" t="s">
        <v>10</v>
      </c>
      <c r="C124" s="3" t="s">
        <v>106</v>
      </c>
      <c r="D124" s="3" t="s">
        <v>107</v>
      </c>
      <c r="E124" s="3" t="s">
        <v>108</v>
      </c>
      <c r="F124" s="3" t="s">
        <v>112</v>
      </c>
      <c r="G124" s="3" t="s">
        <v>317</v>
      </c>
      <c r="H124" s="4" t="s">
        <v>15</v>
      </c>
      <c r="I124" s="40" t="e">
        <v>#N/A</v>
      </c>
      <c r="J124" s="41" t="e">
        <f t="shared" si="18"/>
        <v>#N/A</v>
      </c>
      <c r="K124" s="5">
        <v>142800</v>
      </c>
      <c r="L124" s="30"/>
      <c r="M124" s="5"/>
      <c r="N124" s="8">
        <v>159936</v>
      </c>
      <c r="O124" s="10">
        <v>164220</v>
      </c>
      <c r="P124" s="16">
        <f t="shared" si="22"/>
        <v>136200</v>
      </c>
      <c r="Q124" s="16">
        <f t="shared" si="23"/>
        <v>25878</v>
      </c>
      <c r="R124" s="11">
        <f t="shared" si="27"/>
        <v>162078</v>
      </c>
      <c r="S124" s="9">
        <f t="shared" si="20"/>
        <v>0.13500000000000001</v>
      </c>
      <c r="T124" s="12" t="s">
        <v>307</v>
      </c>
      <c r="U124" s="3" t="s">
        <v>112</v>
      </c>
      <c r="V124" s="26" t="b">
        <f t="shared" si="17"/>
        <v>1</v>
      </c>
      <c r="W124" s="28">
        <v>164220</v>
      </c>
      <c r="X124" s="27">
        <f t="shared" si="21"/>
        <v>0</v>
      </c>
    </row>
    <row r="125" spans="1:24" ht="60" customHeight="1" x14ac:dyDescent="0.2">
      <c r="A125" s="24">
        <v>122</v>
      </c>
      <c r="B125" s="3" t="s">
        <v>10</v>
      </c>
      <c r="C125" s="3" t="s">
        <v>106</v>
      </c>
      <c r="D125" s="3" t="s">
        <v>107</v>
      </c>
      <c r="E125" s="3" t="s">
        <v>108</v>
      </c>
      <c r="F125" s="3" t="s">
        <v>87</v>
      </c>
      <c r="G125" s="3" t="e">
        <f>VLOOKUP(F125,'[1]RELACION COMPLETA X VEHICULO'!$B$1:$B$515,1,0)</f>
        <v>#N/A</v>
      </c>
      <c r="H125" s="4" t="s">
        <v>15</v>
      </c>
      <c r="I125" s="40">
        <v>0</v>
      </c>
      <c r="J125" s="41">
        <f t="shared" si="18"/>
        <v>0</v>
      </c>
      <c r="K125" s="5">
        <v>588817.30000000005</v>
      </c>
      <c r="L125" s="30"/>
      <c r="M125" s="5">
        <v>564952.5</v>
      </c>
      <c r="N125" s="8">
        <v>659475.37600000016</v>
      </c>
      <c r="O125" s="10">
        <v>677139.89500000014</v>
      </c>
      <c r="P125" s="16">
        <f t="shared" si="22"/>
        <v>561603.0550420169</v>
      </c>
      <c r="Q125" s="16">
        <f t="shared" si="23"/>
        <v>106704.58045798322</v>
      </c>
      <c r="R125" s="11">
        <f t="shared" si="27"/>
        <v>668307.63550000009</v>
      </c>
      <c r="S125" s="9">
        <f t="shared" si="20"/>
        <v>0.13500000000000001</v>
      </c>
      <c r="T125" s="12" t="s">
        <v>307</v>
      </c>
      <c r="U125" s="3" t="s">
        <v>87</v>
      </c>
      <c r="V125" s="26" t="b">
        <f t="shared" si="17"/>
        <v>1</v>
      </c>
      <c r="W125" s="28">
        <v>677139.89500000014</v>
      </c>
      <c r="X125" s="27">
        <f t="shared" si="21"/>
        <v>0</v>
      </c>
    </row>
    <row r="126" spans="1:24" ht="60" customHeight="1" x14ac:dyDescent="0.2">
      <c r="A126" s="24">
        <v>123</v>
      </c>
      <c r="B126" s="3" t="s">
        <v>10</v>
      </c>
      <c r="C126" s="3" t="s">
        <v>106</v>
      </c>
      <c r="D126" s="3" t="s">
        <v>107</v>
      </c>
      <c r="E126" s="3" t="s">
        <v>108</v>
      </c>
      <c r="F126" s="3" t="s">
        <v>88</v>
      </c>
      <c r="G126" s="3" t="e">
        <f>VLOOKUP(F126,'[1]RELACION COMPLETA X VEHICULO'!$B$1:$B$515,1,0)</f>
        <v>#N/A</v>
      </c>
      <c r="H126" s="4" t="s">
        <v>15</v>
      </c>
      <c r="I126" s="40">
        <v>465460</v>
      </c>
      <c r="J126" s="41">
        <f t="shared" si="18"/>
        <v>24622.834000000003</v>
      </c>
      <c r="K126" s="5">
        <v>465460.1</v>
      </c>
      <c r="L126" s="30"/>
      <c r="M126" s="5">
        <v>539995.94466666668</v>
      </c>
      <c r="N126" s="8">
        <v>521315.31200000003</v>
      </c>
      <c r="O126" s="10">
        <v>535279.11499999999</v>
      </c>
      <c r="P126" s="16">
        <f t="shared" si="22"/>
        <v>447224.19374416437</v>
      </c>
      <c r="Q126" s="16">
        <f t="shared" si="23"/>
        <v>84972.596811391224</v>
      </c>
      <c r="R126" s="11">
        <f t="shared" ref="R126:R130" si="28">AVERAGE(M126:O126)</f>
        <v>532196.79055555561</v>
      </c>
      <c r="S126" s="9">
        <f t="shared" si="20"/>
        <v>0.14337789760186892</v>
      </c>
      <c r="T126" s="12" t="s">
        <v>307</v>
      </c>
      <c r="U126" s="3" t="s">
        <v>88</v>
      </c>
      <c r="V126" s="26" t="b">
        <f t="shared" si="17"/>
        <v>1</v>
      </c>
      <c r="W126" s="28">
        <v>535279.11499999999</v>
      </c>
      <c r="X126" s="27">
        <f t="shared" si="21"/>
        <v>0</v>
      </c>
    </row>
    <row r="127" spans="1:24" ht="60" customHeight="1" x14ac:dyDescent="0.2">
      <c r="A127" s="24">
        <v>124</v>
      </c>
      <c r="B127" s="3" t="s">
        <v>10</v>
      </c>
      <c r="C127" s="3" t="s">
        <v>106</v>
      </c>
      <c r="D127" s="3" t="s">
        <v>107</v>
      </c>
      <c r="E127" s="3" t="s">
        <v>108</v>
      </c>
      <c r="F127" s="3" t="s">
        <v>32</v>
      </c>
      <c r="G127" s="3" t="e">
        <f>VLOOKUP(F127,'[1]RELACION COMPLETA X VEHICULO'!$B$1:$B$515,1,0)</f>
        <v>#N/A</v>
      </c>
      <c r="H127" s="4" t="s">
        <v>15</v>
      </c>
      <c r="I127" s="5">
        <v>303219.93333333329</v>
      </c>
      <c r="J127" s="41">
        <f t="shared" si="18"/>
        <v>16040.334473333332</v>
      </c>
      <c r="K127" s="5">
        <v>303219.93333333329</v>
      </c>
      <c r="L127" s="31" t="s">
        <v>340</v>
      </c>
      <c r="M127" s="14">
        <v>139944</v>
      </c>
      <c r="N127" s="8">
        <v>339606.32533333328</v>
      </c>
      <c r="O127" s="10">
        <v>348702.92333333328</v>
      </c>
      <c r="P127" s="16">
        <f t="shared" si="22"/>
        <v>289205.56666666665</v>
      </c>
      <c r="Q127" s="16">
        <f t="shared" si="23"/>
        <v>54949.057666666668</v>
      </c>
      <c r="R127" s="11">
        <f>AVERAGE(N127:O127)</f>
        <v>344154.62433333328</v>
      </c>
      <c r="S127" s="9">
        <f t="shared" si="20"/>
        <v>0.13500000000000001</v>
      </c>
      <c r="T127" s="12" t="s">
        <v>311</v>
      </c>
      <c r="U127" s="3" t="s">
        <v>32</v>
      </c>
      <c r="V127" s="26" t="b">
        <f t="shared" si="17"/>
        <v>1</v>
      </c>
      <c r="W127" s="28">
        <v>348702.92333333328</v>
      </c>
      <c r="X127" s="27">
        <f t="shared" si="21"/>
        <v>0</v>
      </c>
    </row>
    <row r="128" spans="1:24" ht="60" customHeight="1" x14ac:dyDescent="0.2">
      <c r="A128" s="24">
        <v>125</v>
      </c>
      <c r="B128" s="3" t="s">
        <v>10</v>
      </c>
      <c r="C128" s="3" t="s">
        <v>106</v>
      </c>
      <c r="D128" s="3" t="s">
        <v>107</v>
      </c>
      <c r="E128" s="3" t="s">
        <v>108</v>
      </c>
      <c r="F128" s="3" t="s">
        <v>113</v>
      </c>
      <c r="G128" s="3" t="s">
        <v>317</v>
      </c>
      <c r="H128" s="4" t="s">
        <v>15</v>
      </c>
      <c r="I128" s="40" t="e">
        <v>#N/A</v>
      </c>
      <c r="J128" s="41" t="e">
        <f t="shared" si="18"/>
        <v>#N/A</v>
      </c>
      <c r="K128" s="5">
        <v>273700</v>
      </c>
      <c r="L128" s="30"/>
      <c r="M128" s="5"/>
      <c r="N128" s="8">
        <v>306544</v>
      </c>
      <c r="O128" s="10">
        <v>314755</v>
      </c>
      <c r="P128" s="16">
        <f t="shared" si="22"/>
        <v>261050</v>
      </c>
      <c r="Q128" s="16">
        <f t="shared" si="23"/>
        <v>49599.5</v>
      </c>
      <c r="R128" s="11">
        <f t="shared" ref="R128:R129" si="29">AVERAGE(N128:O128)</f>
        <v>310649.5</v>
      </c>
      <c r="S128" s="9">
        <f t="shared" si="20"/>
        <v>0.13500000000000001</v>
      </c>
      <c r="T128" s="12" t="s">
        <v>307</v>
      </c>
      <c r="U128" s="3" t="s">
        <v>113</v>
      </c>
      <c r="V128" s="26" t="b">
        <f t="shared" si="17"/>
        <v>1</v>
      </c>
      <c r="W128" s="28">
        <v>314755</v>
      </c>
      <c r="X128" s="27">
        <f t="shared" si="21"/>
        <v>0</v>
      </c>
    </row>
    <row r="129" spans="1:24" ht="60" customHeight="1" x14ac:dyDescent="0.2">
      <c r="A129" s="24">
        <v>126</v>
      </c>
      <c r="B129" s="3" t="s">
        <v>10</v>
      </c>
      <c r="C129" s="3" t="s">
        <v>106</v>
      </c>
      <c r="D129" s="3" t="s">
        <v>107</v>
      </c>
      <c r="E129" s="3" t="s">
        <v>108</v>
      </c>
      <c r="F129" s="3" t="s">
        <v>33</v>
      </c>
      <c r="G129" s="3" t="e">
        <f>VLOOKUP(F129,'[1]RELACION COMPLETA X VEHICULO'!$B$1:$B$515,1,0)</f>
        <v>#N/A</v>
      </c>
      <c r="H129" s="4" t="s">
        <v>15</v>
      </c>
      <c r="I129" s="40">
        <v>0</v>
      </c>
      <c r="J129" s="41">
        <f t="shared" si="18"/>
        <v>0</v>
      </c>
      <c r="K129" s="5">
        <v>303450</v>
      </c>
      <c r="L129" s="31" t="s">
        <v>341</v>
      </c>
      <c r="M129" s="7">
        <v>28000</v>
      </c>
      <c r="N129" s="8">
        <v>339864</v>
      </c>
      <c r="O129" s="10">
        <v>348967.5</v>
      </c>
      <c r="P129" s="16">
        <f t="shared" si="22"/>
        <v>289425</v>
      </c>
      <c r="Q129" s="16">
        <f t="shared" si="23"/>
        <v>54990.75</v>
      </c>
      <c r="R129" s="11">
        <f t="shared" si="29"/>
        <v>344415.75</v>
      </c>
      <c r="S129" s="9">
        <f t="shared" si="20"/>
        <v>0.13500000000000001</v>
      </c>
      <c r="T129" s="12" t="s">
        <v>307</v>
      </c>
      <c r="U129" s="3" t="s">
        <v>33</v>
      </c>
      <c r="V129" s="26" t="b">
        <f t="shared" si="17"/>
        <v>1</v>
      </c>
      <c r="W129" s="28">
        <v>348967.5</v>
      </c>
      <c r="X129" s="27">
        <f t="shared" si="21"/>
        <v>0</v>
      </c>
    </row>
    <row r="130" spans="1:24" ht="60" customHeight="1" x14ac:dyDescent="0.2">
      <c r="A130" s="24">
        <v>127</v>
      </c>
      <c r="B130" s="3" t="s">
        <v>10</v>
      </c>
      <c r="C130" s="3" t="s">
        <v>106</v>
      </c>
      <c r="D130" s="3" t="s">
        <v>107</v>
      </c>
      <c r="E130" s="3" t="s">
        <v>108</v>
      </c>
      <c r="F130" s="3" t="s">
        <v>114</v>
      </c>
      <c r="G130" s="3" t="e">
        <f>VLOOKUP(F130,'[1]RELACION COMPLETA X VEHICULO'!$B$1:$B$515,1,0)</f>
        <v>#N/A</v>
      </c>
      <c r="H130" s="4" t="s">
        <v>15</v>
      </c>
      <c r="I130" s="40">
        <v>2365332</v>
      </c>
      <c r="J130" s="41">
        <f t="shared" si="18"/>
        <v>125126.0628</v>
      </c>
      <c r="K130" s="5">
        <v>2365331.7999999998</v>
      </c>
      <c r="L130" s="30"/>
      <c r="M130" s="5">
        <v>2490458.0628</v>
      </c>
      <c r="N130" s="8">
        <v>2649171.6159999999</v>
      </c>
      <c r="O130" s="10">
        <v>2720131.5700000003</v>
      </c>
      <c r="P130" s="16">
        <f t="shared" si="22"/>
        <v>2201613.795182073</v>
      </c>
      <c r="Q130" s="16">
        <f t="shared" si="23"/>
        <v>418306.62108459388</v>
      </c>
      <c r="R130" s="11">
        <f t="shared" si="28"/>
        <v>2619920.4162666667</v>
      </c>
      <c r="S130" s="9">
        <f t="shared" si="20"/>
        <v>0.10763336300922632</v>
      </c>
      <c r="T130" s="12" t="s">
        <v>307</v>
      </c>
      <c r="U130" s="3" t="s">
        <v>114</v>
      </c>
      <c r="V130" s="26" t="b">
        <f t="shared" si="17"/>
        <v>1</v>
      </c>
      <c r="W130" s="28">
        <v>2720131.5700000003</v>
      </c>
      <c r="X130" s="27">
        <f t="shared" si="21"/>
        <v>0</v>
      </c>
    </row>
    <row r="131" spans="1:24" ht="60" customHeight="1" x14ac:dyDescent="0.2">
      <c r="A131" s="24">
        <v>128</v>
      </c>
      <c r="B131" s="3" t="s">
        <v>10</v>
      </c>
      <c r="C131" s="3" t="s">
        <v>106</v>
      </c>
      <c r="D131" s="3" t="s">
        <v>107</v>
      </c>
      <c r="E131" s="3" t="s">
        <v>108</v>
      </c>
      <c r="F131" s="3" t="s">
        <v>115</v>
      </c>
      <c r="G131" s="3" t="e">
        <f>VLOOKUP(F131,'[1]RELACION COMPLETA X VEHICULO'!$B$1:$B$515,1,0)</f>
        <v>#N/A</v>
      </c>
      <c r="H131" s="4" t="s">
        <v>15</v>
      </c>
      <c r="I131" s="5">
        <v>254699.2</v>
      </c>
      <c r="J131" s="41">
        <f t="shared" si="18"/>
        <v>13473.587680000001</v>
      </c>
      <c r="K131" s="5">
        <v>254699.2</v>
      </c>
      <c r="L131" s="30"/>
      <c r="M131" s="35">
        <v>361405.02569999988</v>
      </c>
      <c r="N131" s="8">
        <v>285263.10400000005</v>
      </c>
      <c r="O131" s="10">
        <v>292904.08</v>
      </c>
      <c r="P131" s="16">
        <f t="shared" si="22"/>
        <v>242927.38823529417</v>
      </c>
      <c r="Q131" s="16">
        <f t="shared" si="23"/>
        <v>46156.203764705897</v>
      </c>
      <c r="R131" s="11">
        <f>AVERAGE(N131:O131)</f>
        <v>289083.59200000006</v>
      </c>
      <c r="S131" s="9">
        <f t="shared" si="20"/>
        <v>0.13500000000000023</v>
      </c>
      <c r="T131" s="12" t="s">
        <v>311</v>
      </c>
      <c r="U131" s="3" t="s">
        <v>115</v>
      </c>
      <c r="V131" s="26" t="b">
        <f t="shared" si="17"/>
        <v>1</v>
      </c>
      <c r="W131" s="28">
        <v>292904.08</v>
      </c>
      <c r="X131" s="27">
        <f t="shared" si="21"/>
        <v>0</v>
      </c>
    </row>
    <row r="132" spans="1:24" ht="60" customHeight="1" x14ac:dyDescent="0.2">
      <c r="A132" s="24">
        <v>129</v>
      </c>
      <c r="B132" s="3" t="s">
        <v>10</v>
      </c>
      <c r="C132" s="3" t="s">
        <v>106</v>
      </c>
      <c r="D132" s="3" t="s">
        <v>107</v>
      </c>
      <c r="E132" s="3" t="s">
        <v>108</v>
      </c>
      <c r="F132" s="3" t="s">
        <v>116</v>
      </c>
      <c r="G132" s="3" t="e">
        <f>VLOOKUP(F132,'[1]RELACION COMPLETA X VEHICULO'!$B$1:$B$515,1,0)</f>
        <v>#N/A</v>
      </c>
      <c r="H132" s="4" t="s">
        <v>15</v>
      </c>
      <c r="I132" s="40">
        <v>0</v>
      </c>
      <c r="J132" s="41">
        <f t="shared" si="18"/>
        <v>0</v>
      </c>
      <c r="K132" s="5"/>
      <c r="L132" s="30"/>
      <c r="M132" s="5">
        <v>112990.5</v>
      </c>
      <c r="N132" s="8">
        <v>127449</v>
      </c>
      <c r="O132" s="10">
        <v>127449</v>
      </c>
      <c r="P132" s="16">
        <f t="shared" si="22"/>
        <v>107100</v>
      </c>
      <c r="Q132" s="16">
        <f t="shared" si="23"/>
        <v>20349</v>
      </c>
      <c r="R132" s="11">
        <f>AVERAGE(N132:O132)</f>
        <v>127449</v>
      </c>
      <c r="S132" s="9" t="s">
        <v>308</v>
      </c>
      <c r="T132" s="12" t="s">
        <v>307</v>
      </c>
      <c r="U132" s="3" t="s">
        <v>116</v>
      </c>
      <c r="V132" s="26" t="b">
        <f t="shared" ref="V132:V195" si="30">+F132=U132</f>
        <v>1</v>
      </c>
      <c r="W132" s="28">
        <v>127449</v>
      </c>
      <c r="X132" s="27">
        <f t="shared" si="21"/>
        <v>0</v>
      </c>
    </row>
    <row r="133" spans="1:24" ht="60" customHeight="1" x14ac:dyDescent="0.2">
      <c r="A133" s="24">
        <v>130</v>
      </c>
      <c r="B133" s="3" t="s">
        <v>10</v>
      </c>
      <c r="C133" s="3" t="s">
        <v>106</v>
      </c>
      <c r="D133" s="3" t="s">
        <v>107</v>
      </c>
      <c r="E133" s="3" t="s">
        <v>108</v>
      </c>
      <c r="F133" s="3" t="s">
        <v>117</v>
      </c>
      <c r="G133" s="3" t="s">
        <v>318</v>
      </c>
      <c r="H133" s="4" t="s">
        <v>15</v>
      </c>
      <c r="I133" s="40" t="e">
        <v>#N/A</v>
      </c>
      <c r="J133" s="41" t="e">
        <f t="shared" ref="J133:J196" si="31">+I133*$K$2</f>
        <v>#N/A</v>
      </c>
      <c r="K133" s="5">
        <v>702100</v>
      </c>
      <c r="L133" s="30"/>
      <c r="M133" s="5"/>
      <c r="N133" s="8">
        <v>786352</v>
      </c>
      <c r="O133" s="10">
        <v>807415</v>
      </c>
      <c r="P133" s="16">
        <f t="shared" si="22"/>
        <v>669650</v>
      </c>
      <c r="Q133" s="16">
        <f t="shared" si="23"/>
        <v>127233.5</v>
      </c>
      <c r="R133" s="11">
        <f t="shared" ref="R133:R134" si="32">AVERAGE(N133:O133)</f>
        <v>796883.5</v>
      </c>
      <c r="S133" s="9">
        <f t="shared" ref="S133:S196" si="33">+R133/K133-1</f>
        <v>0.13500000000000001</v>
      </c>
      <c r="T133" s="12" t="s">
        <v>307</v>
      </c>
      <c r="U133" s="3" t="s">
        <v>117</v>
      </c>
      <c r="V133" s="26" t="b">
        <f t="shared" si="30"/>
        <v>1</v>
      </c>
      <c r="W133" s="28">
        <v>807415</v>
      </c>
      <c r="X133" s="27">
        <f t="shared" ref="X133:X196" si="34">+W133-O133</f>
        <v>0</v>
      </c>
    </row>
    <row r="134" spans="1:24" ht="60" customHeight="1" x14ac:dyDescent="0.2">
      <c r="A134" s="24">
        <v>131</v>
      </c>
      <c r="B134" s="3" t="s">
        <v>10</v>
      </c>
      <c r="C134" s="3" t="s">
        <v>106</v>
      </c>
      <c r="D134" s="3" t="s">
        <v>107</v>
      </c>
      <c r="E134" s="3" t="s">
        <v>108</v>
      </c>
      <c r="F134" s="3" t="s">
        <v>118</v>
      </c>
      <c r="G134" s="3" t="s">
        <v>318</v>
      </c>
      <c r="H134" s="4" t="s">
        <v>15</v>
      </c>
      <c r="I134" s="40" t="e">
        <v>#N/A</v>
      </c>
      <c r="J134" s="41" t="e">
        <f t="shared" si="31"/>
        <v>#N/A</v>
      </c>
      <c r="K134" s="5">
        <v>148750</v>
      </c>
      <c r="L134" s="30"/>
      <c r="M134" s="5"/>
      <c r="N134" s="8">
        <v>166600</v>
      </c>
      <c r="O134" s="10">
        <v>171062.5</v>
      </c>
      <c r="P134" s="16">
        <f t="shared" si="22"/>
        <v>141875</v>
      </c>
      <c r="Q134" s="16">
        <f t="shared" si="23"/>
        <v>26956.25</v>
      </c>
      <c r="R134" s="11">
        <f t="shared" si="32"/>
        <v>168831.25</v>
      </c>
      <c r="S134" s="9">
        <f t="shared" si="33"/>
        <v>0.13500000000000001</v>
      </c>
      <c r="T134" s="12" t="s">
        <v>307</v>
      </c>
      <c r="U134" s="3" t="s">
        <v>118</v>
      </c>
      <c r="V134" s="26" t="b">
        <f t="shared" si="30"/>
        <v>1</v>
      </c>
      <c r="W134" s="28">
        <v>171062.5</v>
      </c>
      <c r="X134" s="27">
        <f t="shared" si="34"/>
        <v>0</v>
      </c>
    </row>
    <row r="135" spans="1:24" ht="60" customHeight="1" x14ac:dyDescent="0.2">
      <c r="A135" s="24">
        <v>132</v>
      </c>
      <c r="B135" s="3" t="s">
        <v>10</v>
      </c>
      <c r="C135" s="3" t="s">
        <v>106</v>
      </c>
      <c r="D135" s="3" t="s">
        <v>107</v>
      </c>
      <c r="E135" s="3" t="s">
        <v>108</v>
      </c>
      <c r="F135" s="3" t="s">
        <v>37</v>
      </c>
      <c r="G135" s="3" t="e">
        <f>VLOOKUP(F135,'[1]RELACION COMPLETA X VEHICULO'!$B$1:$B$515,1,0)</f>
        <v>#N/A</v>
      </c>
      <c r="H135" s="4" t="s">
        <v>15</v>
      </c>
      <c r="I135" s="40">
        <v>108121</v>
      </c>
      <c r="J135" s="41">
        <f t="shared" si="31"/>
        <v>5719.6009000000004</v>
      </c>
      <c r="K135" s="5">
        <v>114221.45</v>
      </c>
      <c r="L135" s="31" t="s">
        <v>343</v>
      </c>
      <c r="M135" s="15">
        <v>39900</v>
      </c>
      <c r="N135" s="8">
        <v>127928.02399999999</v>
      </c>
      <c r="O135" s="10">
        <v>131354.66749999998</v>
      </c>
      <c r="P135" s="16">
        <f>+R135</f>
        <v>129641.34574999998</v>
      </c>
      <c r="Q135" s="16">
        <v>0</v>
      </c>
      <c r="R135" s="11">
        <f>AVERAGE(N135:O135)</f>
        <v>129641.34574999998</v>
      </c>
      <c r="S135" s="9">
        <f t="shared" si="33"/>
        <v>0.13499999999999979</v>
      </c>
      <c r="T135" s="12" t="s">
        <v>310</v>
      </c>
      <c r="U135" s="3" t="s">
        <v>37</v>
      </c>
      <c r="V135" s="26" t="b">
        <f t="shared" si="30"/>
        <v>1</v>
      </c>
      <c r="W135" s="28">
        <v>131354.66749999998</v>
      </c>
      <c r="X135" s="27">
        <f t="shared" si="34"/>
        <v>0</v>
      </c>
    </row>
    <row r="136" spans="1:24" ht="60" customHeight="1" x14ac:dyDescent="0.2">
      <c r="A136" s="24">
        <v>133</v>
      </c>
      <c r="B136" s="3" t="s">
        <v>10</v>
      </c>
      <c r="C136" s="3" t="s">
        <v>106</v>
      </c>
      <c r="D136" s="3" t="s">
        <v>107</v>
      </c>
      <c r="E136" s="3" t="s">
        <v>108</v>
      </c>
      <c r="F136" s="3" t="s">
        <v>39</v>
      </c>
      <c r="G136" s="3" t="e">
        <f>VLOOKUP(F136,'[1]RELACION COMPLETA X VEHICULO'!$B$1:$B$515,1,0)</f>
        <v>#N/A</v>
      </c>
      <c r="H136" s="4" t="s">
        <v>15</v>
      </c>
      <c r="I136" s="5">
        <v>60642.85</v>
      </c>
      <c r="J136" s="41">
        <f t="shared" si="31"/>
        <v>3208.0067650000001</v>
      </c>
      <c r="K136" s="5">
        <v>60642.85</v>
      </c>
      <c r="L136" s="31" t="s">
        <v>344</v>
      </c>
      <c r="M136" s="14">
        <v>47000</v>
      </c>
      <c r="N136" s="8">
        <v>67919.991999999998</v>
      </c>
      <c r="O136" s="10">
        <v>69739.277499999997</v>
      </c>
      <c r="P136" s="16">
        <f t="shared" ref="P136:P196" si="35">+R136/1.19</f>
        <v>51725.285574229696</v>
      </c>
      <c r="Q136" s="16">
        <f t="shared" ref="Q136:Q196" si="36">+P136*19%</f>
        <v>9827.8042591036428</v>
      </c>
      <c r="R136" s="11">
        <f>AVERAGE(M136:O136)</f>
        <v>61553.089833333332</v>
      </c>
      <c r="S136" s="9">
        <f t="shared" si="33"/>
        <v>1.5009845898293683E-2</v>
      </c>
      <c r="T136" s="12" t="s">
        <v>307</v>
      </c>
      <c r="U136" s="3" t="s">
        <v>39</v>
      </c>
      <c r="V136" s="26" t="b">
        <f t="shared" si="30"/>
        <v>1</v>
      </c>
      <c r="W136" s="28">
        <v>69739.277499999997</v>
      </c>
      <c r="X136" s="27">
        <f t="shared" si="34"/>
        <v>0</v>
      </c>
    </row>
    <row r="137" spans="1:24" ht="60" customHeight="1" x14ac:dyDescent="0.2">
      <c r="A137" s="24">
        <v>134</v>
      </c>
      <c r="B137" s="3" t="s">
        <v>10</v>
      </c>
      <c r="C137" s="3" t="s">
        <v>106</v>
      </c>
      <c r="D137" s="3" t="s">
        <v>107</v>
      </c>
      <c r="E137" s="3" t="s">
        <v>108</v>
      </c>
      <c r="F137" s="3" t="s">
        <v>119</v>
      </c>
      <c r="G137" s="3" t="e">
        <f>VLOOKUP(F137,'[1]RELACION COMPLETA X VEHICULO'!$B$1:$B$515,1,0)</f>
        <v>#N/A</v>
      </c>
      <c r="H137" s="4" t="s">
        <v>15</v>
      </c>
      <c r="I137" s="5">
        <v>124950</v>
      </c>
      <c r="J137" s="41">
        <f t="shared" si="31"/>
        <v>6609.8550000000005</v>
      </c>
      <c r="K137" s="5">
        <v>124950</v>
      </c>
      <c r="L137" s="31" t="s">
        <v>353</v>
      </c>
      <c r="M137" s="7">
        <v>140200</v>
      </c>
      <c r="N137" s="8">
        <v>139944</v>
      </c>
      <c r="O137" s="10">
        <v>143692.5</v>
      </c>
      <c r="P137" s="16">
        <f t="shared" si="35"/>
        <v>119175</v>
      </c>
      <c r="Q137" s="16">
        <f t="shared" si="36"/>
        <v>22643.25</v>
      </c>
      <c r="R137" s="11">
        <f>AVERAGE(N137:O137)</f>
        <v>141818.25</v>
      </c>
      <c r="S137" s="9">
        <f t="shared" si="33"/>
        <v>0.13500000000000001</v>
      </c>
      <c r="T137" s="12" t="s">
        <v>307</v>
      </c>
      <c r="U137" s="3" t="s">
        <v>119</v>
      </c>
      <c r="V137" s="26" t="b">
        <f t="shared" si="30"/>
        <v>1</v>
      </c>
      <c r="W137" s="28">
        <v>143692.5</v>
      </c>
      <c r="X137" s="27">
        <f t="shared" si="34"/>
        <v>0</v>
      </c>
    </row>
    <row r="138" spans="1:24" ht="60" customHeight="1" x14ac:dyDescent="0.2">
      <c r="A138" s="24">
        <v>135</v>
      </c>
      <c r="B138" s="3" t="s">
        <v>10</v>
      </c>
      <c r="C138" s="3" t="s">
        <v>106</v>
      </c>
      <c r="D138" s="3" t="s">
        <v>107</v>
      </c>
      <c r="E138" s="3" t="s">
        <v>108</v>
      </c>
      <c r="F138" s="3" t="s">
        <v>120</v>
      </c>
      <c r="G138" s="3" t="e">
        <f>VLOOKUP(F138,'[1]RELACION COMPLETA X VEHICULO'!$B$1:$B$515,1,0)</f>
        <v>#N/A</v>
      </c>
      <c r="H138" s="4" t="s">
        <v>15</v>
      </c>
      <c r="I138" s="40">
        <v>62317</v>
      </c>
      <c r="J138" s="41">
        <f t="shared" si="31"/>
        <v>3296.5693000000001</v>
      </c>
      <c r="K138" s="5">
        <v>62317.4</v>
      </c>
      <c r="L138" s="30"/>
      <c r="M138" s="35">
        <v>365027.52309999999</v>
      </c>
      <c r="N138" s="8">
        <v>69795.488000000012</v>
      </c>
      <c r="O138" s="10">
        <v>71665.010000000009</v>
      </c>
      <c r="P138" s="16">
        <f t="shared" si="35"/>
        <v>59437.184033613456</v>
      </c>
      <c r="Q138" s="16">
        <f t="shared" si="36"/>
        <v>11293.064966386557</v>
      </c>
      <c r="R138" s="11">
        <f>AVERAGE(N138:O138)</f>
        <v>70730.249000000011</v>
      </c>
      <c r="S138" s="9">
        <f t="shared" si="33"/>
        <v>0.13500000000000023</v>
      </c>
      <c r="T138" s="12" t="s">
        <v>311</v>
      </c>
      <c r="U138" s="3" t="s">
        <v>120</v>
      </c>
      <c r="V138" s="26" t="b">
        <f t="shared" si="30"/>
        <v>1</v>
      </c>
      <c r="W138" s="28">
        <v>71665.010000000009</v>
      </c>
      <c r="X138" s="27">
        <f t="shared" si="34"/>
        <v>0</v>
      </c>
    </row>
    <row r="139" spans="1:24" ht="60" customHeight="1" x14ac:dyDescent="0.2">
      <c r="A139" s="24">
        <v>136</v>
      </c>
      <c r="B139" s="3" t="s">
        <v>10</v>
      </c>
      <c r="C139" s="3" t="s">
        <v>106</v>
      </c>
      <c r="D139" s="3" t="s">
        <v>107</v>
      </c>
      <c r="E139" s="3" t="s">
        <v>108</v>
      </c>
      <c r="F139" s="3" t="s">
        <v>121</v>
      </c>
      <c r="G139" s="3" t="e">
        <f>VLOOKUP(F139,'[1]RELACION COMPLETA X VEHICULO'!$B$1:$B$515,1,0)</f>
        <v>#N/A</v>
      </c>
      <c r="H139" s="4" t="s">
        <v>15</v>
      </c>
      <c r="I139" s="40">
        <v>0</v>
      </c>
      <c r="J139" s="41">
        <f t="shared" si="31"/>
        <v>0</v>
      </c>
      <c r="K139" s="5"/>
      <c r="L139" s="30"/>
      <c r="M139" s="5">
        <v>542354.39999999991</v>
      </c>
      <c r="N139" s="8">
        <v>611755.19999999995</v>
      </c>
      <c r="O139" s="10">
        <v>611755.19999999995</v>
      </c>
      <c r="P139" s="16">
        <f t="shared" si="35"/>
        <v>514080</v>
      </c>
      <c r="Q139" s="16">
        <f t="shared" si="36"/>
        <v>97675.199999999997</v>
      </c>
      <c r="R139" s="11">
        <f>AVERAGE(N139:O139)</f>
        <v>611755.19999999995</v>
      </c>
      <c r="S139" s="9" t="s">
        <v>308</v>
      </c>
      <c r="T139" s="12" t="s">
        <v>307</v>
      </c>
      <c r="U139" s="3" t="s">
        <v>121</v>
      </c>
      <c r="V139" s="26" t="b">
        <f t="shared" si="30"/>
        <v>1</v>
      </c>
      <c r="W139" s="28">
        <v>611755.19999999995</v>
      </c>
      <c r="X139" s="27">
        <f t="shared" si="34"/>
        <v>0</v>
      </c>
    </row>
    <row r="140" spans="1:24" ht="60" customHeight="1" x14ac:dyDescent="0.2">
      <c r="A140" s="24">
        <v>137</v>
      </c>
      <c r="B140" s="3" t="s">
        <v>10</v>
      </c>
      <c r="C140" s="3" t="s">
        <v>106</v>
      </c>
      <c r="D140" s="3" t="s">
        <v>107</v>
      </c>
      <c r="E140" s="3" t="s">
        <v>108</v>
      </c>
      <c r="F140" s="3" t="s">
        <v>89</v>
      </c>
      <c r="G140" s="3" t="e">
        <f>VLOOKUP(F140,'[1]RELACION COMPLETA X VEHICULO'!$B$1:$B$515,1,0)</f>
        <v>#N/A</v>
      </c>
      <c r="H140" s="4" t="s">
        <v>15</v>
      </c>
      <c r="I140" s="5">
        <v>603254.30000000005</v>
      </c>
      <c r="J140" s="41">
        <f t="shared" si="31"/>
        <v>31912.152470000005</v>
      </c>
      <c r="K140" s="5">
        <v>603254.30000000005</v>
      </c>
      <c r="L140" s="34" t="s">
        <v>335</v>
      </c>
      <c r="M140" s="14">
        <v>100900</v>
      </c>
      <c r="N140" s="8">
        <v>675644.81600000011</v>
      </c>
      <c r="O140" s="10">
        <v>693742.44500000007</v>
      </c>
      <c r="P140" s="16">
        <f t="shared" si="35"/>
        <v>575372.79873949592</v>
      </c>
      <c r="Q140" s="16">
        <f t="shared" si="36"/>
        <v>109320.83176050422</v>
      </c>
      <c r="R140" s="11">
        <f>AVERAGE(N140:O140)</f>
        <v>684693.63050000009</v>
      </c>
      <c r="S140" s="9">
        <f t="shared" si="33"/>
        <v>0.13500000000000001</v>
      </c>
      <c r="T140" s="12" t="s">
        <v>310</v>
      </c>
      <c r="U140" s="3" t="s">
        <v>89</v>
      </c>
      <c r="V140" s="26" t="b">
        <f t="shared" si="30"/>
        <v>1</v>
      </c>
      <c r="W140" s="28">
        <v>693742.44500000007</v>
      </c>
      <c r="X140" s="27">
        <f t="shared" si="34"/>
        <v>0</v>
      </c>
    </row>
    <row r="141" spans="1:24" ht="60" customHeight="1" x14ac:dyDescent="0.2">
      <c r="A141" s="24">
        <v>138</v>
      </c>
      <c r="B141" s="3" t="s">
        <v>10</v>
      </c>
      <c r="C141" s="3" t="s">
        <v>106</v>
      </c>
      <c r="D141" s="3" t="s">
        <v>107</v>
      </c>
      <c r="E141" s="3" t="s">
        <v>108</v>
      </c>
      <c r="F141" s="3" t="s">
        <v>41</v>
      </c>
      <c r="G141" s="3" t="e">
        <f>VLOOKUP(F141,'[1]RELACION COMPLETA X VEHICULO'!$B$1:$B$515,1,0)</f>
        <v>#N/A</v>
      </c>
      <c r="H141" s="4" t="s">
        <v>15</v>
      </c>
      <c r="I141" s="5">
        <v>600573.30000000005</v>
      </c>
      <c r="J141" s="41">
        <f t="shared" si="31"/>
        <v>31770.327570000005</v>
      </c>
      <c r="K141" s="5">
        <v>600573.30000000005</v>
      </c>
      <c r="L141" s="30"/>
      <c r="M141" s="5">
        <v>632343.31169999996</v>
      </c>
      <c r="N141" s="8">
        <v>672642.09600000002</v>
      </c>
      <c r="O141" s="10">
        <v>690659.29500000004</v>
      </c>
      <c r="P141" s="16">
        <f t="shared" si="35"/>
        <v>559004.1184033613</v>
      </c>
      <c r="Q141" s="16">
        <f t="shared" si="36"/>
        <v>106210.78249663865</v>
      </c>
      <c r="R141" s="11">
        <f t="shared" ref="R141:R144" si="37">AVERAGE(M141:O141)</f>
        <v>665214.90089999989</v>
      </c>
      <c r="S141" s="9">
        <f t="shared" si="33"/>
        <v>0.10763315801751405</v>
      </c>
      <c r="T141" s="12" t="s">
        <v>307</v>
      </c>
      <c r="U141" s="3" t="s">
        <v>41</v>
      </c>
      <c r="V141" s="26" t="b">
        <f t="shared" si="30"/>
        <v>1</v>
      </c>
      <c r="W141" s="28">
        <v>690659.29500000004</v>
      </c>
      <c r="X141" s="27">
        <f t="shared" si="34"/>
        <v>0</v>
      </c>
    </row>
    <row r="142" spans="1:24" ht="60" customHeight="1" x14ac:dyDescent="0.2">
      <c r="A142" s="24">
        <v>139</v>
      </c>
      <c r="B142" s="3" t="s">
        <v>10</v>
      </c>
      <c r="C142" s="3" t="s">
        <v>106</v>
      </c>
      <c r="D142" s="3" t="s">
        <v>107</v>
      </c>
      <c r="E142" s="3" t="s">
        <v>108</v>
      </c>
      <c r="F142" s="3" t="s">
        <v>42</v>
      </c>
      <c r="G142" s="3" t="e">
        <f>VLOOKUP(F142,'[1]RELACION COMPLETA X VEHICULO'!$B$1:$B$515,1,0)</f>
        <v>#N/A</v>
      </c>
      <c r="H142" s="4" t="s">
        <v>15</v>
      </c>
      <c r="I142" s="5">
        <v>426337.33333333331</v>
      </c>
      <c r="J142" s="41">
        <f t="shared" si="31"/>
        <v>22553.244933333335</v>
      </c>
      <c r="K142" s="5">
        <v>426337.33333333331</v>
      </c>
      <c r="L142" s="31" t="s">
        <v>346</v>
      </c>
      <c r="M142" s="7">
        <v>251400</v>
      </c>
      <c r="N142" s="8">
        <v>477497.81333333335</v>
      </c>
      <c r="O142" s="10">
        <v>490287.93333333335</v>
      </c>
      <c r="P142" s="16">
        <f t="shared" si="35"/>
        <v>341508.61251167132</v>
      </c>
      <c r="Q142" s="16">
        <f t="shared" si="36"/>
        <v>64886.636377217554</v>
      </c>
      <c r="R142" s="11">
        <f t="shared" si="37"/>
        <v>406395.24888888886</v>
      </c>
      <c r="S142" s="9">
        <f t="shared" si="33"/>
        <v>-4.6775365151643156E-2</v>
      </c>
      <c r="T142" s="12" t="s">
        <v>307</v>
      </c>
      <c r="U142" s="3" t="s">
        <v>42</v>
      </c>
      <c r="V142" s="26" t="b">
        <f t="shared" si="30"/>
        <v>1</v>
      </c>
      <c r="W142" s="28">
        <v>490287.93333333335</v>
      </c>
      <c r="X142" s="27">
        <f t="shared" si="34"/>
        <v>0</v>
      </c>
    </row>
    <row r="143" spans="1:24" ht="60" customHeight="1" x14ac:dyDescent="0.2">
      <c r="A143" s="24">
        <v>140</v>
      </c>
      <c r="B143" s="3" t="s">
        <v>10</v>
      </c>
      <c r="C143" s="3" t="s">
        <v>106</v>
      </c>
      <c r="D143" s="3" t="s">
        <v>107</v>
      </c>
      <c r="E143" s="3" t="s">
        <v>108</v>
      </c>
      <c r="F143" s="3" t="s">
        <v>122</v>
      </c>
      <c r="G143" s="3" t="s">
        <v>318</v>
      </c>
      <c r="H143" s="4" t="s">
        <v>15</v>
      </c>
      <c r="I143" s="40" t="e">
        <v>#N/A</v>
      </c>
      <c r="J143" s="41" t="e">
        <f t="shared" si="31"/>
        <v>#N/A</v>
      </c>
      <c r="K143" s="5">
        <v>351050</v>
      </c>
      <c r="L143" s="30"/>
      <c r="M143" s="5"/>
      <c r="N143" s="8">
        <v>393176</v>
      </c>
      <c r="O143" s="10">
        <v>403707.5</v>
      </c>
      <c r="P143" s="16">
        <f t="shared" si="35"/>
        <v>334825</v>
      </c>
      <c r="Q143" s="16">
        <f t="shared" si="36"/>
        <v>63616.75</v>
      </c>
      <c r="R143" s="11">
        <f>AVERAGE(N143:O143)</f>
        <v>398441.75</v>
      </c>
      <c r="S143" s="9">
        <f t="shared" si="33"/>
        <v>0.13500000000000001</v>
      </c>
      <c r="T143" s="12" t="s">
        <v>307</v>
      </c>
      <c r="U143" s="3" t="s">
        <v>122</v>
      </c>
      <c r="V143" s="26" t="b">
        <f t="shared" si="30"/>
        <v>1</v>
      </c>
      <c r="W143" s="28">
        <v>403707.5</v>
      </c>
      <c r="X143" s="27">
        <f t="shared" si="34"/>
        <v>0</v>
      </c>
    </row>
    <row r="144" spans="1:24" ht="60" customHeight="1" x14ac:dyDescent="0.2">
      <c r="A144" s="24">
        <v>141</v>
      </c>
      <c r="B144" s="3" t="s">
        <v>10</v>
      </c>
      <c r="C144" s="3" t="s">
        <v>106</v>
      </c>
      <c r="D144" s="3" t="s">
        <v>107</v>
      </c>
      <c r="E144" s="3" t="s">
        <v>108</v>
      </c>
      <c r="F144" s="3" t="s">
        <v>90</v>
      </c>
      <c r="G144" s="3" t="e">
        <f>VLOOKUP(F144,'[1]RELACION COMPLETA X VEHICULO'!$B$1:$B$515,1,0)</f>
        <v>#N/A</v>
      </c>
      <c r="H144" s="4" t="s">
        <v>15</v>
      </c>
      <c r="I144" s="40">
        <v>2825886</v>
      </c>
      <c r="J144" s="41">
        <f t="shared" si="31"/>
        <v>149489.3694</v>
      </c>
      <c r="K144" s="5">
        <v>2825885.8</v>
      </c>
      <c r="L144" s="30"/>
      <c r="M144" s="5">
        <v>2975375.3694000002</v>
      </c>
      <c r="N144" s="8">
        <v>3164992.0959999999</v>
      </c>
      <c r="O144" s="10">
        <v>3249768.67</v>
      </c>
      <c r="P144" s="16">
        <f t="shared" si="35"/>
        <v>2630290.2340056025</v>
      </c>
      <c r="Q144" s="16">
        <f t="shared" si="36"/>
        <v>499755.14446106448</v>
      </c>
      <c r="R144" s="11">
        <f t="shared" si="37"/>
        <v>3130045.3784666671</v>
      </c>
      <c r="S144" s="9">
        <f t="shared" si="33"/>
        <v>0.10763335817274267</v>
      </c>
      <c r="T144" s="12" t="s">
        <v>307</v>
      </c>
      <c r="U144" s="3" t="s">
        <v>90</v>
      </c>
      <c r="V144" s="26" t="b">
        <f t="shared" si="30"/>
        <v>1</v>
      </c>
      <c r="W144" s="28">
        <v>3249768.67</v>
      </c>
      <c r="X144" s="27">
        <f t="shared" si="34"/>
        <v>0</v>
      </c>
    </row>
    <row r="145" spans="1:24" ht="60" customHeight="1" x14ac:dyDescent="0.2">
      <c r="A145" s="24">
        <v>142</v>
      </c>
      <c r="B145" s="3" t="s">
        <v>10</v>
      </c>
      <c r="C145" s="3" t="s">
        <v>106</v>
      </c>
      <c r="D145" s="3" t="s">
        <v>107</v>
      </c>
      <c r="E145" s="3" t="s">
        <v>108</v>
      </c>
      <c r="F145" s="3" t="s">
        <v>91</v>
      </c>
      <c r="G145" s="3" t="e">
        <f>VLOOKUP(F145,'[1]RELACION COMPLETA X VEHICULO'!$B$1:$B$515,1,0)</f>
        <v>#N/A</v>
      </c>
      <c r="H145" s="4" t="s">
        <v>15</v>
      </c>
      <c r="I145" s="40">
        <v>2722165</v>
      </c>
      <c r="J145" s="41">
        <f t="shared" si="31"/>
        <v>144002.52850000001</v>
      </c>
      <c r="K145" s="5">
        <v>2722164.666666667</v>
      </c>
      <c r="L145" s="30"/>
      <c r="M145" s="35">
        <v>112990.5</v>
      </c>
      <c r="N145" s="8">
        <v>3048824.4266666668</v>
      </c>
      <c r="O145" s="10">
        <v>3130489.3666666667</v>
      </c>
      <c r="P145" s="16">
        <f t="shared" si="35"/>
        <v>2596350.3333333335</v>
      </c>
      <c r="Q145" s="16">
        <f t="shared" si="36"/>
        <v>493306.56333333335</v>
      </c>
      <c r="R145" s="11">
        <f>AVERAGE(N145:O145)</f>
        <v>3089656.8966666665</v>
      </c>
      <c r="S145" s="9">
        <f t="shared" si="33"/>
        <v>0.13499999999999979</v>
      </c>
      <c r="T145" s="12" t="s">
        <v>310</v>
      </c>
      <c r="U145" s="3" t="s">
        <v>91</v>
      </c>
      <c r="V145" s="26" t="b">
        <f t="shared" si="30"/>
        <v>1</v>
      </c>
      <c r="W145" s="28">
        <v>3130489.3666666667</v>
      </c>
      <c r="X145" s="27">
        <f t="shared" si="34"/>
        <v>0</v>
      </c>
    </row>
    <row r="146" spans="1:24" ht="60" customHeight="1" x14ac:dyDescent="0.2">
      <c r="A146" s="24">
        <v>143</v>
      </c>
      <c r="B146" s="3" t="s">
        <v>10</v>
      </c>
      <c r="C146" s="3" t="s">
        <v>106</v>
      </c>
      <c r="D146" s="3" t="s">
        <v>107</v>
      </c>
      <c r="E146" s="3" t="s">
        <v>108</v>
      </c>
      <c r="F146" s="3" t="s">
        <v>123</v>
      </c>
      <c r="G146" s="3" t="s">
        <v>318</v>
      </c>
      <c r="H146" s="4" t="s">
        <v>15</v>
      </c>
      <c r="I146" s="40" t="e">
        <v>#N/A</v>
      </c>
      <c r="J146" s="41" t="e">
        <f t="shared" si="31"/>
        <v>#N/A</v>
      </c>
      <c r="K146" s="5">
        <v>100557.78</v>
      </c>
      <c r="L146" s="30"/>
      <c r="M146" s="5"/>
      <c r="N146" s="8">
        <v>112624.7136</v>
      </c>
      <c r="O146" s="10">
        <v>115641.447</v>
      </c>
      <c r="P146" s="16">
        <f t="shared" si="35"/>
        <v>95910.151512605051</v>
      </c>
      <c r="Q146" s="16">
        <f t="shared" si="36"/>
        <v>18222.928787394962</v>
      </c>
      <c r="R146" s="11">
        <f>AVERAGE(N146:O146)</f>
        <v>114133.0803</v>
      </c>
      <c r="S146" s="9">
        <f t="shared" si="33"/>
        <v>0.13500000000000001</v>
      </c>
      <c r="T146" s="12" t="s">
        <v>307</v>
      </c>
      <c r="U146" s="3" t="s">
        <v>123</v>
      </c>
      <c r="V146" s="26" t="b">
        <f t="shared" si="30"/>
        <v>1</v>
      </c>
      <c r="W146" s="28">
        <v>115641.447</v>
      </c>
      <c r="X146" s="27">
        <f t="shared" si="34"/>
        <v>0</v>
      </c>
    </row>
    <row r="147" spans="1:24" ht="60" customHeight="1" x14ac:dyDescent="0.2">
      <c r="A147" s="24">
        <v>144</v>
      </c>
      <c r="B147" s="3" t="s">
        <v>10</v>
      </c>
      <c r="C147" s="3" t="s">
        <v>106</v>
      </c>
      <c r="D147" s="3" t="s">
        <v>107</v>
      </c>
      <c r="E147" s="3" t="s">
        <v>108</v>
      </c>
      <c r="F147" s="3" t="s">
        <v>124</v>
      </c>
      <c r="G147" s="3" t="e">
        <f>VLOOKUP(F147,'[1]RELACION COMPLETA X VEHICULO'!$B$1:$B$515,1,0)</f>
        <v>#N/A</v>
      </c>
      <c r="H147" s="4" t="s">
        <v>15</v>
      </c>
      <c r="I147" s="40">
        <v>0</v>
      </c>
      <c r="J147" s="41">
        <f t="shared" si="31"/>
        <v>0</v>
      </c>
      <c r="K147" s="5"/>
      <c r="L147" s="30"/>
      <c r="M147" s="5">
        <v>50218</v>
      </c>
      <c r="N147" s="8">
        <v>56644</v>
      </c>
      <c r="O147" s="10">
        <v>56644</v>
      </c>
      <c r="P147" s="16">
        <f t="shared" si="35"/>
        <v>47600</v>
      </c>
      <c r="Q147" s="16">
        <f t="shared" si="36"/>
        <v>9044</v>
      </c>
      <c r="R147" s="11">
        <f t="shared" ref="R147:R148" si="38">AVERAGE(N147:O147)</f>
        <v>56644</v>
      </c>
      <c r="S147" s="9" t="s">
        <v>308</v>
      </c>
      <c r="T147" s="12" t="s">
        <v>307</v>
      </c>
      <c r="U147" s="3" t="s">
        <v>124</v>
      </c>
      <c r="V147" s="26" t="b">
        <f t="shared" si="30"/>
        <v>1</v>
      </c>
      <c r="W147" s="28">
        <v>56644</v>
      </c>
      <c r="X147" s="27">
        <f t="shared" si="34"/>
        <v>0</v>
      </c>
    </row>
    <row r="148" spans="1:24" ht="60" customHeight="1" x14ac:dyDescent="0.2">
      <c r="A148" s="24">
        <v>145</v>
      </c>
      <c r="B148" s="3" t="s">
        <v>10</v>
      </c>
      <c r="C148" s="3" t="s">
        <v>106</v>
      </c>
      <c r="D148" s="3" t="s">
        <v>107</v>
      </c>
      <c r="E148" s="3" t="s">
        <v>108</v>
      </c>
      <c r="F148" s="3" t="s">
        <v>125</v>
      </c>
      <c r="G148" s="3" t="e">
        <f>VLOOKUP(F148,'[1]RELACION COMPLETA X VEHICULO'!$B$1:$B$515,1,0)</f>
        <v>#N/A</v>
      </c>
      <c r="H148" s="4" t="s">
        <v>17</v>
      </c>
      <c r="I148" s="40">
        <v>0</v>
      </c>
      <c r="J148" s="41">
        <f t="shared" si="31"/>
        <v>0</v>
      </c>
      <c r="K148" s="5"/>
      <c r="L148" s="33" t="s">
        <v>354</v>
      </c>
      <c r="M148" s="7">
        <v>37900</v>
      </c>
      <c r="N148" s="8">
        <v>2209116</v>
      </c>
      <c r="O148" s="10">
        <v>2209116</v>
      </c>
      <c r="P148" s="16">
        <f t="shared" si="35"/>
        <v>1856400</v>
      </c>
      <c r="Q148" s="16">
        <f t="shared" si="36"/>
        <v>352716</v>
      </c>
      <c r="R148" s="11">
        <f t="shared" si="38"/>
        <v>2209116</v>
      </c>
      <c r="S148" s="9" t="s">
        <v>308</v>
      </c>
      <c r="T148" s="12" t="s">
        <v>307</v>
      </c>
      <c r="U148" s="3" t="s">
        <v>125</v>
      </c>
      <c r="V148" s="26" t="b">
        <f t="shared" si="30"/>
        <v>1</v>
      </c>
      <c r="W148" s="28">
        <v>2209116</v>
      </c>
      <c r="X148" s="27">
        <f t="shared" si="34"/>
        <v>0</v>
      </c>
    </row>
    <row r="149" spans="1:24" ht="60" customHeight="1" x14ac:dyDescent="0.2">
      <c r="A149" s="24">
        <v>146</v>
      </c>
      <c r="B149" s="3" t="s">
        <v>10</v>
      </c>
      <c r="C149" s="3" t="s">
        <v>106</v>
      </c>
      <c r="D149" s="3" t="s">
        <v>107</v>
      </c>
      <c r="E149" s="3" t="s">
        <v>108</v>
      </c>
      <c r="F149" s="3" t="s">
        <v>126</v>
      </c>
      <c r="G149" s="3" t="s">
        <v>317</v>
      </c>
      <c r="H149" s="4" t="s">
        <v>15</v>
      </c>
      <c r="I149" s="40" t="e">
        <v>#N/A</v>
      </c>
      <c r="J149" s="41" t="e">
        <f t="shared" si="31"/>
        <v>#N/A</v>
      </c>
      <c r="K149" s="5">
        <v>1381859.2</v>
      </c>
      <c r="L149" s="30"/>
      <c r="M149" s="35">
        <v>263644.5</v>
      </c>
      <c r="N149" s="8">
        <v>1547682.304</v>
      </c>
      <c r="O149" s="10">
        <v>1589138.08</v>
      </c>
      <c r="P149" s="16">
        <f t="shared" si="35"/>
        <v>1317991.7579831933</v>
      </c>
      <c r="Q149" s="16">
        <f t="shared" si="36"/>
        <v>250418.43401680671</v>
      </c>
      <c r="R149" s="11">
        <f>AVERAGE(N149:O149)</f>
        <v>1568410.192</v>
      </c>
      <c r="S149" s="9">
        <f t="shared" si="33"/>
        <v>0.13500000000000001</v>
      </c>
      <c r="T149" s="12" t="s">
        <v>310</v>
      </c>
      <c r="U149" s="3" t="s">
        <v>126</v>
      </c>
      <c r="V149" s="26" t="b">
        <f t="shared" si="30"/>
        <v>1</v>
      </c>
      <c r="W149" s="28">
        <v>1589138.08</v>
      </c>
      <c r="X149" s="27">
        <f t="shared" si="34"/>
        <v>0</v>
      </c>
    </row>
    <row r="150" spans="1:24" ht="60" customHeight="1" x14ac:dyDescent="0.2">
      <c r="A150" s="24">
        <v>147</v>
      </c>
      <c r="B150" s="3" t="s">
        <v>10</v>
      </c>
      <c r="C150" s="3" t="s">
        <v>106</v>
      </c>
      <c r="D150" s="3" t="s">
        <v>107</v>
      </c>
      <c r="E150" s="3" t="s">
        <v>108</v>
      </c>
      <c r="F150" s="3" t="s">
        <v>127</v>
      </c>
      <c r="G150" s="3" t="e">
        <f>VLOOKUP(F150,'[1]RELACION COMPLETA X VEHICULO'!$B$1:$B$515,1,0)</f>
        <v>#N/A</v>
      </c>
      <c r="H150" s="4" t="s">
        <v>15</v>
      </c>
      <c r="I150" s="40">
        <v>0</v>
      </c>
      <c r="J150" s="41">
        <f t="shared" si="31"/>
        <v>0</v>
      </c>
      <c r="K150" s="5"/>
      <c r="L150" s="30"/>
      <c r="M150" s="5">
        <v>263644.5</v>
      </c>
      <c r="N150" s="8">
        <v>297381</v>
      </c>
      <c r="O150" s="10">
        <v>297381</v>
      </c>
      <c r="P150" s="16">
        <f t="shared" si="35"/>
        <v>249900</v>
      </c>
      <c r="Q150" s="16">
        <f t="shared" si="36"/>
        <v>47481</v>
      </c>
      <c r="R150" s="11">
        <f t="shared" ref="R150:R154" si="39">AVERAGE(N150:O150)</f>
        <v>297381</v>
      </c>
      <c r="S150" s="9" t="s">
        <v>308</v>
      </c>
      <c r="T150" s="12" t="s">
        <v>307</v>
      </c>
      <c r="U150" s="3" t="s">
        <v>127</v>
      </c>
      <c r="V150" s="26" t="b">
        <f t="shared" si="30"/>
        <v>1</v>
      </c>
      <c r="W150" s="28">
        <v>297381</v>
      </c>
      <c r="X150" s="27">
        <f t="shared" si="34"/>
        <v>0</v>
      </c>
    </row>
    <row r="151" spans="1:24" ht="60" customHeight="1" x14ac:dyDescent="0.2">
      <c r="A151" s="24">
        <v>148</v>
      </c>
      <c r="B151" s="3" t="s">
        <v>10</v>
      </c>
      <c r="C151" s="3" t="s">
        <v>106</v>
      </c>
      <c r="D151" s="3" t="s">
        <v>107</v>
      </c>
      <c r="E151" s="3" t="s">
        <v>108</v>
      </c>
      <c r="F151" s="3" t="s">
        <v>128</v>
      </c>
      <c r="G151" s="3" t="e">
        <f>VLOOKUP(F151,'[1]RELACION COMPLETA X VEHICULO'!$B$1:$B$515,1,0)</f>
        <v>#N/A</v>
      </c>
      <c r="H151" s="4" t="s">
        <v>15</v>
      </c>
      <c r="I151" s="40">
        <v>0</v>
      </c>
      <c r="J151" s="41">
        <f t="shared" si="31"/>
        <v>0</v>
      </c>
      <c r="K151" s="5"/>
      <c r="L151" s="30"/>
      <c r="M151" s="5">
        <v>1060855.25</v>
      </c>
      <c r="N151" s="8">
        <v>1196604.5</v>
      </c>
      <c r="O151" s="10">
        <v>1196604.5</v>
      </c>
      <c r="P151" s="16">
        <f t="shared" si="35"/>
        <v>1005550</v>
      </c>
      <c r="Q151" s="16">
        <f t="shared" si="36"/>
        <v>191054.5</v>
      </c>
      <c r="R151" s="11">
        <f t="shared" si="39"/>
        <v>1196604.5</v>
      </c>
      <c r="S151" s="9" t="s">
        <v>308</v>
      </c>
      <c r="T151" s="12" t="s">
        <v>307</v>
      </c>
      <c r="U151" s="3" t="s">
        <v>128</v>
      </c>
      <c r="V151" s="26" t="b">
        <f t="shared" si="30"/>
        <v>1</v>
      </c>
      <c r="W151" s="28">
        <v>1196604.5</v>
      </c>
      <c r="X151" s="27">
        <f t="shared" si="34"/>
        <v>0</v>
      </c>
    </row>
    <row r="152" spans="1:24" ht="60" customHeight="1" x14ac:dyDescent="0.2">
      <c r="A152" s="24">
        <v>149</v>
      </c>
      <c r="B152" s="3" t="s">
        <v>10</v>
      </c>
      <c r="C152" s="3" t="s">
        <v>106</v>
      </c>
      <c r="D152" s="3" t="s">
        <v>107</v>
      </c>
      <c r="E152" s="3" t="s">
        <v>108</v>
      </c>
      <c r="F152" s="3" t="s">
        <v>93</v>
      </c>
      <c r="G152" s="3" t="e">
        <f>VLOOKUP(F152,'[1]RELACION COMPLETA X VEHICULO'!$B$1:$B$515,1,0)</f>
        <v>#N/A</v>
      </c>
      <c r="H152" s="4" t="s">
        <v>15</v>
      </c>
      <c r="I152" s="40">
        <v>0</v>
      </c>
      <c r="J152" s="41">
        <f t="shared" si="31"/>
        <v>0</v>
      </c>
      <c r="K152" s="5">
        <v>1537456.2</v>
      </c>
      <c r="L152" s="30"/>
      <c r="M152" s="5">
        <v>94158.75</v>
      </c>
      <c r="N152" s="8">
        <v>1721950.9440000001</v>
      </c>
      <c r="O152" s="10">
        <v>1768074.63</v>
      </c>
      <c r="P152" s="16">
        <f t="shared" si="35"/>
        <v>1466397.3</v>
      </c>
      <c r="Q152" s="16">
        <f t="shared" si="36"/>
        <v>278615.48700000002</v>
      </c>
      <c r="R152" s="11">
        <f t="shared" si="39"/>
        <v>1745012.787</v>
      </c>
      <c r="S152" s="9">
        <f t="shared" si="33"/>
        <v>0.13500000000000001</v>
      </c>
      <c r="T152" s="12" t="s">
        <v>307</v>
      </c>
      <c r="U152" s="3" t="s">
        <v>93</v>
      </c>
      <c r="V152" s="26" t="b">
        <f t="shared" si="30"/>
        <v>1</v>
      </c>
      <c r="W152" s="28">
        <v>1768074.63</v>
      </c>
      <c r="X152" s="27">
        <f t="shared" si="34"/>
        <v>0</v>
      </c>
    </row>
    <row r="153" spans="1:24" ht="60" customHeight="1" x14ac:dyDescent="0.2">
      <c r="A153" s="24">
        <v>150</v>
      </c>
      <c r="B153" s="3" t="s">
        <v>10</v>
      </c>
      <c r="C153" s="3" t="s">
        <v>106</v>
      </c>
      <c r="D153" s="3" t="s">
        <v>107</v>
      </c>
      <c r="E153" s="3" t="s">
        <v>108</v>
      </c>
      <c r="F153" s="3" t="s">
        <v>129</v>
      </c>
      <c r="G153" s="3" t="e">
        <f>VLOOKUP(F153,'[1]RELACION COMPLETA X VEHICULO'!$B$1:$B$515,1,0)</f>
        <v>#N/A</v>
      </c>
      <c r="H153" s="4" t="s">
        <v>15</v>
      </c>
      <c r="I153" s="40">
        <v>0</v>
      </c>
      <c r="J153" s="41">
        <f t="shared" si="31"/>
        <v>0</v>
      </c>
      <c r="K153" s="5">
        <v>136850</v>
      </c>
      <c r="L153" s="33" t="s">
        <v>355</v>
      </c>
      <c r="M153" s="7">
        <v>100600</v>
      </c>
      <c r="N153" s="8">
        <v>153272</v>
      </c>
      <c r="O153" s="10">
        <v>157377.5</v>
      </c>
      <c r="P153" s="16">
        <f t="shared" si="35"/>
        <v>130525</v>
      </c>
      <c r="Q153" s="16">
        <f t="shared" si="36"/>
        <v>24799.75</v>
      </c>
      <c r="R153" s="11">
        <f t="shared" si="39"/>
        <v>155324.75</v>
      </c>
      <c r="S153" s="9">
        <f t="shared" si="33"/>
        <v>0.13500000000000001</v>
      </c>
      <c r="T153" s="12" t="s">
        <v>307</v>
      </c>
      <c r="U153" s="3" t="s">
        <v>129</v>
      </c>
      <c r="V153" s="26" t="b">
        <f t="shared" si="30"/>
        <v>1</v>
      </c>
      <c r="W153" s="28">
        <v>157377.5</v>
      </c>
      <c r="X153" s="27">
        <f t="shared" si="34"/>
        <v>0</v>
      </c>
    </row>
    <row r="154" spans="1:24" ht="60" customHeight="1" x14ac:dyDescent="0.2">
      <c r="A154" s="24">
        <v>151</v>
      </c>
      <c r="B154" s="3" t="s">
        <v>10</v>
      </c>
      <c r="C154" s="3" t="s">
        <v>106</v>
      </c>
      <c r="D154" s="3" t="s">
        <v>107</v>
      </c>
      <c r="E154" s="3" t="s">
        <v>108</v>
      </c>
      <c r="F154" s="3" t="s">
        <v>130</v>
      </c>
      <c r="G154" s="3" t="s">
        <v>317</v>
      </c>
      <c r="H154" s="4" t="s">
        <v>15</v>
      </c>
      <c r="I154" s="40" t="e">
        <v>#N/A</v>
      </c>
      <c r="J154" s="41" t="e">
        <f t="shared" si="31"/>
        <v>#N/A</v>
      </c>
      <c r="K154" s="5">
        <v>256752.13</v>
      </c>
      <c r="L154" s="30"/>
      <c r="M154" s="5"/>
      <c r="N154" s="8">
        <v>287562.38560000004</v>
      </c>
      <c r="O154" s="10">
        <v>295264.94950000005</v>
      </c>
      <c r="P154" s="16">
        <f t="shared" si="35"/>
        <v>244885.43491596641</v>
      </c>
      <c r="Q154" s="16">
        <f t="shared" si="36"/>
        <v>46528.232634033622</v>
      </c>
      <c r="R154" s="11">
        <f t="shared" si="39"/>
        <v>291413.66755000001</v>
      </c>
      <c r="S154" s="9">
        <f t="shared" si="33"/>
        <v>0.13500000000000001</v>
      </c>
      <c r="T154" s="12" t="s">
        <v>307</v>
      </c>
      <c r="U154" s="3" t="s">
        <v>130</v>
      </c>
      <c r="V154" s="26" t="b">
        <f t="shared" si="30"/>
        <v>1</v>
      </c>
      <c r="W154" s="28">
        <v>295264.94950000005</v>
      </c>
      <c r="X154" s="27">
        <f t="shared" si="34"/>
        <v>0</v>
      </c>
    </row>
    <row r="155" spans="1:24" ht="60" customHeight="1" x14ac:dyDescent="0.2">
      <c r="A155" s="24">
        <v>152</v>
      </c>
      <c r="B155" s="3" t="s">
        <v>10</v>
      </c>
      <c r="C155" s="3" t="s">
        <v>106</v>
      </c>
      <c r="D155" s="3" t="s">
        <v>107</v>
      </c>
      <c r="E155" s="3" t="s">
        <v>108</v>
      </c>
      <c r="F155" s="3" t="s">
        <v>94</v>
      </c>
      <c r="G155" s="3" t="e">
        <f>VLOOKUP(F155,'[1]RELACION COMPLETA X VEHICULO'!$B$1:$B$515,1,0)</f>
        <v>#N/A</v>
      </c>
      <c r="H155" s="4" t="s">
        <v>15</v>
      </c>
      <c r="I155" s="40">
        <v>0</v>
      </c>
      <c r="J155" s="41">
        <f t="shared" si="31"/>
        <v>0</v>
      </c>
      <c r="K155" s="5">
        <v>551699.8666666667</v>
      </c>
      <c r="L155" s="33" t="s">
        <v>352</v>
      </c>
      <c r="M155" s="14">
        <v>53000</v>
      </c>
      <c r="N155" s="8">
        <v>617903.85066666664</v>
      </c>
      <c r="O155" s="10">
        <v>634454.84666666668</v>
      </c>
      <c r="P155" s="16">
        <f t="shared" si="35"/>
        <v>526201.1333333333</v>
      </c>
      <c r="Q155" s="16">
        <f t="shared" si="36"/>
        <v>99978.215333333326</v>
      </c>
      <c r="R155" s="11">
        <f>AVERAGE(N155:O155)</f>
        <v>626179.34866666666</v>
      </c>
      <c r="S155" s="9">
        <f t="shared" si="33"/>
        <v>0.13500000000000001</v>
      </c>
      <c r="T155" s="12" t="s">
        <v>310</v>
      </c>
      <c r="U155" s="3" t="s">
        <v>94</v>
      </c>
      <c r="V155" s="26" t="b">
        <f t="shared" si="30"/>
        <v>1</v>
      </c>
      <c r="W155" s="28">
        <v>634454.84666666668</v>
      </c>
      <c r="X155" s="27">
        <f t="shared" si="34"/>
        <v>0</v>
      </c>
    </row>
    <row r="156" spans="1:24" ht="60" customHeight="1" x14ac:dyDescent="0.2">
      <c r="A156" s="24">
        <v>153</v>
      </c>
      <c r="B156" s="3" t="s">
        <v>10</v>
      </c>
      <c r="C156" s="3" t="s">
        <v>106</v>
      </c>
      <c r="D156" s="3" t="s">
        <v>107</v>
      </c>
      <c r="E156" s="3" t="s">
        <v>108</v>
      </c>
      <c r="F156" s="3" t="s">
        <v>51</v>
      </c>
      <c r="G156" s="3" t="e">
        <f>VLOOKUP(F156,'[1]RELACION COMPLETA X VEHICULO'!$B$1:$B$515,1,0)</f>
        <v>#N/A</v>
      </c>
      <c r="H156" s="4" t="s">
        <v>15</v>
      </c>
      <c r="I156" s="40">
        <v>105275</v>
      </c>
      <c r="J156" s="41">
        <f t="shared" si="31"/>
        <v>5569.0475000000006</v>
      </c>
      <c r="K156" s="5">
        <v>90075.066666666666</v>
      </c>
      <c r="L156" s="30"/>
      <c r="M156" s="5">
        <v>94839.967499999999</v>
      </c>
      <c r="N156" s="8">
        <v>100884.07466666668</v>
      </c>
      <c r="O156" s="10">
        <v>103586.32666666668</v>
      </c>
      <c r="P156" s="16">
        <f t="shared" si="35"/>
        <v>83840.439449112993</v>
      </c>
      <c r="Q156" s="16">
        <f t="shared" si="36"/>
        <v>15929.683495331468</v>
      </c>
      <c r="R156" s="11">
        <f t="shared" ref="R156:R160" si="40">AVERAGE(M156:O156)</f>
        <v>99770.122944444462</v>
      </c>
      <c r="S156" s="9">
        <f t="shared" si="33"/>
        <v>0.10763307357468288</v>
      </c>
      <c r="T156" s="12" t="s">
        <v>307</v>
      </c>
      <c r="U156" s="3" t="s">
        <v>51</v>
      </c>
      <c r="V156" s="26" t="b">
        <f t="shared" si="30"/>
        <v>1</v>
      </c>
      <c r="W156" s="28">
        <v>103586.32666666668</v>
      </c>
      <c r="X156" s="27">
        <f t="shared" si="34"/>
        <v>0</v>
      </c>
    </row>
    <row r="157" spans="1:24" ht="60" customHeight="1" x14ac:dyDescent="0.2">
      <c r="A157" s="24">
        <v>154</v>
      </c>
      <c r="B157" s="3" t="s">
        <v>10</v>
      </c>
      <c r="C157" s="3" t="s">
        <v>106</v>
      </c>
      <c r="D157" s="3" t="s">
        <v>107</v>
      </c>
      <c r="E157" s="3" t="s">
        <v>108</v>
      </c>
      <c r="F157" s="3" t="s">
        <v>52</v>
      </c>
      <c r="G157" s="3" t="e">
        <f>VLOOKUP(F157,'[1]RELACION COMPLETA X VEHICULO'!$B$1:$B$515,1,0)</f>
        <v>#N/A</v>
      </c>
      <c r="H157" s="4" t="s">
        <v>15</v>
      </c>
      <c r="I157" s="40">
        <v>107727</v>
      </c>
      <c r="J157" s="41">
        <f t="shared" si="31"/>
        <v>5698.7583000000004</v>
      </c>
      <c r="K157" s="5">
        <v>91693.466666666674</v>
      </c>
      <c r="L157" s="30"/>
      <c r="M157" s="5">
        <v>96543.559699999998</v>
      </c>
      <c r="N157" s="8">
        <v>102696.68266666667</v>
      </c>
      <c r="O157" s="10">
        <v>105447.48666666668</v>
      </c>
      <c r="P157" s="16">
        <f t="shared" si="35"/>
        <v>85346.702810457529</v>
      </c>
      <c r="Q157" s="16">
        <f t="shared" si="36"/>
        <v>16215.873533986931</v>
      </c>
      <c r="R157" s="11">
        <f t="shared" si="40"/>
        <v>101562.57634444446</v>
      </c>
      <c r="S157" s="9">
        <f t="shared" si="33"/>
        <v>0.10763154711616441</v>
      </c>
      <c r="T157" s="12" t="s">
        <v>307</v>
      </c>
      <c r="U157" s="3" t="s">
        <v>52</v>
      </c>
      <c r="V157" s="26" t="b">
        <f t="shared" si="30"/>
        <v>1</v>
      </c>
      <c r="W157" s="28">
        <v>105447.48666666668</v>
      </c>
      <c r="X157" s="27">
        <f t="shared" si="34"/>
        <v>0</v>
      </c>
    </row>
    <row r="158" spans="1:24" ht="60" customHeight="1" x14ac:dyDescent="0.2">
      <c r="A158" s="24">
        <v>155</v>
      </c>
      <c r="B158" s="3" t="s">
        <v>10</v>
      </c>
      <c r="C158" s="3" t="s">
        <v>106</v>
      </c>
      <c r="D158" s="3" t="s">
        <v>107</v>
      </c>
      <c r="E158" s="3" t="s">
        <v>108</v>
      </c>
      <c r="F158" s="3" t="s">
        <v>95</v>
      </c>
      <c r="G158" s="3" t="e">
        <f>VLOOKUP(F158,'[1]RELACION COMPLETA X VEHICULO'!$B$1:$B$515,1,0)</f>
        <v>#N/A</v>
      </c>
      <c r="H158" s="4" t="s">
        <v>15</v>
      </c>
      <c r="I158" s="40">
        <v>250583</v>
      </c>
      <c r="J158" s="41">
        <f t="shared" si="31"/>
        <v>13255.840700000001</v>
      </c>
      <c r="K158" s="5">
        <v>250582.6</v>
      </c>
      <c r="L158" s="30"/>
      <c r="M158" s="5">
        <v>318949.08023333328</v>
      </c>
      <c r="N158" s="8">
        <v>280652.51199999999</v>
      </c>
      <c r="O158" s="10">
        <v>288169.99</v>
      </c>
      <c r="P158" s="16">
        <f t="shared" si="35"/>
        <v>248675.51323062557</v>
      </c>
      <c r="Q158" s="16">
        <f t="shared" si="36"/>
        <v>47248.347513818859</v>
      </c>
      <c r="R158" s="11">
        <f t="shared" si="40"/>
        <v>295923.86074444442</v>
      </c>
      <c r="S158" s="9">
        <f t="shared" si="33"/>
        <v>0.18094337254240478</v>
      </c>
      <c r="T158" s="12" t="s">
        <v>307</v>
      </c>
      <c r="U158" s="3" t="s">
        <v>95</v>
      </c>
      <c r="V158" s="26" t="b">
        <f t="shared" si="30"/>
        <v>1</v>
      </c>
      <c r="W158" s="28">
        <v>288169.99</v>
      </c>
      <c r="X158" s="27">
        <f t="shared" si="34"/>
        <v>0</v>
      </c>
    </row>
    <row r="159" spans="1:24" ht="60" customHeight="1" x14ac:dyDescent="0.2">
      <c r="A159" s="24">
        <v>156</v>
      </c>
      <c r="B159" s="3" t="s">
        <v>10</v>
      </c>
      <c r="C159" s="3" t="s">
        <v>106</v>
      </c>
      <c r="D159" s="3" t="s">
        <v>107</v>
      </c>
      <c r="E159" s="3" t="s">
        <v>108</v>
      </c>
      <c r="F159" s="3" t="s">
        <v>53</v>
      </c>
      <c r="G159" s="3" t="e">
        <f>VLOOKUP(F159,'[1]RELACION COMPLETA X VEHICULO'!$B$1:$B$515,1,0)</f>
        <v>#N/A</v>
      </c>
      <c r="H159" s="4" t="s">
        <v>15</v>
      </c>
      <c r="I159" s="5">
        <v>273462</v>
      </c>
      <c r="J159" s="41">
        <f t="shared" si="31"/>
        <v>14466.139800000001</v>
      </c>
      <c r="K159" s="5">
        <v>273462</v>
      </c>
      <c r="L159" s="30"/>
      <c r="M159" s="5">
        <v>326978.84659999999</v>
      </c>
      <c r="N159" s="8">
        <v>306277.44</v>
      </c>
      <c r="O159" s="10">
        <v>314481.3</v>
      </c>
      <c r="P159" s="16">
        <f t="shared" si="35"/>
        <v>265472.71333333332</v>
      </c>
      <c r="Q159" s="16">
        <f t="shared" si="36"/>
        <v>50439.815533333334</v>
      </c>
      <c r="R159" s="11">
        <f t="shared" si="40"/>
        <v>315912.52886666666</v>
      </c>
      <c r="S159" s="9">
        <f t="shared" si="33"/>
        <v>0.15523373948360897</v>
      </c>
      <c r="T159" s="12" t="s">
        <v>307</v>
      </c>
      <c r="U159" s="3" t="s">
        <v>53</v>
      </c>
      <c r="V159" s="26" t="b">
        <f t="shared" si="30"/>
        <v>1</v>
      </c>
      <c r="W159" s="28">
        <v>314481.3</v>
      </c>
      <c r="X159" s="27">
        <f t="shared" si="34"/>
        <v>0</v>
      </c>
    </row>
    <row r="160" spans="1:24" ht="60" customHeight="1" x14ac:dyDescent="0.2">
      <c r="A160" s="24">
        <v>157</v>
      </c>
      <c r="B160" s="3" t="s">
        <v>10</v>
      </c>
      <c r="C160" s="3" t="s">
        <v>106</v>
      </c>
      <c r="D160" s="3" t="s">
        <v>107</v>
      </c>
      <c r="E160" s="3" t="s">
        <v>108</v>
      </c>
      <c r="F160" s="3" t="s">
        <v>54</v>
      </c>
      <c r="G160" s="3" t="e">
        <f>VLOOKUP(F160,'[1]RELACION COMPLETA X VEHICULO'!$B$1:$B$515,1,0)</f>
        <v>#N/A</v>
      </c>
      <c r="H160" s="4" t="s">
        <v>15</v>
      </c>
      <c r="I160" s="5">
        <v>305322.26666666672</v>
      </c>
      <c r="J160" s="41">
        <f t="shared" si="31"/>
        <v>16151.54790666667</v>
      </c>
      <c r="K160" s="5">
        <v>305322.26666666672</v>
      </c>
      <c r="L160" s="30"/>
      <c r="M160" s="5">
        <v>395911.34460000001</v>
      </c>
      <c r="N160" s="8">
        <v>341960.93866666674</v>
      </c>
      <c r="O160" s="10">
        <v>351120.6066666668</v>
      </c>
      <c r="P160" s="16">
        <f t="shared" si="35"/>
        <v>305040.02519140998</v>
      </c>
      <c r="Q160" s="16">
        <f t="shared" si="36"/>
        <v>57957.604786367898</v>
      </c>
      <c r="R160" s="11">
        <f t="shared" si="40"/>
        <v>362997.62997777789</v>
      </c>
      <c r="S160" s="9">
        <f t="shared" si="33"/>
        <v>0.18889995787329128</v>
      </c>
      <c r="T160" s="12" t="s">
        <v>307</v>
      </c>
      <c r="U160" s="3" t="s">
        <v>54</v>
      </c>
      <c r="V160" s="26" t="b">
        <f t="shared" si="30"/>
        <v>1</v>
      </c>
      <c r="W160" s="28">
        <v>351120.6066666668</v>
      </c>
      <c r="X160" s="27">
        <f t="shared" si="34"/>
        <v>0</v>
      </c>
    </row>
    <row r="161" spans="1:24" ht="60" customHeight="1" x14ac:dyDescent="0.2">
      <c r="A161" s="24">
        <v>158</v>
      </c>
      <c r="B161" s="3" t="s">
        <v>10</v>
      </c>
      <c r="C161" s="3" t="s">
        <v>106</v>
      </c>
      <c r="D161" s="3" t="s">
        <v>107</v>
      </c>
      <c r="E161" s="3" t="s">
        <v>108</v>
      </c>
      <c r="F161" s="3" t="s">
        <v>131</v>
      </c>
      <c r="G161" s="3" t="e">
        <f>VLOOKUP(F161,'[1]RELACION COMPLETA X VEHICULO'!$B$1:$B$515,1,0)</f>
        <v>#N/A</v>
      </c>
      <c r="H161" s="4" t="s">
        <v>15</v>
      </c>
      <c r="I161" s="40">
        <v>0</v>
      </c>
      <c r="J161" s="41">
        <f t="shared" si="31"/>
        <v>0</v>
      </c>
      <c r="K161" s="5"/>
      <c r="L161" s="30"/>
      <c r="M161" s="5">
        <v>1035746.25</v>
      </c>
      <c r="N161" s="8">
        <v>1168282.5</v>
      </c>
      <c r="O161" s="10">
        <v>1168282.5</v>
      </c>
      <c r="P161" s="16">
        <f t="shared" si="35"/>
        <v>981750</v>
      </c>
      <c r="Q161" s="16">
        <f t="shared" si="36"/>
        <v>186532.5</v>
      </c>
      <c r="R161" s="11">
        <f t="shared" ref="R161:R162" si="41">AVERAGE(N161:O161)</f>
        <v>1168282.5</v>
      </c>
      <c r="S161" s="9" t="s">
        <v>308</v>
      </c>
      <c r="T161" s="12" t="s">
        <v>307</v>
      </c>
      <c r="U161" s="3" t="s">
        <v>131</v>
      </c>
      <c r="V161" s="26" t="b">
        <f t="shared" si="30"/>
        <v>1</v>
      </c>
      <c r="W161" s="28">
        <v>1168282.5</v>
      </c>
      <c r="X161" s="27">
        <f t="shared" si="34"/>
        <v>0</v>
      </c>
    </row>
    <row r="162" spans="1:24" ht="60" customHeight="1" x14ac:dyDescent="0.2">
      <c r="A162" s="24">
        <v>159</v>
      </c>
      <c r="B162" s="3" t="s">
        <v>10</v>
      </c>
      <c r="C162" s="3" t="s">
        <v>106</v>
      </c>
      <c r="D162" s="3" t="s">
        <v>107</v>
      </c>
      <c r="E162" s="3" t="s">
        <v>108</v>
      </c>
      <c r="F162" s="3" t="s">
        <v>132</v>
      </c>
      <c r="G162" s="3" t="e">
        <f>VLOOKUP(F162,'[1]RELACION COMPLETA X VEHICULO'!$B$1:$B$515,1,0)</f>
        <v>#N/A</v>
      </c>
      <c r="H162" s="4" t="s">
        <v>15</v>
      </c>
      <c r="I162" s="40">
        <v>0</v>
      </c>
      <c r="J162" s="41">
        <f t="shared" si="31"/>
        <v>0</v>
      </c>
      <c r="K162" s="5"/>
      <c r="L162" s="30"/>
      <c r="M162" s="5">
        <v>489625.5</v>
      </c>
      <c r="N162" s="8">
        <v>552279</v>
      </c>
      <c r="O162" s="10">
        <v>552279</v>
      </c>
      <c r="P162" s="16">
        <f t="shared" si="35"/>
        <v>464100</v>
      </c>
      <c r="Q162" s="16">
        <f t="shared" si="36"/>
        <v>88179</v>
      </c>
      <c r="R162" s="11">
        <f t="shared" si="41"/>
        <v>552279</v>
      </c>
      <c r="S162" s="9" t="s">
        <v>308</v>
      </c>
      <c r="T162" s="12" t="s">
        <v>307</v>
      </c>
      <c r="U162" s="3" t="s">
        <v>132</v>
      </c>
      <c r="V162" s="26" t="b">
        <f t="shared" si="30"/>
        <v>1</v>
      </c>
      <c r="W162" s="28">
        <v>552279</v>
      </c>
      <c r="X162" s="27">
        <f t="shared" si="34"/>
        <v>0</v>
      </c>
    </row>
    <row r="163" spans="1:24" ht="60" customHeight="1" x14ac:dyDescent="0.2">
      <c r="A163" s="24">
        <v>160</v>
      </c>
      <c r="B163" s="3" t="s">
        <v>10</v>
      </c>
      <c r="C163" s="3" t="s">
        <v>106</v>
      </c>
      <c r="D163" s="3" t="s">
        <v>107</v>
      </c>
      <c r="E163" s="3" t="s">
        <v>108</v>
      </c>
      <c r="F163" s="3" t="s">
        <v>96</v>
      </c>
      <c r="G163" s="3" t="e">
        <f>VLOOKUP(F163,'[1]RELACION COMPLETA X VEHICULO'!$B$1:$B$515,1,0)</f>
        <v>#N/A</v>
      </c>
      <c r="H163" s="4" t="s">
        <v>15</v>
      </c>
      <c r="I163" s="40">
        <v>359134</v>
      </c>
      <c r="J163" s="41">
        <f t="shared" si="31"/>
        <v>18998.188600000001</v>
      </c>
      <c r="K163" s="5">
        <v>359134.45</v>
      </c>
      <c r="L163" s="30"/>
      <c r="M163" s="5">
        <v>456645.89620000002</v>
      </c>
      <c r="N163" s="8">
        <v>402230.58400000003</v>
      </c>
      <c r="O163" s="10">
        <v>413004.61750000011</v>
      </c>
      <c r="P163" s="16">
        <f t="shared" si="35"/>
        <v>356269.21504201688</v>
      </c>
      <c r="Q163" s="16">
        <f t="shared" si="36"/>
        <v>67691.150857983201</v>
      </c>
      <c r="R163" s="11">
        <f t="shared" ref="R163:R164" si="42">AVERAGE(M163:O163)</f>
        <v>423960.36590000009</v>
      </c>
      <c r="S163" s="9">
        <f t="shared" si="33"/>
        <v>0.18050598014197772</v>
      </c>
      <c r="T163" s="12" t="s">
        <v>307</v>
      </c>
      <c r="U163" s="3" t="s">
        <v>96</v>
      </c>
      <c r="V163" s="26" t="b">
        <f t="shared" si="30"/>
        <v>1</v>
      </c>
      <c r="W163" s="28">
        <v>413004.61750000011</v>
      </c>
      <c r="X163" s="27">
        <f t="shared" si="34"/>
        <v>0</v>
      </c>
    </row>
    <row r="164" spans="1:24" ht="60" customHeight="1" x14ac:dyDescent="0.2">
      <c r="A164" s="24">
        <v>161</v>
      </c>
      <c r="B164" s="3" t="s">
        <v>10</v>
      </c>
      <c r="C164" s="3" t="s">
        <v>106</v>
      </c>
      <c r="D164" s="3" t="s">
        <v>107</v>
      </c>
      <c r="E164" s="3" t="s">
        <v>108</v>
      </c>
      <c r="F164" s="3" t="s">
        <v>97</v>
      </c>
      <c r="G164" s="3" t="e">
        <f>VLOOKUP(F164,'[1]RELACION COMPLETA X VEHICULO'!$B$1:$B$515,1,0)</f>
        <v>#N/A</v>
      </c>
      <c r="H164" s="4" t="s">
        <v>15</v>
      </c>
      <c r="I164" s="40">
        <v>302871</v>
      </c>
      <c r="J164" s="41">
        <f t="shared" si="31"/>
        <v>16021.875900000001</v>
      </c>
      <c r="K164" s="5">
        <v>302870.86666666658</v>
      </c>
      <c r="L164" s="30"/>
      <c r="M164" s="5">
        <v>318892.87589999998</v>
      </c>
      <c r="N164" s="8">
        <v>339215.3706666666</v>
      </c>
      <c r="O164" s="10">
        <v>348301.49666666659</v>
      </c>
      <c r="P164" s="16">
        <f t="shared" si="35"/>
        <v>281907.49110177398</v>
      </c>
      <c r="Q164" s="16">
        <f t="shared" si="36"/>
        <v>53562.423309337057</v>
      </c>
      <c r="R164" s="11">
        <f t="shared" si="42"/>
        <v>335469.91441111104</v>
      </c>
      <c r="S164" s="9">
        <f t="shared" si="33"/>
        <v>0.10763348783995874</v>
      </c>
      <c r="T164" s="12" t="s">
        <v>307</v>
      </c>
      <c r="U164" s="3" t="s">
        <v>97</v>
      </c>
      <c r="V164" s="26" t="b">
        <f t="shared" si="30"/>
        <v>1</v>
      </c>
      <c r="W164" s="28">
        <v>348301.49666666659</v>
      </c>
      <c r="X164" s="27">
        <f t="shared" si="34"/>
        <v>0</v>
      </c>
    </row>
    <row r="165" spans="1:24" ht="60" customHeight="1" x14ac:dyDescent="0.2">
      <c r="A165" s="24">
        <v>162</v>
      </c>
      <c r="B165" s="3" t="s">
        <v>10</v>
      </c>
      <c r="C165" s="3" t="s">
        <v>106</v>
      </c>
      <c r="D165" s="3" t="s">
        <v>107</v>
      </c>
      <c r="E165" s="3" t="s">
        <v>108</v>
      </c>
      <c r="F165" s="3" t="s">
        <v>133</v>
      </c>
      <c r="G165" s="3" t="e">
        <f>VLOOKUP(F165,'[1]RELACION COMPLETA X VEHICULO'!$B$1:$B$515,1,0)</f>
        <v>#N/A</v>
      </c>
      <c r="H165" s="4" t="s">
        <v>15</v>
      </c>
      <c r="I165" s="40">
        <v>0</v>
      </c>
      <c r="J165" s="41">
        <f t="shared" si="31"/>
        <v>0</v>
      </c>
      <c r="K165" s="5"/>
      <c r="L165" s="30"/>
      <c r="M165" s="5">
        <v>1004360</v>
      </c>
      <c r="N165" s="8">
        <v>1132880</v>
      </c>
      <c r="O165" s="10">
        <v>1132880</v>
      </c>
      <c r="P165" s="16">
        <f t="shared" si="35"/>
        <v>952000</v>
      </c>
      <c r="Q165" s="16">
        <f t="shared" si="36"/>
        <v>180880</v>
      </c>
      <c r="R165" s="11">
        <f>AVERAGE(N165:O165)</f>
        <v>1132880</v>
      </c>
      <c r="S165" s="9" t="s">
        <v>308</v>
      </c>
      <c r="T165" s="12" t="s">
        <v>307</v>
      </c>
      <c r="U165" s="3" t="s">
        <v>133</v>
      </c>
      <c r="V165" s="26" t="b">
        <f t="shared" si="30"/>
        <v>1</v>
      </c>
      <c r="W165" s="28">
        <v>1132880</v>
      </c>
      <c r="X165" s="27">
        <f t="shared" si="34"/>
        <v>0</v>
      </c>
    </row>
    <row r="166" spans="1:24" ht="60" customHeight="1" x14ac:dyDescent="0.2">
      <c r="A166" s="24">
        <v>163</v>
      </c>
      <c r="B166" s="3" t="s">
        <v>10</v>
      </c>
      <c r="C166" s="3" t="s">
        <v>106</v>
      </c>
      <c r="D166" s="3" t="s">
        <v>107</v>
      </c>
      <c r="E166" s="3" t="s">
        <v>108</v>
      </c>
      <c r="F166" s="3" t="s">
        <v>134</v>
      </c>
      <c r="G166" s="3" t="e">
        <f>VLOOKUP(F166,'[1]RELACION COMPLETA X VEHICULO'!$B$1:$B$515,1,0)</f>
        <v>#N/A</v>
      </c>
      <c r="H166" s="4" t="s">
        <v>15</v>
      </c>
      <c r="I166" s="40">
        <v>1054579</v>
      </c>
      <c r="J166" s="41">
        <f t="shared" si="31"/>
        <v>55787.229100000004</v>
      </c>
      <c r="K166" s="5">
        <v>1054578.8</v>
      </c>
      <c r="L166" s="30"/>
      <c r="M166" s="35">
        <v>100436</v>
      </c>
      <c r="N166" s="8">
        <v>1181128.2560000001</v>
      </c>
      <c r="O166" s="10">
        <v>1212765.6200000001</v>
      </c>
      <c r="P166" s="16">
        <f t="shared" si="35"/>
        <v>1005837.7630252102</v>
      </c>
      <c r="Q166" s="16">
        <f t="shared" si="36"/>
        <v>191109.17497478996</v>
      </c>
      <c r="R166" s="11">
        <f>AVERAGE(N166:O166)</f>
        <v>1196946.9380000001</v>
      </c>
      <c r="S166" s="9">
        <f t="shared" si="33"/>
        <v>0.13500000000000001</v>
      </c>
      <c r="T166" s="12" t="s">
        <v>310</v>
      </c>
      <c r="U166" s="3" t="s">
        <v>134</v>
      </c>
      <c r="V166" s="26" t="b">
        <f t="shared" si="30"/>
        <v>1</v>
      </c>
      <c r="W166" s="28">
        <v>1212765.6200000001</v>
      </c>
      <c r="X166" s="27">
        <f t="shared" si="34"/>
        <v>0</v>
      </c>
    </row>
    <row r="167" spans="1:24" ht="60" customHeight="1" x14ac:dyDescent="0.2">
      <c r="A167" s="24">
        <v>164</v>
      </c>
      <c r="B167" s="3" t="s">
        <v>62</v>
      </c>
      <c r="C167" s="3" t="s">
        <v>106</v>
      </c>
      <c r="D167" s="3" t="s">
        <v>107</v>
      </c>
      <c r="E167" s="3" t="s">
        <v>108</v>
      </c>
      <c r="F167" s="3" t="s">
        <v>63</v>
      </c>
      <c r="G167" s="3" t="e">
        <f>VLOOKUP(F167,'[1]RELACION COMPLETA X VEHICULO'!$B$1:$B$515,1,0)</f>
        <v>#N/A</v>
      </c>
      <c r="H167" s="4" t="s">
        <v>15</v>
      </c>
      <c r="I167" s="5">
        <v>163916</v>
      </c>
      <c r="J167" s="41">
        <f t="shared" si="31"/>
        <v>8671.1563999999998</v>
      </c>
      <c r="K167" s="5">
        <v>163916</v>
      </c>
      <c r="L167" s="30"/>
      <c r="M167" s="35">
        <v>224922.38546666669</v>
      </c>
      <c r="N167" s="8">
        <v>183585.92000000004</v>
      </c>
      <c r="O167" s="10">
        <v>188503.40000000002</v>
      </c>
      <c r="P167" s="16">
        <f t="shared" si="35"/>
        <v>156340.05042016809</v>
      </c>
      <c r="Q167" s="16">
        <f t="shared" si="36"/>
        <v>29704.609579831937</v>
      </c>
      <c r="R167" s="11">
        <f>AVERAGE(N167:O167)</f>
        <v>186044.66000000003</v>
      </c>
      <c r="S167" s="9">
        <f t="shared" si="33"/>
        <v>0.13500000000000023</v>
      </c>
      <c r="T167" s="12" t="s">
        <v>311</v>
      </c>
      <c r="U167" s="3" t="s">
        <v>63</v>
      </c>
      <c r="V167" s="26" t="b">
        <f t="shared" si="30"/>
        <v>1</v>
      </c>
      <c r="W167" s="28">
        <v>188503.40000000002</v>
      </c>
      <c r="X167" s="27">
        <f t="shared" si="34"/>
        <v>0</v>
      </c>
    </row>
    <row r="168" spans="1:24" ht="60" customHeight="1" x14ac:dyDescent="0.2">
      <c r="A168" s="24">
        <v>165</v>
      </c>
      <c r="B168" s="3" t="s">
        <v>62</v>
      </c>
      <c r="C168" s="3" t="s">
        <v>106</v>
      </c>
      <c r="D168" s="3" t="s">
        <v>107</v>
      </c>
      <c r="E168" s="3" t="s">
        <v>108</v>
      </c>
      <c r="F168" s="3" t="s">
        <v>135</v>
      </c>
      <c r="G168" s="3" t="e">
        <f>VLOOKUP(F168,'[1]RELACION COMPLETA X VEHICULO'!$B$1:$B$515,1,0)</f>
        <v>#N/A</v>
      </c>
      <c r="H168" s="4" t="s">
        <v>15</v>
      </c>
      <c r="I168" s="40">
        <v>0</v>
      </c>
      <c r="J168" s="41">
        <f t="shared" si="31"/>
        <v>0</v>
      </c>
      <c r="K168" s="5"/>
      <c r="L168" s="30"/>
      <c r="M168" s="5">
        <v>2385355</v>
      </c>
      <c r="N168" s="8">
        <v>2690590</v>
      </c>
      <c r="O168" s="10">
        <v>2690590</v>
      </c>
      <c r="P168" s="16">
        <f t="shared" si="35"/>
        <v>2261000</v>
      </c>
      <c r="Q168" s="16">
        <f t="shared" si="36"/>
        <v>429590</v>
      </c>
      <c r="R168" s="11">
        <f>AVERAGE(N168:O168)</f>
        <v>2690590</v>
      </c>
      <c r="S168" s="9" t="s">
        <v>308</v>
      </c>
      <c r="T168" s="12" t="s">
        <v>307</v>
      </c>
      <c r="U168" s="3" t="s">
        <v>135</v>
      </c>
      <c r="V168" s="26" t="b">
        <f t="shared" si="30"/>
        <v>1</v>
      </c>
      <c r="W168" s="28">
        <v>2690590</v>
      </c>
      <c r="X168" s="27">
        <f t="shared" si="34"/>
        <v>0</v>
      </c>
    </row>
    <row r="169" spans="1:24" ht="60" customHeight="1" x14ac:dyDescent="0.2">
      <c r="A169" s="24">
        <v>166</v>
      </c>
      <c r="B169" s="3" t="s">
        <v>62</v>
      </c>
      <c r="C169" s="3" t="s">
        <v>106</v>
      </c>
      <c r="D169" s="3" t="s">
        <v>107</v>
      </c>
      <c r="E169" s="3" t="s">
        <v>108</v>
      </c>
      <c r="F169" s="3" t="s">
        <v>136</v>
      </c>
      <c r="G169" s="3" t="e">
        <f>VLOOKUP(F169,'[1]RELACION COMPLETA X VEHICULO'!$B$1:$B$515,1,0)</f>
        <v>#N/A</v>
      </c>
      <c r="H169" s="4" t="s">
        <v>15</v>
      </c>
      <c r="I169" s="40">
        <v>135152</v>
      </c>
      <c r="J169" s="41">
        <f t="shared" si="31"/>
        <v>7149.5408000000007</v>
      </c>
      <c r="K169" s="5">
        <v>214200</v>
      </c>
      <c r="L169" s="30"/>
      <c r="M169" s="5"/>
      <c r="N169" s="8">
        <v>239904</v>
      </c>
      <c r="O169" s="10">
        <v>246330</v>
      </c>
      <c r="P169" s="16">
        <f t="shared" si="35"/>
        <v>204300</v>
      </c>
      <c r="Q169" s="16">
        <f t="shared" si="36"/>
        <v>38817</v>
      </c>
      <c r="R169" s="11">
        <f>AVERAGE(N169:O169)</f>
        <v>243117</v>
      </c>
      <c r="S169" s="9">
        <f t="shared" si="33"/>
        <v>0.13500000000000001</v>
      </c>
      <c r="T169" s="12" t="s">
        <v>307</v>
      </c>
      <c r="U169" s="3" t="s">
        <v>136</v>
      </c>
      <c r="V169" s="26" t="b">
        <f t="shared" si="30"/>
        <v>1</v>
      </c>
      <c r="W169" s="28">
        <v>246330</v>
      </c>
      <c r="X169" s="27">
        <f t="shared" si="34"/>
        <v>0</v>
      </c>
    </row>
    <row r="170" spans="1:24" ht="60" customHeight="1" x14ac:dyDescent="0.2">
      <c r="A170" s="24">
        <v>167</v>
      </c>
      <c r="B170" s="3" t="s">
        <v>62</v>
      </c>
      <c r="C170" s="3" t="s">
        <v>106</v>
      </c>
      <c r="D170" s="3" t="s">
        <v>107</v>
      </c>
      <c r="E170" s="3" t="s">
        <v>108</v>
      </c>
      <c r="F170" s="3" t="s">
        <v>98</v>
      </c>
      <c r="G170" s="3" t="e">
        <f>VLOOKUP(F170,'[1]RELACION COMPLETA X VEHICULO'!$B$1:$B$515,1,0)</f>
        <v>#N/A</v>
      </c>
      <c r="H170" s="4" t="s">
        <v>15</v>
      </c>
      <c r="I170" s="40">
        <v>133534</v>
      </c>
      <c r="J170" s="41">
        <f t="shared" si="31"/>
        <v>7063.9486000000006</v>
      </c>
      <c r="K170" s="5">
        <v>135152.26666666669</v>
      </c>
      <c r="L170" s="30"/>
      <c r="M170" s="5">
        <v>142301.54079999999</v>
      </c>
      <c r="N170" s="8">
        <v>151370.53866666669</v>
      </c>
      <c r="O170" s="10">
        <v>155425.10666666669</v>
      </c>
      <c r="P170" s="16">
        <f t="shared" si="35"/>
        <v>125797.53112978527</v>
      </c>
      <c r="Q170" s="16">
        <f t="shared" si="36"/>
        <v>23901.530914659201</v>
      </c>
      <c r="R170" s="11">
        <f t="shared" ref="R170:R175" si="43">AVERAGE(M170:O170)</f>
        <v>149699.06204444446</v>
      </c>
      <c r="S170" s="9">
        <f t="shared" si="33"/>
        <v>0.10763264084689994</v>
      </c>
      <c r="T170" s="12" t="s">
        <v>307</v>
      </c>
      <c r="U170" s="3" t="s">
        <v>98</v>
      </c>
      <c r="V170" s="26" t="b">
        <f t="shared" si="30"/>
        <v>1</v>
      </c>
      <c r="W170" s="28">
        <v>155425.10666666669</v>
      </c>
      <c r="X170" s="27">
        <f t="shared" si="34"/>
        <v>0</v>
      </c>
    </row>
    <row r="171" spans="1:24" ht="60" customHeight="1" x14ac:dyDescent="0.2">
      <c r="A171" s="24">
        <v>168</v>
      </c>
      <c r="B171" s="3" t="s">
        <v>62</v>
      </c>
      <c r="C171" s="3" t="s">
        <v>106</v>
      </c>
      <c r="D171" s="3" t="s">
        <v>107</v>
      </c>
      <c r="E171" s="3" t="s">
        <v>108</v>
      </c>
      <c r="F171" s="3" t="s">
        <v>137</v>
      </c>
      <c r="G171" s="3" t="s">
        <v>317</v>
      </c>
      <c r="H171" s="4" t="s">
        <v>15</v>
      </c>
      <c r="I171" s="40" t="e">
        <v>#N/A</v>
      </c>
      <c r="J171" s="41" t="e">
        <f t="shared" si="31"/>
        <v>#N/A</v>
      </c>
      <c r="K171" s="5">
        <v>476000</v>
      </c>
      <c r="L171" s="30"/>
      <c r="M171" s="5"/>
      <c r="N171" s="8">
        <v>533120</v>
      </c>
      <c r="O171" s="10">
        <v>547400</v>
      </c>
      <c r="P171" s="16">
        <f t="shared" si="35"/>
        <v>454000</v>
      </c>
      <c r="Q171" s="16">
        <f t="shared" si="36"/>
        <v>86260</v>
      </c>
      <c r="R171" s="11">
        <f t="shared" ref="R171:R172" si="44">AVERAGE(N171:O171)</f>
        <v>540260</v>
      </c>
      <c r="S171" s="9">
        <f t="shared" si="33"/>
        <v>0.13500000000000001</v>
      </c>
      <c r="T171" s="12" t="s">
        <v>307</v>
      </c>
      <c r="U171" s="3" t="s">
        <v>137</v>
      </c>
      <c r="V171" s="26" t="b">
        <f t="shared" si="30"/>
        <v>1</v>
      </c>
      <c r="W171" s="28">
        <v>547400</v>
      </c>
      <c r="X171" s="27">
        <f t="shared" si="34"/>
        <v>0</v>
      </c>
    </row>
    <row r="172" spans="1:24" ht="60" customHeight="1" x14ac:dyDescent="0.2">
      <c r="A172" s="24">
        <v>169</v>
      </c>
      <c r="B172" s="3" t="s">
        <v>62</v>
      </c>
      <c r="C172" s="3" t="s">
        <v>106</v>
      </c>
      <c r="D172" s="3" t="s">
        <v>107</v>
      </c>
      <c r="E172" s="3" t="s">
        <v>108</v>
      </c>
      <c r="F172" s="3" t="s">
        <v>138</v>
      </c>
      <c r="G172" s="3" t="s">
        <v>317</v>
      </c>
      <c r="H172" s="4" t="s">
        <v>15</v>
      </c>
      <c r="I172" s="40" t="e">
        <v>#N/A</v>
      </c>
      <c r="J172" s="41" t="e">
        <f t="shared" si="31"/>
        <v>#N/A</v>
      </c>
      <c r="K172" s="5">
        <v>142800</v>
      </c>
      <c r="L172" s="30"/>
      <c r="M172" s="5"/>
      <c r="N172" s="8">
        <v>159936</v>
      </c>
      <c r="O172" s="10">
        <v>164220</v>
      </c>
      <c r="P172" s="16">
        <f t="shared" si="35"/>
        <v>136200</v>
      </c>
      <c r="Q172" s="16">
        <f t="shared" si="36"/>
        <v>25878</v>
      </c>
      <c r="R172" s="11">
        <f t="shared" si="44"/>
        <v>162078</v>
      </c>
      <c r="S172" s="9">
        <f t="shared" si="33"/>
        <v>0.13500000000000001</v>
      </c>
      <c r="T172" s="12" t="s">
        <v>307</v>
      </c>
      <c r="U172" s="3" t="s">
        <v>138</v>
      </c>
      <c r="V172" s="26" t="b">
        <f t="shared" si="30"/>
        <v>1</v>
      </c>
      <c r="W172" s="28">
        <v>164220</v>
      </c>
      <c r="X172" s="27">
        <f t="shared" si="34"/>
        <v>0</v>
      </c>
    </row>
    <row r="173" spans="1:24" ht="60" customHeight="1" x14ac:dyDescent="0.2">
      <c r="A173" s="24">
        <v>170</v>
      </c>
      <c r="B173" s="3" t="s">
        <v>62</v>
      </c>
      <c r="C173" s="3" t="s">
        <v>106</v>
      </c>
      <c r="D173" s="3" t="s">
        <v>107</v>
      </c>
      <c r="E173" s="3" t="s">
        <v>108</v>
      </c>
      <c r="F173" s="3" t="s">
        <v>66</v>
      </c>
      <c r="G173" s="3" t="e">
        <f>VLOOKUP(F173,'[1]RELACION COMPLETA X VEHICULO'!$B$1:$B$515,1,0)</f>
        <v>#N/A</v>
      </c>
      <c r="H173" s="4" t="s">
        <v>15</v>
      </c>
      <c r="I173" s="5">
        <v>340734.6</v>
      </c>
      <c r="J173" s="41">
        <f t="shared" si="31"/>
        <v>18024.860339999999</v>
      </c>
      <c r="K173" s="5">
        <v>340734.6</v>
      </c>
      <c r="L173" s="30"/>
      <c r="M173" s="5">
        <v>370676.62716666667</v>
      </c>
      <c r="N173" s="8">
        <v>381622.75200000004</v>
      </c>
      <c r="O173" s="10">
        <v>391844.79</v>
      </c>
      <c r="P173" s="16">
        <f t="shared" si="35"/>
        <v>320488.56279178342</v>
      </c>
      <c r="Q173" s="16">
        <f t="shared" si="36"/>
        <v>60892.826930438852</v>
      </c>
      <c r="R173" s="11">
        <f t="shared" si="43"/>
        <v>381381.38972222223</v>
      </c>
      <c r="S173" s="9">
        <f t="shared" si="33"/>
        <v>0.11929164141892912</v>
      </c>
      <c r="T173" s="12" t="s">
        <v>307</v>
      </c>
      <c r="U173" s="3" t="s">
        <v>66</v>
      </c>
      <c r="V173" s="26" t="b">
        <f t="shared" si="30"/>
        <v>1</v>
      </c>
      <c r="W173" s="28">
        <v>391844.79</v>
      </c>
      <c r="X173" s="27">
        <f t="shared" si="34"/>
        <v>0</v>
      </c>
    </row>
    <row r="174" spans="1:24" ht="60" customHeight="1" x14ac:dyDescent="0.2">
      <c r="A174" s="24">
        <v>171</v>
      </c>
      <c r="B174" s="3" t="s">
        <v>62</v>
      </c>
      <c r="C174" s="3" t="s">
        <v>106</v>
      </c>
      <c r="D174" s="3" t="s">
        <v>107</v>
      </c>
      <c r="E174" s="3" t="s">
        <v>108</v>
      </c>
      <c r="F174" s="3" t="s">
        <v>99</v>
      </c>
      <c r="G174" s="3" t="e">
        <f>VLOOKUP(F174,'[1]RELACION COMPLETA X VEHICULO'!$B$1:$B$515,1,0)</f>
        <v>#N/A</v>
      </c>
      <c r="H174" s="4" t="s">
        <v>15</v>
      </c>
      <c r="I174" s="5">
        <v>607535.4</v>
      </c>
      <c r="J174" s="41">
        <f t="shared" si="31"/>
        <v>32138.622660000005</v>
      </c>
      <c r="K174" s="5">
        <v>607535.4</v>
      </c>
      <c r="L174" s="30"/>
      <c r="M174" s="5">
        <v>639673.60149999999</v>
      </c>
      <c r="N174" s="8">
        <v>680439.64800000004</v>
      </c>
      <c r="O174" s="10">
        <v>698665.71000000008</v>
      </c>
      <c r="P174" s="16">
        <f t="shared" si="35"/>
        <v>565484.30238095229</v>
      </c>
      <c r="Q174" s="16">
        <f t="shared" si="36"/>
        <v>107442.01745238094</v>
      </c>
      <c r="R174" s="11">
        <f t="shared" si="43"/>
        <v>672926.31983333325</v>
      </c>
      <c r="S174" s="9">
        <f t="shared" si="33"/>
        <v>0.10763310225763512</v>
      </c>
      <c r="T174" s="12" t="s">
        <v>307</v>
      </c>
      <c r="U174" s="3" t="s">
        <v>99</v>
      </c>
      <c r="V174" s="26" t="b">
        <f t="shared" si="30"/>
        <v>1</v>
      </c>
      <c r="W174" s="28">
        <v>698665.71000000008</v>
      </c>
      <c r="X174" s="27">
        <f t="shared" si="34"/>
        <v>0</v>
      </c>
    </row>
    <row r="175" spans="1:24" ht="60" customHeight="1" x14ac:dyDescent="0.2">
      <c r="A175" s="24">
        <v>172</v>
      </c>
      <c r="B175" s="3" t="s">
        <v>62</v>
      </c>
      <c r="C175" s="3" t="s">
        <v>106</v>
      </c>
      <c r="D175" s="3" t="s">
        <v>107</v>
      </c>
      <c r="E175" s="3" t="s">
        <v>108</v>
      </c>
      <c r="F175" s="3" t="s">
        <v>67</v>
      </c>
      <c r="G175" s="3" t="e">
        <f>VLOOKUP(F175,'[1]RELACION COMPLETA X VEHICULO'!$B$1:$B$515,1,0)</f>
        <v>#N/A</v>
      </c>
      <c r="H175" s="4" t="s">
        <v>15</v>
      </c>
      <c r="I175" s="40">
        <v>108465</v>
      </c>
      <c r="J175" s="41">
        <f t="shared" si="31"/>
        <v>5737.7984999999999</v>
      </c>
      <c r="K175" s="5">
        <v>106988.93333333331</v>
      </c>
      <c r="L175" s="30"/>
      <c r="M175" s="5">
        <v>121246.2393666667</v>
      </c>
      <c r="N175" s="8">
        <v>119827.60533333331</v>
      </c>
      <c r="O175" s="10">
        <v>123037.2733333333</v>
      </c>
      <c r="P175" s="16">
        <f t="shared" si="35"/>
        <v>101991.90981325864</v>
      </c>
      <c r="Q175" s="16">
        <f t="shared" si="36"/>
        <v>19378.462864519141</v>
      </c>
      <c r="R175" s="11">
        <f t="shared" si="43"/>
        <v>121370.37267777778</v>
      </c>
      <c r="S175" s="9">
        <f t="shared" si="33"/>
        <v>0.13441987779836873</v>
      </c>
      <c r="T175" s="12" t="s">
        <v>307</v>
      </c>
      <c r="U175" s="3" t="s">
        <v>67</v>
      </c>
      <c r="V175" s="26" t="b">
        <f t="shared" si="30"/>
        <v>1</v>
      </c>
      <c r="W175" s="28">
        <v>123037.2733333333</v>
      </c>
      <c r="X175" s="27">
        <f t="shared" si="34"/>
        <v>0</v>
      </c>
    </row>
    <row r="176" spans="1:24" ht="60" customHeight="1" x14ac:dyDescent="0.2">
      <c r="A176" s="24">
        <v>173</v>
      </c>
      <c r="B176" s="3" t="s">
        <v>62</v>
      </c>
      <c r="C176" s="3" t="s">
        <v>106</v>
      </c>
      <c r="D176" s="3" t="s">
        <v>107</v>
      </c>
      <c r="E176" s="3" t="s">
        <v>108</v>
      </c>
      <c r="F176" s="3" t="s">
        <v>139</v>
      </c>
      <c r="G176" s="3" t="e">
        <f>VLOOKUP(F176,'[1]RELACION COMPLETA X VEHICULO'!$B$1:$B$515,1,0)</f>
        <v>#N/A</v>
      </c>
      <c r="H176" s="4" t="s">
        <v>15</v>
      </c>
      <c r="I176" s="40">
        <v>0</v>
      </c>
      <c r="J176" s="41">
        <f t="shared" si="31"/>
        <v>0</v>
      </c>
      <c r="K176" s="5"/>
      <c r="L176" s="30"/>
      <c r="M176" s="5">
        <v>225981</v>
      </c>
      <c r="N176" s="8">
        <v>254898</v>
      </c>
      <c r="O176" s="10">
        <v>254898</v>
      </c>
      <c r="P176" s="16">
        <f t="shared" si="35"/>
        <v>214200</v>
      </c>
      <c r="Q176" s="16">
        <f t="shared" si="36"/>
        <v>40698</v>
      </c>
      <c r="R176" s="11">
        <f>AVERAGE(N176:O176)</f>
        <v>254898</v>
      </c>
      <c r="S176" s="9" t="s">
        <v>308</v>
      </c>
      <c r="T176" s="12" t="s">
        <v>307</v>
      </c>
      <c r="U176" s="3" t="s">
        <v>139</v>
      </c>
      <c r="V176" s="26" t="b">
        <f t="shared" si="30"/>
        <v>1</v>
      </c>
      <c r="W176" s="28">
        <v>254898</v>
      </c>
      <c r="X176" s="27">
        <f t="shared" si="34"/>
        <v>0</v>
      </c>
    </row>
    <row r="177" spans="1:24" ht="60" customHeight="1" x14ac:dyDescent="0.2">
      <c r="A177" s="24">
        <v>174</v>
      </c>
      <c r="B177" s="3" t="s">
        <v>62</v>
      </c>
      <c r="C177" s="3" t="s">
        <v>106</v>
      </c>
      <c r="D177" s="3" t="s">
        <v>107</v>
      </c>
      <c r="E177" s="3" t="s">
        <v>108</v>
      </c>
      <c r="F177" s="3" t="s">
        <v>140</v>
      </c>
      <c r="G177" s="3" t="s">
        <v>317</v>
      </c>
      <c r="H177" s="4" t="s">
        <v>15</v>
      </c>
      <c r="I177" s="40" t="e">
        <v>#N/A</v>
      </c>
      <c r="J177" s="41" t="e">
        <f t="shared" si="31"/>
        <v>#N/A</v>
      </c>
      <c r="K177" s="5">
        <v>69376.600000000006</v>
      </c>
      <c r="L177" s="30"/>
      <c r="M177" s="5"/>
      <c r="N177" s="8">
        <v>77701.792000000016</v>
      </c>
      <c r="O177" s="10">
        <v>79783.090000000011</v>
      </c>
      <c r="P177" s="16">
        <f t="shared" si="35"/>
        <v>66170.118487394982</v>
      </c>
      <c r="Q177" s="16">
        <f t="shared" si="36"/>
        <v>12572.322512605047</v>
      </c>
      <c r="R177" s="11">
        <f>AVERAGE(N177:O177)</f>
        <v>78742.441000000021</v>
      </c>
      <c r="S177" s="9">
        <f t="shared" si="33"/>
        <v>0.13500000000000023</v>
      </c>
      <c r="T177" s="12" t="s">
        <v>307</v>
      </c>
      <c r="U177" s="3" t="s">
        <v>140</v>
      </c>
      <c r="V177" s="26" t="b">
        <f t="shared" si="30"/>
        <v>1</v>
      </c>
      <c r="W177" s="28">
        <v>79783.090000000011</v>
      </c>
      <c r="X177" s="27">
        <f t="shared" si="34"/>
        <v>0</v>
      </c>
    </row>
    <row r="178" spans="1:24" ht="60" customHeight="1" x14ac:dyDescent="0.2">
      <c r="A178" s="24">
        <v>175</v>
      </c>
      <c r="B178" s="3" t="s">
        <v>62</v>
      </c>
      <c r="C178" s="3" t="s">
        <v>106</v>
      </c>
      <c r="D178" s="3" t="s">
        <v>107</v>
      </c>
      <c r="E178" s="3" t="s">
        <v>108</v>
      </c>
      <c r="F178" s="3" t="s">
        <v>100</v>
      </c>
      <c r="G178" s="3" t="e">
        <f>VLOOKUP(F178,'[1]RELACION COMPLETA X VEHICULO'!$B$1:$B$515,1,0)</f>
        <v>#N/A</v>
      </c>
      <c r="H178" s="4" t="s">
        <v>15</v>
      </c>
      <c r="I178" s="5">
        <v>1035912.5</v>
      </c>
      <c r="J178" s="41">
        <f t="shared" si="31"/>
        <v>54799.771250000005</v>
      </c>
      <c r="K178" s="5">
        <v>1035912.5</v>
      </c>
      <c r="L178" s="30"/>
      <c r="M178" s="35">
        <v>853706</v>
      </c>
      <c r="N178" s="8">
        <v>1160222.0000000002</v>
      </c>
      <c r="O178" s="10">
        <v>1191299.3750000002</v>
      </c>
      <c r="P178" s="16">
        <f t="shared" si="35"/>
        <v>988034.19117647083</v>
      </c>
      <c r="Q178" s="16">
        <f t="shared" si="36"/>
        <v>187726.49632352946</v>
      </c>
      <c r="R178" s="11">
        <f>AVERAGE(N178:O178)</f>
        <v>1175760.6875000002</v>
      </c>
      <c r="S178" s="9">
        <f t="shared" si="33"/>
        <v>0.13500000000000023</v>
      </c>
      <c r="T178" s="12" t="s">
        <v>310</v>
      </c>
      <c r="U178" s="3" t="s">
        <v>100</v>
      </c>
      <c r="V178" s="26" t="b">
        <f t="shared" si="30"/>
        <v>1</v>
      </c>
      <c r="W178" s="28">
        <v>1191299.3750000002</v>
      </c>
      <c r="X178" s="27">
        <f t="shared" si="34"/>
        <v>0</v>
      </c>
    </row>
    <row r="179" spans="1:24" ht="60" customHeight="1" x14ac:dyDescent="0.2">
      <c r="A179" s="24">
        <v>176</v>
      </c>
      <c r="B179" s="3" t="s">
        <v>62</v>
      </c>
      <c r="C179" s="3" t="s">
        <v>106</v>
      </c>
      <c r="D179" s="3" t="s">
        <v>107</v>
      </c>
      <c r="E179" s="3" t="s">
        <v>108</v>
      </c>
      <c r="F179" s="3" t="s">
        <v>101</v>
      </c>
      <c r="G179" s="3" t="e">
        <f>VLOOKUP(F179,'[1]RELACION COMPLETA X VEHICULO'!$B$1:$B$515,1,0)</f>
        <v>#N/A</v>
      </c>
      <c r="H179" s="4" t="s">
        <v>15</v>
      </c>
      <c r="I179" s="40">
        <v>409594</v>
      </c>
      <c r="J179" s="41">
        <f t="shared" si="31"/>
        <v>21667.5226</v>
      </c>
      <c r="K179" s="5">
        <v>412485.7</v>
      </c>
      <c r="L179" s="30"/>
      <c r="M179" s="5">
        <v>434306.50939999998</v>
      </c>
      <c r="N179" s="8">
        <v>461983.984</v>
      </c>
      <c r="O179" s="10">
        <v>474358.55500000005</v>
      </c>
      <c r="P179" s="16">
        <f t="shared" si="35"/>
        <v>383935.30767507007</v>
      </c>
      <c r="Q179" s="16">
        <f t="shared" si="36"/>
        <v>72947.708458263311</v>
      </c>
      <c r="R179" s="11">
        <f t="shared" ref="R179:R184" si="45">AVERAGE(M179:O179)</f>
        <v>456883.01613333338</v>
      </c>
      <c r="S179" s="9">
        <f t="shared" si="33"/>
        <v>0.10763358859066718</v>
      </c>
      <c r="T179" s="12" t="s">
        <v>307</v>
      </c>
      <c r="U179" s="3" t="s">
        <v>101</v>
      </c>
      <c r="V179" s="26" t="b">
        <f t="shared" si="30"/>
        <v>1</v>
      </c>
      <c r="W179" s="28">
        <v>474358.55500000005</v>
      </c>
      <c r="X179" s="27">
        <f t="shared" si="34"/>
        <v>0</v>
      </c>
    </row>
    <row r="180" spans="1:24" ht="60" customHeight="1" x14ac:dyDescent="0.2">
      <c r="A180" s="24">
        <v>177</v>
      </c>
      <c r="B180" s="3" t="s">
        <v>62</v>
      </c>
      <c r="C180" s="3" t="s">
        <v>106</v>
      </c>
      <c r="D180" s="3" t="s">
        <v>107</v>
      </c>
      <c r="E180" s="3" t="s">
        <v>108</v>
      </c>
      <c r="F180" s="3" t="s">
        <v>102</v>
      </c>
      <c r="G180" s="3" t="e">
        <f>VLOOKUP(F180,'[1]RELACION COMPLETA X VEHICULO'!$B$1:$B$515,1,0)</f>
        <v>#N/A</v>
      </c>
      <c r="H180" s="4" t="s">
        <v>15</v>
      </c>
      <c r="I180" s="40">
        <v>241332</v>
      </c>
      <c r="J180" s="41">
        <f t="shared" si="31"/>
        <v>12766.462800000001</v>
      </c>
      <c r="K180" s="5">
        <v>238904.4</v>
      </c>
      <c r="L180" s="30"/>
      <c r="M180" s="5">
        <v>251542.02160000001</v>
      </c>
      <c r="N180" s="8">
        <v>267572.92800000001</v>
      </c>
      <c r="O180" s="10">
        <v>274740.06</v>
      </c>
      <c r="P180" s="16">
        <f t="shared" si="35"/>
        <v>222368.35002801122</v>
      </c>
      <c r="Q180" s="16">
        <f t="shared" si="36"/>
        <v>42249.986505322129</v>
      </c>
      <c r="R180" s="11">
        <f t="shared" si="45"/>
        <v>264618.33653333335</v>
      </c>
      <c r="S180" s="9">
        <f t="shared" si="33"/>
        <v>0.10763274570637194</v>
      </c>
      <c r="T180" s="12" t="s">
        <v>307</v>
      </c>
      <c r="U180" s="3" t="s">
        <v>102</v>
      </c>
      <c r="V180" s="26" t="b">
        <f t="shared" si="30"/>
        <v>1</v>
      </c>
      <c r="W180" s="28">
        <v>274740.06</v>
      </c>
      <c r="X180" s="27">
        <f t="shared" si="34"/>
        <v>0</v>
      </c>
    </row>
    <row r="181" spans="1:24" ht="60" customHeight="1" x14ac:dyDescent="0.2">
      <c r="A181" s="24">
        <v>178</v>
      </c>
      <c r="B181" s="3" t="s">
        <v>62</v>
      </c>
      <c r="C181" s="3" t="s">
        <v>106</v>
      </c>
      <c r="D181" s="3" t="s">
        <v>107</v>
      </c>
      <c r="E181" s="3" t="s">
        <v>108</v>
      </c>
      <c r="F181" s="3" t="s">
        <v>69</v>
      </c>
      <c r="G181" s="3" t="e">
        <f>VLOOKUP(F181,'[1]RELACION COMPLETA X VEHICULO'!$B$1:$B$515,1,0)</f>
        <v>#N/A</v>
      </c>
      <c r="H181" s="4" t="s">
        <v>15</v>
      </c>
      <c r="I181" s="5">
        <v>1265334.9333333331</v>
      </c>
      <c r="J181" s="41">
        <f t="shared" si="31"/>
        <v>66936.217973333332</v>
      </c>
      <c r="K181" s="5">
        <v>1265334.9333333331</v>
      </c>
      <c r="L181" s="30"/>
      <c r="M181" s="5">
        <v>1332271.2215</v>
      </c>
      <c r="N181" s="8">
        <v>1417175.1253333332</v>
      </c>
      <c r="O181" s="10">
        <v>1455135.1733333331</v>
      </c>
      <c r="P181" s="16">
        <f t="shared" si="35"/>
        <v>1177753.9272175536</v>
      </c>
      <c r="Q181" s="16">
        <f t="shared" si="36"/>
        <v>223773.24617133519</v>
      </c>
      <c r="R181" s="11">
        <f t="shared" si="45"/>
        <v>1401527.1733888888</v>
      </c>
      <c r="S181" s="9">
        <f t="shared" si="33"/>
        <v>0.10763335182470457</v>
      </c>
      <c r="T181" s="12" t="s">
        <v>307</v>
      </c>
      <c r="U181" s="3" t="s">
        <v>69</v>
      </c>
      <c r="V181" s="26" t="b">
        <f t="shared" si="30"/>
        <v>1</v>
      </c>
      <c r="W181" s="28">
        <v>1455135.1733333331</v>
      </c>
      <c r="X181" s="27">
        <f t="shared" si="34"/>
        <v>0</v>
      </c>
    </row>
    <row r="182" spans="1:24" ht="60" customHeight="1" x14ac:dyDescent="0.2">
      <c r="A182" s="24">
        <v>179</v>
      </c>
      <c r="B182" s="3" t="s">
        <v>62</v>
      </c>
      <c r="C182" s="3" t="s">
        <v>106</v>
      </c>
      <c r="D182" s="3" t="s">
        <v>107</v>
      </c>
      <c r="E182" s="3" t="s">
        <v>108</v>
      </c>
      <c r="F182" s="3" t="s">
        <v>103</v>
      </c>
      <c r="G182" s="3" t="e">
        <f>VLOOKUP(F182,'[1]RELACION COMPLETA X VEHICULO'!$B$1:$B$515,1,0)</f>
        <v>#N/A</v>
      </c>
      <c r="H182" s="4" t="s">
        <v>15</v>
      </c>
      <c r="I182" s="40">
        <v>549201</v>
      </c>
      <c r="J182" s="41">
        <f t="shared" si="31"/>
        <v>29052.732900000003</v>
      </c>
      <c r="K182" s="5">
        <v>556954.80000000005</v>
      </c>
      <c r="L182" s="30"/>
      <c r="M182" s="5">
        <v>586417.91949999996</v>
      </c>
      <c r="N182" s="8">
        <v>623789.37600000016</v>
      </c>
      <c r="O182" s="10">
        <v>640498.02000000014</v>
      </c>
      <c r="P182" s="16">
        <f t="shared" si="35"/>
        <v>518404.85028011206</v>
      </c>
      <c r="Q182" s="16">
        <f t="shared" si="36"/>
        <v>98496.921553221298</v>
      </c>
      <c r="R182" s="11">
        <f t="shared" si="45"/>
        <v>616901.7718333333</v>
      </c>
      <c r="S182" s="9">
        <f t="shared" si="33"/>
        <v>0.10763345936390745</v>
      </c>
      <c r="T182" s="12" t="s">
        <v>307</v>
      </c>
      <c r="U182" s="3" t="s">
        <v>103</v>
      </c>
      <c r="V182" s="26" t="b">
        <f t="shared" si="30"/>
        <v>1</v>
      </c>
      <c r="W182" s="28">
        <v>640498.02000000014</v>
      </c>
      <c r="X182" s="27">
        <f t="shared" si="34"/>
        <v>0</v>
      </c>
    </row>
    <row r="183" spans="1:24" ht="60" customHeight="1" x14ac:dyDescent="0.2">
      <c r="A183" s="24">
        <v>180</v>
      </c>
      <c r="B183" s="3" t="s">
        <v>62</v>
      </c>
      <c r="C183" s="3" t="s">
        <v>106</v>
      </c>
      <c r="D183" s="3" t="s">
        <v>107</v>
      </c>
      <c r="E183" s="3" t="s">
        <v>108</v>
      </c>
      <c r="F183" s="3" t="s">
        <v>71</v>
      </c>
      <c r="G183" s="3" t="e">
        <f>VLOOKUP(F183,'[1]RELACION COMPLETA X VEHICULO'!$B$1:$B$515,1,0)</f>
        <v>#N/A</v>
      </c>
      <c r="H183" s="4" t="s">
        <v>15</v>
      </c>
      <c r="I183" s="5">
        <v>1019433.333333333</v>
      </c>
      <c r="J183" s="41">
        <f t="shared" si="31"/>
        <v>53928.023333333316</v>
      </c>
      <c r="K183" s="5">
        <v>1019433.333333333</v>
      </c>
      <c r="L183" s="30"/>
      <c r="M183" s="5">
        <v>1035730.0019</v>
      </c>
      <c r="N183" s="8">
        <v>1141765.333333333</v>
      </c>
      <c r="O183" s="10">
        <v>1172348.333333333</v>
      </c>
      <c r="P183" s="16">
        <f t="shared" si="35"/>
        <v>938331.55982259556</v>
      </c>
      <c r="Q183" s="16">
        <f t="shared" si="36"/>
        <v>178282.99636629317</v>
      </c>
      <c r="R183" s="11">
        <f t="shared" si="45"/>
        <v>1116614.5561888886</v>
      </c>
      <c r="S183" s="9">
        <f t="shared" si="33"/>
        <v>9.5328669053613702E-2</v>
      </c>
      <c r="T183" s="12" t="s">
        <v>307</v>
      </c>
      <c r="U183" s="3" t="s">
        <v>71</v>
      </c>
      <c r="V183" s="26" t="b">
        <f t="shared" si="30"/>
        <v>1</v>
      </c>
      <c r="W183" s="28">
        <v>1172348.333333333</v>
      </c>
      <c r="X183" s="27">
        <f t="shared" si="34"/>
        <v>0</v>
      </c>
    </row>
    <row r="184" spans="1:24" ht="60" customHeight="1" x14ac:dyDescent="0.2">
      <c r="A184" s="24">
        <v>181</v>
      </c>
      <c r="B184" s="3" t="s">
        <v>62</v>
      </c>
      <c r="C184" s="3" t="s">
        <v>106</v>
      </c>
      <c r="D184" s="3" t="s">
        <v>107</v>
      </c>
      <c r="E184" s="3" t="s">
        <v>108</v>
      </c>
      <c r="F184" s="3" t="s">
        <v>104</v>
      </c>
      <c r="G184" s="3" t="e">
        <f>VLOOKUP(F184,'[1]RELACION COMPLETA X VEHICULO'!$B$1:$B$515,1,0)</f>
        <v>#N/A</v>
      </c>
      <c r="H184" s="4" t="s">
        <v>15</v>
      </c>
      <c r="I184" s="40">
        <v>242189</v>
      </c>
      <c r="J184" s="41">
        <f t="shared" si="31"/>
        <v>12811.7981</v>
      </c>
      <c r="K184" s="5">
        <v>240538.66666666669</v>
      </c>
      <c r="L184" s="30"/>
      <c r="M184" s="5">
        <v>253263.51310000001</v>
      </c>
      <c r="N184" s="8">
        <v>269403.3066666667</v>
      </c>
      <c r="O184" s="10">
        <v>276619.46666666673</v>
      </c>
      <c r="P184" s="16">
        <f t="shared" si="35"/>
        <v>223889.71608776849</v>
      </c>
      <c r="Q184" s="16">
        <f t="shared" si="36"/>
        <v>42539.046056676016</v>
      </c>
      <c r="R184" s="11">
        <f t="shared" si="45"/>
        <v>266428.76214444451</v>
      </c>
      <c r="S184" s="9">
        <f t="shared" si="33"/>
        <v>0.10763381969542452</v>
      </c>
      <c r="T184" s="12" t="s">
        <v>307</v>
      </c>
      <c r="U184" s="3" t="s">
        <v>104</v>
      </c>
      <c r="V184" s="26" t="b">
        <f t="shared" si="30"/>
        <v>1</v>
      </c>
      <c r="W184" s="28">
        <v>276619.46666666673</v>
      </c>
      <c r="X184" s="27">
        <f t="shared" si="34"/>
        <v>0</v>
      </c>
    </row>
    <row r="185" spans="1:24" ht="60" customHeight="1" x14ac:dyDescent="0.2">
      <c r="A185" s="24">
        <v>182</v>
      </c>
      <c r="B185" s="3" t="s">
        <v>62</v>
      </c>
      <c r="C185" s="3" t="s">
        <v>106</v>
      </c>
      <c r="D185" s="3" t="s">
        <v>107</v>
      </c>
      <c r="E185" s="3" t="s">
        <v>108</v>
      </c>
      <c r="F185" s="3" t="s">
        <v>72</v>
      </c>
      <c r="G185" s="3" t="e">
        <f>VLOOKUP(F185,'[1]RELACION COMPLETA X VEHICULO'!$B$1:$B$515,1,0)</f>
        <v>#N/A</v>
      </c>
      <c r="H185" s="4" t="s">
        <v>15</v>
      </c>
      <c r="I185" s="40">
        <v>0</v>
      </c>
      <c r="J185" s="41">
        <f t="shared" si="31"/>
        <v>0</v>
      </c>
      <c r="K185" s="5"/>
      <c r="L185" s="30"/>
      <c r="M185" s="5">
        <v>7532700</v>
      </c>
      <c r="N185" s="8">
        <v>8496600</v>
      </c>
      <c r="O185" s="10">
        <v>8496600</v>
      </c>
      <c r="P185" s="16">
        <f t="shared" si="35"/>
        <v>7140000</v>
      </c>
      <c r="Q185" s="16">
        <f t="shared" si="36"/>
        <v>1356600</v>
      </c>
      <c r="R185" s="11">
        <f>AVERAGE(N185:O185)</f>
        <v>8496600</v>
      </c>
      <c r="S185" s="9" t="s">
        <v>308</v>
      </c>
      <c r="T185" s="12" t="s">
        <v>307</v>
      </c>
      <c r="U185" s="3" t="s">
        <v>72</v>
      </c>
      <c r="V185" s="26" t="b">
        <f t="shared" si="30"/>
        <v>1</v>
      </c>
      <c r="W185" s="28">
        <v>8496600</v>
      </c>
      <c r="X185" s="27">
        <f t="shared" si="34"/>
        <v>0</v>
      </c>
    </row>
    <row r="186" spans="1:24" ht="60" customHeight="1" x14ac:dyDescent="0.2">
      <c r="A186" s="24">
        <v>183</v>
      </c>
      <c r="B186" s="3" t="s">
        <v>62</v>
      </c>
      <c r="C186" s="3" t="s">
        <v>106</v>
      </c>
      <c r="D186" s="3" t="s">
        <v>107</v>
      </c>
      <c r="E186" s="3" t="s">
        <v>108</v>
      </c>
      <c r="F186" s="3" t="s">
        <v>141</v>
      </c>
      <c r="G186" s="3" t="s">
        <v>317</v>
      </c>
      <c r="H186" s="4" t="s">
        <v>15</v>
      </c>
      <c r="I186" s="40" t="e">
        <v>#N/A</v>
      </c>
      <c r="J186" s="41" t="e">
        <f t="shared" si="31"/>
        <v>#N/A</v>
      </c>
      <c r="K186" s="5">
        <v>333200</v>
      </c>
      <c r="L186" s="30"/>
      <c r="M186" s="5"/>
      <c r="N186" s="8">
        <v>373184</v>
      </c>
      <c r="O186" s="10">
        <v>383180</v>
      </c>
      <c r="P186" s="16">
        <f t="shared" si="35"/>
        <v>317800</v>
      </c>
      <c r="Q186" s="16">
        <f t="shared" si="36"/>
        <v>60382</v>
      </c>
      <c r="R186" s="11">
        <f>AVERAGE(N186:O186)</f>
        <v>378182</v>
      </c>
      <c r="S186" s="9">
        <f t="shared" si="33"/>
        <v>0.13500000000000001</v>
      </c>
      <c r="T186" s="12" t="s">
        <v>307</v>
      </c>
      <c r="U186" s="3" t="s">
        <v>141</v>
      </c>
      <c r="V186" s="26" t="b">
        <f t="shared" si="30"/>
        <v>1</v>
      </c>
      <c r="W186" s="28">
        <v>383180</v>
      </c>
      <c r="X186" s="27">
        <f t="shared" si="34"/>
        <v>0</v>
      </c>
    </row>
    <row r="187" spans="1:24" ht="60" customHeight="1" x14ac:dyDescent="0.2">
      <c r="A187" s="24">
        <v>184</v>
      </c>
      <c r="B187" s="3" t="s">
        <v>62</v>
      </c>
      <c r="C187" s="3" t="s">
        <v>106</v>
      </c>
      <c r="D187" s="3" t="s">
        <v>107</v>
      </c>
      <c r="E187" s="3" t="s">
        <v>108</v>
      </c>
      <c r="F187" s="3" t="s">
        <v>142</v>
      </c>
      <c r="G187" s="3" t="e">
        <f>VLOOKUP(F187,'[1]RELACION COMPLETA X VEHICULO'!$B$1:$B$515,1,0)</f>
        <v>#N/A</v>
      </c>
      <c r="H187" s="4" t="s">
        <v>15</v>
      </c>
      <c r="I187" s="40">
        <v>0</v>
      </c>
      <c r="J187" s="41">
        <f t="shared" si="31"/>
        <v>0</v>
      </c>
      <c r="K187" s="5"/>
      <c r="L187" s="30"/>
      <c r="M187" s="5">
        <v>1129905</v>
      </c>
      <c r="N187" s="8">
        <v>1274490</v>
      </c>
      <c r="O187" s="10">
        <v>1274490</v>
      </c>
      <c r="P187" s="16">
        <f t="shared" si="35"/>
        <v>1071000</v>
      </c>
      <c r="Q187" s="16">
        <f t="shared" si="36"/>
        <v>203490</v>
      </c>
      <c r="R187" s="11">
        <f>AVERAGE(N187:O187)</f>
        <v>1274490</v>
      </c>
      <c r="S187" s="9" t="s">
        <v>308</v>
      </c>
      <c r="T187" s="12" t="s">
        <v>307</v>
      </c>
      <c r="U187" s="3" t="s">
        <v>142</v>
      </c>
      <c r="V187" s="26" t="b">
        <f t="shared" si="30"/>
        <v>1</v>
      </c>
      <c r="W187" s="28">
        <v>1274490</v>
      </c>
      <c r="X187" s="27">
        <f t="shared" si="34"/>
        <v>0</v>
      </c>
    </row>
    <row r="188" spans="1:24" ht="60" customHeight="1" x14ac:dyDescent="0.2">
      <c r="A188" s="24">
        <v>185</v>
      </c>
      <c r="B188" s="3" t="s">
        <v>62</v>
      </c>
      <c r="C188" s="3" t="s">
        <v>106</v>
      </c>
      <c r="D188" s="3" t="s">
        <v>107</v>
      </c>
      <c r="E188" s="3" t="s">
        <v>108</v>
      </c>
      <c r="F188" s="3" t="s">
        <v>143</v>
      </c>
      <c r="G188" s="3" t="e">
        <f>VLOOKUP(F188,'[1]RELACION COMPLETA X VEHICULO'!$B$1:$B$515,1,0)</f>
        <v>#N/A</v>
      </c>
      <c r="H188" s="4" t="s">
        <v>15</v>
      </c>
      <c r="I188" s="40">
        <v>0</v>
      </c>
      <c r="J188" s="41">
        <f t="shared" si="31"/>
        <v>0</v>
      </c>
      <c r="K188" s="5">
        <v>535500</v>
      </c>
      <c r="L188" s="30"/>
      <c r="M188" s="5"/>
      <c r="N188" s="8">
        <v>599760</v>
      </c>
      <c r="O188" s="10">
        <v>615825</v>
      </c>
      <c r="P188" s="16">
        <f t="shared" si="35"/>
        <v>510750</v>
      </c>
      <c r="Q188" s="16">
        <f t="shared" si="36"/>
        <v>97042.5</v>
      </c>
      <c r="R188" s="11">
        <f>AVERAGE(N188:O188)</f>
        <v>607792.5</v>
      </c>
      <c r="S188" s="9">
        <f t="shared" si="33"/>
        <v>0.13500000000000001</v>
      </c>
      <c r="T188" s="12" t="s">
        <v>307</v>
      </c>
      <c r="U188" s="3" t="s">
        <v>143</v>
      </c>
      <c r="V188" s="26" t="b">
        <f t="shared" si="30"/>
        <v>1</v>
      </c>
      <c r="W188" s="28">
        <v>615825</v>
      </c>
      <c r="X188" s="27">
        <f t="shared" si="34"/>
        <v>0</v>
      </c>
    </row>
    <row r="189" spans="1:24" ht="60" customHeight="1" x14ac:dyDescent="0.2">
      <c r="A189" s="24">
        <v>186</v>
      </c>
      <c r="B189" s="3" t="s">
        <v>62</v>
      </c>
      <c r="C189" s="3" t="s">
        <v>106</v>
      </c>
      <c r="D189" s="3" t="s">
        <v>107</v>
      </c>
      <c r="E189" s="3" t="s">
        <v>108</v>
      </c>
      <c r="F189" s="3" t="s">
        <v>105</v>
      </c>
      <c r="G189" s="3" t="e">
        <f>VLOOKUP(F189,'[1]RELACION COMPLETA X VEHICULO'!$B$1:$B$515,1,0)</f>
        <v>#N/A</v>
      </c>
      <c r="H189" s="4" t="s">
        <v>15</v>
      </c>
      <c r="I189" s="5">
        <v>792183.2</v>
      </c>
      <c r="J189" s="41">
        <f t="shared" si="31"/>
        <v>41906.491280000002</v>
      </c>
      <c r="K189" s="5">
        <v>792183.2</v>
      </c>
      <c r="L189" s="30"/>
      <c r="M189" s="5">
        <v>947603.16023333336</v>
      </c>
      <c r="N189" s="8">
        <v>887245.18399999989</v>
      </c>
      <c r="O189" s="10">
        <v>911010.67999999993</v>
      </c>
      <c r="P189" s="16">
        <f t="shared" si="35"/>
        <v>769148.18605975714</v>
      </c>
      <c r="Q189" s="16">
        <f t="shared" si="36"/>
        <v>146138.15535135387</v>
      </c>
      <c r="R189" s="11">
        <f t="shared" ref="R189:R207" si="46">AVERAGE(M189:O189)</f>
        <v>915286.34141111095</v>
      </c>
      <c r="S189" s="9">
        <f t="shared" si="33"/>
        <v>0.15539731391818323</v>
      </c>
      <c r="T189" s="12" t="s">
        <v>307</v>
      </c>
      <c r="U189" s="3" t="s">
        <v>105</v>
      </c>
      <c r="V189" s="26" t="b">
        <f t="shared" si="30"/>
        <v>1</v>
      </c>
      <c r="W189" s="28">
        <v>911010.67999999993</v>
      </c>
      <c r="X189" s="27">
        <f t="shared" si="34"/>
        <v>0</v>
      </c>
    </row>
    <row r="190" spans="1:24" ht="60" customHeight="1" x14ac:dyDescent="0.2">
      <c r="A190" s="24">
        <v>187</v>
      </c>
      <c r="B190" s="3" t="s">
        <v>62</v>
      </c>
      <c r="C190" s="3" t="s">
        <v>106</v>
      </c>
      <c r="D190" s="3" t="s">
        <v>107</v>
      </c>
      <c r="E190" s="3" t="s">
        <v>108</v>
      </c>
      <c r="F190" s="3" t="s">
        <v>75</v>
      </c>
      <c r="G190" s="3" t="e">
        <f>VLOOKUP(F190,'[1]RELACION COMPLETA X VEHICULO'!$B$1:$B$515,1,0)</f>
        <v>#N/A</v>
      </c>
      <c r="H190" s="4" t="s">
        <v>15</v>
      </c>
      <c r="I190" s="5">
        <v>111098.4</v>
      </c>
      <c r="J190" s="41">
        <f t="shared" si="31"/>
        <v>5877.1053599999996</v>
      </c>
      <c r="K190" s="5">
        <v>111098.4</v>
      </c>
      <c r="L190" s="30"/>
      <c r="M190" s="5">
        <v>116970.8726</v>
      </c>
      <c r="N190" s="8">
        <v>124430.208</v>
      </c>
      <c r="O190" s="10">
        <v>127763.16</v>
      </c>
      <c r="P190" s="16">
        <f t="shared" si="35"/>
        <v>103407.35030812325</v>
      </c>
      <c r="Q190" s="16">
        <f t="shared" si="36"/>
        <v>19647.396558543416</v>
      </c>
      <c r="R190" s="11">
        <f t="shared" si="46"/>
        <v>123054.74686666667</v>
      </c>
      <c r="S190" s="9">
        <f t="shared" si="33"/>
        <v>0.10761943346318836</v>
      </c>
      <c r="T190" s="12" t="s">
        <v>307</v>
      </c>
      <c r="U190" s="3" t="s">
        <v>75</v>
      </c>
      <c r="V190" s="26" t="b">
        <f t="shared" si="30"/>
        <v>1</v>
      </c>
      <c r="W190" s="28">
        <v>127763.16</v>
      </c>
      <c r="X190" s="27">
        <f t="shared" si="34"/>
        <v>0</v>
      </c>
    </row>
    <row r="191" spans="1:24" ht="60" customHeight="1" x14ac:dyDescent="0.2">
      <c r="A191" s="24">
        <v>188</v>
      </c>
      <c r="B191" s="3" t="s">
        <v>62</v>
      </c>
      <c r="C191" s="3" t="s">
        <v>106</v>
      </c>
      <c r="D191" s="3" t="s">
        <v>107</v>
      </c>
      <c r="E191" s="3" t="s">
        <v>108</v>
      </c>
      <c r="F191" s="3" t="s">
        <v>76</v>
      </c>
      <c r="G191" s="3" t="e">
        <f>VLOOKUP(F191,'[1]RELACION COMPLETA X VEHICULO'!$B$1:$B$515,1,0)</f>
        <v>#N/A</v>
      </c>
      <c r="H191" s="4" t="s">
        <v>15</v>
      </c>
      <c r="I191" s="5">
        <v>162162</v>
      </c>
      <c r="J191" s="41">
        <f t="shared" si="31"/>
        <v>8578.3698000000004</v>
      </c>
      <c r="K191" s="5">
        <v>162162</v>
      </c>
      <c r="L191" s="30"/>
      <c r="M191" s="5">
        <v>170740.36979999999</v>
      </c>
      <c r="N191" s="8">
        <v>181621.44</v>
      </c>
      <c r="O191" s="10">
        <v>186486.30000000002</v>
      </c>
      <c r="P191" s="16">
        <f t="shared" si="35"/>
        <v>150937.84588235294</v>
      </c>
      <c r="Q191" s="16">
        <f t="shared" si="36"/>
        <v>28678.19071764706</v>
      </c>
      <c r="R191" s="11">
        <f t="shared" si="46"/>
        <v>179616.03659999999</v>
      </c>
      <c r="S191" s="9">
        <f t="shared" si="33"/>
        <v>0.10763333333333325</v>
      </c>
      <c r="T191" s="12" t="s">
        <v>307</v>
      </c>
      <c r="U191" s="3" t="s">
        <v>76</v>
      </c>
      <c r="V191" s="26" t="b">
        <f t="shared" si="30"/>
        <v>1</v>
      </c>
      <c r="W191" s="28">
        <v>186486.30000000002</v>
      </c>
      <c r="X191" s="27">
        <f t="shared" si="34"/>
        <v>0</v>
      </c>
    </row>
    <row r="192" spans="1:24" ht="60" customHeight="1" x14ac:dyDescent="0.2">
      <c r="A192" s="24">
        <v>189</v>
      </c>
      <c r="B192" s="3" t="s">
        <v>62</v>
      </c>
      <c r="C192" s="3" t="s">
        <v>106</v>
      </c>
      <c r="D192" s="3" t="s">
        <v>107</v>
      </c>
      <c r="E192" s="3" t="s">
        <v>108</v>
      </c>
      <c r="F192" s="3" t="s">
        <v>78</v>
      </c>
      <c r="G192" s="3" t="e">
        <f>VLOOKUP(F192,'[1]RELACION COMPLETA X VEHICULO'!$B$1:$B$515,1,0)</f>
        <v>#N/A</v>
      </c>
      <c r="H192" s="4" t="s">
        <v>15</v>
      </c>
      <c r="I192" s="5">
        <v>482989</v>
      </c>
      <c r="J192" s="41">
        <f t="shared" si="31"/>
        <v>25550.1181</v>
      </c>
      <c r="K192" s="5">
        <v>482989</v>
      </c>
      <c r="L192" s="30"/>
      <c r="M192" s="5">
        <v>508539.11810000002</v>
      </c>
      <c r="N192" s="8">
        <v>540947.68000000005</v>
      </c>
      <c r="O192" s="10">
        <v>555437.35000000009</v>
      </c>
      <c r="P192" s="16">
        <f t="shared" si="35"/>
        <v>449558.5849019608</v>
      </c>
      <c r="Q192" s="16">
        <f t="shared" si="36"/>
        <v>85416.13113137256</v>
      </c>
      <c r="R192" s="11">
        <f t="shared" si="46"/>
        <v>534974.71603333333</v>
      </c>
      <c r="S192" s="9">
        <f t="shared" si="33"/>
        <v>0.10763333333333325</v>
      </c>
      <c r="T192" s="12" t="s">
        <v>307</v>
      </c>
      <c r="U192" s="3" t="s">
        <v>78</v>
      </c>
      <c r="V192" s="26" t="b">
        <f t="shared" si="30"/>
        <v>1</v>
      </c>
      <c r="W192" s="28">
        <v>555437.35000000009</v>
      </c>
      <c r="X192" s="27">
        <f t="shared" si="34"/>
        <v>0</v>
      </c>
    </row>
    <row r="193" spans="1:24" ht="60" customHeight="1" x14ac:dyDescent="0.2">
      <c r="A193" s="24">
        <v>190</v>
      </c>
      <c r="B193" s="3" t="s">
        <v>62</v>
      </c>
      <c r="C193" s="3" t="s">
        <v>106</v>
      </c>
      <c r="D193" s="3" t="s">
        <v>107</v>
      </c>
      <c r="E193" s="3" t="s">
        <v>108</v>
      </c>
      <c r="F193" s="3" t="s">
        <v>79</v>
      </c>
      <c r="G193" s="3" t="e">
        <f>VLOOKUP(F193,'[1]RELACION COMPLETA X VEHICULO'!$B$1:$B$515,1,0)</f>
        <v>#N/A</v>
      </c>
      <c r="H193" s="4" t="s">
        <v>15</v>
      </c>
      <c r="I193" s="5">
        <v>246998</v>
      </c>
      <c r="J193" s="41">
        <f t="shared" si="31"/>
        <v>13066.1942</v>
      </c>
      <c r="K193" s="5">
        <v>246998</v>
      </c>
      <c r="L193" s="30"/>
      <c r="M193" s="5">
        <v>321038.73139999999</v>
      </c>
      <c r="N193" s="8">
        <v>276637.76</v>
      </c>
      <c r="O193" s="10">
        <v>284047.7</v>
      </c>
      <c r="P193" s="16">
        <f t="shared" si="35"/>
        <v>246981.56621848737</v>
      </c>
      <c r="Q193" s="16">
        <f t="shared" si="36"/>
        <v>46926.497581512602</v>
      </c>
      <c r="R193" s="11">
        <f t="shared" si="46"/>
        <v>293908.06379999995</v>
      </c>
      <c r="S193" s="9">
        <f t="shared" si="33"/>
        <v>0.18992082446011693</v>
      </c>
      <c r="T193" s="12" t="s">
        <v>307</v>
      </c>
      <c r="U193" s="3" t="s">
        <v>79</v>
      </c>
      <c r="V193" s="26" t="b">
        <f t="shared" si="30"/>
        <v>1</v>
      </c>
      <c r="W193" s="28">
        <v>284047.7</v>
      </c>
      <c r="X193" s="27">
        <f t="shared" si="34"/>
        <v>0</v>
      </c>
    </row>
    <row r="194" spans="1:24" ht="60" customHeight="1" x14ac:dyDescent="0.2">
      <c r="A194" s="24">
        <v>191</v>
      </c>
      <c r="B194" s="3" t="s">
        <v>62</v>
      </c>
      <c r="C194" s="3" t="s">
        <v>106</v>
      </c>
      <c r="D194" s="3" t="s">
        <v>107</v>
      </c>
      <c r="E194" s="3" t="s">
        <v>108</v>
      </c>
      <c r="F194" s="3" t="s">
        <v>80</v>
      </c>
      <c r="G194" s="3" t="e">
        <f>VLOOKUP(F194,'[1]RELACION COMPLETA X VEHICULO'!$B$1:$B$515,1,0)</f>
        <v>#N/A</v>
      </c>
      <c r="H194" s="4" t="s">
        <v>15</v>
      </c>
      <c r="I194" s="40">
        <v>111098</v>
      </c>
      <c r="J194" s="41">
        <f t="shared" si="31"/>
        <v>5877.0842000000002</v>
      </c>
      <c r="K194" s="5">
        <v>111836</v>
      </c>
      <c r="L194" s="30"/>
      <c r="M194" s="5">
        <v>117752.1244</v>
      </c>
      <c r="N194" s="8">
        <v>125256.32000000001</v>
      </c>
      <c r="O194" s="10">
        <v>128611.40000000001</v>
      </c>
      <c r="P194" s="16">
        <f t="shared" si="35"/>
        <v>104095.19450980393</v>
      </c>
      <c r="Q194" s="16">
        <f t="shared" si="36"/>
        <v>19778.086956862746</v>
      </c>
      <c r="R194" s="11">
        <f t="shared" si="46"/>
        <v>123873.28146666667</v>
      </c>
      <c r="S194" s="9">
        <f t="shared" si="33"/>
        <v>0.10763333333333325</v>
      </c>
      <c r="T194" s="12" t="s">
        <v>307</v>
      </c>
      <c r="U194" s="3" t="s">
        <v>80</v>
      </c>
      <c r="V194" s="26" t="b">
        <f t="shared" si="30"/>
        <v>1</v>
      </c>
      <c r="W194" s="28">
        <v>128611.40000000001</v>
      </c>
      <c r="X194" s="27">
        <f t="shared" si="34"/>
        <v>0</v>
      </c>
    </row>
    <row r="195" spans="1:24" ht="60" customHeight="1" x14ac:dyDescent="0.2">
      <c r="A195" s="24">
        <v>192</v>
      </c>
      <c r="B195" s="3" t="s">
        <v>62</v>
      </c>
      <c r="C195" s="3" t="s">
        <v>106</v>
      </c>
      <c r="D195" s="3" t="s">
        <v>107</v>
      </c>
      <c r="E195" s="3" t="s">
        <v>108</v>
      </c>
      <c r="F195" s="3" t="s">
        <v>81</v>
      </c>
      <c r="G195" s="3" t="e">
        <f>VLOOKUP(F195,'[1]RELACION COMPLETA X VEHICULO'!$B$1:$B$515,1,0)</f>
        <v>#N/A</v>
      </c>
      <c r="H195" s="4" t="s">
        <v>15</v>
      </c>
      <c r="I195" s="5">
        <v>413010.8</v>
      </c>
      <c r="J195" s="41">
        <f t="shared" si="31"/>
        <v>21848.27132</v>
      </c>
      <c r="K195" s="5">
        <v>413010.8</v>
      </c>
      <c r="L195" s="30"/>
      <c r="M195" s="5">
        <v>479739.76063333341</v>
      </c>
      <c r="N195" s="8">
        <v>462572.09600000002</v>
      </c>
      <c r="O195" s="10">
        <v>474962.42</v>
      </c>
      <c r="P195" s="16">
        <f t="shared" si="35"/>
        <v>396995.59569561161</v>
      </c>
      <c r="Q195" s="16">
        <f t="shared" si="36"/>
        <v>75429.163182166201</v>
      </c>
      <c r="R195" s="11">
        <f t="shared" si="46"/>
        <v>472424.75887777779</v>
      </c>
      <c r="S195" s="9">
        <f t="shared" si="33"/>
        <v>0.14385570275106074</v>
      </c>
      <c r="T195" s="12" t="s">
        <v>307</v>
      </c>
      <c r="U195" s="3" t="s">
        <v>81</v>
      </c>
      <c r="V195" s="26" t="b">
        <f t="shared" si="30"/>
        <v>1</v>
      </c>
      <c r="W195" s="28">
        <v>474962.42</v>
      </c>
      <c r="X195" s="27">
        <f t="shared" si="34"/>
        <v>0</v>
      </c>
    </row>
    <row r="196" spans="1:24" ht="60" customHeight="1" x14ac:dyDescent="0.2">
      <c r="A196" s="24">
        <v>193</v>
      </c>
      <c r="B196" s="3" t="s">
        <v>62</v>
      </c>
      <c r="C196" s="3" t="s">
        <v>106</v>
      </c>
      <c r="D196" s="3" t="s">
        <v>107</v>
      </c>
      <c r="E196" s="3" t="s">
        <v>108</v>
      </c>
      <c r="F196" s="3" t="s">
        <v>144</v>
      </c>
      <c r="G196" s="3" t="s">
        <v>318</v>
      </c>
      <c r="H196" s="4" t="s">
        <v>15</v>
      </c>
      <c r="I196" s="40" t="e">
        <v>#N/A</v>
      </c>
      <c r="J196" s="41" t="e">
        <f t="shared" si="31"/>
        <v>#N/A</v>
      </c>
      <c r="K196" s="5">
        <v>910494.24</v>
      </c>
      <c r="L196" s="30"/>
      <c r="M196" s="5">
        <v>753270</v>
      </c>
      <c r="N196" s="8">
        <v>1019753.5488000001</v>
      </c>
      <c r="O196" s="10">
        <v>1047068.376</v>
      </c>
      <c r="P196" s="16">
        <f t="shared" si="35"/>
        <v>868412.57344537822</v>
      </c>
      <c r="Q196" s="16">
        <f t="shared" si="36"/>
        <v>164998.38895462186</v>
      </c>
      <c r="R196" s="11">
        <f t="shared" ref="R196:R197" si="47">AVERAGE(N196:O196)</f>
        <v>1033410.9624000001</v>
      </c>
      <c r="S196" s="9">
        <f t="shared" si="33"/>
        <v>0.13500000000000001</v>
      </c>
      <c r="T196" s="12" t="s">
        <v>307</v>
      </c>
      <c r="U196" s="3" t="s">
        <v>144</v>
      </c>
      <c r="V196" s="26" t="b">
        <f t="shared" ref="V196:V259" si="48">+F196=U196</f>
        <v>1</v>
      </c>
      <c r="W196" s="28">
        <v>1047068.376</v>
      </c>
      <c r="X196" s="27">
        <f t="shared" si="34"/>
        <v>0</v>
      </c>
    </row>
    <row r="197" spans="1:24" ht="60" customHeight="1" x14ac:dyDescent="0.2">
      <c r="A197" s="24">
        <v>194</v>
      </c>
      <c r="B197" s="3" t="s">
        <v>10</v>
      </c>
      <c r="C197" s="3" t="s">
        <v>145</v>
      </c>
      <c r="D197" s="3" t="s">
        <v>146</v>
      </c>
      <c r="E197" s="3" t="s">
        <v>147</v>
      </c>
      <c r="F197" s="3" t="s">
        <v>85</v>
      </c>
      <c r="G197" s="3" t="e">
        <f>VLOOKUP(F197,'[1]RELACION COMPLETA X VEHICULO'!$B$1:$B$515,1,0)</f>
        <v>#N/A</v>
      </c>
      <c r="H197" s="4" t="s">
        <v>17</v>
      </c>
      <c r="I197" s="40">
        <v>46701</v>
      </c>
      <c r="J197" s="41">
        <f t="shared" ref="J197:J260" si="49">+I197*$K$2</f>
        <v>2470.4829</v>
      </c>
      <c r="K197" s="5">
        <v>52922.87</v>
      </c>
      <c r="L197" s="30"/>
      <c r="M197" s="5"/>
      <c r="N197" s="8">
        <v>59273.614400000006</v>
      </c>
      <c r="O197" s="10">
        <v>60861.300500000005</v>
      </c>
      <c r="P197" s="16">
        <f t="shared" ref="P197:P199" si="50">+R197</f>
        <v>60067.457450000002</v>
      </c>
      <c r="Q197" s="16">
        <v>0</v>
      </c>
      <c r="R197" s="11">
        <f t="shared" si="47"/>
        <v>60067.457450000002</v>
      </c>
      <c r="S197" s="9">
        <f t="shared" ref="S197:S260" si="51">+R197/K197-1</f>
        <v>0.13500000000000001</v>
      </c>
      <c r="T197" s="12" t="s">
        <v>307</v>
      </c>
      <c r="U197" s="3" t="s">
        <v>85</v>
      </c>
      <c r="V197" s="26" t="b">
        <f t="shared" si="48"/>
        <v>1</v>
      </c>
      <c r="W197" s="28">
        <v>60861.300500000005</v>
      </c>
      <c r="X197" s="27">
        <f t="shared" ref="X197:X260" si="52">+W197-O197</f>
        <v>0</v>
      </c>
    </row>
    <row r="198" spans="1:24" ht="60" customHeight="1" x14ac:dyDescent="0.2">
      <c r="A198" s="24">
        <v>195</v>
      </c>
      <c r="B198" s="3" t="s">
        <v>10</v>
      </c>
      <c r="C198" s="3" t="s">
        <v>145</v>
      </c>
      <c r="D198" s="3" t="s">
        <v>146</v>
      </c>
      <c r="E198" s="3" t="s">
        <v>147</v>
      </c>
      <c r="F198" s="3" t="s">
        <v>18</v>
      </c>
      <c r="G198" s="3" t="e">
        <f>VLOOKUP(F198,'[1]RELACION COMPLETA X VEHICULO'!$B$1:$B$515,1,0)</f>
        <v>#N/A</v>
      </c>
      <c r="H198" s="4" t="s">
        <v>17</v>
      </c>
      <c r="I198" s="40">
        <v>46701</v>
      </c>
      <c r="J198" s="41">
        <f t="shared" si="49"/>
        <v>2470.4829</v>
      </c>
      <c r="K198" s="5">
        <v>46700.800000000003</v>
      </c>
      <c r="L198" s="31" t="s">
        <v>333</v>
      </c>
      <c r="M198" s="7">
        <v>40000</v>
      </c>
      <c r="N198" s="8">
        <v>52304.896000000001</v>
      </c>
      <c r="O198" s="10">
        <v>53705.920000000006</v>
      </c>
      <c r="P198" s="16">
        <f t="shared" si="50"/>
        <v>48670.272000000004</v>
      </c>
      <c r="Q198" s="16">
        <v>0</v>
      </c>
      <c r="R198" s="11">
        <f t="shared" si="46"/>
        <v>48670.272000000004</v>
      </c>
      <c r="S198" s="9">
        <f t="shared" si="51"/>
        <v>4.2172125531040106E-2</v>
      </c>
      <c r="T198" s="12" t="s">
        <v>307</v>
      </c>
      <c r="U198" s="3" t="s">
        <v>18</v>
      </c>
      <c r="V198" s="26" t="b">
        <f t="shared" si="48"/>
        <v>1</v>
      </c>
      <c r="W198" s="28">
        <v>53705.920000000006</v>
      </c>
      <c r="X198" s="27">
        <f t="shared" si="52"/>
        <v>0</v>
      </c>
    </row>
    <row r="199" spans="1:24" ht="60" customHeight="1" x14ac:dyDescent="0.2">
      <c r="A199" s="24">
        <v>196</v>
      </c>
      <c r="B199" s="3" t="s">
        <v>10</v>
      </c>
      <c r="C199" s="3" t="s">
        <v>145</v>
      </c>
      <c r="D199" s="3" t="s">
        <v>146</v>
      </c>
      <c r="E199" s="3" t="s">
        <v>147</v>
      </c>
      <c r="F199" s="3" t="s">
        <v>19</v>
      </c>
      <c r="G199" s="3" t="e">
        <f>VLOOKUP(F199,'[1]RELACION COMPLETA X VEHICULO'!$B$1:$B$515,1,0)</f>
        <v>#N/A</v>
      </c>
      <c r="H199" s="4" t="s">
        <v>17</v>
      </c>
      <c r="I199" s="40">
        <v>47064</v>
      </c>
      <c r="J199" s="41">
        <f t="shared" si="49"/>
        <v>2489.6856000000002</v>
      </c>
      <c r="K199" s="5">
        <v>47063.65</v>
      </c>
      <c r="L199" s="31" t="s">
        <v>334</v>
      </c>
      <c r="M199" s="32">
        <v>40900</v>
      </c>
      <c r="N199" s="8">
        <v>52711.288</v>
      </c>
      <c r="O199" s="10">
        <v>54123.197500000002</v>
      </c>
      <c r="P199" s="16">
        <f t="shared" si="50"/>
        <v>49244.828500000003</v>
      </c>
      <c r="Q199" s="16">
        <v>0</v>
      </c>
      <c r="R199" s="11">
        <f t="shared" si="46"/>
        <v>49244.828500000003</v>
      </c>
      <c r="S199" s="9">
        <f t="shared" si="51"/>
        <v>4.6345289836211112E-2</v>
      </c>
      <c r="T199" s="12" t="s">
        <v>307</v>
      </c>
      <c r="U199" s="3" t="s">
        <v>19</v>
      </c>
      <c r="V199" s="26" t="b">
        <f t="shared" si="48"/>
        <v>1</v>
      </c>
      <c r="W199" s="28">
        <v>54123.197500000002</v>
      </c>
      <c r="X199" s="27">
        <f t="shared" si="52"/>
        <v>0</v>
      </c>
    </row>
    <row r="200" spans="1:24" ht="60" customHeight="1" x14ac:dyDescent="0.2">
      <c r="A200" s="24">
        <v>197</v>
      </c>
      <c r="B200" s="3" t="s">
        <v>10</v>
      </c>
      <c r="C200" s="3" t="s">
        <v>145</v>
      </c>
      <c r="D200" s="3" t="s">
        <v>146</v>
      </c>
      <c r="E200" s="3" t="s">
        <v>147</v>
      </c>
      <c r="F200" s="3" t="s">
        <v>20</v>
      </c>
      <c r="G200" s="3" t="e">
        <f>VLOOKUP(F200,'[1]RELACION COMPLETA X VEHICULO'!$B$1:$B$515,1,0)</f>
        <v>#N/A</v>
      </c>
      <c r="H200" s="4" t="s">
        <v>15</v>
      </c>
      <c r="I200" s="40">
        <v>487392</v>
      </c>
      <c r="J200" s="41">
        <f t="shared" si="49"/>
        <v>25783.036800000002</v>
      </c>
      <c r="K200" s="5">
        <v>487392.26666666672</v>
      </c>
      <c r="L200" s="30"/>
      <c r="M200" s="5">
        <v>513175.0368</v>
      </c>
      <c r="N200" s="8">
        <v>545879.33866666676</v>
      </c>
      <c r="O200" s="10">
        <v>560501.10666666669</v>
      </c>
      <c r="P200" s="16">
        <f t="shared" ref="P200:P263" si="53">+R200/1.19</f>
        <v>453656.99779645196</v>
      </c>
      <c r="Q200" s="16">
        <f t="shared" ref="Q200:Q263" si="54">+P200*19%</f>
        <v>86194.829581325874</v>
      </c>
      <c r="R200" s="11">
        <f t="shared" si="46"/>
        <v>539851.82737777778</v>
      </c>
      <c r="S200" s="9">
        <f t="shared" si="51"/>
        <v>0.10763314130913115</v>
      </c>
      <c r="T200" s="12" t="s">
        <v>307</v>
      </c>
      <c r="U200" s="3" t="s">
        <v>20</v>
      </c>
      <c r="V200" s="26" t="b">
        <f t="shared" si="48"/>
        <v>1</v>
      </c>
      <c r="W200" s="28">
        <v>560501.10666666669</v>
      </c>
      <c r="X200" s="27">
        <f t="shared" si="52"/>
        <v>0</v>
      </c>
    </row>
    <row r="201" spans="1:24" ht="60" customHeight="1" x14ac:dyDescent="0.2">
      <c r="A201" s="24">
        <v>198</v>
      </c>
      <c r="B201" s="3" t="s">
        <v>10</v>
      </c>
      <c r="C201" s="3" t="s">
        <v>145</v>
      </c>
      <c r="D201" s="3" t="s">
        <v>146</v>
      </c>
      <c r="E201" s="3" t="s">
        <v>147</v>
      </c>
      <c r="F201" s="3" t="s">
        <v>22</v>
      </c>
      <c r="G201" s="3" t="e">
        <f>VLOOKUP(F201,'[1]RELACION COMPLETA X VEHICULO'!$B$1:$B$515,1,0)</f>
        <v>#N/A</v>
      </c>
      <c r="H201" s="4" t="s">
        <v>15</v>
      </c>
      <c r="I201" s="40">
        <v>267972</v>
      </c>
      <c r="J201" s="41">
        <f t="shared" si="49"/>
        <v>14175.718800000001</v>
      </c>
      <c r="K201" s="5">
        <v>267972.13333333342</v>
      </c>
      <c r="L201" s="31" t="s">
        <v>335</v>
      </c>
      <c r="M201" s="14">
        <v>100900</v>
      </c>
      <c r="N201" s="8">
        <v>300128.78933333344</v>
      </c>
      <c r="O201" s="10">
        <v>308167.95333333343</v>
      </c>
      <c r="P201" s="16">
        <f t="shared" si="53"/>
        <v>255586.86666666676</v>
      </c>
      <c r="Q201" s="16">
        <f t="shared" si="54"/>
        <v>48561.504666666682</v>
      </c>
      <c r="R201" s="11">
        <f>AVERAGE(N201:O201)</f>
        <v>304148.37133333343</v>
      </c>
      <c r="S201" s="9">
        <f t="shared" si="51"/>
        <v>0.13500000000000001</v>
      </c>
      <c r="T201" s="12" t="s">
        <v>310</v>
      </c>
      <c r="U201" s="3" t="s">
        <v>22</v>
      </c>
      <c r="V201" s="26" t="b">
        <f t="shared" si="48"/>
        <v>1</v>
      </c>
      <c r="W201" s="28">
        <v>308167.95333333343</v>
      </c>
      <c r="X201" s="27">
        <f t="shared" si="52"/>
        <v>0</v>
      </c>
    </row>
    <row r="202" spans="1:24" ht="60" customHeight="1" x14ac:dyDescent="0.2">
      <c r="A202" s="24">
        <v>199</v>
      </c>
      <c r="B202" s="3" t="s">
        <v>10</v>
      </c>
      <c r="C202" s="3" t="s">
        <v>145</v>
      </c>
      <c r="D202" s="3" t="s">
        <v>146</v>
      </c>
      <c r="E202" s="3" t="s">
        <v>147</v>
      </c>
      <c r="F202" s="3" t="s">
        <v>24</v>
      </c>
      <c r="G202" s="3" t="e">
        <f>VLOOKUP(F202,'[1]RELACION COMPLETA X VEHICULO'!$B$1:$B$515,1,0)</f>
        <v>#N/A</v>
      </c>
      <c r="H202" s="4" t="s">
        <v>15</v>
      </c>
      <c r="I202" s="40">
        <v>1247539</v>
      </c>
      <c r="J202" s="41">
        <f t="shared" si="49"/>
        <v>65994.813099999999</v>
      </c>
      <c r="K202" s="5">
        <v>1247539.2</v>
      </c>
      <c r="L202" s="31" t="s">
        <v>336</v>
      </c>
      <c r="M202" s="14">
        <v>477900</v>
      </c>
      <c r="N202" s="8">
        <v>1397243.9040000001</v>
      </c>
      <c r="O202" s="10">
        <v>1434670.0800000001</v>
      </c>
      <c r="P202" s="16">
        <f t="shared" si="53"/>
        <v>1189879.8252100842</v>
      </c>
      <c r="Q202" s="16">
        <f t="shared" si="54"/>
        <v>226077.16678991599</v>
      </c>
      <c r="R202" s="11">
        <f>AVERAGE(N202:O202)</f>
        <v>1415956.9920000001</v>
      </c>
      <c r="S202" s="9">
        <f t="shared" si="51"/>
        <v>0.13500000000000001</v>
      </c>
      <c r="T202" s="12" t="s">
        <v>310</v>
      </c>
      <c r="U202" s="3" t="s">
        <v>24</v>
      </c>
      <c r="V202" s="26" t="b">
        <f t="shared" si="48"/>
        <v>1</v>
      </c>
      <c r="W202" s="28">
        <v>1434670.0800000001</v>
      </c>
      <c r="X202" s="27">
        <f t="shared" si="52"/>
        <v>0</v>
      </c>
    </row>
    <row r="203" spans="1:24" ht="60" customHeight="1" x14ac:dyDescent="0.2">
      <c r="A203" s="24">
        <v>200</v>
      </c>
      <c r="B203" s="3" t="s">
        <v>10</v>
      </c>
      <c r="C203" s="3" t="s">
        <v>145</v>
      </c>
      <c r="D203" s="3" t="s">
        <v>146</v>
      </c>
      <c r="E203" s="3" t="s">
        <v>147</v>
      </c>
      <c r="F203" s="3" t="s">
        <v>25</v>
      </c>
      <c r="G203" s="3" t="e">
        <f>VLOOKUP(F203,'[1]RELACION COMPLETA X VEHICULO'!$B$1:$B$515,1,0)</f>
        <v>#N/A</v>
      </c>
      <c r="H203" s="4" t="s">
        <v>15</v>
      </c>
      <c r="I203" s="40">
        <v>2325625</v>
      </c>
      <c r="J203" s="41">
        <f t="shared" si="49"/>
        <v>123025.5625</v>
      </c>
      <c r="K203" s="5">
        <v>2325624.9333333331</v>
      </c>
      <c r="L203" s="30"/>
      <c r="M203" s="5">
        <v>2822425.9541666671</v>
      </c>
      <c r="N203" s="8">
        <v>2604699.9253333327</v>
      </c>
      <c r="O203" s="10">
        <v>2674468.6733333333</v>
      </c>
      <c r="P203" s="16">
        <f t="shared" si="53"/>
        <v>2269354.2164799254</v>
      </c>
      <c r="Q203" s="16">
        <f t="shared" si="54"/>
        <v>431177.30113118584</v>
      </c>
      <c r="R203" s="11">
        <f t="shared" si="46"/>
        <v>2700531.517611111</v>
      </c>
      <c r="S203" s="9">
        <f t="shared" si="51"/>
        <v>0.16120681323295849</v>
      </c>
      <c r="T203" s="12" t="s">
        <v>307</v>
      </c>
      <c r="U203" s="3" t="s">
        <v>25</v>
      </c>
      <c r="V203" s="26" t="b">
        <f t="shared" si="48"/>
        <v>1</v>
      </c>
      <c r="W203" s="28">
        <v>2674468.6733333333</v>
      </c>
      <c r="X203" s="27">
        <f t="shared" si="52"/>
        <v>0</v>
      </c>
    </row>
    <row r="204" spans="1:24" ht="60" customHeight="1" x14ac:dyDescent="0.2">
      <c r="A204" s="24">
        <v>201</v>
      </c>
      <c r="B204" s="3" t="s">
        <v>10</v>
      </c>
      <c r="C204" s="3" t="s">
        <v>145</v>
      </c>
      <c r="D204" s="3" t="s">
        <v>146</v>
      </c>
      <c r="E204" s="3" t="s">
        <v>147</v>
      </c>
      <c r="F204" s="3" t="s">
        <v>26</v>
      </c>
      <c r="G204" s="3" t="e">
        <f>VLOOKUP(F204,'[1]RELACION COMPLETA X VEHICULO'!$B$1:$B$515,1,0)</f>
        <v>#N/A</v>
      </c>
      <c r="H204" s="4" t="s">
        <v>15</v>
      </c>
      <c r="I204" s="40">
        <v>45752</v>
      </c>
      <c r="J204" s="41">
        <f t="shared" si="49"/>
        <v>2420.2808</v>
      </c>
      <c r="K204" s="5">
        <v>45751.533333333333</v>
      </c>
      <c r="L204" s="31" t="s">
        <v>337</v>
      </c>
      <c r="M204" s="7">
        <v>19900</v>
      </c>
      <c r="N204" s="8">
        <v>51241.717333333334</v>
      </c>
      <c r="O204" s="10">
        <v>52614.263333333336</v>
      </c>
      <c r="P204" s="16">
        <f t="shared" si="53"/>
        <v>34665.540802987867</v>
      </c>
      <c r="Q204" s="16">
        <f t="shared" si="54"/>
        <v>6586.4527525676949</v>
      </c>
      <c r="R204" s="11">
        <f t="shared" si="46"/>
        <v>41251.993555555557</v>
      </c>
      <c r="S204" s="9">
        <f t="shared" si="51"/>
        <v>-9.8347300078345801E-2</v>
      </c>
      <c r="T204" s="12" t="s">
        <v>307</v>
      </c>
      <c r="U204" s="3" t="s">
        <v>26</v>
      </c>
      <c r="V204" s="26" t="b">
        <f t="shared" si="48"/>
        <v>1</v>
      </c>
      <c r="W204" s="28">
        <v>52614.263333333336</v>
      </c>
      <c r="X204" s="27">
        <f t="shared" si="52"/>
        <v>0</v>
      </c>
    </row>
    <row r="205" spans="1:24" ht="60" customHeight="1" x14ac:dyDescent="0.2">
      <c r="A205" s="24">
        <v>202</v>
      </c>
      <c r="B205" s="3" t="s">
        <v>10</v>
      </c>
      <c r="C205" s="3" t="s">
        <v>145</v>
      </c>
      <c r="D205" s="3" t="s">
        <v>146</v>
      </c>
      <c r="E205" s="3" t="s">
        <v>147</v>
      </c>
      <c r="F205" s="3" t="s">
        <v>27</v>
      </c>
      <c r="G205" s="3" t="e">
        <f>VLOOKUP(F205,'[1]RELACION COMPLETA X VEHICULO'!$B$1:$B$515,1,0)</f>
        <v>#N/A</v>
      </c>
      <c r="H205" s="4" t="s">
        <v>15</v>
      </c>
      <c r="I205" s="40">
        <v>15329</v>
      </c>
      <c r="J205" s="41">
        <f t="shared" si="49"/>
        <v>810.90410000000008</v>
      </c>
      <c r="K205" s="5">
        <v>15329.2</v>
      </c>
      <c r="L205" s="31" t="s">
        <v>338</v>
      </c>
      <c r="M205" s="7">
        <v>13000</v>
      </c>
      <c r="N205" s="8">
        <v>17168.704000000002</v>
      </c>
      <c r="O205" s="10">
        <v>17628.580000000002</v>
      </c>
      <c r="P205" s="16">
        <f t="shared" si="53"/>
        <v>13388.594957983194</v>
      </c>
      <c r="Q205" s="16">
        <f t="shared" si="54"/>
        <v>2543.8330420168068</v>
      </c>
      <c r="R205" s="11">
        <f t="shared" si="46"/>
        <v>15932.428</v>
      </c>
      <c r="S205" s="9">
        <f t="shared" si="51"/>
        <v>3.9351564334733746E-2</v>
      </c>
      <c r="T205" s="12" t="s">
        <v>307</v>
      </c>
      <c r="U205" s="3" t="s">
        <v>27</v>
      </c>
      <c r="V205" s="26" t="b">
        <f t="shared" si="48"/>
        <v>1</v>
      </c>
      <c r="W205" s="28">
        <v>17628.580000000002</v>
      </c>
      <c r="X205" s="27">
        <f t="shared" si="52"/>
        <v>0</v>
      </c>
    </row>
    <row r="206" spans="1:24" ht="60" customHeight="1" x14ac:dyDescent="0.2">
      <c r="A206" s="24">
        <v>203</v>
      </c>
      <c r="B206" s="3" t="s">
        <v>10</v>
      </c>
      <c r="C206" s="3" t="s">
        <v>145</v>
      </c>
      <c r="D206" s="3" t="s">
        <v>146</v>
      </c>
      <c r="E206" s="3" t="s">
        <v>147</v>
      </c>
      <c r="F206" s="3" t="s">
        <v>28</v>
      </c>
      <c r="G206" s="3" t="e">
        <f>VLOOKUP(F206,'[1]RELACION COMPLETA X VEHICULO'!$B$1:$B$515,1,0)</f>
        <v>#N/A</v>
      </c>
      <c r="H206" s="4" t="s">
        <v>15</v>
      </c>
      <c r="I206" s="40">
        <v>751636</v>
      </c>
      <c r="J206" s="41">
        <f t="shared" si="49"/>
        <v>39761.544399999999</v>
      </c>
      <c r="K206" s="5">
        <v>751635.7333333334</v>
      </c>
      <c r="L206" s="30"/>
      <c r="M206" s="5">
        <v>774348.84813333338</v>
      </c>
      <c r="N206" s="8">
        <v>841832.02133333334</v>
      </c>
      <c r="O206" s="10">
        <v>864381.0933333335</v>
      </c>
      <c r="P206" s="16">
        <f t="shared" si="53"/>
        <v>694835.28369747906</v>
      </c>
      <c r="Q206" s="16">
        <f t="shared" si="54"/>
        <v>132018.70390252103</v>
      </c>
      <c r="R206" s="11">
        <f t="shared" si="46"/>
        <v>826853.98759999999</v>
      </c>
      <c r="S206" s="9">
        <f t="shared" si="51"/>
        <v>0.10007274924662068</v>
      </c>
      <c r="T206" s="12" t="s">
        <v>307</v>
      </c>
      <c r="U206" s="3" t="s">
        <v>28</v>
      </c>
      <c r="V206" s="26" t="b">
        <f t="shared" si="48"/>
        <v>1</v>
      </c>
      <c r="W206" s="28">
        <v>864381.0933333335</v>
      </c>
      <c r="X206" s="27">
        <f t="shared" si="52"/>
        <v>0</v>
      </c>
    </row>
    <row r="207" spans="1:24" ht="60" customHeight="1" x14ac:dyDescent="0.2">
      <c r="A207" s="24">
        <v>204</v>
      </c>
      <c r="B207" s="3" t="s">
        <v>10</v>
      </c>
      <c r="C207" s="3" t="s">
        <v>145</v>
      </c>
      <c r="D207" s="3" t="s">
        <v>146</v>
      </c>
      <c r="E207" s="3" t="s">
        <v>147</v>
      </c>
      <c r="F207" s="3" t="s">
        <v>29</v>
      </c>
      <c r="G207" s="3" t="e">
        <f>VLOOKUP(F207,'[1]RELACION COMPLETA X VEHICULO'!$B$1:$B$515,1,0)</f>
        <v>#N/A</v>
      </c>
      <c r="H207" s="4" t="s">
        <v>15</v>
      </c>
      <c r="I207" s="40">
        <v>80182</v>
      </c>
      <c r="J207" s="41">
        <f t="shared" si="49"/>
        <v>4241.6278000000002</v>
      </c>
      <c r="K207" s="5">
        <v>80182.2</v>
      </c>
      <c r="L207" s="31" t="s">
        <v>339</v>
      </c>
      <c r="M207" s="7">
        <v>20500</v>
      </c>
      <c r="N207" s="8">
        <v>89804.064000000013</v>
      </c>
      <c r="O207" s="10">
        <v>92209.53</v>
      </c>
      <c r="P207" s="16">
        <f t="shared" si="53"/>
        <v>56726.496918767509</v>
      </c>
      <c r="Q207" s="16">
        <f t="shared" si="54"/>
        <v>10778.034414565827</v>
      </c>
      <c r="R207" s="11">
        <f t="shared" si="46"/>
        <v>67504.531333333332</v>
      </c>
      <c r="S207" s="9">
        <f t="shared" si="51"/>
        <v>-0.15811076107498501</v>
      </c>
      <c r="T207" s="12" t="s">
        <v>307</v>
      </c>
      <c r="U207" s="3" t="s">
        <v>29</v>
      </c>
      <c r="V207" s="26" t="b">
        <f t="shared" si="48"/>
        <v>1</v>
      </c>
      <c r="W207" s="28">
        <v>92209.53</v>
      </c>
      <c r="X207" s="27">
        <f t="shared" si="52"/>
        <v>0</v>
      </c>
    </row>
    <row r="208" spans="1:24" ht="60" customHeight="1" x14ac:dyDescent="0.2">
      <c r="A208" s="24">
        <v>205</v>
      </c>
      <c r="B208" s="3" t="s">
        <v>10</v>
      </c>
      <c r="C208" s="3" t="s">
        <v>145</v>
      </c>
      <c r="D208" s="3" t="s">
        <v>146</v>
      </c>
      <c r="E208" s="3" t="s">
        <v>147</v>
      </c>
      <c r="F208" s="3" t="s">
        <v>111</v>
      </c>
      <c r="G208" s="3" t="e">
        <f>VLOOKUP(F208,'[1]RELACION COMPLETA X VEHICULO'!$B$1:$B$515,1,0)</f>
        <v>#N/A</v>
      </c>
      <c r="H208" s="4" t="s">
        <v>15</v>
      </c>
      <c r="I208" s="40">
        <v>0</v>
      </c>
      <c r="J208" s="41">
        <f t="shared" si="49"/>
        <v>0</v>
      </c>
      <c r="K208" s="5"/>
      <c r="L208" s="30"/>
      <c r="M208" s="5">
        <v>238535.5</v>
      </c>
      <c r="N208" s="8">
        <v>269059</v>
      </c>
      <c r="O208" s="10">
        <v>269059</v>
      </c>
      <c r="P208" s="16">
        <f t="shared" si="53"/>
        <v>226100</v>
      </c>
      <c r="Q208" s="16">
        <f t="shared" si="54"/>
        <v>42959</v>
      </c>
      <c r="R208" s="11">
        <f t="shared" ref="R208:R209" si="55">AVERAGE(N208:O208)</f>
        <v>269059</v>
      </c>
      <c r="S208" s="9" t="s">
        <v>308</v>
      </c>
      <c r="T208" s="12" t="s">
        <v>307</v>
      </c>
      <c r="U208" s="3" t="s">
        <v>111</v>
      </c>
      <c r="V208" s="26" t="b">
        <f t="shared" si="48"/>
        <v>1</v>
      </c>
      <c r="W208" s="28">
        <v>269059</v>
      </c>
      <c r="X208" s="27">
        <f t="shared" si="52"/>
        <v>0</v>
      </c>
    </row>
    <row r="209" spans="1:24" ht="60" customHeight="1" x14ac:dyDescent="0.2">
      <c r="A209" s="24">
        <v>206</v>
      </c>
      <c r="B209" s="3" t="s">
        <v>10</v>
      </c>
      <c r="C209" s="3" t="s">
        <v>145</v>
      </c>
      <c r="D209" s="3" t="s">
        <v>146</v>
      </c>
      <c r="E209" s="3" t="s">
        <v>147</v>
      </c>
      <c r="F209" s="3" t="s">
        <v>148</v>
      </c>
      <c r="G209" s="3" t="e">
        <f>VLOOKUP(F209,'[1]RELACION COMPLETA X VEHICULO'!$B$1:$B$515,1,0)</f>
        <v>#N/A</v>
      </c>
      <c r="H209" s="4" t="s">
        <v>15</v>
      </c>
      <c r="I209" s="40" t="s">
        <v>367</v>
      </c>
      <c r="J209" s="41" t="e">
        <f t="shared" si="49"/>
        <v>#VALUE!</v>
      </c>
      <c r="K209" s="5"/>
      <c r="L209" s="34" t="s">
        <v>356</v>
      </c>
      <c r="M209" s="7">
        <v>7000</v>
      </c>
      <c r="N209" s="8">
        <v>226576</v>
      </c>
      <c r="O209" s="10">
        <v>226576</v>
      </c>
      <c r="P209" s="16">
        <f t="shared" si="53"/>
        <v>190400</v>
      </c>
      <c r="Q209" s="16">
        <f t="shared" si="54"/>
        <v>36176</v>
      </c>
      <c r="R209" s="11">
        <f t="shared" si="55"/>
        <v>226576</v>
      </c>
      <c r="S209" s="9" t="s">
        <v>308</v>
      </c>
      <c r="T209" s="12" t="s">
        <v>307</v>
      </c>
      <c r="U209" s="3" t="s">
        <v>148</v>
      </c>
      <c r="V209" s="26" t="b">
        <f t="shared" si="48"/>
        <v>1</v>
      </c>
      <c r="W209" s="28">
        <v>226576</v>
      </c>
      <c r="X209" s="27">
        <f t="shared" si="52"/>
        <v>0</v>
      </c>
    </row>
    <row r="210" spans="1:24" ht="60" customHeight="1" x14ac:dyDescent="0.2">
      <c r="A210" s="24">
        <v>207</v>
      </c>
      <c r="B210" s="3" t="s">
        <v>10</v>
      </c>
      <c r="C210" s="3" t="s">
        <v>145</v>
      </c>
      <c r="D210" s="3" t="s">
        <v>146</v>
      </c>
      <c r="E210" s="3" t="s">
        <v>147</v>
      </c>
      <c r="F210" s="3" t="s">
        <v>149</v>
      </c>
      <c r="G210" s="3" t="e">
        <f>VLOOKUP(F210,'[1]RELACION COMPLETA X VEHICULO'!$B$1:$B$515,1,0)</f>
        <v>#N/A</v>
      </c>
      <c r="H210" s="4" t="s">
        <v>15</v>
      </c>
      <c r="I210" s="40">
        <v>695235</v>
      </c>
      <c r="J210" s="41">
        <f t="shared" si="49"/>
        <v>36777.931499999999</v>
      </c>
      <c r="K210" s="5">
        <v>695234.55</v>
      </c>
      <c r="L210" s="34" t="s">
        <v>357</v>
      </c>
      <c r="M210" s="7">
        <v>756900</v>
      </c>
      <c r="N210" s="8">
        <v>778662.696</v>
      </c>
      <c r="O210" s="10">
        <v>799519.73250000004</v>
      </c>
      <c r="P210" s="16">
        <f t="shared" si="53"/>
        <v>654084.71386554628</v>
      </c>
      <c r="Q210" s="16">
        <f t="shared" si="54"/>
        <v>124276.0956344538</v>
      </c>
      <c r="R210" s="11">
        <f t="shared" ref="R210:R211" si="56">AVERAGE(M210:O210)</f>
        <v>778360.80949999997</v>
      </c>
      <c r="S210" s="9">
        <f t="shared" si="51"/>
        <v>0.11956577747754316</v>
      </c>
      <c r="T210" s="12" t="s">
        <v>307</v>
      </c>
      <c r="U210" s="3" t="s">
        <v>149</v>
      </c>
      <c r="V210" s="26" t="b">
        <f t="shared" si="48"/>
        <v>1</v>
      </c>
      <c r="W210" s="28">
        <v>799519.73250000004</v>
      </c>
      <c r="X210" s="27">
        <f t="shared" si="52"/>
        <v>0</v>
      </c>
    </row>
    <row r="211" spans="1:24" ht="60" customHeight="1" x14ac:dyDescent="0.2">
      <c r="A211" s="24">
        <v>208</v>
      </c>
      <c r="B211" s="3" t="s">
        <v>10</v>
      </c>
      <c r="C211" s="3" t="s">
        <v>145</v>
      </c>
      <c r="D211" s="3" t="s">
        <v>146</v>
      </c>
      <c r="E211" s="3" t="s">
        <v>147</v>
      </c>
      <c r="F211" s="3" t="s">
        <v>32</v>
      </c>
      <c r="G211" s="3" t="e">
        <f>VLOOKUP(F211,'[1]RELACION COMPLETA X VEHICULO'!$B$1:$B$515,1,0)</f>
        <v>#N/A</v>
      </c>
      <c r="H211" s="4" t="s">
        <v>15</v>
      </c>
      <c r="I211" s="40">
        <v>354572</v>
      </c>
      <c r="J211" s="41">
        <f t="shared" si="49"/>
        <v>18756.858800000002</v>
      </c>
      <c r="K211" s="5">
        <v>354572.4</v>
      </c>
      <c r="L211" s="31" t="s">
        <v>340</v>
      </c>
      <c r="M211" s="14">
        <v>139944</v>
      </c>
      <c r="N211" s="8">
        <v>397121.08800000011</v>
      </c>
      <c r="O211" s="10">
        <v>407758.26000000007</v>
      </c>
      <c r="P211" s="16">
        <f t="shared" si="53"/>
        <v>264656.40000000008</v>
      </c>
      <c r="Q211" s="16">
        <f t="shared" si="54"/>
        <v>50284.716000000015</v>
      </c>
      <c r="R211" s="11">
        <f t="shared" si="56"/>
        <v>314941.1160000001</v>
      </c>
      <c r="S211" s="9">
        <f t="shared" si="51"/>
        <v>-0.111772049939589</v>
      </c>
      <c r="T211" s="12" t="s">
        <v>307</v>
      </c>
      <c r="U211" s="3" t="s">
        <v>32</v>
      </c>
      <c r="V211" s="26" t="b">
        <f t="shared" si="48"/>
        <v>1</v>
      </c>
      <c r="W211" s="28">
        <v>407758.26000000007</v>
      </c>
      <c r="X211" s="27">
        <f t="shared" si="52"/>
        <v>0</v>
      </c>
    </row>
    <row r="212" spans="1:24" ht="60" customHeight="1" x14ac:dyDescent="0.2">
      <c r="A212" s="24">
        <v>209</v>
      </c>
      <c r="B212" s="3" t="s">
        <v>10</v>
      </c>
      <c r="C212" s="3" t="s">
        <v>145</v>
      </c>
      <c r="D212" s="3" t="s">
        <v>146</v>
      </c>
      <c r="E212" s="3" t="s">
        <v>147</v>
      </c>
      <c r="F212" s="3" t="s">
        <v>33</v>
      </c>
      <c r="G212" s="3" t="e">
        <f>VLOOKUP(F212,'[1]RELACION COMPLETA X VEHICULO'!$B$1:$B$515,1,0)</f>
        <v>#N/A</v>
      </c>
      <c r="H212" s="4" t="s">
        <v>15</v>
      </c>
      <c r="I212" s="40">
        <v>0</v>
      </c>
      <c r="J212" s="41">
        <f t="shared" si="49"/>
        <v>0</v>
      </c>
      <c r="K212" s="5"/>
      <c r="L212" s="31" t="s">
        <v>341</v>
      </c>
      <c r="M212" s="7">
        <v>28000</v>
      </c>
      <c r="N212" s="8">
        <v>438991</v>
      </c>
      <c r="O212" s="10">
        <v>438991</v>
      </c>
      <c r="P212" s="16">
        <f t="shared" si="53"/>
        <v>368900</v>
      </c>
      <c r="Q212" s="16">
        <f t="shared" si="54"/>
        <v>70091</v>
      </c>
      <c r="R212" s="11">
        <f>AVERAGE(N212:O212)</f>
        <v>438991</v>
      </c>
      <c r="S212" s="9" t="s">
        <v>308</v>
      </c>
      <c r="T212" s="12" t="s">
        <v>307</v>
      </c>
      <c r="U212" s="3" t="s">
        <v>33</v>
      </c>
      <c r="V212" s="26" t="b">
        <f t="shared" si="48"/>
        <v>1</v>
      </c>
      <c r="W212" s="28">
        <v>438991</v>
      </c>
      <c r="X212" s="27">
        <f t="shared" si="52"/>
        <v>0</v>
      </c>
    </row>
    <row r="213" spans="1:24" ht="60" customHeight="1" x14ac:dyDescent="0.2">
      <c r="A213" s="24">
        <v>210</v>
      </c>
      <c r="B213" s="3" t="s">
        <v>10</v>
      </c>
      <c r="C213" s="3" t="s">
        <v>145</v>
      </c>
      <c r="D213" s="3" t="s">
        <v>146</v>
      </c>
      <c r="E213" s="3" t="s">
        <v>147</v>
      </c>
      <c r="F213" s="3" t="s">
        <v>34</v>
      </c>
      <c r="G213" s="3" t="s">
        <v>327</v>
      </c>
      <c r="H213" s="4" t="s">
        <v>15</v>
      </c>
      <c r="I213" s="40">
        <v>146130</v>
      </c>
      <c r="J213" s="41">
        <f t="shared" si="49"/>
        <v>7730.277</v>
      </c>
      <c r="K213" s="5">
        <v>146129.85</v>
      </c>
      <c r="L213" s="30"/>
      <c r="M213" s="5">
        <v>153860.277</v>
      </c>
      <c r="N213" s="8">
        <v>163665.432</v>
      </c>
      <c r="O213" s="10">
        <v>168049.32750000001</v>
      </c>
      <c r="P213" s="16">
        <f t="shared" si="53"/>
        <v>136015.41638655466</v>
      </c>
      <c r="Q213" s="16">
        <f t="shared" si="54"/>
        <v>25842.929113445385</v>
      </c>
      <c r="R213" s="11">
        <f>AVERAGE(M213:O213)</f>
        <v>161858.34550000002</v>
      </c>
      <c r="S213" s="9">
        <f t="shared" si="51"/>
        <v>0.10763369359511432</v>
      </c>
      <c r="T213" s="12" t="s">
        <v>307</v>
      </c>
      <c r="U213" s="3" t="s">
        <v>34</v>
      </c>
      <c r="V213" s="26" t="b">
        <f t="shared" si="48"/>
        <v>1</v>
      </c>
      <c r="W213" s="28">
        <v>168049.32750000001</v>
      </c>
      <c r="X213" s="27">
        <f t="shared" si="52"/>
        <v>0</v>
      </c>
    </row>
    <row r="214" spans="1:24" ht="60" customHeight="1" x14ac:dyDescent="0.2">
      <c r="A214" s="24">
        <v>211</v>
      </c>
      <c r="B214" s="3" t="s">
        <v>10</v>
      </c>
      <c r="C214" s="3" t="s">
        <v>145</v>
      </c>
      <c r="D214" s="3" t="s">
        <v>146</v>
      </c>
      <c r="E214" s="3" t="s">
        <v>147</v>
      </c>
      <c r="F214" s="3" t="s">
        <v>150</v>
      </c>
      <c r="G214" s="3" t="e">
        <f>VLOOKUP(F214,'[1]RELACION COMPLETA X VEHICULO'!$B$1:$B$515,1,0)</f>
        <v>#N/A</v>
      </c>
      <c r="H214" s="4" t="s">
        <v>15</v>
      </c>
      <c r="I214" s="40">
        <v>0</v>
      </c>
      <c r="J214" s="41">
        <f t="shared" si="49"/>
        <v>0</v>
      </c>
      <c r="K214" s="5"/>
      <c r="L214" s="30"/>
      <c r="M214" s="5">
        <v>276199</v>
      </c>
      <c r="N214" s="8">
        <v>311542</v>
      </c>
      <c r="O214" s="10">
        <v>311542</v>
      </c>
      <c r="P214" s="16">
        <f t="shared" si="53"/>
        <v>261800</v>
      </c>
      <c r="Q214" s="16">
        <f t="shared" si="54"/>
        <v>49742</v>
      </c>
      <c r="R214" s="11">
        <f>AVERAGE(N214:O214)</f>
        <v>311542</v>
      </c>
      <c r="S214" s="9" t="s">
        <v>308</v>
      </c>
      <c r="T214" s="12" t="s">
        <v>307</v>
      </c>
      <c r="U214" s="3" t="s">
        <v>150</v>
      </c>
      <c r="V214" s="26" t="b">
        <f t="shared" si="48"/>
        <v>1</v>
      </c>
      <c r="W214" s="28">
        <v>311542</v>
      </c>
      <c r="X214" s="27">
        <f t="shared" si="52"/>
        <v>0</v>
      </c>
    </row>
    <row r="215" spans="1:24" ht="60" customHeight="1" x14ac:dyDescent="0.2">
      <c r="A215" s="24">
        <v>212</v>
      </c>
      <c r="B215" s="3" t="s">
        <v>10</v>
      </c>
      <c r="C215" s="3" t="s">
        <v>145</v>
      </c>
      <c r="D215" s="3" t="s">
        <v>146</v>
      </c>
      <c r="E215" s="3" t="s">
        <v>147</v>
      </c>
      <c r="F215" s="3" t="s">
        <v>35</v>
      </c>
      <c r="G215" s="3" t="e">
        <f>VLOOKUP(F215,'[1]RELACION COMPLETA X VEHICULO'!$B$1:$B$515,1,0)</f>
        <v>#N/A</v>
      </c>
      <c r="H215" s="4" t="s">
        <v>15</v>
      </c>
      <c r="I215" s="40">
        <v>106618</v>
      </c>
      <c r="J215" s="41">
        <f t="shared" si="49"/>
        <v>5640.0922</v>
      </c>
      <c r="K215" s="5">
        <v>106617.95</v>
      </c>
      <c r="L215" s="31" t="s">
        <v>342</v>
      </c>
      <c r="M215" s="14">
        <v>16850</v>
      </c>
      <c r="N215" s="8">
        <v>119412.10400000001</v>
      </c>
      <c r="O215" s="10">
        <v>122610.6425</v>
      </c>
      <c r="P215" s="16">
        <f t="shared" si="53"/>
        <v>72513.374369747908</v>
      </c>
      <c r="Q215" s="16">
        <f t="shared" si="54"/>
        <v>13777.541130252102</v>
      </c>
      <c r="R215" s="11">
        <f t="shared" ref="R215:R220" si="57">AVERAGE(M215:O215)</f>
        <v>86290.915500000003</v>
      </c>
      <c r="S215" s="9">
        <f t="shared" si="51"/>
        <v>-0.19065302324796152</v>
      </c>
      <c r="T215" s="12" t="s">
        <v>307</v>
      </c>
      <c r="U215" s="3" t="s">
        <v>35</v>
      </c>
      <c r="V215" s="26" t="b">
        <f t="shared" si="48"/>
        <v>1</v>
      </c>
      <c r="W215" s="28">
        <v>122610.6425</v>
      </c>
      <c r="X215" s="27">
        <f t="shared" si="52"/>
        <v>0</v>
      </c>
    </row>
    <row r="216" spans="1:24" ht="60" customHeight="1" x14ac:dyDescent="0.2">
      <c r="A216" s="24">
        <v>213</v>
      </c>
      <c r="B216" s="3" t="s">
        <v>10</v>
      </c>
      <c r="C216" s="3" t="s">
        <v>145</v>
      </c>
      <c r="D216" s="3" t="s">
        <v>146</v>
      </c>
      <c r="E216" s="3" t="s">
        <v>147</v>
      </c>
      <c r="F216" s="3" t="s">
        <v>36</v>
      </c>
      <c r="G216" s="3" t="e">
        <f>VLOOKUP(F216,'[1]RELACION COMPLETA X VEHICULO'!$B$1:$B$515,1,0)</f>
        <v>#N/A</v>
      </c>
      <c r="H216" s="4" t="s">
        <v>15</v>
      </c>
      <c r="I216" s="40">
        <v>107957</v>
      </c>
      <c r="J216" s="41">
        <f t="shared" si="49"/>
        <v>5710.9252999999999</v>
      </c>
      <c r="K216" s="5">
        <v>107956.5</v>
      </c>
      <c r="L216" s="30"/>
      <c r="M216" s="5">
        <v>113667.9253</v>
      </c>
      <c r="N216" s="8">
        <v>120911.28</v>
      </c>
      <c r="O216" s="10">
        <v>124149.97500000001</v>
      </c>
      <c r="P216" s="16">
        <f t="shared" si="53"/>
        <v>100484.36422969188</v>
      </c>
      <c r="Q216" s="16">
        <f t="shared" si="54"/>
        <v>19092.029203641458</v>
      </c>
      <c r="R216" s="11">
        <f t="shared" si="57"/>
        <v>119576.39343333333</v>
      </c>
      <c r="S216" s="9">
        <f t="shared" si="51"/>
        <v>0.10763495883372776</v>
      </c>
      <c r="T216" s="12" t="s">
        <v>307</v>
      </c>
      <c r="U216" s="3" t="s">
        <v>36</v>
      </c>
      <c r="V216" s="26" t="b">
        <f t="shared" si="48"/>
        <v>1</v>
      </c>
      <c r="W216" s="28">
        <v>124149.97500000001</v>
      </c>
      <c r="X216" s="27">
        <f t="shared" si="52"/>
        <v>0</v>
      </c>
    </row>
    <row r="217" spans="1:24" ht="60" customHeight="1" x14ac:dyDescent="0.2">
      <c r="A217" s="24">
        <v>214</v>
      </c>
      <c r="B217" s="3" t="s">
        <v>10</v>
      </c>
      <c r="C217" s="3" t="s">
        <v>145</v>
      </c>
      <c r="D217" s="3" t="s">
        <v>146</v>
      </c>
      <c r="E217" s="3" t="s">
        <v>147</v>
      </c>
      <c r="F217" s="3" t="s">
        <v>115</v>
      </c>
      <c r="G217" s="3" t="e">
        <f>VLOOKUP(F217,'[1]RELACION COMPLETA X VEHICULO'!$B$1:$B$515,1,0)</f>
        <v>#N/A</v>
      </c>
      <c r="H217" s="4" t="s">
        <v>15</v>
      </c>
      <c r="I217" s="40">
        <v>462807</v>
      </c>
      <c r="J217" s="41">
        <f t="shared" si="49"/>
        <v>24482.490300000001</v>
      </c>
      <c r="K217" s="5">
        <v>462806.6</v>
      </c>
      <c r="L217" s="30"/>
      <c r="M217" s="35">
        <v>435280.96343333332</v>
      </c>
      <c r="N217" s="8">
        <v>518343.39199999999</v>
      </c>
      <c r="O217" s="10">
        <v>532227.59000000008</v>
      </c>
      <c r="P217" s="16">
        <f t="shared" si="53"/>
        <v>441416.37899159669</v>
      </c>
      <c r="Q217" s="16">
        <f t="shared" si="54"/>
        <v>83869.112008403376</v>
      </c>
      <c r="R217" s="11">
        <f>AVERAGE(N217:O217)</f>
        <v>525285.49100000004</v>
      </c>
      <c r="S217" s="9">
        <f t="shared" si="51"/>
        <v>0.13500000000000023</v>
      </c>
      <c r="T217" s="12" t="s">
        <v>310</v>
      </c>
      <c r="U217" s="3" t="s">
        <v>115</v>
      </c>
      <c r="V217" s="26" t="b">
        <f t="shared" si="48"/>
        <v>1</v>
      </c>
      <c r="W217" s="28">
        <v>532227.59000000008</v>
      </c>
      <c r="X217" s="27">
        <f t="shared" si="52"/>
        <v>0</v>
      </c>
    </row>
    <row r="218" spans="1:24" ht="60" customHeight="1" x14ac:dyDescent="0.2">
      <c r="A218" s="24">
        <v>215</v>
      </c>
      <c r="B218" s="3" t="s">
        <v>10</v>
      </c>
      <c r="C218" s="3" t="s">
        <v>145</v>
      </c>
      <c r="D218" s="3" t="s">
        <v>146</v>
      </c>
      <c r="E218" s="3" t="s">
        <v>147</v>
      </c>
      <c r="F218" s="3" t="s">
        <v>37</v>
      </c>
      <c r="G218" s="3" t="e">
        <f>VLOOKUP(F218,'[1]RELACION COMPLETA X VEHICULO'!$B$1:$B$515,1,0)</f>
        <v>#N/A</v>
      </c>
      <c r="H218" s="4" t="s">
        <v>15</v>
      </c>
      <c r="I218" s="40">
        <v>108121</v>
      </c>
      <c r="J218" s="41">
        <f t="shared" si="49"/>
        <v>5719.6009000000004</v>
      </c>
      <c r="K218" s="5">
        <v>108121.1</v>
      </c>
      <c r="L218" s="31" t="s">
        <v>343</v>
      </c>
      <c r="M218" s="15">
        <v>39900</v>
      </c>
      <c r="N218" s="8">
        <v>121095.63200000001</v>
      </c>
      <c r="O218" s="10">
        <v>124339.26500000001</v>
      </c>
      <c r="P218" s="16">
        <f>+R218</f>
        <v>122717.44850000001</v>
      </c>
      <c r="Q218" s="16">
        <v>0</v>
      </c>
      <c r="R218" s="11">
        <f>AVERAGE(N218:O218)</f>
        <v>122717.44850000001</v>
      </c>
      <c r="S218" s="9">
        <f t="shared" si="51"/>
        <v>0.13500000000000001</v>
      </c>
      <c r="T218" s="12" t="s">
        <v>310</v>
      </c>
      <c r="U218" s="3" t="s">
        <v>37</v>
      </c>
      <c r="V218" s="26" t="b">
        <f t="shared" si="48"/>
        <v>1</v>
      </c>
      <c r="W218" s="28">
        <v>124339.26500000001</v>
      </c>
      <c r="X218" s="27">
        <f t="shared" si="52"/>
        <v>0</v>
      </c>
    </row>
    <row r="219" spans="1:24" ht="60" customHeight="1" x14ac:dyDescent="0.2">
      <c r="A219" s="24">
        <v>216</v>
      </c>
      <c r="B219" s="3" t="s">
        <v>10</v>
      </c>
      <c r="C219" s="3" t="s">
        <v>145</v>
      </c>
      <c r="D219" s="3" t="s">
        <v>146</v>
      </c>
      <c r="E219" s="3" t="s">
        <v>147</v>
      </c>
      <c r="F219" s="3" t="s">
        <v>38</v>
      </c>
      <c r="G219" s="3" t="e">
        <f>VLOOKUP(F219,'[1]RELACION COMPLETA X VEHICULO'!$B$1:$B$515,1,0)</f>
        <v>#N/A</v>
      </c>
      <c r="H219" s="4" t="s">
        <v>15</v>
      </c>
      <c r="I219" s="40">
        <v>148444</v>
      </c>
      <c r="J219" s="41">
        <f t="shared" si="49"/>
        <v>7852.6876000000002</v>
      </c>
      <c r="K219" s="5">
        <v>148444.4</v>
      </c>
      <c r="L219" s="30"/>
      <c r="M219" s="5">
        <v>156296.6876</v>
      </c>
      <c r="N219" s="8">
        <v>166257.728</v>
      </c>
      <c r="O219" s="10">
        <v>170711.06</v>
      </c>
      <c r="P219" s="16">
        <f t="shared" si="53"/>
        <v>138169.60100840335</v>
      </c>
      <c r="Q219" s="16">
        <f t="shared" si="54"/>
        <v>26252.224191596637</v>
      </c>
      <c r="R219" s="11">
        <f t="shared" si="57"/>
        <v>164421.82519999999</v>
      </c>
      <c r="S219" s="9">
        <f t="shared" si="51"/>
        <v>0.10763238761448735</v>
      </c>
      <c r="T219" s="12" t="s">
        <v>307</v>
      </c>
      <c r="U219" s="3" t="s">
        <v>38</v>
      </c>
      <c r="V219" s="26" t="b">
        <f t="shared" si="48"/>
        <v>1</v>
      </c>
      <c r="W219" s="28">
        <v>170711.06</v>
      </c>
      <c r="X219" s="27">
        <f t="shared" si="52"/>
        <v>0</v>
      </c>
    </row>
    <row r="220" spans="1:24" ht="60" customHeight="1" x14ac:dyDescent="0.2">
      <c r="A220" s="24">
        <v>217</v>
      </c>
      <c r="B220" s="3" t="s">
        <v>10</v>
      </c>
      <c r="C220" s="3" t="s">
        <v>145</v>
      </c>
      <c r="D220" s="3" t="s">
        <v>146</v>
      </c>
      <c r="E220" s="3" t="s">
        <v>147</v>
      </c>
      <c r="F220" s="3" t="s">
        <v>39</v>
      </c>
      <c r="G220" s="3" t="e">
        <f>VLOOKUP(F220,'[1]RELACION COMPLETA X VEHICULO'!$B$1:$B$515,1,0)</f>
        <v>#N/A</v>
      </c>
      <c r="H220" s="4" t="s">
        <v>15</v>
      </c>
      <c r="I220" s="40">
        <v>119465</v>
      </c>
      <c r="J220" s="41">
        <f t="shared" si="49"/>
        <v>6319.6985000000004</v>
      </c>
      <c r="K220" s="5">
        <v>119465</v>
      </c>
      <c r="L220" s="31" t="s">
        <v>344</v>
      </c>
      <c r="M220" s="14">
        <v>47000</v>
      </c>
      <c r="N220" s="8">
        <v>133800.79999999999</v>
      </c>
      <c r="O220" s="10">
        <v>137384.75</v>
      </c>
      <c r="P220" s="16">
        <f t="shared" si="53"/>
        <v>89127.605042016803</v>
      </c>
      <c r="Q220" s="16">
        <f t="shared" si="54"/>
        <v>16934.244957983192</v>
      </c>
      <c r="R220" s="11">
        <f t="shared" si="57"/>
        <v>106061.84999999999</v>
      </c>
      <c r="S220" s="9">
        <f t="shared" si="51"/>
        <v>-0.11219311095299889</v>
      </c>
      <c r="T220" s="12" t="s">
        <v>307</v>
      </c>
      <c r="U220" s="3" t="s">
        <v>39</v>
      </c>
      <c r="V220" s="26" t="b">
        <f t="shared" si="48"/>
        <v>1</v>
      </c>
      <c r="W220" s="28">
        <v>137384.75</v>
      </c>
      <c r="X220" s="27">
        <f t="shared" si="52"/>
        <v>0</v>
      </c>
    </row>
    <row r="221" spans="1:24" ht="60" customHeight="1" x14ac:dyDescent="0.2">
      <c r="A221" s="24">
        <v>218</v>
      </c>
      <c r="B221" s="3" t="s">
        <v>10</v>
      </c>
      <c r="C221" s="3" t="s">
        <v>145</v>
      </c>
      <c r="D221" s="3" t="s">
        <v>146</v>
      </c>
      <c r="E221" s="3" t="s">
        <v>147</v>
      </c>
      <c r="F221" s="3" t="s">
        <v>119</v>
      </c>
      <c r="G221" s="3" t="e">
        <f>VLOOKUP(F221,'[1]RELACION COMPLETA X VEHICULO'!$B$1:$B$515,1,0)</f>
        <v>#N/A</v>
      </c>
      <c r="H221" s="4" t="s">
        <v>15</v>
      </c>
      <c r="I221" s="40">
        <v>0</v>
      </c>
      <c r="J221" s="41">
        <f t="shared" si="49"/>
        <v>0</v>
      </c>
      <c r="K221" s="5"/>
      <c r="L221" s="31" t="s">
        <v>353</v>
      </c>
      <c r="M221" s="7">
        <v>140200</v>
      </c>
      <c r="N221" s="8">
        <v>277555.59999999998</v>
      </c>
      <c r="O221" s="10">
        <v>277555.59999999998</v>
      </c>
      <c r="P221" s="16">
        <f t="shared" si="53"/>
        <v>233240</v>
      </c>
      <c r="Q221" s="16">
        <f t="shared" si="54"/>
        <v>44315.6</v>
      </c>
      <c r="R221" s="11">
        <f>AVERAGE(N221:O221)</f>
        <v>277555.59999999998</v>
      </c>
      <c r="S221" s="9" t="s">
        <v>308</v>
      </c>
      <c r="T221" s="12" t="s">
        <v>307</v>
      </c>
      <c r="U221" s="3" t="s">
        <v>119</v>
      </c>
      <c r="V221" s="26" t="b">
        <f t="shared" si="48"/>
        <v>1</v>
      </c>
      <c r="W221" s="28">
        <v>277555.59999999998</v>
      </c>
      <c r="X221" s="27">
        <f t="shared" si="52"/>
        <v>0</v>
      </c>
    </row>
    <row r="222" spans="1:24" ht="60" customHeight="1" x14ac:dyDescent="0.2">
      <c r="A222" s="24">
        <v>219</v>
      </c>
      <c r="B222" s="3" t="s">
        <v>10</v>
      </c>
      <c r="C222" s="3" t="s">
        <v>145</v>
      </c>
      <c r="D222" s="3" t="s">
        <v>146</v>
      </c>
      <c r="E222" s="3" t="s">
        <v>147</v>
      </c>
      <c r="F222" s="3" t="s">
        <v>40</v>
      </c>
      <c r="G222" s="3" t="e">
        <f>VLOOKUP(F222,'[1]RELACION COMPLETA X VEHICULO'!$B$1:$B$515,1,0)</f>
        <v>#N/A</v>
      </c>
      <c r="H222" s="4" t="s">
        <v>15</v>
      </c>
      <c r="I222" s="40">
        <v>383102</v>
      </c>
      <c r="J222" s="41">
        <f t="shared" si="49"/>
        <v>20266.095800000003</v>
      </c>
      <c r="K222" s="5">
        <v>383102.4</v>
      </c>
      <c r="L222" s="31" t="s">
        <v>345</v>
      </c>
      <c r="M222" s="14">
        <v>158000</v>
      </c>
      <c r="N222" s="8">
        <v>429074.68800000002</v>
      </c>
      <c r="O222" s="10">
        <v>440567.76</v>
      </c>
      <c r="P222" s="16">
        <f t="shared" si="53"/>
        <v>287855.02745098039</v>
      </c>
      <c r="Q222" s="16">
        <f t="shared" si="54"/>
        <v>54692.455215686277</v>
      </c>
      <c r="R222" s="11">
        <f t="shared" ref="R222:R224" si="58">AVERAGE(M222:O222)</f>
        <v>342547.48266666668</v>
      </c>
      <c r="S222" s="9">
        <f t="shared" si="51"/>
        <v>-0.10585920979177721</v>
      </c>
      <c r="T222" s="12" t="s">
        <v>307</v>
      </c>
      <c r="U222" s="3" t="s">
        <v>40</v>
      </c>
      <c r="V222" s="26" t="b">
        <f t="shared" si="48"/>
        <v>1</v>
      </c>
      <c r="W222" s="28">
        <v>440567.76</v>
      </c>
      <c r="X222" s="27">
        <f t="shared" si="52"/>
        <v>0</v>
      </c>
    </row>
    <row r="223" spans="1:24" ht="60" customHeight="1" x14ac:dyDescent="0.2">
      <c r="A223" s="24">
        <v>220</v>
      </c>
      <c r="B223" s="3" t="s">
        <v>10</v>
      </c>
      <c r="C223" s="3" t="s">
        <v>145</v>
      </c>
      <c r="D223" s="3" t="s">
        <v>146</v>
      </c>
      <c r="E223" s="3" t="s">
        <v>147</v>
      </c>
      <c r="F223" s="3" t="s">
        <v>89</v>
      </c>
      <c r="G223" s="3" t="e">
        <f>VLOOKUP(F223,'[1]RELACION COMPLETA X VEHICULO'!$B$1:$B$515,1,0)</f>
        <v>#N/A</v>
      </c>
      <c r="H223" s="4" t="s">
        <v>15</v>
      </c>
      <c r="I223" s="40">
        <v>563320</v>
      </c>
      <c r="J223" s="41">
        <f t="shared" si="49"/>
        <v>29799.628000000001</v>
      </c>
      <c r="K223" s="5">
        <v>563319.9</v>
      </c>
      <c r="L223" s="34" t="s">
        <v>335</v>
      </c>
      <c r="M223" s="7">
        <v>100900</v>
      </c>
      <c r="N223" s="8">
        <v>630918.28800000018</v>
      </c>
      <c r="O223" s="10">
        <v>647817.88500000013</v>
      </c>
      <c r="P223" s="16">
        <f t="shared" si="53"/>
        <v>386452.70952380967</v>
      </c>
      <c r="Q223" s="16">
        <f t="shared" si="54"/>
        <v>73426.01480952384</v>
      </c>
      <c r="R223" s="11">
        <f t="shared" si="58"/>
        <v>459878.72433333349</v>
      </c>
      <c r="S223" s="9">
        <f t="shared" si="51"/>
        <v>-0.18362776757339216</v>
      </c>
      <c r="T223" s="12" t="s">
        <v>307</v>
      </c>
      <c r="U223" s="3" t="s">
        <v>89</v>
      </c>
      <c r="V223" s="26" t="b">
        <f t="shared" si="48"/>
        <v>1</v>
      </c>
      <c r="W223" s="28">
        <v>647817.88500000013</v>
      </c>
      <c r="X223" s="27">
        <f t="shared" si="52"/>
        <v>0</v>
      </c>
    </row>
    <row r="224" spans="1:24" ht="60" customHeight="1" x14ac:dyDescent="0.2">
      <c r="A224" s="24">
        <v>221</v>
      </c>
      <c r="B224" s="3" t="s">
        <v>10</v>
      </c>
      <c r="C224" s="3" t="s">
        <v>145</v>
      </c>
      <c r="D224" s="3" t="s">
        <v>146</v>
      </c>
      <c r="E224" s="3" t="s">
        <v>147</v>
      </c>
      <c r="F224" s="3" t="s">
        <v>42</v>
      </c>
      <c r="G224" s="3" t="e">
        <f>VLOOKUP(F224,'[1]RELACION COMPLETA X VEHICULO'!$B$1:$B$515,1,0)</f>
        <v>#N/A</v>
      </c>
      <c r="H224" s="4" t="s">
        <v>15</v>
      </c>
      <c r="I224" s="40">
        <v>855023</v>
      </c>
      <c r="J224" s="41">
        <f t="shared" si="49"/>
        <v>45230.716700000004</v>
      </c>
      <c r="K224" s="5">
        <v>855022.93333333323</v>
      </c>
      <c r="L224" s="31" t="s">
        <v>346</v>
      </c>
      <c r="M224" s="7">
        <v>251400</v>
      </c>
      <c r="N224" s="8">
        <v>957625.68533333321</v>
      </c>
      <c r="O224" s="10">
        <v>983276.37333333329</v>
      </c>
      <c r="P224" s="16">
        <f t="shared" si="53"/>
        <v>614090.21251167124</v>
      </c>
      <c r="Q224" s="16">
        <f t="shared" si="54"/>
        <v>116677.14037721754</v>
      </c>
      <c r="R224" s="11">
        <f t="shared" si="58"/>
        <v>730767.3528888888</v>
      </c>
      <c r="S224" s="9">
        <f t="shared" si="51"/>
        <v>-0.14532426628608686</v>
      </c>
      <c r="T224" s="12" t="s">
        <v>307</v>
      </c>
      <c r="U224" s="3" t="s">
        <v>42</v>
      </c>
      <c r="V224" s="26" t="b">
        <f t="shared" si="48"/>
        <v>1</v>
      </c>
      <c r="W224" s="28">
        <v>983276.37333333329</v>
      </c>
      <c r="X224" s="27">
        <f t="shared" si="52"/>
        <v>0</v>
      </c>
    </row>
    <row r="225" spans="1:24" ht="60" customHeight="1" x14ac:dyDescent="0.2">
      <c r="A225" s="24">
        <v>222</v>
      </c>
      <c r="B225" s="3" t="s">
        <v>10</v>
      </c>
      <c r="C225" s="3" t="s">
        <v>145</v>
      </c>
      <c r="D225" s="3" t="s">
        <v>146</v>
      </c>
      <c r="E225" s="3" t="s">
        <v>147</v>
      </c>
      <c r="F225" s="3" t="s">
        <v>151</v>
      </c>
      <c r="G225" s="3" t="e">
        <f>VLOOKUP(F225,'[1]RELACION COMPLETA X VEHICULO'!$B$1:$B$515,1,0)</f>
        <v>#N/A</v>
      </c>
      <c r="H225" s="4" t="s">
        <v>15</v>
      </c>
      <c r="I225" s="40">
        <v>0</v>
      </c>
      <c r="J225" s="41">
        <f t="shared" si="49"/>
        <v>0</v>
      </c>
      <c r="K225" s="5"/>
      <c r="L225" s="31" t="s">
        <v>358</v>
      </c>
      <c r="M225" s="7">
        <v>50000</v>
      </c>
      <c r="N225" s="8">
        <v>1147041</v>
      </c>
      <c r="O225" s="10">
        <v>1147041</v>
      </c>
      <c r="P225" s="16">
        <f t="shared" si="53"/>
        <v>963900</v>
      </c>
      <c r="Q225" s="16">
        <f t="shared" si="54"/>
        <v>183141</v>
      </c>
      <c r="R225" s="11">
        <f t="shared" ref="R225:R226" si="59">AVERAGE(N225:O225)</f>
        <v>1147041</v>
      </c>
      <c r="S225" s="9" t="s">
        <v>308</v>
      </c>
      <c r="T225" s="12" t="s">
        <v>307</v>
      </c>
      <c r="U225" s="3" t="s">
        <v>151</v>
      </c>
      <c r="V225" s="26" t="b">
        <f t="shared" si="48"/>
        <v>1</v>
      </c>
      <c r="W225" s="28">
        <v>1147041</v>
      </c>
      <c r="X225" s="27">
        <f t="shared" si="52"/>
        <v>0</v>
      </c>
    </row>
    <row r="226" spans="1:24" ht="60" customHeight="1" x14ac:dyDescent="0.2">
      <c r="A226" s="24">
        <v>223</v>
      </c>
      <c r="B226" s="3" t="s">
        <v>10</v>
      </c>
      <c r="C226" s="3" t="s">
        <v>145</v>
      </c>
      <c r="D226" s="3" t="s">
        <v>146</v>
      </c>
      <c r="E226" s="3" t="s">
        <v>147</v>
      </c>
      <c r="F226" s="3" t="s">
        <v>152</v>
      </c>
      <c r="G226" s="3" t="e">
        <f>VLOOKUP(F226,'[1]RELACION COMPLETA X VEHICULO'!$B$1:$B$515,1,0)</f>
        <v>#N/A</v>
      </c>
      <c r="H226" s="4" t="s">
        <v>15</v>
      </c>
      <c r="I226" s="40">
        <v>0</v>
      </c>
      <c r="J226" s="41">
        <f t="shared" si="49"/>
        <v>0</v>
      </c>
      <c r="K226" s="5"/>
      <c r="L226" s="31" t="s">
        <v>359</v>
      </c>
      <c r="M226" s="7">
        <v>32694</v>
      </c>
      <c r="N226" s="8">
        <v>155771</v>
      </c>
      <c r="O226" s="10">
        <v>155771</v>
      </c>
      <c r="P226" s="16">
        <f t="shared" si="53"/>
        <v>130900</v>
      </c>
      <c r="Q226" s="16">
        <f t="shared" si="54"/>
        <v>24871</v>
      </c>
      <c r="R226" s="11">
        <f t="shared" si="59"/>
        <v>155771</v>
      </c>
      <c r="S226" s="9" t="s">
        <v>308</v>
      </c>
      <c r="T226" s="12" t="s">
        <v>307</v>
      </c>
      <c r="U226" s="3" t="s">
        <v>152</v>
      </c>
      <c r="V226" s="26" t="b">
        <f t="shared" si="48"/>
        <v>1</v>
      </c>
      <c r="W226" s="28">
        <v>155771</v>
      </c>
      <c r="X226" s="27">
        <f t="shared" si="52"/>
        <v>0</v>
      </c>
    </row>
    <row r="227" spans="1:24" ht="60" customHeight="1" x14ac:dyDescent="0.2">
      <c r="A227" s="24">
        <v>224</v>
      </c>
      <c r="B227" s="3" t="s">
        <v>10</v>
      </c>
      <c r="C227" s="3" t="s">
        <v>145</v>
      </c>
      <c r="D227" s="3" t="s">
        <v>146</v>
      </c>
      <c r="E227" s="3" t="s">
        <v>147</v>
      </c>
      <c r="F227" s="3" t="s">
        <v>45</v>
      </c>
      <c r="G227" s="3" t="e">
        <f>VLOOKUP(F227,'[1]RELACION COMPLETA X VEHICULO'!$B$1:$B$515,1,0)</f>
        <v>#N/A</v>
      </c>
      <c r="H227" s="4" t="s">
        <v>15</v>
      </c>
      <c r="I227" s="40">
        <v>105850</v>
      </c>
      <c r="J227" s="41">
        <f t="shared" si="49"/>
        <v>5599.4650000000001</v>
      </c>
      <c r="K227" s="5">
        <v>105850.3</v>
      </c>
      <c r="L227" s="31" t="s">
        <v>347</v>
      </c>
      <c r="M227" s="7">
        <v>150000</v>
      </c>
      <c r="N227" s="8">
        <v>118552.336</v>
      </c>
      <c r="O227" s="10">
        <v>121727.84500000002</v>
      </c>
      <c r="P227" s="16">
        <f t="shared" si="53"/>
        <v>109322.17955182075</v>
      </c>
      <c r="Q227" s="16">
        <f t="shared" si="54"/>
        <v>20771.214114845941</v>
      </c>
      <c r="R227" s="11">
        <f t="shared" ref="R227" si="60">AVERAGE(M227:O227)</f>
        <v>130093.39366666669</v>
      </c>
      <c r="S227" s="9">
        <f t="shared" si="51"/>
        <v>0.22903188433728272</v>
      </c>
      <c r="T227" s="12" t="s">
        <v>307</v>
      </c>
      <c r="U227" s="3" t="s">
        <v>45</v>
      </c>
      <c r="V227" s="26" t="b">
        <f t="shared" si="48"/>
        <v>1</v>
      </c>
      <c r="W227" s="28">
        <v>121727.84500000002</v>
      </c>
      <c r="X227" s="27">
        <f t="shared" si="52"/>
        <v>0</v>
      </c>
    </row>
    <row r="228" spans="1:24" ht="60" customHeight="1" x14ac:dyDescent="0.2">
      <c r="A228" s="24">
        <v>225</v>
      </c>
      <c r="B228" s="3" t="s">
        <v>10</v>
      </c>
      <c r="C228" s="3" t="s">
        <v>145</v>
      </c>
      <c r="D228" s="3" t="s">
        <v>146</v>
      </c>
      <c r="E228" s="3" t="s">
        <v>147</v>
      </c>
      <c r="F228" s="3" t="s">
        <v>153</v>
      </c>
      <c r="G228" s="25" t="s">
        <v>325</v>
      </c>
      <c r="H228" s="4" t="s">
        <v>15</v>
      </c>
      <c r="I228" s="40" t="e">
        <v>#N/A</v>
      </c>
      <c r="J228" s="41" t="e">
        <f t="shared" si="49"/>
        <v>#N/A</v>
      </c>
      <c r="K228" s="5">
        <v>100557.78</v>
      </c>
      <c r="L228" s="30"/>
      <c r="M228" s="5">
        <v>112441.74125000001</v>
      </c>
      <c r="N228" s="8">
        <v>112624.7136</v>
      </c>
      <c r="O228" s="10">
        <v>115641.447</v>
      </c>
      <c r="P228" s="16">
        <f t="shared" si="53"/>
        <v>95910.151512605051</v>
      </c>
      <c r="Q228" s="16">
        <f t="shared" si="54"/>
        <v>18222.928787394962</v>
      </c>
      <c r="R228" s="11">
        <f>AVERAGE(N228:O228)</f>
        <v>114133.0803</v>
      </c>
      <c r="S228" s="9">
        <f t="shared" si="51"/>
        <v>0.13500000000000001</v>
      </c>
      <c r="T228" s="12" t="s">
        <v>307</v>
      </c>
      <c r="U228" s="3" t="s">
        <v>153</v>
      </c>
      <c r="V228" s="26" t="b">
        <f t="shared" si="48"/>
        <v>1</v>
      </c>
      <c r="W228" s="28">
        <v>115641.447</v>
      </c>
      <c r="X228" s="27">
        <f t="shared" si="52"/>
        <v>0</v>
      </c>
    </row>
    <row r="229" spans="1:24" ht="60" customHeight="1" x14ac:dyDescent="0.2">
      <c r="A229" s="24">
        <v>226</v>
      </c>
      <c r="B229" s="3" t="s">
        <v>10</v>
      </c>
      <c r="C229" s="3" t="s">
        <v>145</v>
      </c>
      <c r="D229" s="3" t="s">
        <v>146</v>
      </c>
      <c r="E229" s="3" t="s">
        <v>147</v>
      </c>
      <c r="F229" s="3" t="s">
        <v>125</v>
      </c>
      <c r="G229" s="3" t="e">
        <f>VLOOKUP(F229,'[1]RELACION COMPLETA X VEHICULO'!$B$1:$B$515,1,0)</f>
        <v>#N/A</v>
      </c>
      <c r="H229" s="4" t="s">
        <v>17</v>
      </c>
      <c r="I229" s="40">
        <v>0</v>
      </c>
      <c r="J229" s="41">
        <f t="shared" si="49"/>
        <v>0</v>
      </c>
      <c r="K229" s="5"/>
      <c r="L229" s="33" t="s">
        <v>354</v>
      </c>
      <c r="M229" s="7">
        <v>37900</v>
      </c>
      <c r="N229" s="8">
        <v>63724.5</v>
      </c>
      <c r="O229" s="10">
        <v>63724.5</v>
      </c>
      <c r="P229" s="16">
        <f t="shared" si="53"/>
        <v>53550</v>
      </c>
      <c r="Q229" s="16">
        <f t="shared" si="54"/>
        <v>10174.5</v>
      </c>
      <c r="R229" s="11">
        <f>AVERAGE(N229:O229)</f>
        <v>63724.5</v>
      </c>
      <c r="S229" s="9" t="s">
        <v>308</v>
      </c>
      <c r="T229" s="12" t="s">
        <v>307</v>
      </c>
      <c r="U229" s="3" t="s">
        <v>125</v>
      </c>
      <c r="V229" s="26" t="b">
        <f t="shared" si="48"/>
        <v>1</v>
      </c>
      <c r="W229" s="28">
        <v>63724.5</v>
      </c>
      <c r="X229" s="27">
        <f t="shared" si="52"/>
        <v>0</v>
      </c>
    </row>
    <row r="230" spans="1:24" ht="60" customHeight="1" x14ac:dyDescent="0.2">
      <c r="A230" s="24">
        <v>227</v>
      </c>
      <c r="B230" s="3" t="s">
        <v>10</v>
      </c>
      <c r="C230" s="3" t="s">
        <v>145</v>
      </c>
      <c r="D230" s="3" t="s">
        <v>146</v>
      </c>
      <c r="E230" s="3" t="s">
        <v>147</v>
      </c>
      <c r="F230" s="3" t="s">
        <v>154</v>
      </c>
      <c r="G230" s="3" t="s">
        <v>327</v>
      </c>
      <c r="H230" s="4" t="s">
        <v>15</v>
      </c>
      <c r="I230" s="40">
        <v>1379712</v>
      </c>
      <c r="J230" s="41">
        <f t="shared" si="49"/>
        <v>72986.764800000004</v>
      </c>
      <c r="K230" s="5">
        <v>1379711.6</v>
      </c>
      <c r="L230" s="30"/>
      <c r="M230" s="5">
        <v>1452698.7648</v>
      </c>
      <c r="N230" s="8">
        <v>1545276.9920000003</v>
      </c>
      <c r="O230" s="10">
        <v>1586668.3400000003</v>
      </c>
      <c r="P230" s="16">
        <f t="shared" si="53"/>
        <v>1284214.0327170873</v>
      </c>
      <c r="Q230" s="16">
        <f t="shared" si="54"/>
        <v>244000.66621624658</v>
      </c>
      <c r="R230" s="11">
        <f t="shared" ref="R230:R231" si="61">AVERAGE(M230:O230)</f>
        <v>1528214.6989333339</v>
      </c>
      <c r="S230" s="9">
        <f t="shared" si="51"/>
        <v>0.10763343508406664</v>
      </c>
      <c r="T230" s="12" t="s">
        <v>307</v>
      </c>
      <c r="U230" s="3" t="s">
        <v>154</v>
      </c>
      <c r="V230" s="26" t="b">
        <f t="shared" si="48"/>
        <v>1</v>
      </c>
      <c r="W230" s="28">
        <v>1586668.3400000003</v>
      </c>
      <c r="X230" s="27">
        <f t="shared" si="52"/>
        <v>0</v>
      </c>
    </row>
    <row r="231" spans="1:24" ht="60" customHeight="1" x14ac:dyDescent="0.2">
      <c r="A231" s="24">
        <v>228</v>
      </c>
      <c r="B231" s="3" t="s">
        <v>10</v>
      </c>
      <c r="C231" s="3" t="s">
        <v>145</v>
      </c>
      <c r="D231" s="3" t="s">
        <v>146</v>
      </c>
      <c r="E231" s="3" t="s">
        <v>147</v>
      </c>
      <c r="F231" s="3" t="s">
        <v>155</v>
      </c>
      <c r="G231" s="3" t="e">
        <f>VLOOKUP(F231,'[1]RELACION COMPLETA X VEHICULO'!$B$1:$B$515,1,0)</f>
        <v>#N/A</v>
      </c>
      <c r="H231" s="4" t="s">
        <v>15</v>
      </c>
      <c r="I231" s="40">
        <v>1284971</v>
      </c>
      <c r="J231" s="41">
        <f t="shared" si="49"/>
        <v>67974.96590000001</v>
      </c>
      <c r="K231" s="5">
        <v>1284970.8999999999</v>
      </c>
      <c r="L231" s="33" t="s">
        <v>360</v>
      </c>
      <c r="M231" s="7">
        <v>19900</v>
      </c>
      <c r="N231" s="8">
        <v>1439167.4079999998</v>
      </c>
      <c r="O231" s="10">
        <v>1477716.5349999997</v>
      </c>
      <c r="P231" s="16">
        <f t="shared" si="53"/>
        <v>822628.55546218471</v>
      </c>
      <c r="Q231" s="16">
        <f t="shared" si="54"/>
        <v>156299.42553781508</v>
      </c>
      <c r="R231" s="11">
        <f t="shared" si="61"/>
        <v>978927.9809999998</v>
      </c>
      <c r="S231" s="9">
        <f t="shared" si="51"/>
        <v>-0.23817108932194508</v>
      </c>
      <c r="T231" s="12" t="s">
        <v>307</v>
      </c>
      <c r="U231" s="3" t="s">
        <v>155</v>
      </c>
      <c r="V231" s="26" t="b">
        <f t="shared" si="48"/>
        <v>1</v>
      </c>
      <c r="W231" s="28">
        <v>1477716.5349999997</v>
      </c>
      <c r="X231" s="27">
        <f t="shared" si="52"/>
        <v>0</v>
      </c>
    </row>
    <row r="232" spans="1:24" ht="60" customHeight="1" x14ac:dyDescent="0.2">
      <c r="A232" s="24">
        <v>229</v>
      </c>
      <c r="B232" s="3" t="s">
        <v>10</v>
      </c>
      <c r="C232" s="3" t="s">
        <v>145</v>
      </c>
      <c r="D232" s="3" t="s">
        <v>146</v>
      </c>
      <c r="E232" s="3" t="s">
        <v>147</v>
      </c>
      <c r="F232" s="3" t="s">
        <v>156</v>
      </c>
      <c r="G232" s="3" t="e">
        <f>VLOOKUP(F232,'[1]RELACION COMPLETA X VEHICULO'!$B$1:$B$515,1,0)</f>
        <v>#N/A</v>
      </c>
      <c r="H232" s="4" t="s">
        <v>15</v>
      </c>
      <c r="I232" s="40">
        <v>0</v>
      </c>
      <c r="J232" s="41">
        <f t="shared" si="49"/>
        <v>0</v>
      </c>
      <c r="K232" s="5"/>
      <c r="L232" s="30"/>
      <c r="M232" s="5">
        <v>460750.15</v>
      </c>
      <c r="N232" s="8">
        <v>519708.7</v>
      </c>
      <c r="O232" s="10">
        <v>519708.7</v>
      </c>
      <c r="P232" s="16">
        <f t="shared" si="53"/>
        <v>436730.00000000006</v>
      </c>
      <c r="Q232" s="16">
        <f t="shared" si="54"/>
        <v>82978.700000000012</v>
      </c>
      <c r="R232" s="11">
        <f t="shared" ref="R232:R237" si="62">AVERAGE(N232:O232)</f>
        <v>519708.7</v>
      </c>
      <c r="S232" s="9" t="s">
        <v>308</v>
      </c>
      <c r="T232" s="12" t="s">
        <v>307</v>
      </c>
      <c r="U232" s="3" t="s">
        <v>156</v>
      </c>
      <c r="V232" s="26" t="b">
        <f t="shared" si="48"/>
        <v>1</v>
      </c>
      <c r="W232" s="28">
        <v>519708.7</v>
      </c>
      <c r="X232" s="27">
        <f t="shared" si="52"/>
        <v>0</v>
      </c>
    </row>
    <row r="233" spans="1:24" ht="60" customHeight="1" x14ac:dyDescent="0.2">
      <c r="A233" s="24">
        <v>230</v>
      </c>
      <c r="B233" s="3" t="s">
        <v>10</v>
      </c>
      <c r="C233" s="3" t="s">
        <v>145</v>
      </c>
      <c r="D233" s="3" t="s">
        <v>146</v>
      </c>
      <c r="E233" s="3" t="s">
        <v>147</v>
      </c>
      <c r="F233" s="3" t="s">
        <v>157</v>
      </c>
      <c r="G233" s="3" t="e">
        <f>VLOOKUP(F233,'[1]RELACION COMPLETA X VEHICULO'!$B$1:$B$515,1,0)</f>
        <v>#N/A</v>
      </c>
      <c r="H233" s="4" t="s">
        <v>15</v>
      </c>
      <c r="I233" s="40">
        <v>565479</v>
      </c>
      <c r="J233" s="41">
        <f t="shared" si="49"/>
        <v>29913.839100000001</v>
      </c>
      <c r="K233" s="5">
        <v>565479.19999999995</v>
      </c>
      <c r="L233" s="33" t="s">
        <v>361</v>
      </c>
      <c r="M233" s="14">
        <v>87123</v>
      </c>
      <c r="N233" s="8">
        <v>633336.70399999991</v>
      </c>
      <c r="O233" s="10">
        <v>650301.08000000007</v>
      </c>
      <c r="P233" s="16">
        <f t="shared" si="53"/>
        <v>539343.60672268912</v>
      </c>
      <c r="Q233" s="16">
        <f t="shared" si="54"/>
        <v>102475.28527731093</v>
      </c>
      <c r="R233" s="11">
        <f t="shared" si="62"/>
        <v>641818.89199999999</v>
      </c>
      <c r="S233" s="9">
        <f t="shared" si="51"/>
        <v>0.13500000000000001</v>
      </c>
      <c r="T233" s="12" t="s">
        <v>310</v>
      </c>
      <c r="U233" s="3" t="s">
        <v>157</v>
      </c>
      <c r="V233" s="26" t="b">
        <f t="shared" si="48"/>
        <v>1</v>
      </c>
      <c r="W233" s="28">
        <v>650301.08000000007</v>
      </c>
      <c r="X233" s="27">
        <f t="shared" si="52"/>
        <v>0</v>
      </c>
    </row>
    <row r="234" spans="1:24" ht="60" customHeight="1" x14ac:dyDescent="0.2">
      <c r="A234" s="24">
        <v>231</v>
      </c>
      <c r="B234" s="3" t="s">
        <v>10</v>
      </c>
      <c r="C234" s="3" t="s">
        <v>145</v>
      </c>
      <c r="D234" s="3" t="s">
        <v>146</v>
      </c>
      <c r="E234" s="3" t="s">
        <v>147</v>
      </c>
      <c r="F234" s="3" t="s">
        <v>129</v>
      </c>
      <c r="G234" s="3" t="e">
        <f>VLOOKUP(F234,'[1]RELACION COMPLETA X VEHICULO'!$B$1:$B$515,1,0)</f>
        <v>#N/A</v>
      </c>
      <c r="H234" s="4" t="s">
        <v>15</v>
      </c>
      <c r="I234" s="40">
        <v>0</v>
      </c>
      <c r="J234" s="41">
        <f t="shared" si="49"/>
        <v>0</v>
      </c>
      <c r="K234" s="5"/>
      <c r="L234" s="33" t="s">
        <v>355</v>
      </c>
      <c r="M234" s="7">
        <v>100600</v>
      </c>
      <c r="N234" s="8">
        <v>63724.5</v>
      </c>
      <c r="O234" s="10">
        <v>63724.5</v>
      </c>
      <c r="P234" s="16">
        <f t="shared" si="53"/>
        <v>53550</v>
      </c>
      <c r="Q234" s="16">
        <f t="shared" si="54"/>
        <v>10174.5</v>
      </c>
      <c r="R234" s="11">
        <f t="shared" si="62"/>
        <v>63724.5</v>
      </c>
      <c r="S234" s="9" t="s">
        <v>308</v>
      </c>
      <c r="T234" s="12" t="s">
        <v>307</v>
      </c>
      <c r="U234" s="3" t="s">
        <v>129</v>
      </c>
      <c r="V234" s="26" t="b">
        <f t="shared" si="48"/>
        <v>1</v>
      </c>
      <c r="W234" s="28">
        <v>63724.5</v>
      </c>
      <c r="X234" s="27">
        <f t="shared" si="52"/>
        <v>0</v>
      </c>
    </row>
    <row r="235" spans="1:24" ht="60" customHeight="1" x14ac:dyDescent="0.2">
      <c r="A235" s="24">
        <v>232</v>
      </c>
      <c r="B235" s="3" t="s">
        <v>10</v>
      </c>
      <c r="C235" s="3" t="s">
        <v>145</v>
      </c>
      <c r="D235" s="3" t="s">
        <v>146</v>
      </c>
      <c r="E235" s="3" t="s">
        <v>147</v>
      </c>
      <c r="F235" s="3" t="s">
        <v>47</v>
      </c>
      <c r="G235" s="3" t="e">
        <f>VLOOKUP(F235,'[1]RELACION COMPLETA X VEHICULO'!$B$1:$B$515,1,0)</f>
        <v>#N/A</v>
      </c>
      <c r="H235" s="4" t="s">
        <v>15</v>
      </c>
      <c r="I235" s="40">
        <v>546008</v>
      </c>
      <c r="J235" s="41">
        <f t="shared" si="49"/>
        <v>28883.823200000003</v>
      </c>
      <c r="K235" s="5">
        <v>546007.69999999995</v>
      </c>
      <c r="L235" s="31" t="s">
        <v>348</v>
      </c>
      <c r="M235" s="7">
        <v>219900</v>
      </c>
      <c r="N235" s="8">
        <v>611528.62399999995</v>
      </c>
      <c r="O235" s="10">
        <v>627908.85499999998</v>
      </c>
      <c r="P235" s="16">
        <f t="shared" si="53"/>
        <v>520772.04999999993</v>
      </c>
      <c r="Q235" s="16">
        <f t="shared" si="54"/>
        <v>98946.689499999993</v>
      </c>
      <c r="R235" s="11">
        <f t="shared" si="62"/>
        <v>619718.73949999991</v>
      </c>
      <c r="S235" s="9">
        <f t="shared" si="51"/>
        <v>0.13500000000000001</v>
      </c>
      <c r="T235" s="12" t="s">
        <v>310</v>
      </c>
      <c r="U235" s="3" t="s">
        <v>47</v>
      </c>
      <c r="V235" s="26" t="b">
        <f t="shared" si="48"/>
        <v>1</v>
      </c>
      <c r="W235" s="28">
        <v>627908.85499999998</v>
      </c>
      <c r="X235" s="27">
        <f t="shared" si="52"/>
        <v>0</v>
      </c>
    </row>
    <row r="236" spans="1:24" ht="60" customHeight="1" x14ac:dyDescent="0.2">
      <c r="A236" s="24">
        <v>233</v>
      </c>
      <c r="B236" s="3" t="s">
        <v>10</v>
      </c>
      <c r="C236" s="3" t="s">
        <v>145</v>
      </c>
      <c r="D236" s="3" t="s">
        <v>146</v>
      </c>
      <c r="E236" s="3" t="s">
        <v>147</v>
      </c>
      <c r="F236" s="3" t="s">
        <v>158</v>
      </c>
      <c r="G236" s="3" t="e">
        <f>VLOOKUP(F236,'[1]RELACION COMPLETA X VEHICULO'!$B$1:$B$515,1,0)</f>
        <v>#N/A</v>
      </c>
      <c r="H236" s="4" t="s">
        <v>15</v>
      </c>
      <c r="I236" s="40">
        <v>0</v>
      </c>
      <c r="J236" s="41">
        <f t="shared" si="49"/>
        <v>0</v>
      </c>
      <c r="K236" s="5"/>
      <c r="L236" s="31" t="s">
        <v>362</v>
      </c>
      <c r="M236" s="7">
        <v>119900</v>
      </c>
      <c r="N236" s="8">
        <v>277555.59999999998</v>
      </c>
      <c r="O236" s="10">
        <v>277555.59999999998</v>
      </c>
      <c r="P236" s="16">
        <f t="shared" si="53"/>
        <v>233240</v>
      </c>
      <c r="Q236" s="16">
        <f t="shared" si="54"/>
        <v>44315.6</v>
      </c>
      <c r="R236" s="11">
        <f t="shared" si="62"/>
        <v>277555.59999999998</v>
      </c>
      <c r="S236" s="9" t="s">
        <v>308</v>
      </c>
      <c r="T236" s="12" t="s">
        <v>307</v>
      </c>
      <c r="U236" s="3" t="s">
        <v>158</v>
      </c>
      <c r="V236" s="26" t="b">
        <f t="shared" si="48"/>
        <v>1</v>
      </c>
      <c r="W236" s="28">
        <v>277555.59999999998</v>
      </c>
      <c r="X236" s="27">
        <f t="shared" si="52"/>
        <v>0</v>
      </c>
    </row>
    <row r="237" spans="1:24" ht="60" customHeight="1" x14ac:dyDescent="0.2">
      <c r="A237" s="24">
        <v>234</v>
      </c>
      <c r="B237" s="3" t="s">
        <v>10</v>
      </c>
      <c r="C237" s="3" t="s">
        <v>145</v>
      </c>
      <c r="D237" s="3" t="s">
        <v>146</v>
      </c>
      <c r="E237" s="3" t="s">
        <v>147</v>
      </c>
      <c r="F237" s="3" t="s">
        <v>48</v>
      </c>
      <c r="G237" s="3" t="e">
        <f>VLOOKUP(F237,'[1]RELACION COMPLETA X VEHICULO'!$B$1:$B$515,1,0)</f>
        <v>#N/A</v>
      </c>
      <c r="H237" s="4" t="s">
        <v>15</v>
      </c>
      <c r="I237" s="40">
        <v>159525</v>
      </c>
      <c r="J237" s="41">
        <f t="shared" si="49"/>
        <v>8438.8725000000013</v>
      </c>
      <c r="K237" s="5">
        <v>159524.6</v>
      </c>
      <c r="L237" s="33" t="s">
        <v>349</v>
      </c>
      <c r="M237" s="14">
        <v>43000</v>
      </c>
      <c r="N237" s="8">
        <v>178667.55200000003</v>
      </c>
      <c r="O237" s="10">
        <v>183453.29000000004</v>
      </c>
      <c r="P237" s="16">
        <f t="shared" si="53"/>
        <v>152151.61428571431</v>
      </c>
      <c r="Q237" s="16">
        <f t="shared" si="54"/>
        <v>28908.806714285718</v>
      </c>
      <c r="R237" s="11">
        <f t="shared" si="62"/>
        <v>181060.42100000003</v>
      </c>
      <c r="S237" s="9">
        <f t="shared" si="51"/>
        <v>0.13500000000000023</v>
      </c>
      <c r="T237" s="12" t="s">
        <v>310</v>
      </c>
      <c r="U237" s="3" t="s">
        <v>48</v>
      </c>
      <c r="V237" s="26" t="b">
        <f t="shared" si="48"/>
        <v>1</v>
      </c>
      <c r="W237" s="28">
        <v>183453.29000000004</v>
      </c>
      <c r="X237" s="27">
        <f t="shared" si="52"/>
        <v>0</v>
      </c>
    </row>
    <row r="238" spans="1:24" ht="60" customHeight="1" x14ac:dyDescent="0.2">
      <c r="A238" s="24">
        <v>235</v>
      </c>
      <c r="B238" s="3" t="s">
        <v>10</v>
      </c>
      <c r="C238" s="3" t="s">
        <v>145</v>
      </c>
      <c r="D238" s="3" t="s">
        <v>146</v>
      </c>
      <c r="E238" s="3" t="s">
        <v>147</v>
      </c>
      <c r="F238" s="3" t="s">
        <v>159</v>
      </c>
      <c r="G238" s="3" t="e">
        <f>VLOOKUP(F238,'[1]RELACION COMPLETA X VEHICULO'!$B$1:$B$515,1,0)</f>
        <v>#N/A</v>
      </c>
      <c r="H238" s="4" t="s">
        <v>15</v>
      </c>
      <c r="I238" s="40">
        <v>471789</v>
      </c>
      <c r="J238" s="41">
        <f t="shared" si="49"/>
        <v>24957.6381</v>
      </c>
      <c r="K238" s="5">
        <v>471789.3</v>
      </c>
      <c r="L238" s="33" t="s">
        <v>363</v>
      </c>
      <c r="M238" s="7">
        <v>150000</v>
      </c>
      <c r="N238" s="8">
        <v>528404.01600000006</v>
      </c>
      <c r="O238" s="10">
        <v>542557.69499999995</v>
      </c>
      <c r="P238" s="16">
        <f t="shared" si="53"/>
        <v>342006.08151260507</v>
      </c>
      <c r="Q238" s="16">
        <f t="shared" si="54"/>
        <v>64981.155487394964</v>
      </c>
      <c r="R238" s="11">
        <f t="shared" ref="R238:R249" si="63">AVERAGE(M238:O238)</f>
        <v>406987.23700000002</v>
      </c>
      <c r="S238" s="9">
        <f t="shared" si="51"/>
        <v>-0.13735382086876491</v>
      </c>
      <c r="T238" s="12" t="s">
        <v>307</v>
      </c>
      <c r="U238" s="3" t="s">
        <v>159</v>
      </c>
      <c r="V238" s="26" t="b">
        <f t="shared" si="48"/>
        <v>1</v>
      </c>
      <c r="W238" s="28">
        <v>542557.69499999995</v>
      </c>
      <c r="X238" s="27">
        <f t="shared" si="52"/>
        <v>0</v>
      </c>
    </row>
    <row r="239" spans="1:24" ht="60" customHeight="1" x14ac:dyDescent="0.2">
      <c r="A239" s="24">
        <v>236</v>
      </c>
      <c r="B239" s="3" t="s">
        <v>10</v>
      </c>
      <c r="C239" s="3" t="s">
        <v>145</v>
      </c>
      <c r="D239" s="3" t="s">
        <v>146</v>
      </c>
      <c r="E239" s="3" t="s">
        <v>147</v>
      </c>
      <c r="F239" s="3" t="s">
        <v>50</v>
      </c>
      <c r="G239" s="3" t="e">
        <f>VLOOKUP(F239,'[1]RELACION COMPLETA X VEHICULO'!$B$1:$B$515,1,0)</f>
        <v>#N/A</v>
      </c>
      <c r="H239" s="4" t="s">
        <v>15</v>
      </c>
      <c r="I239" s="40">
        <v>1168413</v>
      </c>
      <c r="J239" s="41">
        <f t="shared" si="49"/>
        <v>61809.047700000003</v>
      </c>
      <c r="K239" s="5">
        <v>1168413.3999999999</v>
      </c>
      <c r="L239" s="33" t="s">
        <v>350</v>
      </c>
      <c r="M239" s="7">
        <v>599000</v>
      </c>
      <c r="N239" s="8">
        <v>1308623.0079999999</v>
      </c>
      <c r="O239" s="10">
        <v>1343675.41</v>
      </c>
      <c r="P239" s="16">
        <f t="shared" si="53"/>
        <v>910727.84817927156</v>
      </c>
      <c r="Q239" s="16">
        <f t="shared" si="54"/>
        <v>173038.29115406159</v>
      </c>
      <c r="R239" s="11">
        <f t="shared" si="63"/>
        <v>1083766.1393333331</v>
      </c>
      <c r="S239" s="9">
        <f t="shared" si="51"/>
        <v>-7.2446328214540112E-2</v>
      </c>
      <c r="T239" s="12" t="s">
        <v>307</v>
      </c>
      <c r="U239" s="3" t="s">
        <v>50</v>
      </c>
      <c r="V239" s="26" t="b">
        <f t="shared" si="48"/>
        <v>1</v>
      </c>
      <c r="W239" s="28">
        <v>1343675.41</v>
      </c>
      <c r="X239" s="27">
        <f t="shared" si="52"/>
        <v>0</v>
      </c>
    </row>
    <row r="240" spans="1:24" ht="60" customHeight="1" x14ac:dyDescent="0.2">
      <c r="A240" s="24">
        <v>237</v>
      </c>
      <c r="B240" s="3" t="s">
        <v>10</v>
      </c>
      <c r="C240" s="3" t="s">
        <v>145</v>
      </c>
      <c r="D240" s="3" t="s">
        <v>146</v>
      </c>
      <c r="E240" s="3" t="s">
        <v>147</v>
      </c>
      <c r="F240" s="3" t="s">
        <v>94</v>
      </c>
      <c r="G240" s="3" t="e">
        <f>VLOOKUP(F240,'[1]RELACION COMPLETA X VEHICULO'!$B$1:$B$515,1,0)</f>
        <v>#N/A</v>
      </c>
      <c r="H240" s="4" t="s">
        <v>15</v>
      </c>
      <c r="I240" s="40">
        <v>0</v>
      </c>
      <c r="J240" s="41">
        <f t="shared" si="49"/>
        <v>0</v>
      </c>
      <c r="K240" s="5">
        <v>693159.1333333333</v>
      </c>
      <c r="L240" s="33" t="s">
        <v>352</v>
      </c>
      <c r="M240" s="14">
        <v>53000</v>
      </c>
      <c r="N240" s="8">
        <v>776338.22933333332</v>
      </c>
      <c r="O240" s="10">
        <v>797133.0033333333</v>
      </c>
      <c r="P240" s="16">
        <f t="shared" si="53"/>
        <v>661122.3666666667</v>
      </c>
      <c r="Q240" s="16">
        <f t="shared" si="54"/>
        <v>125613.24966666667</v>
      </c>
      <c r="R240" s="11">
        <f>AVERAGE(N240:O240)</f>
        <v>786735.61633333331</v>
      </c>
      <c r="S240" s="9">
        <f t="shared" si="51"/>
        <v>0.13500000000000001</v>
      </c>
      <c r="T240" s="12" t="s">
        <v>307</v>
      </c>
      <c r="U240" s="3" t="s">
        <v>94</v>
      </c>
      <c r="V240" s="26" t="b">
        <f t="shared" si="48"/>
        <v>1</v>
      </c>
      <c r="W240" s="28">
        <v>797133.0033333333</v>
      </c>
      <c r="X240" s="27">
        <f t="shared" si="52"/>
        <v>0</v>
      </c>
    </row>
    <row r="241" spans="1:24" ht="60" customHeight="1" x14ac:dyDescent="0.2">
      <c r="A241" s="24">
        <v>238</v>
      </c>
      <c r="B241" s="3" t="s">
        <v>10</v>
      </c>
      <c r="C241" s="3" t="s">
        <v>145</v>
      </c>
      <c r="D241" s="3" t="s">
        <v>146</v>
      </c>
      <c r="E241" s="3" t="s">
        <v>147</v>
      </c>
      <c r="F241" s="3" t="s">
        <v>51</v>
      </c>
      <c r="G241" s="3" t="e">
        <f>VLOOKUP(F241,'[1]RELACION COMPLETA X VEHICULO'!$B$1:$B$515,1,0)</f>
        <v>#N/A</v>
      </c>
      <c r="H241" s="4" t="s">
        <v>15</v>
      </c>
      <c r="I241" s="40">
        <v>105275</v>
      </c>
      <c r="J241" s="41">
        <f t="shared" si="49"/>
        <v>5569.0475000000006</v>
      </c>
      <c r="K241" s="5">
        <v>105275.3333333333</v>
      </c>
      <c r="L241" s="30"/>
      <c r="M241" s="5">
        <v>110844.0475</v>
      </c>
      <c r="N241" s="8">
        <v>117908.37333333331</v>
      </c>
      <c r="O241" s="10">
        <v>121066.6333333333</v>
      </c>
      <c r="P241" s="16">
        <f t="shared" si="53"/>
        <v>97988.530578898208</v>
      </c>
      <c r="Q241" s="16">
        <f t="shared" si="54"/>
        <v>18617.820809990659</v>
      </c>
      <c r="R241" s="11">
        <f t="shared" si="63"/>
        <v>116606.35138888886</v>
      </c>
      <c r="S241" s="9">
        <f t="shared" si="51"/>
        <v>0.10763222206742529</v>
      </c>
      <c r="T241" s="12" t="s">
        <v>307</v>
      </c>
      <c r="U241" s="3" t="s">
        <v>51</v>
      </c>
      <c r="V241" s="26" t="b">
        <f t="shared" si="48"/>
        <v>1</v>
      </c>
      <c r="W241" s="28">
        <v>121066.6333333333</v>
      </c>
      <c r="X241" s="27">
        <f t="shared" si="52"/>
        <v>0</v>
      </c>
    </row>
    <row r="242" spans="1:24" ht="60" customHeight="1" x14ac:dyDescent="0.2">
      <c r="A242" s="24">
        <v>239</v>
      </c>
      <c r="B242" s="3" t="s">
        <v>10</v>
      </c>
      <c r="C242" s="3" t="s">
        <v>145</v>
      </c>
      <c r="D242" s="3" t="s">
        <v>146</v>
      </c>
      <c r="E242" s="3" t="s">
        <v>147</v>
      </c>
      <c r="F242" s="3" t="s">
        <v>52</v>
      </c>
      <c r="G242" s="3" t="e">
        <f>VLOOKUP(F242,'[1]RELACION COMPLETA X VEHICULO'!$B$1:$B$515,1,0)</f>
        <v>#N/A</v>
      </c>
      <c r="H242" s="4" t="s">
        <v>15</v>
      </c>
      <c r="I242" s="40">
        <v>107727</v>
      </c>
      <c r="J242" s="41">
        <f t="shared" si="49"/>
        <v>5698.7583000000004</v>
      </c>
      <c r="K242" s="5">
        <v>107726.73333333329</v>
      </c>
      <c r="L242" s="30"/>
      <c r="M242" s="5">
        <v>113425.7583</v>
      </c>
      <c r="N242" s="8">
        <v>120653.94133333329</v>
      </c>
      <c r="O242" s="10">
        <v>123885.7433333333</v>
      </c>
      <c r="P242" s="16">
        <f t="shared" si="53"/>
        <v>100270.43220354807</v>
      </c>
      <c r="Q242" s="16">
        <f t="shared" si="54"/>
        <v>19051.382118674133</v>
      </c>
      <c r="R242" s="11">
        <f t="shared" si="63"/>
        <v>119321.8143222222</v>
      </c>
      <c r="S242" s="9">
        <f t="shared" si="51"/>
        <v>0.10763420211593022</v>
      </c>
      <c r="T242" s="12" t="s">
        <v>307</v>
      </c>
      <c r="U242" s="3" t="s">
        <v>52</v>
      </c>
      <c r="V242" s="26" t="b">
        <f t="shared" si="48"/>
        <v>1</v>
      </c>
      <c r="W242" s="28">
        <v>123885.7433333333</v>
      </c>
      <c r="X242" s="27">
        <f t="shared" si="52"/>
        <v>0</v>
      </c>
    </row>
    <row r="243" spans="1:24" ht="60" customHeight="1" x14ac:dyDescent="0.2">
      <c r="A243" s="24">
        <v>240</v>
      </c>
      <c r="B243" s="3" t="s">
        <v>10</v>
      </c>
      <c r="C243" s="3" t="s">
        <v>145</v>
      </c>
      <c r="D243" s="3" t="s">
        <v>146</v>
      </c>
      <c r="E243" s="3" t="s">
        <v>147</v>
      </c>
      <c r="F243" s="3" t="s">
        <v>53</v>
      </c>
      <c r="G243" s="3" t="e">
        <f>VLOOKUP(F243,'[1]RELACION COMPLETA X VEHICULO'!$B$1:$B$515,1,0)</f>
        <v>#N/A</v>
      </c>
      <c r="H243" s="4" t="s">
        <v>15</v>
      </c>
      <c r="I243" s="40">
        <v>370915</v>
      </c>
      <c r="J243" s="41">
        <f t="shared" si="49"/>
        <v>19621.4035</v>
      </c>
      <c r="K243" s="5">
        <v>370915.06666666671</v>
      </c>
      <c r="L243" s="30"/>
      <c r="M243" s="5">
        <v>390536.40350000001</v>
      </c>
      <c r="N243" s="8">
        <v>415424.87466666673</v>
      </c>
      <c r="O243" s="10">
        <v>426552.32666666672</v>
      </c>
      <c r="P243" s="16">
        <f t="shared" si="53"/>
        <v>345241.90611577971</v>
      </c>
      <c r="Q243" s="16">
        <f t="shared" si="54"/>
        <v>65595.962161998148</v>
      </c>
      <c r="R243" s="11">
        <f t="shared" si="63"/>
        <v>410837.86827777786</v>
      </c>
      <c r="S243" s="9">
        <f t="shared" si="51"/>
        <v>0.10763327025210567</v>
      </c>
      <c r="T243" s="12" t="s">
        <v>307</v>
      </c>
      <c r="U243" s="3" t="s">
        <v>53</v>
      </c>
      <c r="V243" s="26" t="b">
        <f t="shared" si="48"/>
        <v>1</v>
      </c>
      <c r="W243" s="28">
        <v>426552.32666666672</v>
      </c>
      <c r="X243" s="27">
        <f t="shared" si="52"/>
        <v>0</v>
      </c>
    </row>
    <row r="244" spans="1:24" ht="60" customHeight="1" x14ac:dyDescent="0.2">
      <c r="A244" s="24">
        <v>241</v>
      </c>
      <c r="B244" s="3" t="s">
        <v>10</v>
      </c>
      <c r="C244" s="3" t="s">
        <v>145</v>
      </c>
      <c r="D244" s="3" t="s">
        <v>146</v>
      </c>
      <c r="E244" s="3" t="s">
        <v>147</v>
      </c>
      <c r="F244" s="3" t="s">
        <v>54</v>
      </c>
      <c r="G244" s="3" t="e">
        <f>VLOOKUP(F244,'[1]RELACION COMPLETA X VEHICULO'!$B$1:$B$515,1,0)</f>
        <v>#N/A</v>
      </c>
      <c r="H244" s="4" t="s">
        <v>15</v>
      </c>
      <c r="I244" s="40">
        <v>346520</v>
      </c>
      <c r="J244" s="41">
        <f t="shared" si="49"/>
        <v>18330.907999999999</v>
      </c>
      <c r="K244" s="5">
        <v>346520.06666666671</v>
      </c>
      <c r="L244" s="30"/>
      <c r="M244" s="5"/>
      <c r="N244" s="8">
        <v>388102.47466666671</v>
      </c>
      <c r="O244" s="10">
        <v>398498.07666666672</v>
      </c>
      <c r="P244" s="16">
        <f t="shared" si="53"/>
        <v>330504.43333333335</v>
      </c>
      <c r="Q244" s="16">
        <f t="shared" si="54"/>
        <v>62795.842333333334</v>
      </c>
      <c r="R244" s="11">
        <f t="shared" si="63"/>
        <v>393300.27566666668</v>
      </c>
      <c r="S244" s="9">
        <f t="shared" si="51"/>
        <v>0.13500000000000001</v>
      </c>
      <c r="T244" s="12" t="s">
        <v>307</v>
      </c>
      <c r="U244" s="3" t="s">
        <v>54</v>
      </c>
      <c r="V244" s="26" t="b">
        <f t="shared" si="48"/>
        <v>1</v>
      </c>
      <c r="W244" s="28">
        <v>398498.07666666672</v>
      </c>
      <c r="X244" s="27">
        <f t="shared" si="52"/>
        <v>0</v>
      </c>
    </row>
    <row r="245" spans="1:24" ht="60" customHeight="1" x14ac:dyDescent="0.2">
      <c r="A245" s="24">
        <v>242</v>
      </c>
      <c r="B245" s="3" t="s">
        <v>10</v>
      </c>
      <c r="C245" s="3" t="s">
        <v>145</v>
      </c>
      <c r="D245" s="3" t="s">
        <v>146</v>
      </c>
      <c r="E245" s="3" t="s">
        <v>147</v>
      </c>
      <c r="F245" s="3" t="s">
        <v>55</v>
      </c>
      <c r="G245" s="3" t="e">
        <f>VLOOKUP(F245,'[1]RELACION COMPLETA X VEHICULO'!$B$1:$B$515,1,0)</f>
        <v>#N/A</v>
      </c>
      <c r="H245" s="4" t="s">
        <v>15</v>
      </c>
      <c r="I245" s="40">
        <v>240428</v>
      </c>
      <c r="J245" s="41">
        <f t="shared" si="49"/>
        <v>12718.6412</v>
      </c>
      <c r="K245" s="5">
        <v>240427.6</v>
      </c>
      <c r="L245" s="33" t="s">
        <v>351</v>
      </c>
      <c r="M245" s="14">
        <v>167000</v>
      </c>
      <c r="N245" s="8">
        <v>269278.91200000001</v>
      </c>
      <c r="O245" s="10">
        <v>276491.74</v>
      </c>
      <c r="P245" s="16">
        <f t="shared" si="53"/>
        <v>199655.64481792718</v>
      </c>
      <c r="Q245" s="16">
        <f t="shared" si="54"/>
        <v>37934.572515406166</v>
      </c>
      <c r="R245" s="11">
        <f t="shared" si="63"/>
        <v>237590.21733333333</v>
      </c>
      <c r="S245" s="9">
        <f t="shared" si="51"/>
        <v>-1.1801401613902418E-2</v>
      </c>
      <c r="T245" s="12" t="s">
        <v>307</v>
      </c>
      <c r="U245" s="3" t="s">
        <v>55</v>
      </c>
      <c r="V245" s="26" t="b">
        <f t="shared" si="48"/>
        <v>1</v>
      </c>
      <c r="W245" s="28">
        <v>276491.74</v>
      </c>
      <c r="X245" s="27">
        <f t="shared" si="52"/>
        <v>0</v>
      </c>
    </row>
    <row r="246" spans="1:24" ht="60" customHeight="1" x14ac:dyDescent="0.2">
      <c r="A246" s="24">
        <v>243</v>
      </c>
      <c r="B246" s="3" t="s">
        <v>10</v>
      </c>
      <c r="C246" s="3" t="s">
        <v>145</v>
      </c>
      <c r="D246" s="3" t="s">
        <v>146</v>
      </c>
      <c r="E246" s="3" t="s">
        <v>147</v>
      </c>
      <c r="F246" s="3" t="s">
        <v>56</v>
      </c>
      <c r="G246" s="3" t="e">
        <f>VLOOKUP(F246,'[1]RELACION COMPLETA X VEHICULO'!$B$1:$B$515,1,0)</f>
        <v>#N/A</v>
      </c>
      <c r="H246" s="4" t="s">
        <v>15</v>
      </c>
      <c r="I246" s="40">
        <v>310106</v>
      </c>
      <c r="J246" s="41">
        <f t="shared" si="49"/>
        <v>16404.607400000001</v>
      </c>
      <c r="K246" s="5">
        <v>310106.06666666671</v>
      </c>
      <c r="L246" s="30"/>
      <c r="M246" s="35">
        <v>252795.13579999999</v>
      </c>
      <c r="N246" s="8">
        <v>347318.79466666671</v>
      </c>
      <c r="O246" s="10">
        <v>356621.97666666668</v>
      </c>
      <c r="P246" s="16">
        <f t="shared" si="53"/>
        <v>295773.43333333335</v>
      </c>
      <c r="Q246" s="16">
        <f t="shared" si="54"/>
        <v>56196.952333333335</v>
      </c>
      <c r="R246" s="11">
        <f t="shared" ref="R246:R248" si="64">AVERAGE(N246:O246)</f>
        <v>351970.38566666667</v>
      </c>
      <c r="S246" s="9">
        <f t="shared" si="51"/>
        <v>0.13499999999999979</v>
      </c>
      <c r="T246" s="12" t="s">
        <v>310</v>
      </c>
      <c r="U246" s="3" t="s">
        <v>56</v>
      </c>
      <c r="V246" s="26" t="b">
        <f t="shared" si="48"/>
        <v>1</v>
      </c>
      <c r="W246" s="28">
        <v>356621.97666666668</v>
      </c>
      <c r="X246" s="27">
        <f t="shared" si="52"/>
        <v>0</v>
      </c>
    </row>
    <row r="247" spans="1:24" ht="60" customHeight="1" x14ac:dyDescent="0.2">
      <c r="A247" s="24">
        <v>244</v>
      </c>
      <c r="B247" s="3" t="s">
        <v>10</v>
      </c>
      <c r="C247" s="3" t="s">
        <v>145</v>
      </c>
      <c r="D247" s="3" t="s">
        <v>146</v>
      </c>
      <c r="E247" s="3" t="s">
        <v>147</v>
      </c>
      <c r="F247" s="3" t="s">
        <v>57</v>
      </c>
      <c r="G247" s="3" t="e">
        <f>VLOOKUP(F247,'[1]RELACION COMPLETA X VEHICULO'!$B$1:$B$515,1,0)</f>
        <v>#N/A</v>
      </c>
      <c r="H247" s="4" t="s">
        <v>15</v>
      </c>
      <c r="I247" s="40">
        <v>289488</v>
      </c>
      <c r="J247" s="41">
        <f t="shared" si="49"/>
        <v>15313.915200000001</v>
      </c>
      <c r="K247" s="5">
        <v>289488.45</v>
      </c>
      <c r="L247" s="30"/>
      <c r="M247" s="35">
        <v>281548.47173333331</v>
      </c>
      <c r="N247" s="8">
        <v>324227.06400000001</v>
      </c>
      <c r="O247" s="10">
        <v>332911.71750000003</v>
      </c>
      <c r="P247" s="16">
        <f t="shared" si="53"/>
        <v>276108.73172268912</v>
      </c>
      <c r="Q247" s="16">
        <f t="shared" si="54"/>
        <v>52460.659027310932</v>
      </c>
      <c r="R247" s="11">
        <f t="shared" si="64"/>
        <v>328569.39075000002</v>
      </c>
      <c r="S247" s="9">
        <f t="shared" si="51"/>
        <v>0.13500000000000001</v>
      </c>
      <c r="T247" s="12" t="s">
        <v>310</v>
      </c>
      <c r="U247" s="3" t="s">
        <v>57</v>
      </c>
      <c r="V247" s="26" t="b">
        <f t="shared" si="48"/>
        <v>1</v>
      </c>
      <c r="W247" s="28">
        <v>332911.71750000003</v>
      </c>
      <c r="X247" s="27">
        <f t="shared" si="52"/>
        <v>0</v>
      </c>
    </row>
    <row r="248" spans="1:24" ht="60" customHeight="1" x14ac:dyDescent="0.2">
      <c r="A248" s="24">
        <v>245</v>
      </c>
      <c r="B248" s="3" t="s">
        <v>10</v>
      </c>
      <c r="C248" s="3" t="s">
        <v>145</v>
      </c>
      <c r="D248" s="3" t="s">
        <v>146</v>
      </c>
      <c r="E248" s="3" t="s">
        <v>147</v>
      </c>
      <c r="F248" s="3" t="s">
        <v>58</v>
      </c>
      <c r="G248" s="3" t="e">
        <f>VLOOKUP(F248,'[1]RELACION COMPLETA X VEHICULO'!$B$1:$B$515,1,0)</f>
        <v>#N/A</v>
      </c>
      <c r="H248" s="4" t="s">
        <v>15</v>
      </c>
      <c r="I248" s="40">
        <v>546797</v>
      </c>
      <c r="J248" s="41">
        <f t="shared" si="49"/>
        <v>28925.561300000001</v>
      </c>
      <c r="K248" s="5">
        <v>546797.44999999995</v>
      </c>
      <c r="L248" s="30"/>
      <c r="M248" s="35">
        <v>543433.52043333335</v>
      </c>
      <c r="N248" s="8">
        <v>612413.14399999997</v>
      </c>
      <c r="O248" s="10">
        <v>628817.0675</v>
      </c>
      <c r="P248" s="16">
        <f t="shared" si="53"/>
        <v>521525.29894957982</v>
      </c>
      <c r="Q248" s="16">
        <f t="shared" si="54"/>
        <v>99089.806800420163</v>
      </c>
      <c r="R248" s="11">
        <f t="shared" si="64"/>
        <v>620615.10574999999</v>
      </c>
      <c r="S248" s="9">
        <f t="shared" si="51"/>
        <v>0.13500000000000001</v>
      </c>
      <c r="T248" s="12" t="s">
        <v>310</v>
      </c>
      <c r="U248" s="3" t="s">
        <v>58</v>
      </c>
      <c r="V248" s="26" t="b">
        <f t="shared" si="48"/>
        <v>1</v>
      </c>
      <c r="W248" s="28">
        <v>628817.0675</v>
      </c>
      <c r="X248" s="27">
        <f t="shared" si="52"/>
        <v>0</v>
      </c>
    </row>
    <row r="249" spans="1:24" ht="60" customHeight="1" x14ac:dyDescent="0.2">
      <c r="A249" s="24">
        <v>246</v>
      </c>
      <c r="B249" s="3" t="s">
        <v>10</v>
      </c>
      <c r="C249" s="3" t="s">
        <v>145</v>
      </c>
      <c r="D249" s="3" t="s">
        <v>146</v>
      </c>
      <c r="E249" s="3" t="s">
        <v>147</v>
      </c>
      <c r="F249" s="3" t="s">
        <v>59</v>
      </c>
      <c r="G249" s="3" t="e">
        <f>VLOOKUP(F249,'[1]RELACION COMPLETA X VEHICULO'!$B$1:$B$515,1,0)</f>
        <v>#N/A</v>
      </c>
      <c r="H249" s="4" t="s">
        <v>15</v>
      </c>
      <c r="I249" s="40">
        <v>484124</v>
      </c>
      <c r="J249" s="41">
        <f t="shared" si="49"/>
        <v>25610.159600000003</v>
      </c>
      <c r="K249" s="5">
        <v>484123.73333333328</v>
      </c>
      <c r="L249" s="30"/>
      <c r="M249" s="5">
        <v>509734.15960000001</v>
      </c>
      <c r="N249" s="8">
        <v>542218.58133333328</v>
      </c>
      <c r="O249" s="10">
        <v>556742.29333333333</v>
      </c>
      <c r="P249" s="16">
        <f t="shared" si="53"/>
        <v>450614.85553688143</v>
      </c>
      <c r="Q249" s="16">
        <f t="shared" si="54"/>
        <v>85616.822552007477</v>
      </c>
      <c r="R249" s="11">
        <f t="shared" si="63"/>
        <v>536231.67808888888</v>
      </c>
      <c r="S249" s="9">
        <f t="shared" si="51"/>
        <v>0.10763352665397585</v>
      </c>
      <c r="T249" s="12" t="s">
        <v>307</v>
      </c>
      <c r="U249" s="3" t="s">
        <v>59</v>
      </c>
      <c r="V249" s="26" t="b">
        <f t="shared" si="48"/>
        <v>1</v>
      </c>
      <c r="W249" s="28">
        <v>556742.29333333333</v>
      </c>
      <c r="X249" s="27">
        <f t="shared" si="52"/>
        <v>0</v>
      </c>
    </row>
    <row r="250" spans="1:24" ht="60" customHeight="1" x14ac:dyDescent="0.2">
      <c r="A250" s="24">
        <v>247</v>
      </c>
      <c r="B250" s="3" t="s">
        <v>62</v>
      </c>
      <c r="C250" s="3" t="s">
        <v>145</v>
      </c>
      <c r="D250" s="3" t="s">
        <v>146</v>
      </c>
      <c r="E250" s="3" t="s">
        <v>147</v>
      </c>
      <c r="F250" s="3" t="s">
        <v>63</v>
      </c>
      <c r="G250" s="3" t="e">
        <f>VLOOKUP(F250,'[1]RELACION COMPLETA X VEHICULO'!$B$1:$B$515,1,0)</f>
        <v>#N/A</v>
      </c>
      <c r="H250" s="4" t="s">
        <v>15</v>
      </c>
      <c r="I250" s="5">
        <v>162952.20000000001</v>
      </c>
      <c r="J250" s="41">
        <f t="shared" si="49"/>
        <v>8620.1713800000016</v>
      </c>
      <c r="K250" s="5">
        <v>162952.20000000001</v>
      </c>
      <c r="L250" s="30"/>
      <c r="M250" s="35">
        <v>251090</v>
      </c>
      <c r="N250" s="8">
        <v>182506.46400000004</v>
      </c>
      <c r="O250" s="10">
        <v>187395.03000000003</v>
      </c>
      <c r="P250" s="16">
        <f t="shared" si="53"/>
        <v>155420.79579831936</v>
      </c>
      <c r="Q250" s="16">
        <f t="shared" si="54"/>
        <v>29529.95120168068</v>
      </c>
      <c r="R250" s="11">
        <f>AVERAGE(N250:O250)</f>
        <v>184950.74700000003</v>
      </c>
      <c r="S250" s="9">
        <f t="shared" si="51"/>
        <v>0.13500000000000001</v>
      </c>
      <c r="T250" s="12" t="s">
        <v>311</v>
      </c>
      <c r="U250" s="3" t="s">
        <v>63</v>
      </c>
      <c r="V250" s="26" t="b">
        <f t="shared" si="48"/>
        <v>1</v>
      </c>
      <c r="W250" s="28">
        <v>187395.03000000003</v>
      </c>
      <c r="X250" s="27">
        <f t="shared" si="52"/>
        <v>0</v>
      </c>
    </row>
    <row r="251" spans="1:24" ht="60" customHeight="1" x14ac:dyDescent="0.2">
      <c r="A251" s="24">
        <v>248</v>
      </c>
      <c r="B251" s="3" t="s">
        <v>62</v>
      </c>
      <c r="C251" s="3" t="s">
        <v>145</v>
      </c>
      <c r="D251" s="3" t="s">
        <v>146</v>
      </c>
      <c r="E251" s="3" t="s">
        <v>147</v>
      </c>
      <c r="F251" s="3" t="s">
        <v>160</v>
      </c>
      <c r="G251" s="3" t="e">
        <f>VLOOKUP(F251,'[1]RELACION COMPLETA X VEHICULO'!$B$1:$B$515,1,0)</f>
        <v>#N/A</v>
      </c>
      <c r="H251" s="4" t="s">
        <v>15</v>
      </c>
      <c r="I251" s="40">
        <v>0</v>
      </c>
      <c r="J251" s="41">
        <f t="shared" si="49"/>
        <v>0</v>
      </c>
      <c r="K251" s="5"/>
      <c r="L251" s="30"/>
      <c r="M251" s="5">
        <v>2887535</v>
      </c>
      <c r="N251" s="8">
        <v>3257030</v>
      </c>
      <c r="O251" s="10">
        <v>3257030</v>
      </c>
      <c r="P251" s="16">
        <f t="shared" si="53"/>
        <v>2737000</v>
      </c>
      <c r="Q251" s="16">
        <f t="shared" si="54"/>
        <v>520030</v>
      </c>
      <c r="R251" s="11">
        <f t="shared" ref="R251:R252" si="65">AVERAGE(N251:O251)</f>
        <v>3257030</v>
      </c>
      <c r="S251" s="9" t="s">
        <v>308</v>
      </c>
      <c r="T251" s="12" t="s">
        <v>307</v>
      </c>
      <c r="U251" s="3" t="s">
        <v>160</v>
      </c>
      <c r="V251" s="26" t="b">
        <f t="shared" si="48"/>
        <v>1</v>
      </c>
      <c r="W251" s="28">
        <v>3257030</v>
      </c>
      <c r="X251" s="27">
        <f t="shared" si="52"/>
        <v>0</v>
      </c>
    </row>
    <row r="252" spans="1:24" ht="60" customHeight="1" x14ac:dyDescent="0.2">
      <c r="A252" s="24">
        <v>249</v>
      </c>
      <c r="B252" s="3" t="s">
        <v>62</v>
      </c>
      <c r="C252" s="3" t="s">
        <v>145</v>
      </c>
      <c r="D252" s="3" t="s">
        <v>146</v>
      </c>
      <c r="E252" s="3" t="s">
        <v>147</v>
      </c>
      <c r="F252" s="3" t="s">
        <v>161</v>
      </c>
      <c r="G252" s="3" t="e">
        <f>VLOOKUP(F252,'[1]RELACION COMPLETA X VEHICULO'!$B$1:$B$515,1,0)</f>
        <v>#N/A</v>
      </c>
      <c r="H252" s="4" t="s">
        <v>15</v>
      </c>
      <c r="I252" s="40">
        <v>0</v>
      </c>
      <c r="J252" s="41">
        <f t="shared" si="49"/>
        <v>0</v>
      </c>
      <c r="K252" s="5"/>
      <c r="L252" s="30"/>
      <c r="M252" s="5">
        <v>2385355</v>
      </c>
      <c r="N252" s="8">
        <v>2690590</v>
      </c>
      <c r="O252" s="10">
        <v>2690590</v>
      </c>
      <c r="P252" s="16">
        <f t="shared" si="53"/>
        <v>2261000</v>
      </c>
      <c r="Q252" s="16">
        <f t="shared" si="54"/>
        <v>429590</v>
      </c>
      <c r="R252" s="11">
        <f t="shared" si="65"/>
        <v>2690590</v>
      </c>
      <c r="S252" s="9" t="s">
        <v>308</v>
      </c>
      <c r="T252" s="12" t="s">
        <v>307</v>
      </c>
      <c r="U252" s="3" t="s">
        <v>161</v>
      </c>
      <c r="V252" s="26" t="b">
        <f t="shared" si="48"/>
        <v>1</v>
      </c>
      <c r="W252" s="28">
        <v>2690590</v>
      </c>
      <c r="X252" s="27">
        <f t="shared" si="52"/>
        <v>0</v>
      </c>
    </row>
    <row r="253" spans="1:24" ht="60" customHeight="1" x14ac:dyDescent="0.2">
      <c r="A253" s="24">
        <v>250</v>
      </c>
      <c r="B253" s="3" t="s">
        <v>62</v>
      </c>
      <c r="C253" s="3" t="s">
        <v>145</v>
      </c>
      <c r="D253" s="3" t="s">
        <v>146</v>
      </c>
      <c r="E253" s="3" t="s">
        <v>147</v>
      </c>
      <c r="F253" s="3" t="s">
        <v>162</v>
      </c>
      <c r="G253" s="3" t="s">
        <v>317</v>
      </c>
      <c r="H253" s="4" t="s">
        <v>15</v>
      </c>
      <c r="I253" s="40" t="e">
        <v>#N/A</v>
      </c>
      <c r="J253" s="41" t="e">
        <f t="shared" si="49"/>
        <v>#N/A</v>
      </c>
      <c r="K253" s="5">
        <v>1011500</v>
      </c>
      <c r="L253" s="30"/>
      <c r="M253" s="5">
        <v>255000.79810000001</v>
      </c>
      <c r="N253" s="8">
        <v>1132880</v>
      </c>
      <c r="O253" s="10">
        <v>1163225</v>
      </c>
      <c r="P253" s="16">
        <f t="shared" si="53"/>
        <v>964750</v>
      </c>
      <c r="Q253" s="16">
        <f t="shared" si="54"/>
        <v>183302.5</v>
      </c>
      <c r="R253" s="11">
        <f>AVERAGE(N253:O253)</f>
        <v>1148052.5</v>
      </c>
      <c r="S253" s="9">
        <f t="shared" si="51"/>
        <v>0.13500000000000001</v>
      </c>
      <c r="T253" s="12" t="s">
        <v>307</v>
      </c>
      <c r="U253" s="3" t="s">
        <v>162</v>
      </c>
      <c r="V253" s="26" t="b">
        <f t="shared" si="48"/>
        <v>1</v>
      </c>
      <c r="W253" s="28">
        <v>1163225</v>
      </c>
      <c r="X253" s="27">
        <f t="shared" si="52"/>
        <v>0</v>
      </c>
    </row>
    <row r="254" spans="1:24" ht="60" customHeight="1" x14ac:dyDescent="0.2">
      <c r="A254" s="24">
        <v>251</v>
      </c>
      <c r="B254" s="3" t="s">
        <v>62</v>
      </c>
      <c r="C254" s="3" t="s">
        <v>145</v>
      </c>
      <c r="D254" s="3" t="s">
        <v>146</v>
      </c>
      <c r="E254" s="3" t="s">
        <v>147</v>
      </c>
      <c r="F254" s="3" t="s">
        <v>163</v>
      </c>
      <c r="G254" s="3" t="e">
        <f>VLOOKUP(F254,'[1]RELACION COMPLETA X VEHICULO'!$B$1:$B$515,1,0)</f>
        <v>#N/A</v>
      </c>
      <c r="H254" s="4" t="s">
        <v>15</v>
      </c>
      <c r="I254" s="40">
        <v>0</v>
      </c>
      <c r="J254" s="41">
        <f t="shared" si="49"/>
        <v>0</v>
      </c>
      <c r="K254" s="5"/>
      <c r="L254" s="30"/>
      <c r="M254" s="5">
        <v>1004360</v>
      </c>
      <c r="N254" s="8">
        <v>1132880</v>
      </c>
      <c r="O254" s="10">
        <v>1132880</v>
      </c>
      <c r="P254" s="16">
        <f t="shared" si="53"/>
        <v>952000</v>
      </c>
      <c r="Q254" s="16">
        <f t="shared" si="54"/>
        <v>180880</v>
      </c>
      <c r="R254" s="11">
        <f t="shared" ref="R254:R256" si="66">AVERAGE(N254:O254)</f>
        <v>1132880</v>
      </c>
      <c r="S254" s="9" t="s">
        <v>308</v>
      </c>
      <c r="T254" s="12" t="s">
        <v>307</v>
      </c>
      <c r="U254" s="3" t="s">
        <v>163</v>
      </c>
      <c r="V254" s="26" t="b">
        <f t="shared" si="48"/>
        <v>1</v>
      </c>
      <c r="W254" s="28">
        <v>1132880</v>
      </c>
      <c r="X254" s="27">
        <f t="shared" si="52"/>
        <v>0</v>
      </c>
    </row>
    <row r="255" spans="1:24" ht="60" customHeight="1" x14ac:dyDescent="0.2">
      <c r="A255" s="24">
        <v>252</v>
      </c>
      <c r="B255" s="3" t="s">
        <v>62</v>
      </c>
      <c r="C255" s="3" t="s">
        <v>145</v>
      </c>
      <c r="D255" s="3" t="s">
        <v>146</v>
      </c>
      <c r="E255" s="3" t="s">
        <v>147</v>
      </c>
      <c r="F255" s="3" t="s">
        <v>164</v>
      </c>
      <c r="G255" s="3" t="e">
        <f>VLOOKUP(F255,'[1]RELACION COMPLETA X VEHICULO'!$B$1:$B$515,1,0)</f>
        <v>#N/A</v>
      </c>
      <c r="H255" s="4" t="s">
        <v>15</v>
      </c>
      <c r="I255" s="40">
        <v>0</v>
      </c>
      <c r="J255" s="41">
        <f t="shared" si="49"/>
        <v>0</v>
      </c>
      <c r="K255" s="5"/>
      <c r="L255" s="30"/>
      <c r="M255" s="5">
        <v>502180</v>
      </c>
      <c r="N255" s="8">
        <v>566440</v>
      </c>
      <c r="O255" s="10">
        <v>566440</v>
      </c>
      <c r="P255" s="16">
        <f t="shared" si="53"/>
        <v>476000</v>
      </c>
      <c r="Q255" s="16">
        <f t="shared" si="54"/>
        <v>90440</v>
      </c>
      <c r="R255" s="11">
        <f t="shared" si="66"/>
        <v>566440</v>
      </c>
      <c r="S255" s="9" t="s">
        <v>308</v>
      </c>
      <c r="T255" s="12" t="s">
        <v>307</v>
      </c>
      <c r="U255" s="3" t="s">
        <v>164</v>
      </c>
      <c r="V255" s="26" t="b">
        <f t="shared" si="48"/>
        <v>1</v>
      </c>
      <c r="W255" s="28">
        <v>566440</v>
      </c>
      <c r="X255" s="27">
        <f t="shared" si="52"/>
        <v>0</v>
      </c>
    </row>
    <row r="256" spans="1:24" ht="60" customHeight="1" x14ac:dyDescent="0.2">
      <c r="A256" s="24">
        <v>253</v>
      </c>
      <c r="B256" s="3" t="s">
        <v>62</v>
      </c>
      <c r="C256" s="3" t="s">
        <v>145</v>
      </c>
      <c r="D256" s="3" t="s">
        <v>146</v>
      </c>
      <c r="E256" s="3" t="s">
        <v>147</v>
      </c>
      <c r="F256" s="3" t="s">
        <v>136</v>
      </c>
      <c r="G256" s="3" t="e">
        <f>VLOOKUP(F256,'[1]RELACION COMPLETA X VEHICULO'!$B$1:$B$515,1,0)</f>
        <v>#N/A</v>
      </c>
      <c r="H256" s="4" t="s">
        <v>15</v>
      </c>
      <c r="I256" s="40">
        <v>0</v>
      </c>
      <c r="J256" s="41">
        <f t="shared" si="49"/>
        <v>0</v>
      </c>
      <c r="K256" s="5"/>
      <c r="L256" s="30"/>
      <c r="M256" s="5">
        <v>251090</v>
      </c>
      <c r="N256" s="8">
        <v>283220</v>
      </c>
      <c r="O256" s="10">
        <v>283220</v>
      </c>
      <c r="P256" s="16">
        <f t="shared" si="53"/>
        <v>238000</v>
      </c>
      <c r="Q256" s="16">
        <f t="shared" si="54"/>
        <v>45220</v>
      </c>
      <c r="R256" s="11">
        <f t="shared" si="66"/>
        <v>283220</v>
      </c>
      <c r="S256" s="9" t="s">
        <v>308</v>
      </c>
      <c r="T256" s="12" t="s">
        <v>307</v>
      </c>
      <c r="U256" s="3" t="s">
        <v>136</v>
      </c>
      <c r="V256" s="26" t="b">
        <f t="shared" si="48"/>
        <v>1</v>
      </c>
      <c r="W256" s="28">
        <v>283220</v>
      </c>
      <c r="X256" s="27">
        <f t="shared" si="52"/>
        <v>0</v>
      </c>
    </row>
    <row r="257" spans="1:24" ht="60" customHeight="1" x14ac:dyDescent="0.2">
      <c r="A257" s="24">
        <v>254</v>
      </c>
      <c r="B257" s="3" t="s">
        <v>62</v>
      </c>
      <c r="C257" s="3" t="s">
        <v>145</v>
      </c>
      <c r="D257" s="3" t="s">
        <v>146</v>
      </c>
      <c r="E257" s="3" t="s">
        <v>147</v>
      </c>
      <c r="F257" s="3" t="s">
        <v>98</v>
      </c>
      <c r="G257" s="3" t="e">
        <f>VLOOKUP(F257,'[1]RELACION COMPLETA X VEHICULO'!$B$1:$B$515,1,0)</f>
        <v>#N/A</v>
      </c>
      <c r="H257" s="4" t="s">
        <v>15</v>
      </c>
      <c r="I257" s="40">
        <v>133534</v>
      </c>
      <c r="J257" s="41">
        <f t="shared" si="49"/>
        <v>7063.9486000000006</v>
      </c>
      <c r="K257" s="5">
        <v>133533.8666666667</v>
      </c>
      <c r="L257" s="30"/>
      <c r="M257" s="5">
        <v>140597.9486</v>
      </c>
      <c r="N257" s="8">
        <v>149557.93066666671</v>
      </c>
      <c r="O257" s="10">
        <v>153563.94666666668</v>
      </c>
      <c r="P257" s="16">
        <f t="shared" si="53"/>
        <v>124291.26776844074</v>
      </c>
      <c r="Q257" s="16">
        <f t="shared" si="54"/>
        <v>23615.340876003742</v>
      </c>
      <c r="R257" s="11">
        <f t="shared" ref="R257" si="67">AVERAGE(M257:O257)</f>
        <v>147906.60864444447</v>
      </c>
      <c r="S257" s="9">
        <f t="shared" si="51"/>
        <v>0.1076336837729388</v>
      </c>
      <c r="T257" s="12" t="s">
        <v>307</v>
      </c>
      <c r="U257" s="3" t="s">
        <v>98</v>
      </c>
      <c r="V257" s="26" t="b">
        <f t="shared" si="48"/>
        <v>1</v>
      </c>
      <c r="W257" s="28">
        <v>153563.94666666668</v>
      </c>
      <c r="X257" s="27">
        <f t="shared" si="52"/>
        <v>0</v>
      </c>
    </row>
    <row r="258" spans="1:24" ht="60" customHeight="1" x14ac:dyDescent="0.2">
      <c r="A258" s="24">
        <v>255</v>
      </c>
      <c r="B258" s="3" t="s">
        <v>62</v>
      </c>
      <c r="C258" s="3" t="s">
        <v>145</v>
      </c>
      <c r="D258" s="3" t="s">
        <v>146</v>
      </c>
      <c r="E258" s="3" t="s">
        <v>147</v>
      </c>
      <c r="F258" s="3" t="s">
        <v>165</v>
      </c>
      <c r="G258" s="3" t="s">
        <v>318</v>
      </c>
      <c r="H258" s="4" t="s">
        <v>15</v>
      </c>
      <c r="I258" s="40" t="e">
        <v>#N/A</v>
      </c>
      <c r="J258" s="41" t="e">
        <f t="shared" si="49"/>
        <v>#N/A</v>
      </c>
      <c r="K258" s="5">
        <v>952000</v>
      </c>
      <c r="L258" s="30"/>
      <c r="M258" s="5">
        <v>729465.31140000001</v>
      </c>
      <c r="N258" s="8">
        <v>1066240</v>
      </c>
      <c r="O258" s="10">
        <v>1094800</v>
      </c>
      <c r="P258" s="16">
        <f t="shared" si="53"/>
        <v>908000</v>
      </c>
      <c r="Q258" s="16">
        <f t="shared" si="54"/>
        <v>172520</v>
      </c>
      <c r="R258" s="11">
        <f>AVERAGE(N258:O258)</f>
        <v>1080520</v>
      </c>
      <c r="S258" s="9">
        <f t="shared" si="51"/>
        <v>0.13500000000000001</v>
      </c>
      <c r="T258" s="12" t="s">
        <v>307</v>
      </c>
      <c r="U258" s="3" t="s">
        <v>165</v>
      </c>
      <c r="V258" s="26" t="b">
        <f t="shared" si="48"/>
        <v>1</v>
      </c>
      <c r="W258" s="28">
        <v>1094800</v>
      </c>
      <c r="X258" s="27">
        <f t="shared" si="52"/>
        <v>0</v>
      </c>
    </row>
    <row r="259" spans="1:24" ht="60" customHeight="1" x14ac:dyDescent="0.2">
      <c r="A259" s="24">
        <v>256</v>
      </c>
      <c r="B259" s="3" t="s">
        <v>62</v>
      </c>
      <c r="C259" s="3" t="s">
        <v>145</v>
      </c>
      <c r="D259" s="3" t="s">
        <v>146</v>
      </c>
      <c r="E259" s="3" t="s">
        <v>147</v>
      </c>
      <c r="F259" s="3" t="s">
        <v>166</v>
      </c>
      <c r="G259" s="3" t="e">
        <f>VLOOKUP(F259,'[1]RELACION COMPLETA X VEHICULO'!$B$1:$B$515,1,0)</f>
        <v>#N/A</v>
      </c>
      <c r="H259" s="4" t="s">
        <v>15</v>
      </c>
      <c r="I259" s="40">
        <v>0</v>
      </c>
      <c r="J259" s="41">
        <f t="shared" si="49"/>
        <v>0</v>
      </c>
      <c r="K259" s="5"/>
      <c r="L259" s="30"/>
      <c r="M259" s="5">
        <v>238535.5</v>
      </c>
      <c r="N259" s="8">
        <v>269059</v>
      </c>
      <c r="O259" s="10">
        <v>269059</v>
      </c>
      <c r="P259" s="16">
        <f t="shared" si="53"/>
        <v>226100</v>
      </c>
      <c r="Q259" s="16">
        <f t="shared" si="54"/>
        <v>42959</v>
      </c>
      <c r="R259" s="11">
        <f>AVERAGE(N259:O259)</f>
        <v>269059</v>
      </c>
      <c r="S259" s="9" t="s">
        <v>308</v>
      </c>
      <c r="T259" s="12" t="s">
        <v>307</v>
      </c>
      <c r="U259" s="3" t="s">
        <v>166</v>
      </c>
      <c r="V259" s="26" t="b">
        <f t="shared" si="48"/>
        <v>1</v>
      </c>
      <c r="W259" s="28">
        <v>269059</v>
      </c>
      <c r="X259" s="27">
        <f t="shared" si="52"/>
        <v>0</v>
      </c>
    </row>
    <row r="260" spans="1:24" ht="60" customHeight="1" x14ac:dyDescent="0.2">
      <c r="A260" s="24">
        <v>257</v>
      </c>
      <c r="B260" s="3" t="s">
        <v>62</v>
      </c>
      <c r="C260" s="3" t="s">
        <v>145</v>
      </c>
      <c r="D260" s="3" t="s">
        <v>146</v>
      </c>
      <c r="E260" s="3" t="s">
        <v>147</v>
      </c>
      <c r="F260" s="3" t="s">
        <v>66</v>
      </c>
      <c r="G260" s="3" t="e">
        <f>VLOOKUP(F260,'[1]RELACION COMPLETA X VEHICULO'!$B$1:$B$515,1,0)</f>
        <v>#N/A</v>
      </c>
      <c r="H260" s="4" t="s">
        <v>15</v>
      </c>
      <c r="I260" s="5">
        <v>344839.8</v>
      </c>
      <c r="J260" s="41">
        <f t="shared" si="49"/>
        <v>18242.025420000002</v>
      </c>
      <c r="K260" s="5">
        <v>344839.8</v>
      </c>
      <c r="L260" s="30"/>
      <c r="M260" s="5">
        <v>372117.34533333342</v>
      </c>
      <c r="N260" s="8">
        <v>386220.57600000006</v>
      </c>
      <c r="O260" s="10">
        <v>396565.77</v>
      </c>
      <c r="P260" s="16">
        <f t="shared" si="53"/>
        <v>323502.43454715225</v>
      </c>
      <c r="Q260" s="16">
        <f t="shared" si="54"/>
        <v>61465.462563958929</v>
      </c>
      <c r="R260" s="11">
        <f t="shared" ref="R260:R270" si="68">AVERAGE(M260:O260)</f>
        <v>384967.89711111115</v>
      </c>
      <c r="S260" s="9">
        <f t="shared" si="51"/>
        <v>0.11636735989033498</v>
      </c>
      <c r="T260" s="12" t="s">
        <v>307</v>
      </c>
      <c r="U260" s="3" t="s">
        <v>66</v>
      </c>
      <c r="V260" s="26" t="b">
        <f t="shared" ref="V260:V323" si="69">+F260=U260</f>
        <v>1</v>
      </c>
      <c r="W260" s="28">
        <v>396565.77</v>
      </c>
      <c r="X260" s="27">
        <f t="shared" si="52"/>
        <v>0</v>
      </c>
    </row>
    <row r="261" spans="1:24" ht="60" customHeight="1" x14ac:dyDescent="0.2">
      <c r="A261" s="24">
        <v>258</v>
      </c>
      <c r="B261" s="3" t="s">
        <v>62</v>
      </c>
      <c r="C261" s="3" t="s">
        <v>145</v>
      </c>
      <c r="D261" s="3" t="s">
        <v>146</v>
      </c>
      <c r="E261" s="3" t="s">
        <v>147</v>
      </c>
      <c r="F261" s="3" t="s">
        <v>99</v>
      </c>
      <c r="G261" s="3" t="e">
        <f>VLOOKUP(F261,'[1]RELACION COMPLETA X VEHICULO'!$B$1:$B$515,1,0)</f>
        <v>#N/A</v>
      </c>
      <c r="H261" s="4" t="s">
        <v>15</v>
      </c>
      <c r="I261" s="40">
        <v>647598</v>
      </c>
      <c r="J261" s="41">
        <f t="shared" ref="J261:J324" si="70">+I261*$K$2</f>
        <v>34257.934200000003</v>
      </c>
      <c r="K261" s="5">
        <v>647598</v>
      </c>
      <c r="L261" s="30"/>
      <c r="M261" s="5">
        <v>729465.31140000001</v>
      </c>
      <c r="N261" s="8">
        <v>725309.76</v>
      </c>
      <c r="O261" s="10">
        <v>744737.7</v>
      </c>
      <c r="P261" s="16">
        <f t="shared" si="53"/>
        <v>616110.02</v>
      </c>
      <c r="Q261" s="16">
        <f t="shared" si="54"/>
        <v>117060.9038</v>
      </c>
      <c r="R261" s="11">
        <f t="shared" si="68"/>
        <v>733170.92379999999</v>
      </c>
      <c r="S261" s="9">
        <f t="shared" ref="S261:S323" si="71">+R261/K261-1</f>
        <v>0.13213895626607863</v>
      </c>
      <c r="T261" s="12" t="s">
        <v>307</v>
      </c>
      <c r="U261" s="3" t="s">
        <v>99</v>
      </c>
      <c r="V261" s="26" t="b">
        <f t="shared" si="69"/>
        <v>1</v>
      </c>
      <c r="W261" s="28">
        <v>744737.7</v>
      </c>
      <c r="X261" s="27">
        <f t="shared" ref="X261:X324" si="72">+W261-O261</f>
        <v>0</v>
      </c>
    </row>
    <row r="262" spans="1:24" ht="60" customHeight="1" x14ac:dyDescent="0.2">
      <c r="A262" s="24">
        <v>259</v>
      </c>
      <c r="B262" s="3" t="s">
        <v>62</v>
      </c>
      <c r="C262" s="3" t="s">
        <v>145</v>
      </c>
      <c r="D262" s="3" t="s">
        <v>146</v>
      </c>
      <c r="E262" s="3" t="s">
        <v>147</v>
      </c>
      <c r="F262" s="3" t="s">
        <v>67</v>
      </c>
      <c r="G262" s="3" t="e">
        <f>VLOOKUP(F262,'[1]RELACION COMPLETA X VEHICULO'!$B$1:$B$515,1,0)</f>
        <v>#N/A</v>
      </c>
      <c r="H262" s="4" t="s">
        <v>15</v>
      </c>
      <c r="I262" s="40">
        <v>108465</v>
      </c>
      <c r="J262" s="41">
        <f t="shared" si="70"/>
        <v>5737.7984999999999</v>
      </c>
      <c r="K262" s="5">
        <v>105370.5333333333</v>
      </c>
      <c r="L262" s="30"/>
      <c r="M262" s="35">
        <v>103939.0419666667</v>
      </c>
      <c r="N262" s="8">
        <v>118014.99733333329</v>
      </c>
      <c r="O262" s="10">
        <v>121176.11333333331</v>
      </c>
      <c r="P262" s="16">
        <f t="shared" si="53"/>
        <v>100500.46666666663</v>
      </c>
      <c r="Q262" s="16">
        <f t="shared" si="54"/>
        <v>19095.088666666659</v>
      </c>
      <c r="R262" s="11">
        <f>AVERAGE(N262:O262)</f>
        <v>119595.55533333329</v>
      </c>
      <c r="S262" s="9">
        <f t="shared" si="71"/>
        <v>0.13500000000000001</v>
      </c>
      <c r="T262" s="12" t="s">
        <v>310</v>
      </c>
      <c r="U262" s="3" t="s">
        <v>67</v>
      </c>
      <c r="V262" s="26" t="b">
        <f t="shared" si="69"/>
        <v>1</v>
      </c>
      <c r="W262" s="28">
        <v>121176.11333333331</v>
      </c>
      <c r="X262" s="27">
        <f t="shared" si="72"/>
        <v>0</v>
      </c>
    </row>
    <row r="263" spans="1:24" ht="60" customHeight="1" x14ac:dyDescent="0.2">
      <c r="A263" s="24">
        <v>260</v>
      </c>
      <c r="B263" s="3" t="s">
        <v>62</v>
      </c>
      <c r="C263" s="3" t="s">
        <v>145</v>
      </c>
      <c r="D263" s="3" t="s">
        <v>146</v>
      </c>
      <c r="E263" s="3" t="s">
        <v>147</v>
      </c>
      <c r="F263" s="3" t="s">
        <v>140</v>
      </c>
      <c r="G263" s="3" t="s">
        <v>318</v>
      </c>
      <c r="H263" s="4" t="s">
        <v>15</v>
      </c>
      <c r="I263" s="40" t="e">
        <v>#N/A</v>
      </c>
      <c r="J263" s="41" t="e">
        <f t="shared" si="70"/>
        <v>#N/A</v>
      </c>
      <c r="K263" s="5">
        <v>69376.600000000006</v>
      </c>
      <c r="L263" s="30"/>
      <c r="M263" s="5"/>
      <c r="N263" s="8">
        <v>77701.792000000016</v>
      </c>
      <c r="O263" s="10">
        <v>79783.090000000011</v>
      </c>
      <c r="P263" s="16">
        <f t="shared" si="53"/>
        <v>66170.118487394982</v>
      </c>
      <c r="Q263" s="16">
        <f t="shared" si="54"/>
        <v>12572.322512605047</v>
      </c>
      <c r="R263" s="11">
        <f>AVERAGE(N263:O263)</f>
        <v>78742.441000000021</v>
      </c>
      <c r="S263" s="9">
        <f t="shared" si="71"/>
        <v>0.13500000000000023</v>
      </c>
      <c r="T263" s="12" t="s">
        <v>307</v>
      </c>
      <c r="U263" s="3" t="s">
        <v>140</v>
      </c>
      <c r="V263" s="26" t="b">
        <f t="shared" si="69"/>
        <v>1</v>
      </c>
      <c r="W263" s="28">
        <v>79783.090000000011</v>
      </c>
      <c r="X263" s="27">
        <f t="shared" si="72"/>
        <v>0</v>
      </c>
    </row>
    <row r="264" spans="1:24" ht="60" customHeight="1" x14ac:dyDescent="0.2">
      <c r="A264" s="24">
        <v>261</v>
      </c>
      <c r="B264" s="3" t="s">
        <v>62</v>
      </c>
      <c r="C264" s="3" t="s">
        <v>145</v>
      </c>
      <c r="D264" s="3" t="s">
        <v>146</v>
      </c>
      <c r="E264" s="3" t="s">
        <v>147</v>
      </c>
      <c r="F264" s="3" t="s">
        <v>100</v>
      </c>
      <c r="G264" s="3" t="e">
        <f>VLOOKUP(F264,'[1]RELACION COMPLETA X VEHICULO'!$B$1:$B$515,1,0)</f>
        <v>#N/A</v>
      </c>
      <c r="H264" s="4" t="s">
        <v>15</v>
      </c>
      <c r="I264" s="40">
        <v>1146389</v>
      </c>
      <c r="J264" s="41">
        <f t="shared" si="70"/>
        <v>60643.9781</v>
      </c>
      <c r="K264" s="5">
        <v>1146388.7</v>
      </c>
      <c r="L264" s="30"/>
      <c r="M264" s="35">
        <v>1071917.659366667</v>
      </c>
      <c r="N264" s="8">
        <v>1283955.344</v>
      </c>
      <c r="O264" s="10">
        <v>1318347.0049999999</v>
      </c>
      <c r="P264" s="16">
        <f t="shared" ref="P264:P327" si="73">+R264/1.19</f>
        <v>1093404.3483193277</v>
      </c>
      <c r="Q264" s="16">
        <f t="shared" ref="Q264:Q327" si="74">+P264*19%</f>
        <v>207746.82618067227</v>
      </c>
      <c r="R264" s="11">
        <f>AVERAGE(N264:O264)</f>
        <v>1301151.1745</v>
      </c>
      <c r="S264" s="9">
        <f t="shared" si="71"/>
        <v>0.13500000000000001</v>
      </c>
      <c r="T264" s="12" t="s">
        <v>310</v>
      </c>
      <c r="U264" s="3" t="s">
        <v>100</v>
      </c>
      <c r="V264" s="26" t="b">
        <f t="shared" si="69"/>
        <v>1</v>
      </c>
      <c r="W264" s="28">
        <v>1318347.0049999999</v>
      </c>
      <c r="X264" s="27">
        <f t="shared" si="72"/>
        <v>0</v>
      </c>
    </row>
    <row r="265" spans="1:24" ht="60" customHeight="1" x14ac:dyDescent="0.2">
      <c r="A265" s="24">
        <v>262</v>
      </c>
      <c r="B265" s="3" t="s">
        <v>62</v>
      </c>
      <c r="C265" s="3" t="s">
        <v>145</v>
      </c>
      <c r="D265" s="3" t="s">
        <v>146</v>
      </c>
      <c r="E265" s="3" t="s">
        <v>147</v>
      </c>
      <c r="F265" s="3" t="s">
        <v>101</v>
      </c>
      <c r="G265" s="3" t="e">
        <f>VLOOKUP(F265,'[1]RELACION COMPLETA X VEHICULO'!$B$1:$B$515,1,0)</f>
        <v>#N/A</v>
      </c>
      <c r="H265" s="4" t="s">
        <v>15</v>
      </c>
      <c r="I265" s="40">
        <v>409594</v>
      </c>
      <c r="J265" s="41">
        <f t="shared" si="70"/>
        <v>21667.5226</v>
      </c>
      <c r="K265" s="5">
        <v>409594.3</v>
      </c>
      <c r="L265" s="30"/>
      <c r="M265" s="5">
        <v>431261.52260000003</v>
      </c>
      <c r="N265" s="8">
        <v>458745.61599999998</v>
      </c>
      <c r="O265" s="10">
        <v>471033.44499999995</v>
      </c>
      <c r="P265" s="16">
        <f t="shared" si="73"/>
        <v>381243.86095238099</v>
      </c>
      <c r="Q265" s="16">
        <f t="shared" si="74"/>
        <v>72436.333580952385</v>
      </c>
      <c r="R265" s="11">
        <f t="shared" si="68"/>
        <v>453680.19453333336</v>
      </c>
      <c r="S265" s="9">
        <f t="shared" si="71"/>
        <v>0.10763307627409202</v>
      </c>
      <c r="T265" s="12" t="s">
        <v>307</v>
      </c>
      <c r="U265" s="3" t="s">
        <v>101</v>
      </c>
      <c r="V265" s="26" t="b">
        <f t="shared" si="69"/>
        <v>1</v>
      </c>
      <c r="W265" s="28">
        <v>471033.44499999995</v>
      </c>
      <c r="X265" s="27">
        <f t="shared" si="72"/>
        <v>0</v>
      </c>
    </row>
    <row r="266" spans="1:24" ht="60" customHeight="1" x14ac:dyDescent="0.2">
      <c r="A266" s="24">
        <v>263</v>
      </c>
      <c r="B266" s="3" t="s">
        <v>62</v>
      </c>
      <c r="C266" s="3" t="s">
        <v>145</v>
      </c>
      <c r="D266" s="3" t="s">
        <v>146</v>
      </c>
      <c r="E266" s="3" t="s">
        <v>147</v>
      </c>
      <c r="F266" s="3" t="s">
        <v>102</v>
      </c>
      <c r="G266" s="3" t="e">
        <f>VLOOKUP(F266,'[1]RELACION COMPLETA X VEHICULO'!$B$1:$B$515,1,0)</f>
        <v>#N/A</v>
      </c>
      <c r="H266" s="4" t="s">
        <v>15</v>
      </c>
      <c r="I266" s="40">
        <v>241332</v>
      </c>
      <c r="J266" s="41">
        <f t="shared" si="70"/>
        <v>12766.462800000001</v>
      </c>
      <c r="K266" s="5">
        <v>241332</v>
      </c>
      <c r="L266" s="30"/>
      <c r="M266" s="5">
        <v>254098.46280000001</v>
      </c>
      <c r="N266" s="8">
        <v>270291.84000000003</v>
      </c>
      <c r="O266" s="10">
        <v>277531.8</v>
      </c>
      <c r="P266" s="16">
        <f t="shared" si="73"/>
        <v>224628.04</v>
      </c>
      <c r="Q266" s="16">
        <f t="shared" si="74"/>
        <v>42679.327600000004</v>
      </c>
      <c r="R266" s="11">
        <f t="shared" si="68"/>
        <v>267307.3676</v>
      </c>
      <c r="S266" s="9">
        <f t="shared" si="71"/>
        <v>0.10763333333333325</v>
      </c>
      <c r="T266" s="12" t="s">
        <v>307</v>
      </c>
      <c r="U266" s="3" t="s">
        <v>102</v>
      </c>
      <c r="V266" s="26" t="b">
        <f t="shared" si="69"/>
        <v>1</v>
      </c>
      <c r="W266" s="28">
        <v>277531.8</v>
      </c>
      <c r="X266" s="27">
        <f t="shared" si="72"/>
        <v>0</v>
      </c>
    </row>
    <row r="267" spans="1:24" ht="60" customHeight="1" x14ac:dyDescent="0.2">
      <c r="A267" s="24">
        <v>264</v>
      </c>
      <c r="B267" s="3" t="s">
        <v>62</v>
      </c>
      <c r="C267" s="3" t="s">
        <v>145</v>
      </c>
      <c r="D267" s="3" t="s">
        <v>146</v>
      </c>
      <c r="E267" s="3" t="s">
        <v>147</v>
      </c>
      <c r="F267" s="3" t="s">
        <v>69</v>
      </c>
      <c r="G267" s="3" t="e">
        <f>VLOOKUP(F267,'[1]RELACION COMPLETA X VEHICULO'!$B$1:$B$515,1,0)</f>
        <v>#N/A</v>
      </c>
      <c r="H267" s="4" t="s">
        <v>15</v>
      </c>
      <c r="I267" s="5">
        <v>1213942.8</v>
      </c>
      <c r="J267" s="41">
        <f t="shared" si="70"/>
        <v>64217.574120000005</v>
      </c>
      <c r="K267" s="5">
        <v>1213942.8</v>
      </c>
      <c r="L267" s="30"/>
      <c r="M267" s="5">
        <v>1278160.5847</v>
      </c>
      <c r="N267" s="8">
        <v>1359615.9360000002</v>
      </c>
      <c r="O267" s="10">
        <v>1396034.22</v>
      </c>
      <c r="P267" s="16">
        <f t="shared" si="73"/>
        <v>1129918.9749859944</v>
      </c>
      <c r="Q267" s="16">
        <f t="shared" si="74"/>
        <v>214684.60524733894</v>
      </c>
      <c r="R267" s="11">
        <f t="shared" si="68"/>
        <v>1344603.5802333334</v>
      </c>
      <c r="S267" s="9">
        <f t="shared" si="71"/>
        <v>0.10763339115593706</v>
      </c>
      <c r="T267" s="12" t="s">
        <v>307</v>
      </c>
      <c r="U267" s="3" t="s">
        <v>69</v>
      </c>
      <c r="V267" s="26" t="b">
        <f t="shared" si="69"/>
        <v>1</v>
      </c>
      <c r="W267" s="28">
        <v>1396034.22</v>
      </c>
      <c r="X267" s="27">
        <f t="shared" si="72"/>
        <v>0</v>
      </c>
    </row>
    <row r="268" spans="1:24" ht="60" customHeight="1" x14ac:dyDescent="0.2">
      <c r="A268" s="24">
        <v>265</v>
      </c>
      <c r="B268" s="3" t="s">
        <v>62</v>
      </c>
      <c r="C268" s="3" t="s">
        <v>145</v>
      </c>
      <c r="D268" s="3" t="s">
        <v>146</v>
      </c>
      <c r="E268" s="3" t="s">
        <v>147</v>
      </c>
      <c r="F268" s="3" t="s">
        <v>167</v>
      </c>
      <c r="G268" s="3" t="s">
        <v>317</v>
      </c>
      <c r="H268" s="4" t="s">
        <v>15</v>
      </c>
      <c r="I268" s="40" t="e">
        <v>#N/A</v>
      </c>
      <c r="J268" s="41" t="e">
        <f t="shared" si="70"/>
        <v>#N/A</v>
      </c>
      <c r="K268" s="5">
        <v>390561.33</v>
      </c>
      <c r="L268" s="30"/>
      <c r="M268" s="5"/>
      <c r="N268" s="8">
        <v>437428.68960000004</v>
      </c>
      <c r="O268" s="10">
        <v>449145.52950000006</v>
      </c>
      <c r="P268" s="16">
        <f t="shared" si="73"/>
        <v>372510.17609243706</v>
      </c>
      <c r="Q268" s="16">
        <f t="shared" si="74"/>
        <v>70776.933457563049</v>
      </c>
      <c r="R268" s="11">
        <f>AVERAGE(N268:O268)</f>
        <v>443287.10955000005</v>
      </c>
      <c r="S268" s="9">
        <f t="shared" si="71"/>
        <v>0.13500000000000001</v>
      </c>
      <c r="T268" s="12" t="s">
        <v>307</v>
      </c>
      <c r="U268" s="3" t="s">
        <v>167</v>
      </c>
      <c r="V268" s="26" t="b">
        <f t="shared" si="69"/>
        <v>1</v>
      </c>
      <c r="W268" s="28">
        <v>449145.52950000006</v>
      </c>
      <c r="X268" s="27">
        <f t="shared" si="72"/>
        <v>0</v>
      </c>
    </row>
    <row r="269" spans="1:24" ht="60" customHeight="1" x14ac:dyDescent="0.2">
      <c r="A269" s="24">
        <v>266</v>
      </c>
      <c r="B269" s="3" t="s">
        <v>62</v>
      </c>
      <c r="C269" s="3" t="s">
        <v>145</v>
      </c>
      <c r="D269" s="3" t="s">
        <v>146</v>
      </c>
      <c r="E269" s="3" t="s">
        <v>147</v>
      </c>
      <c r="F269" s="3" t="s">
        <v>71</v>
      </c>
      <c r="G269" s="3" t="e">
        <f>VLOOKUP(F269,'[1]RELACION COMPLETA X VEHICULO'!$B$1:$B$515,1,0)</f>
        <v>#N/A</v>
      </c>
      <c r="H269" s="4" t="s">
        <v>15</v>
      </c>
      <c r="I269" s="5">
        <v>1117235.466666667</v>
      </c>
      <c r="J269" s="41">
        <f t="shared" si="70"/>
        <v>59101.756186666687</v>
      </c>
      <c r="K269" s="5">
        <v>1117235.466666667</v>
      </c>
      <c r="L269" s="30"/>
      <c r="M269" s="5">
        <v>1176336.7315</v>
      </c>
      <c r="N269" s="8">
        <v>1251303.7226666673</v>
      </c>
      <c r="O269" s="10">
        <v>1284820.7866666671</v>
      </c>
      <c r="P269" s="16">
        <f t="shared" si="73"/>
        <v>1039905.1094771246</v>
      </c>
      <c r="Q269" s="16">
        <f t="shared" si="74"/>
        <v>197581.97080065368</v>
      </c>
      <c r="R269" s="11">
        <f t="shared" si="68"/>
        <v>1237487.0802777782</v>
      </c>
      <c r="S269" s="9">
        <f t="shared" si="71"/>
        <v>0.1076331867353697</v>
      </c>
      <c r="T269" s="12" t="s">
        <v>307</v>
      </c>
      <c r="U269" s="3" t="s">
        <v>71</v>
      </c>
      <c r="V269" s="26" t="b">
        <f t="shared" si="69"/>
        <v>1</v>
      </c>
      <c r="W269" s="28">
        <v>1284820.7866666671</v>
      </c>
      <c r="X269" s="27">
        <f t="shared" si="72"/>
        <v>0</v>
      </c>
    </row>
    <row r="270" spans="1:24" ht="60" customHeight="1" x14ac:dyDescent="0.2">
      <c r="A270" s="24">
        <v>267</v>
      </c>
      <c r="B270" s="3" t="s">
        <v>62</v>
      </c>
      <c r="C270" s="3" t="s">
        <v>145</v>
      </c>
      <c r="D270" s="3" t="s">
        <v>146</v>
      </c>
      <c r="E270" s="3" t="s">
        <v>147</v>
      </c>
      <c r="F270" s="3" t="s">
        <v>104</v>
      </c>
      <c r="G270" s="3" t="e">
        <f>VLOOKUP(F270,'[1]RELACION COMPLETA X VEHICULO'!$B$1:$B$515,1,0)</f>
        <v>#N/A</v>
      </c>
      <c r="H270" s="4" t="s">
        <v>15</v>
      </c>
      <c r="I270" s="40">
        <v>242189</v>
      </c>
      <c r="J270" s="41">
        <f t="shared" si="70"/>
        <v>12811.7981</v>
      </c>
      <c r="K270" s="5">
        <v>242188.79999999999</v>
      </c>
      <c r="L270" s="30"/>
      <c r="M270" s="5">
        <v>255000.79810000001</v>
      </c>
      <c r="N270" s="8">
        <v>271251.45600000001</v>
      </c>
      <c r="O270" s="10">
        <v>278517.12</v>
      </c>
      <c r="P270" s="16">
        <f t="shared" si="73"/>
        <v>225425.59498599442</v>
      </c>
      <c r="Q270" s="16">
        <f t="shared" si="74"/>
        <v>42830.863047338942</v>
      </c>
      <c r="R270" s="11">
        <f t="shared" si="68"/>
        <v>268256.45803333336</v>
      </c>
      <c r="S270" s="9">
        <f t="shared" si="71"/>
        <v>0.10763362316231539</v>
      </c>
      <c r="T270" s="12" t="s">
        <v>307</v>
      </c>
      <c r="U270" s="3" t="s">
        <v>104</v>
      </c>
      <c r="V270" s="26" t="b">
        <f t="shared" si="69"/>
        <v>1</v>
      </c>
      <c r="W270" s="28">
        <v>278517.12</v>
      </c>
      <c r="X270" s="27">
        <f t="shared" si="72"/>
        <v>0</v>
      </c>
    </row>
    <row r="271" spans="1:24" ht="60" customHeight="1" x14ac:dyDescent="0.2">
      <c r="A271" s="24">
        <v>268</v>
      </c>
      <c r="B271" s="3" t="s">
        <v>62</v>
      </c>
      <c r="C271" s="3" t="s">
        <v>145</v>
      </c>
      <c r="D271" s="3" t="s">
        <v>146</v>
      </c>
      <c r="E271" s="3" t="s">
        <v>147</v>
      </c>
      <c r="F271" s="3" t="s">
        <v>72</v>
      </c>
      <c r="G271" s="3" t="e">
        <f>VLOOKUP(F271,'[1]RELACION COMPLETA X VEHICULO'!$B$1:$B$515,1,0)</f>
        <v>#N/A</v>
      </c>
      <c r="H271" s="4" t="s">
        <v>15</v>
      </c>
      <c r="I271" s="40">
        <v>0</v>
      </c>
      <c r="J271" s="41">
        <f t="shared" si="70"/>
        <v>0</v>
      </c>
      <c r="K271" s="5"/>
      <c r="L271" s="30"/>
      <c r="M271" s="5">
        <v>3138625</v>
      </c>
      <c r="N271" s="8">
        <v>3540250</v>
      </c>
      <c r="O271" s="10">
        <v>3540250</v>
      </c>
      <c r="P271" s="16">
        <f t="shared" si="73"/>
        <v>2975000</v>
      </c>
      <c r="Q271" s="16">
        <f t="shared" si="74"/>
        <v>565250</v>
      </c>
      <c r="R271" s="11">
        <f t="shared" ref="R271:R272" si="75">AVERAGE(N271:O271)</f>
        <v>3540250</v>
      </c>
      <c r="S271" s="9" t="s">
        <v>308</v>
      </c>
      <c r="T271" s="12" t="s">
        <v>307</v>
      </c>
      <c r="U271" s="3" t="s">
        <v>72</v>
      </c>
      <c r="V271" s="26" t="b">
        <f t="shared" si="69"/>
        <v>1</v>
      </c>
      <c r="W271" s="28">
        <v>3540250</v>
      </c>
      <c r="X271" s="27">
        <f t="shared" si="72"/>
        <v>0</v>
      </c>
    </row>
    <row r="272" spans="1:24" ht="60" customHeight="1" x14ac:dyDescent="0.2">
      <c r="A272" s="24">
        <v>269</v>
      </c>
      <c r="B272" s="3" t="s">
        <v>62</v>
      </c>
      <c r="C272" s="3" t="s">
        <v>145</v>
      </c>
      <c r="D272" s="3" t="s">
        <v>146</v>
      </c>
      <c r="E272" s="3" t="s">
        <v>147</v>
      </c>
      <c r="F272" s="3" t="s">
        <v>143</v>
      </c>
      <c r="G272" s="3" t="e">
        <f>VLOOKUP(F272,'[1]RELACION COMPLETA X VEHICULO'!$B$1:$B$515,1,0)</f>
        <v>#N/A</v>
      </c>
      <c r="H272" s="4" t="s">
        <v>15</v>
      </c>
      <c r="I272" s="40">
        <v>0</v>
      </c>
      <c r="J272" s="41">
        <f t="shared" si="70"/>
        <v>0</v>
      </c>
      <c r="K272" s="5"/>
      <c r="L272" s="30"/>
      <c r="M272" s="5">
        <v>2096601.5</v>
      </c>
      <c r="N272" s="8">
        <v>2364887</v>
      </c>
      <c r="O272" s="10">
        <v>2364887</v>
      </c>
      <c r="P272" s="16">
        <f t="shared" si="73"/>
        <v>1987300</v>
      </c>
      <c r="Q272" s="16">
        <f t="shared" si="74"/>
        <v>377587</v>
      </c>
      <c r="R272" s="11">
        <f t="shared" si="75"/>
        <v>2364887</v>
      </c>
      <c r="S272" s="9" t="s">
        <v>308</v>
      </c>
      <c r="T272" s="12" t="s">
        <v>307</v>
      </c>
      <c r="U272" s="3" t="s">
        <v>143</v>
      </c>
      <c r="V272" s="26" t="b">
        <f t="shared" si="69"/>
        <v>1</v>
      </c>
      <c r="W272" s="28">
        <v>2364887</v>
      </c>
      <c r="X272" s="27">
        <f t="shared" si="72"/>
        <v>0</v>
      </c>
    </row>
    <row r="273" spans="1:24" ht="60" customHeight="1" x14ac:dyDescent="0.2">
      <c r="A273" s="24">
        <v>270</v>
      </c>
      <c r="B273" s="3" t="s">
        <v>62</v>
      </c>
      <c r="C273" s="3" t="s">
        <v>145</v>
      </c>
      <c r="D273" s="3" t="s">
        <v>146</v>
      </c>
      <c r="E273" s="3" t="s">
        <v>147</v>
      </c>
      <c r="F273" s="3" t="s">
        <v>105</v>
      </c>
      <c r="G273" s="3" t="e">
        <f>VLOOKUP(F273,'[1]RELACION COMPLETA X VEHICULO'!$B$1:$B$515,1,0)</f>
        <v>#N/A</v>
      </c>
      <c r="H273" s="4" t="s">
        <v>15</v>
      </c>
      <c r="I273" s="40">
        <v>1160787</v>
      </c>
      <c r="J273" s="41">
        <f t="shared" si="70"/>
        <v>61405.632300000005</v>
      </c>
      <c r="K273" s="5">
        <v>1160786.6000000001</v>
      </c>
      <c r="L273" s="30"/>
      <c r="M273" s="35">
        <v>1076970.8774333331</v>
      </c>
      <c r="N273" s="8">
        <v>1300080.9920000001</v>
      </c>
      <c r="O273" s="10">
        <v>1334904.5899999999</v>
      </c>
      <c r="P273" s="16">
        <f t="shared" si="73"/>
        <v>1107136.799159664</v>
      </c>
      <c r="Q273" s="16">
        <f t="shared" si="74"/>
        <v>210355.99184033615</v>
      </c>
      <c r="R273" s="11">
        <f>AVERAGE(N273:O273)</f>
        <v>1317492.791</v>
      </c>
      <c r="S273" s="9">
        <f t="shared" si="71"/>
        <v>0.13499999999999979</v>
      </c>
      <c r="T273" s="12" t="s">
        <v>310</v>
      </c>
      <c r="U273" s="3" t="s">
        <v>105</v>
      </c>
      <c r="V273" s="26" t="b">
        <f t="shared" si="69"/>
        <v>1</v>
      </c>
      <c r="W273" s="28">
        <v>1334904.5899999999</v>
      </c>
      <c r="X273" s="27">
        <f t="shared" si="72"/>
        <v>0</v>
      </c>
    </row>
    <row r="274" spans="1:24" ht="60" customHeight="1" x14ac:dyDescent="0.2">
      <c r="A274" s="24">
        <v>271</v>
      </c>
      <c r="B274" s="3" t="s">
        <v>62</v>
      </c>
      <c r="C274" s="3" t="s">
        <v>145</v>
      </c>
      <c r="D274" s="3" t="s">
        <v>146</v>
      </c>
      <c r="E274" s="3" t="s">
        <v>147</v>
      </c>
      <c r="F274" s="3" t="s">
        <v>75</v>
      </c>
      <c r="G274" s="3" t="e">
        <f>VLOOKUP(F274,'[1]RELACION COMPLETA X VEHICULO'!$B$1:$B$515,1,0)</f>
        <v>#N/A</v>
      </c>
      <c r="H274" s="4" t="s">
        <v>15</v>
      </c>
      <c r="I274" s="5">
        <v>111717.2</v>
      </c>
      <c r="J274" s="41">
        <f t="shared" si="70"/>
        <v>5909.8398800000004</v>
      </c>
      <c r="K274" s="5">
        <v>111717.2</v>
      </c>
      <c r="L274" s="30"/>
      <c r="M274" s="5">
        <v>117626.8293</v>
      </c>
      <c r="N274" s="8">
        <v>125123.26400000001</v>
      </c>
      <c r="O274" s="10">
        <v>128474.78</v>
      </c>
      <c r="P274" s="16">
        <f t="shared" si="73"/>
        <v>103984.55834733894</v>
      </c>
      <c r="Q274" s="16">
        <f t="shared" si="74"/>
        <v>19757.0660859944</v>
      </c>
      <c r="R274" s="11">
        <f t="shared" ref="R274:R282" si="76">AVERAGE(M274:O274)</f>
        <v>123741.62443333333</v>
      </c>
      <c r="S274" s="9">
        <f t="shared" si="71"/>
        <v>0.10763270502065336</v>
      </c>
      <c r="T274" s="12" t="s">
        <v>307</v>
      </c>
      <c r="U274" s="3" t="s">
        <v>75</v>
      </c>
      <c r="V274" s="26" t="b">
        <f t="shared" si="69"/>
        <v>1</v>
      </c>
      <c r="W274" s="28">
        <v>128474.78</v>
      </c>
      <c r="X274" s="27">
        <f t="shared" si="72"/>
        <v>0</v>
      </c>
    </row>
    <row r="275" spans="1:24" ht="60" customHeight="1" x14ac:dyDescent="0.2">
      <c r="A275" s="24">
        <v>272</v>
      </c>
      <c r="B275" s="3" t="s">
        <v>62</v>
      </c>
      <c r="C275" s="3" t="s">
        <v>145</v>
      </c>
      <c r="D275" s="3" t="s">
        <v>146</v>
      </c>
      <c r="E275" s="3" t="s">
        <v>147</v>
      </c>
      <c r="F275" s="3" t="s">
        <v>76</v>
      </c>
      <c r="G275" s="3" t="e">
        <f>VLOOKUP(F275,'[1]RELACION COMPLETA X VEHICULO'!$B$1:$B$515,1,0)</f>
        <v>#N/A</v>
      </c>
      <c r="H275" s="4" t="s">
        <v>15</v>
      </c>
      <c r="I275" s="5">
        <v>163018.4</v>
      </c>
      <c r="J275" s="41">
        <f t="shared" si="70"/>
        <v>8623.6733600000007</v>
      </c>
      <c r="K275" s="5">
        <v>163018.4</v>
      </c>
      <c r="L275" s="30"/>
      <c r="M275" s="5">
        <v>171641.65220000001</v>
      </c>
      <c r="N275" s="8">
        <v>182580.60799999998</v>
      </c>
      <c r="O275" s="10">
        <v>187471.15999999997</v>
      </c>
      <c r="P275" s="16">
        <f t="shared" si="73"/>
        <v>151734.85159663868</v>
      </c>
      <c r="Q275" s="16">
        <f t="shared" si="74"/>
        <v>28829.621803361348</v>
      </c>
      <c r="R275" s="11">
        <f t="shared" si="76"/>
        <v>180564.47340000002</v>
      </c>
      <c r="S275" s="9">
        <f t="shared" si="71"/>
        <v>0.10763247216265182</v>
      </c>
      <c r="T275" s="12" t="s">
        <v>307</v>
      </c>
      <c r="U275" s="3" t="s">
        <v>76</v>
      </c>
      <c r="V275" s="26" t="b">
        <f t="shared" si="69"/>
        <v>1</v>
      </c>
      <c r="W275" s="28">
        <v>187471.15999999997</v>
      </c>
      <c r="X275" s="27">
        <f t="shared" si="72"/>
        <v>0</v>
      </c>
    </row>
    <row r="276" spans="1:24" ht="60" customHeight="1" x14ac:dyDescent="0.2">
      <c r="A276" s="24">
        <v>273</v>
      </c>
      <c r="B276" s="3" t="s">
        <v>62</v>
      </c>
      <c r="C276" s="3" t="s">
        <v>145</v>
      </c>
      <c r="D276" s="3" t="s">
        <v>146</v>
      </c>
      <c r="E276" s="3" t="s">
        <v>147</v>
      </c>
      <c r="F276" s="3" t="s">
        <v>78</v>
      </c>
      <c r="G276" s="3" t="e">
        <f>VLOOKUP(F276,'[1]RELACION COMPLETA X VEHICULO'!$B$1:$B$515,1,0)</f>
        <v>#N/A</v>
      </c>
      <c r="H276" s="4" t="s">
        <v>15</v>
      </c>
      <c r="I276" s="5">
        <v>411117.2</v>
      </c>
      <c r="J276" s="41">
        <f t="shared" si="70"/>
        <v>21748.099880000002</v>
      </c>
      <c r="K276" s="5">
        <v>411117.2</v>
      </c>
      <c r="L276" s="30"/>
      <c r="M276" s="5">
        <v>432865.08929999999</v>
      </c>
      <c r="N276" s="8">
        <v>460451.26399999997</v>
      </c>
      <c r="O276" s="10">
        <v>472784.78</v>
      </c>
      <c r="P276" s="16">
        <f t="shared" si="73"/>
        <v>382661.38187675067</v>
      </c>
      <c r="Q276" s="16">
        <f t="shared" si="74"/>
        <v>72705.662556582625</v>
      </c>
      <c r="R276" s="11">
        <f t="shared" si="76"/>
        <v>455367.04443333327</v>
      </c>
      <c r="S276" s="9">
        <f t="shared" si="71"/>
        <v>0.1076331625953213</v>
      </c>
      <c r="T276" s="12" t="s">
        <v>307</v>
      </c>
      <c r="U276" s="3" t="s">
        <v>78</v>
      </c>
      <c r="V276" s="26" t="b">
        <f t="shared" si="69"/>
        <v>1</v>
      </c>
      <c r="W276" s="28">
        <v>472784.78</v>
      </c>
      <c r="X276" s="27">
        <f t="shared" si="72"/>
        <v>0</v>
      </c>
    </row>
    <row r="277" spans="1:24" ht="60" customHeight="1" x14ac:dyDescent="0.2">
      <c r="A277" s="24">
        <v>274</v>
      </c>
      <c r="B277" s="3" t="s">
        <v>62</v>
      </c>
      <c r="C277" s="3" t="s">
        <v>145</v>
      </c>
      <c r="D277" s="3" t="s">
        <v>146</v>
      </c>
      <c r="E277" s="3" t="s">
        <v>147</v>
      </c>
      <c r="F277" s="3" t="s">
        <v>168</v>
      </c>
      <c r="G277" s="3" t="s">
        <v>319</v>
      </c>
      <c r="H277" s="4" t="s">
        <v>15</v>
      </c>
      <c r="I277" s="40" t="e">
        <v>#N/A</v>
      </c>
      <c r="J277" s="41" t="e">
        <f t="shared" si="70"/>
        <v>#N/A</v>
      </c>
      <c r="K277" s="5">
        <v>1102747.26</v>
      </c>
      <c r="L277" s="30"/>
      <c r="M277" s="5">
        <v>1076970.8774333331</v>
      </c>
      <c r="N277" s="8">
        <v>1235076.9312000002</v>
      </c>
      <c r="O277" s="10">
        <v>1268159.3489999999</v>
      </c>
      <c r="P277" s="16">
        <f t="shared" si="73"/>
        <v>1051779.9496638656</v>
      </c>
      <c r="Q277" s="16">
        <f t="shared" si="74"/>
        <v>199838.19043613446</v>
      </c>
      <c r="R277" s="11">
        <f>AVERAGE(N277:O277)</f>
        <v>1251618.1401</v>
      </c>
      <c r="S277" s="9">
        <f t="shared" si="71"/>
        <v>0.13500000000000001</v>
      </c>
      <c r="T277" s="12" t="s">
        <v>307</v>
      </c>
      <c r="U277" s="3" t="s">
        <v>168</v>
      </c>
      <c r="V277" s="26" t="b">
        <f t="shared" si="69"/>
        <v>1</v>
      </c>
      <c r="W277" s="28">
        <v>1268159.3489999999</v>
      </c>
      <c r="X277" s="27">
        <f t="shared" si="72"/>
        <v>0</v>
      </c>
    </row>
    <row r="278" spans="1:24" ht="60" customHeight="1" x14ac:dyDescent="0.2">
      <c r="A278" s="24">
        <v>275</v>
      </c>
      <c r="B278" s="3" t="s">
        <v>62</v>
      </c>
      <c r="C278" s="3" t="s">
        <v>145</v>
      </c>
      <c r="D278" s="3" t="s">
        <v>146</v>
      </c>
      <c r="E278" s="3" t="s">
        <v>147</v>
      </c>
      <c r="F278" s="3" t="s">
        <v>79</v>
      </c>
      <c r="G278" s="3" t="e">
        <f>VLOOKUP(F278,'[1]RELACION COMPLETA X VEHICULO'!$B$1:$B$515,1,0)</f>
        <v>#N/A</v>
      </c>
      <c r="H278" s="4" t="s">
        <v>15</v>
      </c>
      <c r="I278" s="5">
        <v>245760.4</v>
      </c>
      <c r="J278" s="41">
        <f t="shared" si="70"/>
        <v>13000.72516</v>
      </c>
      <c r="K278" s="5">
        <v>245760.4</v>
      </c>
      <c r="L278" s="30"/>
      <c r="M278" s="5">
        <v>258760.704</v>
      </c>
      <c r="N278" s="8">
        <v>275251.64800000004</v>
      </c>
      <c r="O278" s="10">
        <v>282624.46000000002</v>
      </c>
      <c r="P278" s="16">
        <f t="shared" si="73"/>
        <v>228749.80728291324</v>
      </c>
      <c r="Q278" s="16">
        <f t="shared" si="74"/>
        <v>43462.463383753515</v>
      </c>
      <c r="R278" s="11">
        <f t="shared" si="76"/>
        <v>272212.27066666674</v>
      </c>
      <c r="S278" s="9">
        <f t="shared" si="71"/>
        <v>0.10763276209945438</v>
      </c>
      <c r="T278" s="12" t="s">
        <v>307</v>
      </c>
      <c r="U278" s="3" t="s">
        <v>79</v>
      </c>
      <c r="V278" s="26" t="b">
        <f t="shared" si="69"/>
        <v>1</v>
      </c>
      <c r="W278" s="28">
        <v>282624.46000000002</v>
      </c>
      <c r="X278" s="27">
        <f t="shared" si="72"/>
        <v>0</v>
      </c>
    </row>
    <row r="279" spans="1:24" ht="60" customHeight="1" x14ac:dyDescent="0.2">
      <c r="A279" s="24">
        <v>276</v>
      </c>
      <c r="B279" s="3" t="s">
        <v>62</v>
      </c>
      <c r="C279" s="3" t="s">
        <v>145</v>
      </c>
      <c r="D279" s="3" t="s">
        <v>146</v>
      </c>
      <c r="E279" s="3" t="s">
        <v>147</v>
      </c>
      <c r="F279" s="3" t="s">
        <v>80</v>
      </c>
      <c r="G279" s="3" t="e">
        <f>VLOOKUP(F279,'[1]RELACION COMPLETA X VEHICULO'!$B$1:$B$515,1,0)</f>
        <v>#N/A</v>
      </c>
      <c r="H279" s="4" t="s">
        <v>15</v>
      </c>
      <c r="I279" s="40">
        <v>111098</v>
      </c>
      <c r="J279" s="41">
        <f t="shared" si="70"/>
        <v>5877.0842000000002</v>
      </c>
      <c r="K279" s="5">
        <v>110967.2</v>
      </c>
      <c r="L279" s="30"/>
      <c r="M279" s="5">
        <v>139381.7181</v>
      </c>
      <c r="N279" s="8">
        <v>124283.26400000001</v>
      </c>
      <c r="O279" s="10">
        <v>127612.28000000001</v>
      </c>
      <c r="P279" s="16">
        <f t="shared" si="73"/>
        <v>109601.47397759106</v>
      </c>
      <c r="Q279" s="16">
        <f t="shared" si="74"/>
        <v>20824.2800557423</v>
      </c>
      <c r="R279" s="11">
        <f t="shared" si="76"/>
        <v>130425.75403333335</v>
      </c>
      <c r="S279" s="9">
        <f t="shared" si="71"/>
        <v>0.17535410493671422</v>
      </c>
      <c r="T279" s="12" t="s">
        <v>307</v>
      </c>
      <c r="U279" s="3" t="s">
        <v>80</v>
      </c>
      <c r="V279" s="26" t="b">
        <f t="shared" si="69"/>
        <v>1</v>
      </c>
      <c r="W279" s="28">
        <v>127612.28000000001</v>
      </c>
      <c r="X279" s="27">
        <f t="shared" si="72"/>
        <v>0</v>
      </c>
    </row>
    <row r="280" spans="1:24" ht="60" customHeight="1" x14ac:dyDescent="0.2">
      <c r="A280" s="24">
        <v>277</v>
      </c>
      <c r="B280" s="3" t="s">
        <v>62</v>
      </c>
      <c r="C280" s="3" t="s">
        <v>145</v>
      </c>
      <c r="D280" s="3" t="s">
        <v>146</v>
      </c>
      <c r="E280" s="3" t="s">
        <v>147</v>
      </c>
      <c r="F280" s="3" t="s">
        <v>81</v>
      </c>
      <c r="G280" s="3" t="e">
        <f>VLOOKUP(F280,'[1]RELACION COMPLETA X VEHICULO'!$B$1:$B$515,1,0)</f>
        <v>#N/A</v>
      </c>
      <c r="H280" s="4" t="s">
        <v>15</v>
      </c>
      <c r="I280" s="5">
        <v>417436.4</v>
      </c>
      <c r="J280" s="41">
        <f t="shared" si="70"/>
        <v>22082.385560000002</v>
      </c>
      <c r="K280" s="5">
        <v>417436.4</v>
      </c>
      <c r="L280" s="30"/>
      <c r="M280" s="5">
        <v>498032.12146666669</v>
      </c>
      <c r="N280" s="8">
        <v>467528.76800000004</v>
      </c>
      <c r="O280" s="10">
        <v>480051.8600000001</v>
      </c>
      <c r="P280" s="16">
        <f t="shared" si="73"/>
        <v>404933.54326797393</v>
      </c>
      <c r="Q280" s="16">
        <f t="shared" si="74"/>
        <v>76937.373220915048</v>
      </c>
      <c r="R280" s="11">
        <f t="shared" si="76"/>
        <v>481870.91648888896</v>
      </c>
      <c r="S280" s="9">
        <f t="shared" si="71"/>
        <v>0.15435768535970729</v>
      </c>
      <c r="T280" s="12" t="s">
        <v>307</v>
      </c>
      <c r="U280" s="3" t="s">
        <v>81</v>
      </c>
      <c r="V280" s="26" t="b">
        <f t="shared" si="69"/>
        <v>1</v>
      </c>
      <c r="W280" s="28">
        <v>480051.8600000001</v>
      </c>
      <c r="X280" s="27">
        <f t="shared" si="72"/>
        <v>0</v>
      </c>
    </row>
    <row r="281" spans="1:24" ht="60" customHeight="1" x14ac:dyDescent="0.2">
      <c r="A281" s="24">
        <v>278</v>
      </c>
      <c r="B281" s="3" t="s">
        <v>10</v>
      </c>
      <c r="C281" s="3" t="s">
        <v>169</v>
      </c>
      <c r="D281" s="3" t="s">
        <v>170</v>
      </c>
      <c r="E281" s="3" t="s">
        <v>171</v>
      </c>
      <c r="F281" s="3" t="s">
        <v>18</v>
      </c>
      <c r="G281" s="3" t="e">
        <f>VLOOKUP(F281,'[1]RELACION COMPLETA X VEHICULO'!$B$1:$B$515,1,0)</f>
        <v>#N/A</v>
      </c>
      <c r="H281" s="4" t="s">
        <v>17</v>
      </c>
      <c r="I281" s="40">
        <v>47427</v>
      </c>
      <c r="J281" s="41">
        <f t="shared" si="70"/>
        <v>2508.8883000000001</v>
      </c>
      <c r="K281" s="5">
        <v>47426.5</v>
      </c>
      <c r="L281" s="31" t="s">
        <v>333</v>
      </c>
      <c r="M281" s="7">
        <v>40000</v>
      </c>
      <c r="N281" s="8">
        <v>53117.68</v>
      </c>
      <c r="O281" s="10">
        <v>54540.474999999999</v>
      </c>
      <c r="P281" s="16">
        <f t="shared" ref="P281:P282" si="77">+R281</f>
        <v>49219.385000000002</v>
      </c>
      <c r="Q281" s="16">
        <v>0</v>
      </c>
      <c r="R281" s="11">
        <f t="shared" si="76"/>
        <v>49219.385000000002</v>
      </c>
      <c r="S281" s="9">
        <f t="shared" si="71"/>
        <v>3.7803443222670818E-2</v>
      </c>
      <c r="T281" s="12" t="s">
        <v>307</v>
      </c>
      <c r="U281" s="3" t="s">
        <v>18</v>
      </c>
      <c r="V281" s="26" t="b">
        <f t="shared" si="69"/>
        <v>1</v>
      </c>
      <c r="W281" s="28">
        <v>54540.474999999999</v>
      </c>
      <c r="X281" s="27">
        <f t="shared" si="72"/>
        <v>0</v>
      </c>
    </row>
    <row r="282" spans="1:24" ht="60" customHeight="1" x14ac:dyDescent="0.2">
      <c r="A282" s="24">
        <v>279</v>
      </c>
      <c r="B282" s="3" t="s">
        <v>10</v>
      </c>
      <c r="C282" s="3" t="s">
        <v>169</v>
      </c>
      <c r="D282" s="3" t="s">
        <v>170</v>
      </c>
      <c r="E282" s="3" t="s">
        <v>171</v>
      </c>
      <c r="F282" s="3" t="s">
        <v>19</v>
      </c>
      <c r="G282" s="3" t="e">
        <f>VLOOKUP(F282,'[1]RELACION COMPLETA X VEHICULO'!$B$1:$B$515,1,0)</f>
        <v>#N/A</v>
      </c>
      <c r="H282" s="4" t="s">
        <v>17</v>
      </c>
      <c r="I282" s="40">
        <v>47064</v>
      </c>
      <c r="J282" s="41">
        <f t="shared" si="70"/>
        <v>2489.6856000000002</v>
      </c>
      <c r="K282" s="5">
        <v>47926.5</v>
      </c>
      <c r="L282" s="31" t="s">
        <v>334</v>
      </c>
      <c r="M282" s="32">
        <v>40900</v>
      </c>
      <c r="N282" s="8">
        <v>53677.68</v>
      </c>
      <c r="O282" s="10">
        <v>55115.474999999999</v>
      </c>
      <c r="P282" s="16">
        <f t="shared" si="77"/>
        <v>49897.718333333331</v>
      </c>
      <c r="Q282" s="16">
        <v>0</v>
      </c>
      <c r="R282" s="11">
        <f t="shared" si="76"/>
        <v>49897.718333333331</v>
      </c>
      <c r="S282" s="9">
        <f t="shared" si="71"/>
        <v>4.1130028967968357E-2</v>
      </c>
      <c r="T282" s="12" t="s">
        <v>307</v>
      </c>
      <c r="U282" s="3" t="s">
        <v>19</v>
      </c>
      <c r="V282" s="26" t="b">
        <f t="shared" si="69"/>
        <v>1</v>
      </c>
      <c r="W282" s="28">
        <v>55115.474999999999</v>
      </c>
      <c r="X282" s="27">
        <f t="shared" si="72"/>
        <v>0</v>
      </c>
    </row>
    <row r="283" spans="1:24" ht="60" customHeight="1" x14ac:dyDescent="0.2">
      <c r="A283" s="24">
        <v>280</v>
      </c>
      <c r="B283" s="3" t="s">
        <v>10</v>
      </c>
      <c r="C283" s="3" t="s">
        <v>169</v>
      </c>
      <c r="D283" s="3" t="s">
        <v>170</v>
      </c>
      <c r="E283" s="3" t="s">
        <v>171</v>
      </c>
      <c r="F283" s="3" t="s">
        <v>20</v>
      </c>
      <c r="G283" s="3" t="e">
        <f>VLOOKUP(F283,'[1]RELACION COMPLETA X VEHICULO'!$B$1:$B$515,1,0)</f>
        <v>#N/A</v>
      </c>
      <c r="H283" s="4" t="s">
        <v>15</v>
      </c>
      <c r="I283" s="40">
        <v>487392</v>
      </c>
      <c r="J283" s="41">
        <f t="shared" si="70"/>
        <v>25783.036800000002</v>
      </c>
      <c r="K283" s="5">
        <v>493929.33333333331</v>
      </c>
      <c r="L283" s="30"/>
      <c r="M283" s="35">
        <v>432812.2813666666</v>
      </c>
      <c r="N283" s="8">
        <v>553200.85333333339</v>
      </c>
      <c r="O283" s="10">
        <v>568018.7333333334</v>
      </c>
      <c r="P283" s="16">
        <f t="shared" si="73"/>
        <v>471100.6666666668</v>
      </c>
      <c r="Q283" s="16">
        <f t="shared" si="74"/>
        <v>89509.126666666692</v>
      </c>
      <c r="R283" s="11">
        <f t="shared" ref="R283:R284" si="78">AVERAGE(N283:O283)</f>
        <v>560609.79333333345</v>
      </c>
      <c r="S283" s="9">
        <f t="shared" si="71"/>
        <v>0.13500000000000023</v>
      </c>
      <c r="T283" s="12" t="s">
        <v>310</v>
      </c>
      <c r="U283" s="3" t="s">
        <v>20</v>
      </c>
      <c r="V283" s="26" t="b">
        <f t="shared" si="69"/>
        <v>1</v>
      </c>
      <c r="W283" s="28">
        <v>568018.7333333334</v>
      </c>
      <c r="X283" s="27">
        <f t="shared" si="72"/>
        <v>0</v>
      </c>
    </row>
    <row r="284" spans="1:24" ht="60" customHeight="1" x14ac:dyDescent="0.2">
      <c r="A284" s="24">
        <v>281</v>
      </c>
      <c r="B284" s="3" t="s">
        <v>10</v>
      </c>
      <c r="C284" s="3" t="s">
        <v>169</v>
      </c>
      <c r="D284" s="3" t="s">
        <v>170</v>
      </c>
      <c r="E284" s="3" t="s">
        <v>171</v>
      </c>
      <c r="F284" s="3" t="s">
        <v>21</v>
      </c>
      <c r="G284" s="3" t="e">
        <f>VLOOKUP(F284,'[1]RELACION COMPLETA X VEHICULO'!$B$1:$B$515,1,0)</f>
        <v>#N/A</v>
      </c>
      <c r="H284" s="4" t="s">
        <v>15</v>
      </c>
      <c r="I284" s="40">
        <v>460784</v>
      </c>
      <c r="J284" s="41">
        <f t="shared" si="70"/>
        <v>24375.473600000001</v>
      </c>
      <c r="K284" s="5">
        <v>460783.8666666667</v>
      </c>
      <c r="L284" s="30"/>
      <c r="M284" s="35">
        <v>421179.49119999999</v>
      </c>
      <c r="N284" s="8">
        <v>516077.93066666671</v>
      </c>
      <c r="O284" s="10">
        <v>529901.44666666677</v>
      </c>
      <c r="P284" s="16">
        <f t="shared" si="73"/>
        <v>439487.13333333342</v>
      </c>
      <c r="Q284" s="16">
        <f t="shared" si="74"/>
        <v>83502.555333333352</v>
      </c>
      <c r="R284" s="11">
        <f t="shared" si="78"/>
        <v>522989.68866666674</v>
      </c>
      <c r="S284" s="9">
        <f t="shared" si="71"/>
        <v>0.13500000000000001</v>
      </c>
      <c r="T284" s="12" t="s">
        <v>310</v>
      </c>
      <c r="U284" s="3" t="s">
        <v>21</v>
      </c>
      <c r="V284" s="26" t="b">
        <f t="shared" si="69"/>
        <v>1</v>
      </c>
      <c r="W284" s="28">
        <v>529901.44666666677</v>
      </c>
      <c r="X284" s="27">
        <f t="shared" si="72"/>
        <v>0</v>
      </c>
    </row>
    <row r="285" spans="1:24" ht="60" customHeight="1" x14ac:dyDescent="0.2">
      <c r="A285" s="24">
        <v>282</v>
      </c>
      <c r="B285" s="3" t="s">
        <v>10</v>
      </c>
      <c r="C285" s="3" t="s">
        <v>169</v>
      </c>
      <c r="D285" s="3" t="s">
        <v>170</v>
      </c>
      <c r="E285" s="3" t="s">
        <v>171</v>
      </c>
      <c r="F285" s="3" t="s">
        <v>172</v>
      </c>
      <c r="G285" s="3" t="e">
        <f>VLOOKUP(F285,'[1]RELACION COMPLETA X VEHICULO'!$B$1:$B$515,1,0)</f>
        <v>#N/A</v>
      </c>
      <c r="H285" s="4" t="s">
        <v>15</v>
      </c>
      <c r="I285" s="40">
        <v>0</v>
      </c>
      <c r="J285" s="41">
        <f t="shared" si="70"/>
        <v>0</v>
      </c>
      <c r="K285" s="5"/>
      <c r="L285" s="30"/>
      <c r="M285" s="5">
        <v>238535.5</v>
      </c>
      <c r="N285" s="8">
        <v>269059</v>
      </c>
      <c r="O285" s="10">
        <v>269059</v>
      </c>
      <c r="P285" s="16">
        <f t="shared" si="73"/>
        <v>226100</v>
      </c>
      <c r="Q285" s="16">
        <f t="shared" si="74"/>
        <v>42959</v>
      </c>
      <c r="R285" s="11">
        <f>AVERAGE(N285:O285)</f>
        <v>269059</v>
      </c>
      <c r="S285" s="9" t="s">
        <v>308</v>
      </c>
      <c r="T285" s="12" t="s">
        <v>307</v>
      </c>
      <c r="U285" s="3" t="s">
        <v>172</v>
      </c>
      <c r="V285" s="26" t="b">
        <f t="shared" si="69"/>
        <v>1</v>
      </c>
      <c r="W285" s="28">
        <v>269059</v>
      </c>
      <c r="X285" s="27">
        <f t="shared" si="72"/>
        <v>0</v>
      </c>
    </row>
    <row r="286" spans="1:24" ht="60" customHeight="1" x14ac:dyDescent="0.2">
      <c r="A286" s="24">
        <v>283</v>
      </c>
      <c r="B286" s="3" t="s">
        <v>10</v>
      </c>
      <c r="C286" s="3" t="s">
        <v>169</v>
      </c>
      <c r="D286" s="3" t="s">
        <v>170</v>
      </c>
      <c r="E286" s="3" t="s">
        <v>171</v>
      </c>
      <c r="F286" s="3" t="s">
        <v>22</v>
      </c>
      <c r="G286" s="3" t="e">
        <f>VLOOKUP(F286,'[1]RELACION COMPLETA X VEHICULO'!$B$1:$B$515,1,0)</f>
        <v>#N/A</v>
      </c>
      <c r="H286" s="4" t="s">
        <v>15</v>
      </c>
      <c r="I286" s="5">
        <v>400192.6</v>
      </c>
      <c r="J286" s="41">
        <f t="shared" si="70"/>
        <v>21170.188539999999</v>
      </c>
      <c r="K286" s="5">
        <v>400192.6</v>
      </c>
      <c r="L286" s="31" t="s">
        <v>335</v>
      </c>
      <c r="M286" s="14">
        <v>100900</v>
      </c>
      <c r="N286" s="8">
        <v>448215.71200000006</v>
      </c>
      <c r="O286" s="10">
        <v>460221.49</v>
      </c>
      <c r="P286" s="16">
        <f t="shared" si="73"/>
        <v>381696.30336134456</v>
      </c>
      <c r="Q286" s="16">
        <f t="shared" si="74"/>
        <v>72522.297638655466</v>
      </c>
      <c r="R286" s="11">
        <f t="shared" ref="R286:R288" si="79">AVERAGE(N286:O286)</f>
        <v>454218.60100000002</v>
      </c>
      <c r="S286" s="9">
        <f t="shared" si="71"/>
        <v>0.13500000000000023</v>
      </c>
      <c r="T286" s="12" t="s">
        <v>310</v>
      </c>
      <c r="U286" s="3" t="s">
        <v>22</v>
      </c>
      <c r="V286" s="26" t="b">
        <f t="shared" si="69"/>
        <v>1</v>
      </c>
      <c r="W286" s="28">
        <v>460221.49</v>
      </c>
      <c r="X286" s="27">
        <f t="shared" si="72"/>
        <v>0</v>
      </c>
    </row>
    <row r="287" spans="1:24" ht="60" customHeight="1" x14ac:dyDescent="0.2">
      <c r="A287" s="24">
        <v>284</v>
      </c>
      <c r="B287" s="3" t="s">
        <v>10</v>
      </c>
      <c r="C287" s="3" t="s">
        <v>169</v>
      </c>
      <c r="D287" s="3" t="s">
        <v>170</v>
      </c>
      <c r="E287" s="3" t="s">
        <v>171</v>
      </c>
      <c r="F287" s="3" t="s">
        <v>23</v>
      </c>
      <c r="G287" s="3" t="e">
        <f>VLOOKUP(F287,'[1]RELACION COMPLETA X VEHICULO'!$B$1:$B$515,1,0)</f>
        <v>#N/A</v>
      </c>
      <c r="H287" s="4" t="s">
        <v>15</v>
      </c>
      <c r="I287" s="40">
        <v>1355368</v>
      </c>
      <c r="J287" s="41">
        <f t="shared" si="70"/>
        <v>71698.967199999999</v>
      </c>
      <c r="K287" s="5">
        <v>1355368.4</v>
      </c>
      <c r="L287" s="30"/>
      <c r="M287" s="35">
        <v>1287546.655733333</v>
      </c>
      <c r="N287" s="8">
        <v>1518012.608</v>
      </c>
      <c r="O287" s="10">
        <v>1558673.6600000001</v>
      </c>
      <c r="P287" s="16">
        <f t="shared" si="73"/>
        <v>1292725.3226890757</v>
      </c>
      <c r="Q287" s="16">
        <f t="shared" si="74"/>
        <v>245617.81131092439</v>
      </c>
      <c r="R287" s="11">
        <f t="shared" si="79"/>
        <v>1538343.1340000001</v>
      </c>
      <c r="S287" s="9">
        <f t="shared" si="71"/>
        <v>0.13500000000000023</v>
      </c>
      <c r="T287" s="12" t="s">
        <v>310</v>
      </c>
      <c r="U287" s="3" t="s">
        <v>23</v>
      </c>
      <c r="V287" s="26" t="b">
        <f t="shared" si="69"/>
        <v>1</v>
      </c>
      <c r="W287" s="28">
        <v>1558673.6600000001</v>
      </c>
      <c r="X287" s="27">
        <f t="shared" si="72"/>
        <v>0</v>
      </c>
    </row>
    <row r="288" spans="1:24" ht="60" customHeight="1" x14ac:dyDescent="0.2">
      <c r="A288" s="24">
        <v>285</v>
      </c>
      <c r="B288" s="3" t="s">
        <v>10</v>
      </c>
      <c r="C288" s="3" t="s">
        <v>169</v>
      </c>
      <c r="D288" s="3" t="s">
        <v>170</v>
      </c>
      <c r="E288" s="3" t="s">
        <v>171</v>
      </c>
      <c r="F288" s="3" t="s">
        <v>24</v>
      </c>
      <c r="G288" s="3" t="e">
        <f>VLOOKUP(F288,'[1]RELACION COMPLETA X VEHICULO'!$B$1:$B$515,1,0)</f>
        <v>#N/A</v>
      </c>
      <c r="H288" s="4" t="s">
        <v>15</v>
      </c>
      <c r="I288" s="5">
        <v>1075812.3999999999</v>
      </c>
      <c r="J288" s="41">
        <f t="shared" si="70"/>
        <v>56910.475959999996</v>
      </c>
      <c r="K288" s="5">
        <v>1075812.3999999999</v>
      </c>
      <c r="L288" s="31" t="s">
        <v>336</v>
      </c>
      <c r="M288" s="14">
        <v>477900</v>
      </c>
      <c r="N288" s="8">
        <v>1204909.8879999998</v>
      </c>
      <c r="O288" s="10">
        <v>1237184.26</v>
      </c>
      <c r="P288" s="16">
        <f t="shared" si="73"/>
        <v>1026089.9781512605</v>
      </c>
      <c r="Q288" s="16">
        <f t="shared" si="74"/>
        <v>194957.0958487395</v>
      </c>
      <c r="R288" s="11">
        <f t="shared" si="79"/>
        <v>1221047.074</v>
      </c>
      <c r="S288" s="9">
        <f t="shared" si="71"/>
        <v>0.13500000000000001</v>
      </c>
      <c r="T288" s="12" t="s">
        <v>310</v>
      </c>
      <c r="U288" s="3" t="s">
        <v>24</v>
      </c>
      <c r="V288" s="26" t="b">
        <f t="shared" si="69"/>
        <v>1</v>
      </c>
      <c r="W288" s="28">
        <v>1237184.26</v>
      </c>
      <c r="X288" s="27">
        <f t="shared" si="72"/>
        <v>0</v>
      </c>
    </row>
    <row r="289" spans="1:24" ht="60" customHeight="1" x14ac:dyDescent="0.2">
      <c r="A289" s="24">
        <v>286</v>
      </c>
      <c r="B289" s="3" t="s">
        <v>10</v>
      </c>
      <c r="C289" s="3" t="s">
        <v>169</v>
      </c>
      <c r="D289" s="3" t="s">
        <v>170</v>
      </c>
      <c r="E289" s="3" t="s">
        <v>171</v>
      </c>
      <c r="F289" s="3" t="s">
        <v>25</v>
      </c>
      <c r="G289" s="3" t="e">
        <f>VLOOKUP(F289,'[1]RELACION COMPLETA X VEHICULO'!$B$1:$B$515,1,0)</f>
        <v>#N/A</v>
      </c>
      <c r="H289" s="4" t="s">
        <v>15</v>
      </c>
      <c r="I289" s="5">
        <v>979417.59999999998</v>
      </c>
      <c r="J289" s="41">
        <f t="shared" si="70"/>
        <v>51811.191039999998</v>
      </c>
      <c r="K289" s="5">
        <v>979417.59999999998</v>
      </c>
      <c r="L289" s="30"/>
      <c r="M289" s="5">
        <v>1031229.2122</v>
      </c>
      <c r="N289" s="8">
        <v>1096947.7120000001</v>
      </c>
      <c r="O289" s="10">
        <v>1126330.24</v>
      </c>
      <c r="P289" s="16">
        <f t="shared" si="73"/>
        <v>911626.65663865558</v>
      </c>
      <c r="Q289" s="16">
        <f t="shared" si="74"/>
        <v>173209.06476134458</v>
      </c>
      <c r="R289" s="11">
        <f t="shared" ref="R289" si="80">AVERAGE(M289:O289)</f>
        <v>1084835.7214000002</v>
      </c>
      <c r="S289" s="9">
        <f t="shared" si="71"/>
        <v>0.10763347667021717</v>
      </c>
      <c r="T289" s="12" t="s">
        <v>307</v>
      </c>
      <c r="U289" s="3" t="s">
        <v>25</v>
      </c>
      <c r="V289" s="26" t="b">
        <f t="shared" si="69"/>
        <v>1</v>
      </c>
      <c r="W289" s="28">
        <v>1126330.24</v>
      </c>
      <c r="X289" s="27">
        <f t="shared" si="72"/>
        <v>0</v>
      </c>
    </row>
    <row r="290" spans="1:24" ht="60" customHeight="1" x14ac:dyDescent="0.2">
      <c r="A290" s="24">
        <v>287</v>
      </c>
      <c r="B290" s="3" t="s">
        <v>10</v>
      </c>
      <c r="C290" s="3" t="s">
        <v>169</v>
      </c>
      <c r="D290" s="3" t="s">
        <v>170</v>
      </c>
      <c r="E290" s="3" t="s">
        <v>171</v>
      </c>
      <c r="F290" s="3" t="s">
        <v>173</v>
      </c>
      <c r="G290" s="3" t="e">
        <f>VLOOKUP(F290,'[1]RELACION COMPLETA X VEHICULO'!$B$1:$B$515,1,0)</f>
        <v>#N/A</v>
      </c>
      <c r="H290" s="4" t="s">
        <v>15</v>
      </c>
      <c r="I290" s="40">
        <v>0</v>
      </c>
      <c r="J290" s="41">
        <f t="shared" si="70"/>
        <v>0</v>
      </c>
      <c r="K290" s="5"/>
      <c r="L290" s="30"/>
      <c r="M290" s="5">
        <v>31386.25</v>
      </c>
      <c r="N290" s="8">
        <v>35402.5</v>
      </c>
      <c r="O290" s="10">
        <v>35402.5</v>
      </c>
      <c r="P290" s="16">
        <f t="shared" si="73"/>
        <v>29750</v>
      </c>
      <c r="Q290" s="16">
        <f t="shared" si="74"/>
        <v>5652.5</v>
      </c>
      <c r="R290" s="11">
        <f t="shared" ref="R290:R291" si="81">AVERAGE(N290:O290)</f>
        <v>35402.5</v>
      </c>
      <c r="S290" s="9" t="s">
        <v>308</v>
      </c>
      <c r="T290" s="12" t="s">
        <v>307</v>
      </c>
      <c r="U290" s="3" t="s">
        <v>173</v>
      </c>
      <c r="V290" s="26" t="b">
        <f t="shared" si="69"/>
        <v>1</v>
      </c>
      <c r="W290" s="28">
        <v>35402.5</v>
      </c>
      <c r="X290" s="27">
        <f t="shared" si="72"/>
        <v>0</v>
      </c>
    </row>
    <row r="291" spans="1:24" ht="60" customHeight="1" x14ac:dyDescent="0.2">
      <c r="A291" s="24">
        <v>288</v>
      </c>
      <c r="B291" s="3" t="s">
        <v>10</v>
      </c>
      <c r="C291" s="3" t="s">
        <v>169</v>
      </c>
      <c r="D291" s="3" t="s">
        <v>170</v>
      </c>
      <c r="E291" s="3" t="s">
        <v>171</v>
      </c>
      <c r="F291" s="3" t="s">
        <v>174</v>
      </c>
      <c r="G291" s="3" t="e">
        <f>VLOOKUP(F291,'[1]RELACION COMPLETA X VEHICULO'!$B$1:$B$515,1,0)</f>
        <v>#N/A</v>
      </c>
      <c r="H291" s="4" t="s">
        <v>15</v>
      </c>
      <c r="I291" s="40">
        <v>0</v>
      </c>
      <c r="J291" s="41">
        <f t="shared" si="70"/>
        <v>0</v>
      </c>
      <c r="K291" s="5"/>
      <c r="L291" s="30"/>
      <c r="M291" s="5">
        <v>31386.25</v>
      </c>
      <c r="N291" s="8">
        <v>35402.5</v>
      </c>
      <c r="O291" s="10">
        <v>35402.5</v>
      </c>
      <c r="P291" s="16">
        <f t="shared" si="73"/>
        <v>29750</v>
      </c>
      <c r="Q291" s="16">
        <f t="shared" si="74"/>
        <v>5652.5</v>
      </c>
      <c r="R291" s="11">
        <f t="shared" si="81"/>
        <v>35402.5</v>
      </c>
      <c r="S291" s="9" t="s">
        <v>308</v>
      </c>
      <c r="T291" s="12" t="s">
        <v>307</v>
      </c>
      <c r="U291" s="3" t="s">
        <v>174</v>
      </c>
      <c r="V291" s="26" t="b">
        <f t="shared" si="69"/>
        <v>1</v>
      </c>
      <c r="W291" s="28">
        <v>35402.5</v>
      </c>
      <c r="X291" s="27">
        <f t="shared" si="72"/>
        <v>0</v>
      </c>
    </row>
    <row r="292" spans="1:24" ht="60" customHeight="1" x14ac:dyDescent="0.2">
      <c r="A292" s="24">
        <v>289</v>
      </c>
      <c r="B292" s="3" t="s">
        <v>10</v>
      </c>
      <c r="C292" s="3" t="s">
        <v>169</v>
      </c>
      <c r="D292" s="3" t="s">
        <v>170</v>
      </c>
      <c r="E292" s="3" t="s">
        <v>171</v>
      </c>
      <c r="F292" s="3" t="s">
        <v>26</v>
      </c>
      <c r="G292" s="3" t="e">
        <f>VLOOKUP(F292,'[1]RELACION COMPLETA X VEHICULO'!$B$1:$B$515,1,0)</f>
        <v>#N/A</v>
      </c>
      <c r="H292" s="4" t="s">
        <v>15</v>
      </c>
      <c r="I292" s="40">
        <v>45752</v>
      </c>
      <c r="J292" s="41">
        <f t="shared" si="70"/>
        <v>2420.2808</v>
      </c>
      <c r="K292" s="5">
        <v>39412.800000000003</v>
      </c>
      <c r="L292" s="31" t="s">
        <v>337</v>
      </c>
      <c r="M292" s="7">
        <v>19900</v>
      </c>
      <c r="N292" s="8">
        <v>44142.33600000001</v>
      </c>
      <c r="O292" s="10">
        <v>45324.720000000008</v>
      </c>
      <c r="P292" s="16">
        <f t="shared" si="73"/>
        <v>37591.200000000004</v>
      </c>
      <c r="Q292" s="16">
        <f t="shared" si="74"/>
        <v>7142.3280000000013</v>
      </c>
      <c r="R292" s="11">
        <f>AVERAGE(N292:O292)</f>
        <v>44733.528000000006</v>
      </c>
      <c r="S292" s="9">
        <f t="shared" si="71"/>
        <v>0.13500000000000001</v>
      </c>
      <c r="T292" s="12" t="s">
        <v>310</v>
      </c>
      <c r="U292" s="3" t="s">
        <v>26</v>
      </c>
      <c r="V292" s="26" t="b">
        <f t="shared" si="69"/>
        <v>1</v>
      </c>
      <c r="W292" s="28">
        <v>45324.720000000008</v>
      </c>
      <c r="X292" s="27">
        <f t="shared" si="72"/>
        <v>0</v>
      </c>
    </row>
    <row r="293" spans="1:24" ht="60" customHeight="1" x14ac:dyDescent="0.2">
      <c r="A293" s="24">
        <v>290</v>
      </c>
      <c r="B293" s="3" t="s">
        <v>10</v>
      </c>
      <c r="C293" s="3" t="s">
        <v>169</v>
      </c>
      <c r="D293" s="3" t="s">
        <v>170</v>
      </c>
      <c r="E293" s="3" t="s">
        <v>171</v>
      </c>
      <c r="F293" s="3" t="s">
        <v>27</v>
      </c>
      <c r="G293" s="3" t="e">
        <f>VLOOKUP(F293,'[1]RELACION COMPLETA X VEHICULO'!$B$1:$B$515,1,0)</f>
        <v>#N/A</v>
      </c>
      <c r="H293" s="4" t="s">
        <v>15</v>
      </c>
      <c r="I293" s="40">
        <v>15329</v>
      </c>
      <c r="J293" s="41">
        <f t="shared" si="70"/>
        <v>810.90410000000008</v>
      </c>
      <c r="K293" s="5">
        <v>13677.066666666669</v>
      </c>
      <c r="L293" s="31" t="s">
        <v>338</v>
      </c>
      <c r="M293" s="7">
        <v>13000</v>
      </c>
      <c r="N293" s="8">
        <v>15318.314666666671</v>
      </c>
      <c r="O293" s="10">
        <v>15728.626666666671</v>
      </c>
      <c r="P293" s="16">
        <f t="shared" si="73"/>
        <v>12338.078804855279</v>
      </c>
      <c r="Q293" s="16">
        <f t="shared" si="74"/>
        <v>2344.2349729225029</v>
      </c>
      <c r="R293" s="11">
        <f t="shared" ref="R293:R296" si="82">AVERAGE(M293:O293)</f>
        <v>14682.313777777781</v>
      </c>
      <c r="S293" s="9">
        <f t="shared" si="71"/>
        <v>7.3498735921282643E-2</v>
      </c>
      <c r="T293" s="12" t="s">
        <v>307</v>
      </c>
      <c r="U293" s="3" t="s">
        <v>27</v>
      </c>
      <c r="V293" s="26" t="b">
        <f t="shared" si="69"/>
        <v>1</v>
      </c>
      <c r="W293" s="28">
        <v>15728.626666666671</v>
      </c>
      <c r="X293" s="27">
        <f t="shared" si="72"/>
        <v>0</v>
      </c>
    </row>
    <row r="294" spans="1:24" ht="60" customHeight="1" x14ac:dyDescent="0.2">
      <c r="A294" s="24">
        <v>291</v>
      </c>
      <c r="B294" s="3" t="s">
        <v>10</v>
      </c>
      <c r="C294" s="3" t="s">
        <v>169</v>
      </c>
      <c r="D294" s="3" t="s">
        <v>170</v>
      </c>
      <c r="E294" s="3" t="s">
        <v>171</v>
      </c>
      <c r="F294" s="3" t="s">
        <v>28</v>
      </c>
      <c r="G294" s="3" t="e">
        <f>VLOOKUP(F294,'[1]RELACION COMPLETA X VEHICULO'!$B$1:$B$515,1,0)</f>
        <v>#N/A</v>
      </c>
      <c r="H294" s="4" t="s">
        <v>15</v>
      </c>
      <c r="I294" s="5">
        <v>688470.53333333333</v>
      </c>
      <c r="J294" s="41">
        <f t="shared" si="70"/>
        <v>36420.091213333333</v>
      </c>
      <c r="K294" s="5">
        <v>688470.53333333333</v>
      </c>
      <c r="L294" s="30"/>
      <c r="M294" s="5"/>
      <c r="N294" s="8">
        <v>771086.99733333336</v>
      </c>
      <c r="O294" s="10">
        <v>791741.1133333334</v>
      </c>
      <c r="P294" s="16">
        <f t="shared" si="73"/>
        <v>656650.46666666667</v>
      </c>
      <c r="Q294" s="16">
        <f t="shared" si="74"/>
        <v>124763.58866666666</v>
      </c>
      <c r="R294" s="11">
        <f t="shared" si="82"/>
        <v>781414.05533333332</v>
      </c>
      <c r="S294" s="9">
        <f t="shared" si="71"/>
        <v>0.13500000000000001</v>
      </c>
      <c r="T294" s="12" t="s">
        <v>307</v>
      </c>
      <c r="U294" s="3" t="s">
        <v>28</v>
      </c>
      <c r="V294" s="26" t="b">
        <f t="shared" si="69"/>
        <v>1</v>
      </c>
      <c r="W294" s="28">
        <v>791741.1133333334</v>
      </c>
      <c r="X294" s="27">
        <f t="shared" si="72"/>
        <v>0</v>
      </c>
    </row>
    <row r="295" spans="1:24" ht="60" customHeight="1" x14ac:dyDescent="0.2">
      <c r="A295" s="24">
        <v>292</v>
      </c>
      <c r="B295" s="3" t="s">
        <v>10</v>
      </c>
      <c r="C295" s="3" t="s">
        <v>169</v>
      </c>
      <c r="D295" s="3" t="s">
        <v>170</v>
      </c>
      <c r="E295" s="3" t="s">
        <v>171</v>
      </c>
      <c r="F295" s="3" t="s">
        <v>175</v>
      </c>
      <c r="G295" s="3" t="s">
        <v>327</v>
      </c>
      <c r="H295" s="4" t="s">
        <v>15</v>
      </c>
      <c r="I295" s="5">
        <v>50662.266666666663</v>
      </c>
      <c r="J295" s="41">
        <f t="shared" si="70"/>
        <v>2680.0339066666666</v>
      </c>
      <c r="K295" s="5">
        <v>50662.266666666663</v>
      </c>
      <c r="L295" s="30"/>
      <c r="M295" s="35">
        <v>112990.5</v>
      </c>
      <c r="N295" s="8">
        <v>56741.738666666664</v>
      </c>
      <c r="O295" s="10">
        <v>58261.606666666659</v>
      </c>
      <c r="P295" s="16">
        <f t="shared" si="73"/>
        <v>48320.733333333337</v>
      </c>
      <c r="Q295" s="16">
        <f t="shared" si="74"/>
        <v>9180.9393333333337</v>
      </c>
      <c r="R295" s="11">
        <f>AVERAGE(N295:O295)</f>
        <v>57501.672666666665</v>
      </c>
      <c r="S295" s="9">
        <f t="shared" si="71"/>
        <v>0.13500000000000001</v>
      </c>
      <c r="T295" s="12" t="s">
        <v>311</v>
      </c>
      <c r="U295" s="3" t="s">
        <v>175</v>
      </c>
      <c r="V295" s="26" t="b">
        <f t="shared" si="69"/>
        <v>1</v>
      </c>
      <c r="W295" s="28">
        <v>58261.606666666659</v>
      </c>
      <c r="X295" s="27">
        <f t="shared" si="72"/>
        <v>0</v>
      </c>
    </row>
    <row r="296" spans="1:24" ht="60" customHeight="1" x14ac:dyDescent="0.2">
      <c r="A296" s="24">
        <v>293</v>
      </c>
      <c r="B296" s="3" t="s">
        <v>10</v>
      </c>
      <c r="C296" s="3" t="s">
        <v>169</v>
      </c>
      <c r="D296" s="3" t="s">
        <v>170</v>
      </c>
      <c r="E296" s="3" t="s">
        <v>171</v>
      </c>
      <c r="F296" s="3" t="s">
        <v>31</v>
      </c>
      <c r="G296" s="3" t="e">
        <f>VLOOKUP(F296,'[1]RELACION COMPLETA X VEHICULO'!$B$1:$B$515,1,0)</f>
        <v>#N/A</v>
      </c>
      <c r="H296" s="4" t="s">
        <v>15</v>
      </c>
      <c r="I296" s="40">
        <v>470673</v>
      </c>
      <c r="J296" s="41">
        <f t="shared" si="70"/>
        <v>24898.601700000003</v>
      </c>
      <c r="K296" s="5">
        <v>470672.9</v>
      </c>
      <c r="L296" s="30"/>
      <c r="M296" s="5"/>
      <c r="N296" s="8">
        <v>527153.64800000004</v>
      </c>
      <c r="O296" s="10">
        <v>541273.83500000008</v>
      </c>
      <c r="P296" s="16">
        <f t="shared" si="73"/>
        <v>448919.11050420173</v>
      </c>
      <c r="Q296" s="16">
        <f t="shared" si="74"/>
        <v>85294.630995798332</v>
      </c>
      <c r="R296" s="11">
        <f t="shared" si="82"/>
        <v>534213.7415</v>
      </c>
      <c r="S296" s="9">
        <f t="shared" si="71"/>
        <v>0.13500000000000001</v>
      </c>
      <c r="T296" s="12" t="s">
        <v>307</v>
      </c>
      <c r="U296" s="3" t="s">
        <v>31</v>
      </c>
      <c r="V296" s="26" t="b">
        <f t="shared" si="69"/>
        <v>1</v>
      </c>
      <c r="W296" s="28">
        <v>541273.83500000008</v>
      </c>
      <c r="X296" s="27">
        <f t="shared" si="72"/>
        <v>0</v>
      </c>
    </row>
    <row r="297" spans="1:24" ht="60" customHeight="1" x14ac:dyDescent="0.2">
      <c r="A297" s="24">
        <v>294</v>
      </c>
      <c r="B297" s="3" t="s">
        <v>10</v>
      </c>
      <c r="C297" s="3" t="s">
        <v>169</v>
      </c>
      <c r="D297" s="3" t="s">
        <v>170</v>
      </c>
      <c r="E297" s="3" t="s">
        <v>171</v>
      </c>
      <c r="F297" s="3" t="s">
        <v>176</v>
      </c>
      <c r="G297" s="3" t="e">
        <f>VLOOKUP(F297,'[1]RELACION COMPLETA X VEHICULO'!$B$1:$B$515,1,0)</f>
        <v>#N/A</v>
      </c>
      <c r="H297" s="4" t="s">
        <v>15</v>
      </c>
      <c r="I297" s="40">
        <v>0</v>
      </c>
      <c r="J297" s="41">
        <f t="shared" si="70"/>
        <v>0</v>
      </c>
      <c r="K297" s="5"/>
      <c r="L297" s="30"/>
      <c r="M297" s="5">
        <v>703052</v>
      </c>
      <c r="N297" s="8">
        <v>793016</v>
      </c>
      <c r="O297" s="10">
        <v>793016</v>
      </c>
      <c r="P297" s="16">
        <f t="shared" si="73"/>
        <v>666400</v>
      </c>
      <c r="Q297" s="16">
        <f t="shared" si="74"/>
        <v>126616</v>
      </c>
      <c r="R297" s="11">
        <f t="shared" ref="R297:R298" si="83">AVERAGE(N297:O297)</f>
        <v>793016</v>
      </c>
      <c r="S297" s="9" t="s">
        <v>308</v>
      </c>
      <c r="T297" s="12" t="s">
        <v>307</v>
      </c>
      <c r="U297" s="3" t="s">
        <v>176</v>
      </c>
      <c r="V297" s="26" t="b">
        <f t="shared" si="69"/>
        <v>1</v>
      </c>
      <c r="W297" s="28">
        <v>793016</v>
      </c>
      <c r="X297" s="27">
        <f t="shared" si="72"/>
        <v>0</v>
      </c>
    </row>
    <row r="298" spans="1:24" ht="60" customHeight="1" x14ac:dyDescent="0.2">
      <c r="A298" s="24">
        <v>295</v>
      </c>
      <c r="B298" s="3" t="s">
        <v>10</v>
      </c>
      <c r="C298" s="3" t="s">
        <v>169</v>
      </c>
      <c r="D298" s="3" t="s">
        <v>170</v>
      </c>
      <c r="E298" s="3" t="s">
        <v>171</v>
      </c>
      <c r="F298" s="3" t="s">
        <v>177</v>
      </c>
      <c r="G298" s="3" t="e">
        <f>VLOOKUP(F298,'[1]RELACION COMPLETA X VEHICULO'!$B$1:$B$515,1,0)</f>
        <v>#N/A</v>
      </c>
      <c r="H298" s="4" t="s">
        <v>15</v>
      </c>
      <c r="I298" s="40">
        <v>0</v>
      </c>
      <c r="J298" s="41">
        <f t="shared" si="70"/>
        <v>0</v>
      </c>
      <c r="K298" s="5"/>
      <c r="L298" s="30"/>
      <c r="M298" s="5">
        <v>652834</v>
      </c>
      <c r="N298" s="8">
        <v>736372</v>
      </c>
      <c r="O298" s="10">
        <v>736372</v>
      </c>
      <c r="P298" s="16">
        <f t="shared" si="73"/>
        <v>618800</v>
      </c>
      <c r="Q298" s="16">
        <f t="shared" si="74"/>
        <v>117572</v>
      </c>
      <c r="R298" s="11">
        <f t="shared" si="83"/>
        <v>736372</v>
      </c>
      <c r="S298" s="9" t="s">
        <v>308</v>
      </c>
      <c r="T298" s="12" t="s">
        <v>307</v>
      </c>
      <c r="U298" s="3" t="s">
        <v>177</v>
      </c>
      <c r="V298" s="26" t="b">
        <f t="shared" si="69"/>
        <v>1</v>
      </c>
      <c r="W298" s="28">
        <v>736372</v>
      </c>
      <c r="X298" s="27">
        <f t="shared" si="72"/>
        <v>0</v>
      </c>
    </row>
    <row r="299" spans="1:24" ht="60" customHeight="1" x14ac:dyDescent="0.2">
      <c r="A299" s="24">
        <v>296</v>
      </c>
      <c r="B299" s="3" t="s">
        <v>10</v>
      </c>
      <c r="C299" s="3" t="s">
        <v>169</v>
      </c>
      <c r="D299" s="3" t="s">
        <v>170</v>
      </c>
      <c r="E299" s="3" t="s">
        <v>171</v>
      </c>
      <c r="F299" s="3" t="s">
        <v>32</v>
      </c>
      <c r="G299" s="3" t="e">
        <f>VLOOKUP(F299,'[1]RELACION COMPLETA X VEHICULO'!$B$1:$B$515,1,0)</f>
        <v>#N/A</v>
      </c>
      <c r="H299" s="4" t="s">
        <v>15</v>
      </c>
      <c r="I299" s="42">
        <v>197873</v>
      </c>
      <c r="J299" s="41">
        <f t="shared" si="70"/>
        <v>10467.4817</v>
      </c>
      <c r="K299" s="5">
        <v>197873.2</v>
      </c>
      <c r="L299" s="31" t="s">
        <v>340</v>
      </c>
      <c r="M299" s="14">
        <v>139944</v>
      </c>
      <c r="N299" s="8">
        <v>221617.98400000005</v>
      </c>
      <c r="O299" s="10">
        <v>227554.18000000005</v>
      </c>
      <c r="P299" s="16">
        <f t="shared" si="73"/>
        <v>188727.80000000005</v>
      </c>
      <c r="Q299" s="16">
        <f t="shared" si="74"/>
        <v>35858.282000000007</v>
      </c>
      <c r="R299" s="11">
        <f>AVERAGE(N299:O299)</f>
        <v>224586.08200000005</v>
      </c>
      <c r="S299" s="9">
        <f t="shared" si="71"/>
        <v>0.13500000000000023</v>
      </c>
      <c r="T299" s="12" t="s">
        <v>311</v>
      </c>
      <c r="U299" s="3" t="s">
        <v>32</v>
      </c>
      <c r="V299" s="26" t="b">
        <f t="shared" si="69"/>
        <v>1</v>
      </c>
      <c r="W299" s="28">
        <v>227554.18000000005</v>
      </c>
      <c r="X299" s="27">
        <f t="shared" si="72"/>
        <v>0</v>
      </c>
    </row>
    <row r="300" spans="1:24" ht="60" customHeight="1" x14ac:dyDescent="0.2">
      <c r="A300" s="24">
        <v>297</v>
      </c>
      <c r="B300" s="3" t="s">
        <v>10</v>
      </c>
      <c r="C300" s="3" t="s">
        <v>169</v>
      </c>
      <c r="D300" s="3" t="s">
        <v>170</v>
      </c>
      <c r="E300" s="3" t="s">
        <v>171</v>
      </c>
      <c r="F300" s="3" t="s">
        <v>34</v>
      </c>
      <c r="G300" s="3" t="s">
        <v>327</v>
      </c>
      <c r="H300" s="4" t="s">
        <v>15</v>
      </c>
      <c r="I300" s="40">
        <v>155224</v>
      </c>
      <c r="J300" s="41">
        <f t="shared" si="70"/>
        <v>8211.3495999999996</v>
      </c>
      <c r="K300" s="5">
        <v>155223.6</v>
      </c>
      <c r="L300" s="30"/>
      <c r="M300" s="5">
        <v>163435.34959999999</v>
      </c>
      <c r="N300" s="8">
        <v>173850.43200000003</v>
      </c>
      <c r="O300" s="10">
        <v>178507.14</v>
      </c>
      <c r="P300" s="16">
        <f t="shared" si="73"/>
        <v>144479.80997198881</v>
      </c>
      <c r="Q300" s="16">
        <f t="shared" si="74"/>
        <v>27451.163894677873</v>
      </c>
      <c r="R300" s="11">
        <f t="shared" ref="R300:R304" si="84">AVERAGE(M300:O300)</f>
        <v>171930.97386666667</v>
      </c>
      <c r="S300" s="9">
        <f t="shared" si="71"/>
        <v>0.10763423774907066</v>
      </c>
      <c r="T300" s="12" t="s">
        <v>307</v>
      </c>
      <c r="U300" s="3" t="s">
        <v>34</v>
      </c>
      <c r="V300" s="26" t="b">
        <f t="shared" si="69"/>
        <v>1</v>
      </c>
      <c r="W300" s="28">
        <v>178507.14</v>
      </c>
      <c r="X300" s="27">
        <f t="shared" si="72"/>
        <v>0</v>
      </c>
    </row>
    <row r="301" spans="1:24" ht="60" customHeight="1" x14ac:dyDescent="0.2">
      <c r="A301" s="24">
        <v>298</v>
      </c>
      <c r="B301" s="3" t="s">
        <v>10</v>
      </c>
      <c r="C301" s="3" t="s">
        <v>169</v>
      </c>
      <c r="D301" s="3" t="s">
        <v>170</v>
      </c>
      <c r="E301" s="3" t="s">
        <v>171</v>
      </c>
      <c r="F301" s="3" t="s">
        <v>178</v>
      </c>
      <c r="G301" s="3" t="s">
        <v>317</v>
      </c>
      <c r="H301" s="4" t="s">
        <v>15</v>
      </c>
      <c r="I301" s="40" t="e">
        <v>#N/A</v>
      </c>
      <c r="J301" s="41" t="e">
        <f t="shared" si="70"/>
        <v>#N/A</v>
      </c>
      <c r="K301" s="5">
        <v>380800</v>
      </c>
      <c r="L301" s="30"/>
      <c r="M301" s="5"/>
      <c r="N301" s="8">
        <v>426496</v>
      </c>
      <c r="O301" s="10">
        <v>437920</v>
      </c>
      <c r="P301" s="16">
        <f t="shared" si="73"/>
        <v>363200</v>
      </c>
      <c r="Q301" s="16">
        <f t="shared" si="74"/>
        <v>69008</v>
      </c>
      <c r="R301" s="11">
        <f>AVERAGE(N301:O301)</f>
        <v>432208</v>
      </c>
      <c r="S301" s="9">
        <f t="shared" si="71"/>
        <v>0.13500000000000001</v>
      </c>
      <c r="T301" s="12" t="s">
        <v>307</v>
      </c>
      <c r="U301" s="3" t="s">
        <v>178</v>
      </c>
      <c r="V301" s="26" t="b">
        <f t="shared" si="69"/>
        <v>1</v>
      </c>
      <c r="W301" s="28">
        <v>437920</v>
      </c>
      <c r="X301" s="27">
        <f t="shared" si="72"/>
        <v>0</v>
      </c>
    </row>
    <row r="302" spans="1:24" ht="60" customHeight="1" x14ac:dyDescent="0.2">
      <c r="A302" s="24">
        <v>299</v>
      </c>
      <c r="B302" s="3" t="s">
        <v>10</v>
      </c>
      <c r="C302" s="3" t="s">
        <v>169</v>
      </c>
      <c r="D302" s="3" t="s">
        <v>170</v>
      </c>
      <c r="E302" s="3" t="s">
        <v>171</v>
      </c>
      <c r="F302" s="3" t="s">
        <v>35</v>
      </c>
      <c r="G302" s="3" t="e">
        <f>VLOOKUP(F302,'[1]RELACION COMPLETA X VEHICULO'!$B$1:$B$515,1,0)</f>
        <v>#N/A</v>
      </c>
      <c r="H302" s="4" t="s">
        <v>15</v>
      </c>
      <c r="I302" s="5">
        <v>53960.5</v>
      </c>
      <c r="J302" s="41">
        <f t="shared" si="70"/>
        <v>2854.5104500000002</v>
      </c>
      <c r="K302" s="5">
        <v>53960.5</v>
      </c>
      <c r="L302" s="31" t="s">
        <v>342</v>
      </c>
      <c r="M302" s="14">
        <v>16850</v>
      </c>
      <c r="N302" s="8">
        <v>60435.760000000009</v>
      </c>
      <c r="O302" s="10">
        <v>62054.574999999997</v>
      </c>
      <c r="P302" s="16">
        <f t="shared" si="73"/>
        <v>51466.527310924372</v>
      </c>
      <c r="Q302" s="16">
        <f t="shared" si="74"/>
        <v>9778.6401890756315</v>
      </c>
      <c r="R302" s="11">
        <f t="shared" ref="R302:R303" si="85">AVERAGE(N302:O302)</f>
        <v>61245.167500000003</v>
      </c>
      <c r="S302" s="9">
        <f t="shared" si="71"/>
        <v>0.13500000000000001</v>
      </c>
      <c r="T302" s="12" t="s">
        <v>311</v>
      </c>
      <c r="U302" s="3" t="s">
        <v>35</v>
      </c>
      <c r="V302" s="26" t="b">
        <f t="shared" si="69"/>
        <v>1</v>
      </c>
      <c r="W302" s="28">
        <v>62054.574999999997</v>
      </c>
      <c r="X302" s="27">
        <f t="shared" si="72"/>
        <v>0</v>
      </c>
    </row>
    <row r="303" spans="1:24" ht="60" customHeight="1" x14ac:dyDescent="0.2">
      <c r="A303" s="24">
        <v>300</v>
      </c>
      <c r="B303" s="3" t="s">
        <v>10</v>
      </c>
      <c r="C303" s="3" t="s">
        <v>169</v>
      </c>
      <c r="D303" s="3" t="s">
        <v>170</v>
      </c>
      <c r="E303" s="3" t="s">
        <v>171</v>
      </c>
      <c r="F303" s="3" t="s">
        <v>36</v>
      </c>
      <c r="G303" s="3" t="e">
        <f>VLOOKUP(F303,'[1]RELACION COMPLETA X VEHICULO'!$B$1:$B$515,1,0)</f>
        <v>#N/A</v>
      </c>
      <c r="H303" s="4" t="s">
        <v>15</v>
      </c>
      <c r="I303" s="5">
        <v>55174.3</v>
      </c>
      <c r="J303" s="41">
        <f t="shared" si="70"/>
        <v>2918.7204700000002</v>
      </c>
      <c r="K303" s="5">
        <v>55174.3</v>
      </c>
      <c r="L303" s="30"/>
      <c r="M303" s="35">
        <v>77951.901533333337</v>
      </c>
      <c r="N303" s="8">
        <v>61795.216</v>
      </c>
      <c r="O303" s="10">
        <v>63450.445</v>
      </c>
      <c r="P303" s="16">
        <f t="shared" si="73"/>
        <v>52624.227310924369</v>
      </c>
      <c r="Q303" s="16">
        <f t="shared" si="74"/>
        <v>9998.6031890756294</v>
      </c>
      <c r="R303" s="11">
        <f t="shared" si="85"/>
        <v>62622.830499999996</v>
      </c>
      <c r="S303" s="9">
        <f t="shared" si="71"/>
        <v>0.13499999999999979</v>
      </c>
      <c r="T303" s="12" t="s">
        <v>311</v>
      </c>
      <c r="U303" s="3" t="s">
        <v>36</v>
      </c>
      <c r="V303" s="26" t="b">
        <f t="shared" si="69"/>
        <v>1</v>
      </c>
      <c r="W303" s="28">
        <v>63450.445</v>
      </c>
      <c r="X303" s="27">
        <f t="shared" si="72"/>
        <v>0</v>
      </c>
    </row>
    <row r="304" spans="1:24" ht="60" customHeight="1" x14ac:dyDescent="0.2">
      <c r="A304" s="24">
        <v>301</v>
      </c>
      <c r="B304" s="3" t="s">
        <v>10</v>
      </c>
      <c r="C304" s="3" t="s">
        <v>169</v>
      </c>
      <c r="D304" s="3" t="s">
        <v>170</v>
      </c>
      <c r="E304" s="3" t="s">
        <v>171</v>
      </c>
      <c r="F304" s="3" t="s">
        <v>115</v>
      </c>
      <c r="G304" s="3" t="e">
        <f>VLOOKUP(F304,'[1]RELACION COMPLETA X VEHICULO'!$B$1:$B$515,1,0)</f>
        <v>#N/A</v>
      </c>
      <c r="H304" s="4" t="s">
        <v>15</v>
      </c>
      <c r="I304" s="5">
        <v>171328.26666666669</v>
      </c>
      <c r="J304" s="41">
        <f t="shared" si="70"/>
        <v>9063.265306666668</v>
      </c>
      <c r="K304" s="5">
        <v>171328.26666666669</v>
      </c>
      <c r="L304" s="30"/>
      <c r="M304" s="5">
        <v>180391.2512</v>
      </c>
      <c r="N304" s="8">
        <v>191887.65866666671</v>
      </c>
      <c r="O304" s="10">
        <v>197027.50666666671</v>
      </c>
      <c r="P304" s="16">
        <f t="shared" si="73"/>
        <v>159469.58446311863</v>
      </c>
      <c r="Q304" s="16">
        <f t="shared" si="74"/>
        <v>30299.221047992542</v>
      </c>
      <c r="R304" s="11">
        <f t="shared" si="84"/>
        <v>189768.80551111116</v>
      </c>
      <c r="S304" s="9">
        <f t="shared" si="71"/>
        <v>0.10763278706555801</v>
      </c>
      <c r="T304" s="12" t="s">
        <v>307</v>
      </c>
      <c r="U304" s="3" t="s">
        <v>115</v>
      </c>
      <c r="V304" s="26" t="b">
        <f t="shared" si="69"/>
        <v>1</v>
      </c>
      <c r="W304" s="28">
        <v>197027.50666666671</v>
      </c>
      <c r="X304" s="27">
        <f t="shared" si="72"/>
        <v>0</v>
      </c>
    </row>
    <row r="305" spans="1:24" ht="60" customHeight="1" x14ac:dyDescent="0.2">
      <c r="A305" s="24">
        <v>302</v>
      </c>
      <c r="B305" s="3" t="s">
        <v>10</v>
      </c>
      <c r="C305" s="3" t="s">
        <v>169</v>
      </c>
      <c r="D305" s="3" t="s">
        <v>170</v>
      </c>
      <c r="E305" s="3" t="s">
        <v>171</v>
      </c>
      <c r="F305" s="3" t="s">
        <v>116</v>
      </c>
      <c r="G305" s="3" t="e">
        <f>VLOOKUP(F305,'[1]RELACION COMPLETA X VEHICULO'!$B$1:$B$515,1,0)</f>
        <v>#N/A</v>
      </c>
      <c r="H305" s="4" t="s">
        <v>15</v>
      </c>
      <c r="I305" s="40">
        <v>0</v>
      </c>
      <c r="J305" s="41">
        <f t="shared" si="70"/>
        <v>0</v>
      </c>
      <c r="K305" s="5"/>
      <c r="L305" s="30"/>
      <c r="M305" s="5">
        <v>451962</v>
      </c>
      <c r="N305" s="8">
        <v>509796</v>
      </c>
      <c r="O305" s="10">
        <v>509796</v>
      </c>
      <c r="P305" s="16">
        <f t="shared" si="73"/>
        <v>428400</v>
      </c>
      <c r="Q305" s="16">
        <f t="shared" si="74"/>
        <v>81396</v>
      </c>
      <c r="R305" s="11">
        <f>AVERAGE(N305:O305)</f>
        <v>509796</v>
      </c>
      <c r="S305" s="9" t="s">
        <v>308</v>
      </c>
      <c r="T305" s="12" t="s">
        <v>307</v>
      </c>
      <c r="U305" s="3" t="s">
        <v>116</v>
      </c>
      <c r="V305" s="26" t="b">
        <f t="shared" si="69"/>
        <v>1</v>
      </c>
      <c r="W305" s="28">
        <v>509796</v>
      </c>
      <c r="X305" s="27">
        <f t="shared" si="72"/>
        <v>0</v>
      </c>
    </row>
    <row r="306" spans="1:24" ht="60" customHeight="1" x14ac:dyDescent="0.2">
      <c r="A306" s="24">
        <v>303</v>
      </c>
      <c r="B306" s="3" t="s">
        <v>10</v>
      </c>
      <c r="C306" s="3" t="s">
        <v>169</v>
      </c>
      <c r="D306" s="3" t="s">
        <v>170</v>
      </c>
      <c r="E306" s="3" t="s">
        <v>171</v>
      </c>
      <c r="F306" s="3" t="s">
        <v>37</v>
      </c>
      <c r="G306" s="3" t="e">
        <f>VLOOKUP(F306,'[1]RELACION COMPLETA X VEHICULO'!$B$1:$B$515,1,0)</f>
        <v>#N/A</v>
      </c>
      <c r="H306" s="4" t="s">
        <v>15</v>
      </c>
      <c r="I306" s="5">
        <v>52853.599999999999</v>
      </c>
      <c r="J306" s="41">
        <f t="shared" si="70"/>
        <v>2795.9554400000002</v>
      </c>
      <c r="K306" s="5">
        <v>52853.599999999999</v>
      </c>
      <c r="L306" s="30" t="s">
        <v>343</v>
      </c>
      <c r="M306" s="14">
        <v>55649.976600000002</v>
      </c>
      <c r="N306" s="8">
        <v>59196.031999999999</v>
      </c>
      <c r="O306" s="10">
        <v>60781.64</v>
      </c>
      <c r="P306" s="16">
        <f>+R306</f>
        <v>59988.835999999996</v>
      </c>
      <c r="Q306" s="16">
        <v>0</v>
      </c>
      <c r="R306" s="11">
        <f t="shared" ref="R306:R307" si="86">AVERAGE(N306:O306)</f>
        <v>59988.835999999996</v>
      </c>
      <c r="S306" s="9">
        <f t="shared" si="71"/>
        <v>0.13500000000000001</v>
      </c>
      <c r="T306" s="12" t="s">
        <v>307</v>
      </c>
      <c r="U306" s="3" t="s">
        <v>37</v>
      </c>
      <c r="V306" s="26" t="b">
        <f t="shared" si="69"/>
        <v>1</v>
      </c>
      <c r="W306" s="28">
        <v>60781.64</v>
      </c>
      <c r="X306" s="27">
        <f t="shared" si="72"/>
        <v>0</v>
      </c>
    </row>
    <row r="307" spans="1:24" ht="60" customHeight="1" x14ac:dyDescent="0.2">
      <c r="A307" s="24">
        <v>304</v>
      </c>
      <c r="B307" s="3" t="s">
        <v>10</v>
      </c>
      <c r="C307" s="3" t="s">
        <v>169</v>
      </c>
      <c r="D307" s="3" t="s">
        <v>170</v>
      </c>
      <c r="E307" s="3" t="s">
        <v>171</v>
      </c>
      <c r="F307" s="3" t="s">
        <v>38</v>
      </c>
      <c r="G307" s="3" t="e">
        <f>VLOOKUP(F307,'[1]RELACION COMPLETA X VEHICULO'!$B$1:$B$515,1,0)</f>
        <v>#N/A</v>
      </c>
      <c r="H307" s="4" t="s">
        <v>15</v>
      </c>
      <c r="I307" s="5">
        <v>76096.53333333334</v>
      </c>
      <c r="J307" s="41">
        <f t="shared" si="70"/>
        <v>4025.5066133333339</v>
      </c>
      <c r="K307" s="5">
        <v>76096.53333333334</v>
      </c>
      <c r="L307" s="30"/>
      <c r="M307" s="35">
        <v>102034.5104333333</v>
      </c>
      <c r="N307" s="8">
        <v>85228.117333333343</v>
      </c>
      <c r="O307" s="10">
        <v>87511.013333333351</v>
      </c>
      <c r="P307" s="16">
        <f t="shared" si="73"/>
        <v>72579.466666666674</v>
      </c>
      <c r="Q307" s="16">
        <f t="shared" si="74"/>
        <v>13790.098666666669</v>
      </c>
      <c r="R307" s="11">
        <f t="shared" si="86"/>
        <v>86369.565333333347</v>
      </c>
      <c r="S307" s="9">
        <f t="shared" si="71"/>
        <v>0.13500000000000001</v>
      </c>
      <c r="T307" s="12" t="s">
        <v>307</v>
      </c>
      <c r="U307" s="3" t="s">
        <v>38</v>
      </c>
      <c r="V307" s="26" t="b">
        <f t="shared" si="69"/>
        <v>1</v>
      </c>
      <c r="W307" s="28">
        <v>87511.013333333351</v>
      </c>
      <c r="X307" s="27">
        <f t="shared" si="72"/>
        <v>0</v>
      </c>
    </row>
    <row r="308" spans="1:24" ht="60" customHeight="1" x14ac:dyDescent="0.2">
      <c r="A308" s="24">
        <v>305</v>
      </c>
      <c r="B308" s="3" t="s">
        <v>10</v>
      </c>
      <c r="C308" s="3" t="s">
        <v>169</v>
      </c>
      <c r="D308" s="3" t="s">
        <v>170</v>
      </c>
      <c r="E308" s="3" t="s">
        <v>171</v>
      </c>
      <c r="F308" s="3" t="s">
        <v>39</v>
      </c>
      <c r="G308" s="3" t="e">
        <f>VLOOKUP(F308,'[1]RELACION COMPLETA X VEHICULO'!$B$1:$B$515,1,0)</f>
        <v>#N/A</v>
      </c>
      <c r="H308" s="4" t="s">
        <v>15</v>
      </c>
      <c r="I308" s="40">
        <v>119465</v>
      </c>
      <c r="J308" s="41">
        <f t="shared" si="70"/>
        <v>6319.6985000000004</v>
      </c>
      <c r="K308" s="5">
        <v>122665.2</v>
      </c>
      <c r="L308" s="31" t="s">
        <v>344</v>
      </c>
      <c r="M308" s="14">
        <v>47000</v>
      </c>
      <c r="N308" s="8">
        <v>137385.024</v>
      </c>
      <c r="O308" s="10">
        <v>141064.98000000001</v>
      </c>
      <c r="P308" s="16">
        <f t="shared" si="73"/>
        <v>116995.80000000002</v>
      </c>
      <c r="Q308" s="16">
        <f t="shared" si="74"/>
        <v>22229.202000000005</v>
      </c>
      <c r="R308" s="11">
        <f>AVERAGE(N308:O308)</f>
        <v>139225.00200000001</v>
      </c>
      <c r="S308" s="9">
        <f t="shared" si="71"/>
        <v>0.13500000000000001</v>
      </c>
      <c r="T308" s="12" t="s">
        <v>310</v>
      </c>
      <c r="U308" s="3" t="s">
        <v>39</v>
      </c>
      <c r="V308" s="26" t="b">
        <f t="shared" si="69"/>
        <v>1</v>
      </c>
      <c r="W308" s="28">
        <v>141064.98000000001</v>
      </c>
      <c r="X308" s="27">
        <f t="shared" si="72"/>
        <v>0</v>
      </c>
    </row>
    <row r="309" spans="1:24" ht="60" customHeight="1" x14ac:dyDescent="0.2">
      <c r="A309" s="24">
        <v>306</v>
      </c>
      <c r="B309" s="3" t="s">
        <v>10</v>
      </c>
      <c r="C309" s="3" t="s">
        <v>169</v>
      </c>
      <c r="D309" s="3" t="s">
        <v>170</v>
      </c>
      <c r="E309" s="3" t="s">
        <v>171</v>
      </c>
      <c r="F309" s="3" t="s">
        <v>179</v>
      </c>
      <c r="G309" s="3" t="e">
        <f>VLOOKUP(F309,'[1]RELACION COMPLETA X VEHICULO'!$B$1:$B$515,1,0)</f>
        <v>#N/A</v>
      </c>
      <c r="H309" s="4" t="s">
        <v>15</v>
      </c>
      <c r="I309" s="40">
        <v>0</v>
      </c>
      <c r="J309" s="41">
        <f t="shared" si="70"/>
        <v>0</v>
      </c>
      <c r="K309" s="5"/>
      <c r="L309" s="30"/>
      <c r="M309" s="5">
        <v>75327</v>
      </c>
      <c r="N309" s="8">
        <v>84966</v>
      </c>
      <c r="O309" s="10">
        <v>84966</v>
      </c>
      <c r="P309" s="16">
        <f t="shared" si="73"/>
        <v>71400</v>
      </c>
      <c r="Q309" s="16">
        <f t="shared" si="74"/>
        <v>13566</v>
      </c>
      <c r="R309" s="11">
        <f>AVERAGE(N309:O309)</f>
        <v>84966</v>
      </c>
      <c r="S309" s="9" t="s">
        <v>308</v>
      </c>
      <c r="T309" s="12" t="s">
        <v>307</v>
      </c>
      <c r="U309" s="3" t="s">
        <v>179</v>
      </c>
      <c r="V309" s="26" t="b">
        <f t="shared" si="69"/>
        <v>1</v>
      </c>
      <c r="W309" s="28">
        <v>84966</v>
      </c>
      <c r="X309" s="27">
        <f t="shared" si="72"/>
        <v>0</v>
      </c>
    </row>
    <row r="310" spans="1:24" ht="60" customHeight="1" x14ac:dyDescent="0.2">
      <c r="A310" s="24">
        <v>307</v>
      </c>
      <c r="B310" s="3" t="s">
        <v>10</v>
      </c>
      <c r="C310" s="3" t="s">
        <v>169</v>
      </c>
      <c r="D310" s="3" t="s">
        <v>170</v>
      </c>
      <c r="E310" s="3" t="s">
        <v>171</v>
      </c>
      <c r="F310" s="3" t="s">
        <v>40</v>
      </c>
      <c r="G310" s="3" t="e">
        <f>VLOOKUP(F310,'[1]RELACION COMPLETA X VEHICULO'!$B$1:$B$515,1,0)</f>
        <v>#N/A</v>
      </c>
      <c r="H310" s="4" t="s">
        <v>15</v>
      </c>
      <c r="I310" s="5">
        <v>269606.40000000002</v>
      </c>
      <c r="J310" s="41">
        <f t="shared" si="70"/>
        <v>14262.178560000002</v>
      </c>
      <c r="K310" s="5">
        <v>269606.40000000002</v>
      </c>
      <c r="L310" s="31" t="s">
        <v>345</v>
      </c>
      <c r="M310" s="14">
        <v>158000</v>
      </c>
      <c r="N310" s="8">
        <v>301959.16800000006</v>
      </c>
      <c r="O310" s="10">
        <v>310047.36000000004</v>
      </c>
      <c r="P310" s="16">
        <f t="shared" si="73"/>
        <v>215688.10308123255</v>
      </c>
      <c r="Q310" s="16">
        <f t="shared" si="74"/>
        <v>40980.739585434181</v>
      </c>
      <c r="R310" s="11">
        <f t="shared" ref="R310:R316" si="87">AVERAGE(M310:O310)</f>
        <v>256668.84266666672</v>
      </c>
      <c r="S310" s="9">
        <f t="shared" si="71"/>
        <v>-4.7986833151339559E-2</v>
      </c>
      <c r="T310" s="12" t="s">
        <v>307</v>
      </c>
      <c r="U310" s="3" t="s">
        <v>40</v>
      </c>
      <c r="V310" s="26" t="b">
        <f t="shared" si="69"/>
        <v>1</v>
      </c>
      <c r="W310" s="28">
        <v>310047.36000000004</v>
      </c>
      <c r="X310" s="27">
        <f t="shared" si="72"/>
        <v>0</v>
      </c>
    </row>
    <row r="311" spans="1:24" ht="60" customHeight="1" x14ac:dyDescent="0.2">
      <c r="A311" s="24">
        <v>308</v>
      </c>
      <c r="B311" s="3" t="s">
        <v>10</v>
      </c>
      <c r="C311" s="3" t="s">
        <v>169</v>
      </c>
      <c r="D311" s="3" t="s">
        <v>170</v>
      </c>
      <c r="E311" s="3" t="s">
        <v>171</v>
      </c>
      <c r="F311" s="3" t="s">
        <v>180</v>
      </c>
      <c r="G311" s="3" t="e">
        <f>VLOOKUP(F311,'[1]RELACION COMPLETA X VEHICULO'!$B$1:$B$515,1,0)</f>
        <v>#N/A</v>
      </c>
      <c r="H311" s="4" t="s">
        <v>15</v>
      </c>
      <c r="I311" s="40">
        <v>1808396</v>
      </c>
      <c r="J311" s="41">
        <f t="shared" si="70"/>
        <v>95664.148400000005</v>
      </c>
      <c r="K311" s="5">
        <v>1808395.8</v>
      </c>
      <c r="L311" s="30"/>
      <c r="M311" s="5">
        <v>1904060.1484000001</v>
      </c>
      <c r="N311" s="8">
        <v>2025403.2960000003</v>
      </c>
      <c r="O311" s="10">
        <v>2079655.1700000004</v>
      </c>
      <c r="P311" s="16">
        <f t="shared" si="73"/>
        <v>1683226.5026330536</v>
      </c>
      <c r="Q311" s="16">
        <f t="shared" si="74"/>
        <v>319813.03550028021</v>
      </c>
      <c r="R311" s="11">
        <f t="shared" si="87"/>
        <v>2003039.5381333337</v>
      </c>
      <c r="S311" s="9">
        <f t="shared" si="71"/>
        <v>0.10763337214858248</v>
      </c>
      <c r="T311" s="12" t="s">
        <v>307</v>
      </c>
      <c r="U311" s="3" t="s">
        <v>180</v>
      </c>
      <c r="V311" s="26" t="b">
        <f t="shared" si="69"/>
        <v>1</v>
      </c>
      <c r="W311" s="28">
        <v>2079655.1700000004</v>
      </c>
      <c r="X311" s="27">
        <f t="shared" si="72"/>
        <v>0</v>
      </c>
    </row>
    <row r="312" spans="1:24" ht="60" customHeight="1" x14ac:dyDescent="0.2">
      <c r="A312" s="24">
        <v>309</v>
      </c>
      <c r="B312" s="3" t="s">
        <v>10</v>
      </c>
      <c r="C312" s="3" t="s">
        <v>169</v>
      </c>
      <c r="D312" s="3" t="s">
        <v>170</v>
      </c>
      <c r="E312" s="3" t="s">
        <v>171</v>
      </c>
      <c r="F312" s="3" t="s">
        <v>181</v>
      </c>
      <c r="G312" s="3" t="e">
        <f>VLOOKUP(F312,'[1]RELACION COMPLETA X VEHICULO'!$B$1:$B$515,1,0)</f>
        <v>#N/A</v>
      </c>
      <c r="H312" s="4" t="s">
        <v>15</v>
      </c>
      <c r="I312" s="40">
        <v>1649770</v>
      </c>
      <c r="J312" s="41">
        <f t="shared" si="70"/>
        <v>87272.832999999999</v>
      </c>
      <c r="K312" s="5">
        <v>1649770.3</v>
      </c>
      <c r="L312" s="30"/>
      <c r="M312" s="5">
        <v>1737042.8330000001</v>
      </c>
      <c r="N312" s="8">
        <v>1847742.736</v>
      </c>
      <c r="O312" s="10">
        <v>1897235.845</v>
      </c>
      <c r="P312" s="16">
        <f t="shared" si="73"/>
        <v>1535580.2280112046</v>
      </c>
      <c r="Q312" s="16">
        <f t="shared" si="74"/>
        <v>291760.2433221289</v>
      </c>
      <c r="R312" s="11">
        <f t="shared" si="87"/>
        <v>1827340.4713333333</v>
      </c>
      <c r="S312" s="9">
        <f t="shared" si="71"/>
        <v>0.10763326951232743</v>
      </c>
      <c r="T312" s="12" t="s">
        <v>307</v>
      </c>
      <c r="U312" s="3" t="s">
        <v>181</v>
      </c>
      <c r="V312" s="26" t="b">
        <f t="shared" si="69"/>
        <v>1</v>
      </c>
      <c r="W312" s="28">
        <v>1897235.845</v>
      </c>
      <c r="X312" s="27">
        <f t="shared" si="72"/>
        <v>0</v>
      </c>
    </row>
    <row r="313" spans="1:24" ht="60" customHeight="1" x14ac:dyDescent="0.2">
      <c r="A313" s="24">
        <v>310</v>
      </c>
      <c r="B313" s="3" t="s">
        <v>10</v>
      </c>
      <c r="C313" s="3" t="s">
        <v>169</v>
      </c>
      <c r="D313" s="3" t="s">
        <v>170</v>
      </c>
      <c r="E313" s="3" t="s">
        <v>171</v>
      </c>
      <c r="F313" s="3" t="s">
        <v>45</v>
      </c>
      <c r="G313" s="3" t="e">
        <f>VLOOKUP(F313,'[1]RELACION COMPLETA X VEHICULO'!$B$1:$B$515,1,0)</f>
        <v>#N/A</v>
      </c>
      <c r="H313" s="4" t="s">
        <v>15</v>
      </c>
      <c r="I313" s="5">
        <v>161321.9</v>
      </c>
      <c r="J313" s="41">
        <f t="shared" si="70"/>
        <v>8533.9285099999997</v>
      </c>
      <c r="K313" s="5">
        <v>161321.9</v>
      </c>
      <c r="L313" s="31" t="s">
        <v>347</v>
      </c>
      <c r="M313" s="7">
        <v>150000</v>
      </c>
      <c r="N313" s="8">
        <v>180680.52800000005</v>
      </c>
      <c r="O313" s="10">
        <v>185520.18500000003</v>
      </c>
      <c r="P313" s="16">
        <f t="shared" si="73"/>
        <v>153865.84579831938</v>
      </c>
      <c r="Q313" s="16">
        <f t="shared" si="74"/>
        <v>29234.510701680683</v>
      </c>
      <c r="R313" s="11">
        <f t="shared" ref="R313:R315" si="88">AVERAGE(N313:O313)</f>
        <v>183100.35650000005</v>
      </c>
      <c r="S313" s="9">
        <f t="shared" si="71"/>
        <v>0.13500000000000045</v>
      </c>
      <c r="T313" s="12" t="s">
        <v>310</v>
      </c>
      <c r="U313" s="3" t="s">
        <v>45</v>
      </c>
      <c r="V313" s="26" t="b">
        <f t="shared" si="69"/>
        <v>1</v>
      </c>
      <c r="W313" s="28">
        <v>185520.18500000003</v>
      </c>
      <c r="X313" s="27">
        <f t="shared" si="72"/>
        <v>0</v>
      </c>
    </row>
    <row r="314" spans="1:24" ht="60" customHeight="1" x14ac:dyDescent="0.2">
      <c r="A314" s="24">
        <v>311</v>
      </c>
      <c r="B314" s="3" t="s">
        <v>10</v>
      </c>
      <c r="C314" s="3" t="s">
        <v>169</v>
      </c>
      <c r="D314" s="3" t="s">
        <v>170</v>
      </c>
      <c r="E314" s="3" t="s">
        <v>171</v>
      </c>
      <c r="F314" s="3" t="s">
        <v>182</v>
      </c>
      <c r="G314" s="3" t="s">
        <v>327</v>
      </c>
      <c r="H314" s="4" t="s">
        <v>15</v>
      </c>
      <c r="I314" s="40">
        <v>1038359</v>
      </c>
      <c r="J314" s="41">
        <f t="shared" si="70"/>
        <v>54929.191100000004</v>
      </c>
      <c r="K314" s="5">
        <v>1038358.95</v>
      </c>
      <c r="L314" s="30"/>
      <c r="M314" s="35">
        <v>1042372.397033333</v>
      </c>
      <c r="N314" s="8">
        <v>1162962.024</v>
      </c>
      <c r="O314" s="10">
        <v>1194112.7925</v>
      </c>
      <c r="P314" s="16">
        <f t="shared" si="73"/>
        <v>990367.5699579831</v>
      </c>
      <c r="Q314" s="16">
        <f t="shared" si="74"/>
        <v>188169.83829201679</v>
      </c>
      <c r="R314" s="11">
        <f t="shared" si="88"/>
        <v>1178537.4082499999</v>
      </c>
      <c r="S314" s="9">
        <f t="shared" si="71"/>
        <v>0.13500000000000001</v>
      </c>
      <c r="T314" s="12" t="s">
        <v>310</v>
      </c>
      <c r="U314" s="3" t="s">
        <v>182</v>
      </c>
      <c r="V314" s="26" t="b">
        <f t="shared" si="69"/>
        <v>1</v>
      </c>
      <c r="W314" s="28">
        <v>1194112.7925</v>
      </c>
      <c r="X314" s="27">
        <f t="shared" si="72"/>
        <v>0</v>
      </c>
    </row>
    <row r="315" spans="1:24" ht="60" customHeight="1" x14ac:dyDescent="0.2">
      <c r="A315" s="24">
        <v>312</v>
      </c>
      <c r="B315" s="3" t="s">
        <v>10</v>
      </c>
      <c r="C315" s="3" t="s">
        <v>169</v>
      </c>
      <c r="D315" s="3" t="s">
        <v>170</v>
      </c>
      <c r="E315" s="3" t="s">
        <v>171</v>
      </c>
      <c r="F315" s="3" t="s">
        <v>155</v>
      </c>
      <c r="G315" s="3" t="e">
        <f>VLOOKUP(F315,'[1]RELACION COMPLETA X VEHICULO'!$B$1:$B$515,1,0)</f>
        <v>#N/A</v>
      </c>
      <c r="H315" s="4" t="s">
        <v>15</v>
      </c>
      <c r="I315" s="5">
        <v>1409796.65</v>
      </c>
      <c r="J315" s="41">
        <f t="shared" si="70"/>
        <v>74578.242784999995</v>
      </c>
      <c r="K315" s="5">
        <v>1409796.65</v>
      </c>
      <c r="L315" s="33" t="s">
        <v>360</v>
      </c>
      <c r="M315" s="7">
        <v>19900</v>
      </c>
      <c r="N315" s="8">
        <v>1578972.2479999999</v>
      </c>
      <c r="O315" s="10">
        <v>1621266.1475</v>
      </c>
      <c r="P315" s="16">
        <f t="shared" si="73"/>
        <v>1344637.981302521</v>
      </c>
      <c r="Q315" s="16">
        <f t="shared" si="74"/>
        <v>255481.21644747898</v>
      </c>
      <c r="R315" s="11">
        <f t="shared" si="88"/>
        <v>1600119.1977499998</v>
      </c>
      <c r="S315" s="9">
        <f t="shared" si="71"/>
        <v>0.13500000000000001</v>
      </c>
      <c r="T315" s="12" t="s">
        <v>310</v>
      </c>
      <c r="U315" s="3" t="s">
        <v>155</v>
      </c>
      <c r="V315" s="26" t="b">
        <f t="shared" si="69"/>
        <v>1</v>
      </c>
      <c r="W315" s="28">
        <v>1621266.1475</v>
      </c>
      <c r="X315" s="27">
        <f t="shared" si="72"/>
        <v>0</v>
      </c>
    </row>
    <row r="316" spans="1:24" ht="60" customHeight="1" x14ac:dyDescent="0.2">
      <c r="A316" s="24">
        <v>313</v>
      </c>
      <c r="B316" s="3" t="s">
        <v>10</v>
      </c>
      <c r="C316" s="3" t="s">
        <v>169</v>
      </c>
      <c r="D316" s="3" t="s">
        <v>170</v>
      </c>
      <c r="E316" s="3" t="s">
        <v>171</v>
      </c>
      <c r="F316" s="3" t="s">
        <v>157</v>
      </c>
      <c r="G316" s="3" t="e">
        <f>VLOOKUP(F316,'[1]RELACION COMPLETA X VEHICULO'!$B$1:$B$515,1,0)</f>
        <v>#N/A</v>
      </c>
      <c r="H316" s="4" t="s">
        <v>15</v>
      </c>
      <c r="I316" s="5">
        <v>424369.8666666667</v>
      </c>
      <c r="J316" s="41">
        <f t="shared" si="70"/>
        <v>22449.165946666668</v>
      </c>
      <c r="K316" s="5">
        <v>424369.8666666667</v>
      </c>
      <c r="L316" s="33" t="s">
        <v>361</v>
      </c>
      <c r="M316" s="14">
        <v>87123</v>
      </c>
      <c r="N316" s="8">
        <v>475294.25066666666</v>
      </c>
      <c r="O316" s="10">
        <v>488025.34666666668</v>
      </c>
      <c r="P316" s="16">
        <f t="shared" si="73"/>
        <v>294241.62390289456</v>
      </c>
      <c r="Q316" s="16">
        <f t="shared" si="74"/>
        <v>55905.908541549965</v>
      </c>
      <c r="R316" s="11">
        <f t="shared" si="87"/>
        <v>350147.53244444449</v>
      </c>
      <c r="S316" s="9">
        <f t="shared" si="71"/>
        <v>-0.17490010496085073</v>
      </c>
      <c r="T316" s="12" t="s">
        <v>307</v>
      </c>
      <c r="U316" s="3" t="s">
        <v>157</v>
      </c>
      <c r="V316" s="26" t="b">
        <f t="shared" si="69"/>
        <v>1</v>
      </c>
      <c r="W316" s="28">
        <v>488025.34666666668</v>
      </c>
      <c r="X316" s="27">
        <f t="shared" si="72"/>
        <v>0</v>
      </c>
    </row>
    <row r="317" spans="1:24" ht="60" customHeight="1" x14ac:dyDescent="0.2">
      <c r="A317" s="24">
        <v>314</v>
      </c>
      <c r="B317" s="3" t="s">
        <v>10</v>
      </c>
      <c r="C317" s="3" t="s">
        <v>169</v>
      </c>
      <c r="D317" s="3" t="s">
        <v>170</v>
      </c>
      <c r="E317" s="3" t="s">
        <v>171</v>
      </c>
      <c r="F317" s="3" t="s">
        <v>183</v>
      </c>
      <c r="G317" s="3" t="e">
        <f>VLOOKUP(F317,'[1]RELACION COMPLETA X VEHICULO'!$B$1:$B$515,1,0)</f>
        <v>#N/A</v>
      </c>
      <c r="H317" s="4" t="s">
        <v>15</v>
      </c>
      <c r="I317" s="40">
        <v>0</v>
      </c>
      <c r="J317" s="41">
        <f t="shared" si="70"/>
        <v>0</v>
      </c>
      <c r="K317" s="5"/>
      <c r="L317" s="30"/>
      <c r="M317" s="5">
        <v>188317.5</v>
      </c>
      <c r="N317" s="8">
        <v>212415</v>
      </c>
      <c r="O317" s="10">
        <v>212415</v>
      </c>
      <c r="P317" s="16">
        <f t="shared" si="73"/>
        <v>178500</v>
      </c>
      <c r="Q317" s="16">
        <f t="shared" si="74"/>
        <v>33915</v>
      </c>
      <c r="R317" s="11">
        <f>AVERAGE(N317:O317)</f>
        <v>212415</v>
      </c>
      <c r="S317" s="9" t="s">
        <v>308</v>
      </c>
      <c r="T317" s="12" t="s">
        <v>307</v>
      </c>
      <c r="U317" s="3" t="s">
        <v>183</v>
      </c>
      <c r="V317" s="26" t="b">
        <f t="shared" si="69"/>
        <v>1</v>
      </c>
      <c r="W317" s="28">
        <v>212415</v>
      </c>
      <c r="X317" s="27">
        <f t="shared" si="72"/>
        <v>0</v>
      </c>
    </row>
    <row r="318" spans="1:24" ht="60" customHeight="1" x14ac:dyDescent="0.2">
      <c r="A318" s="24">
        <v>315</v>
      </c>
      <c r="B318" s="3" t="s">
        <v>10</v>
      </c>
      <c r="C318" s="3" t="s">
        <v>169</v>
      </c>
      <c r="D318" s="3" t="s">
        <v>170</v>
      </c>
      <c r="E318" s="3" t="s">
        <v>171</v>
      </c>
      <c r="F318" s="3" t="s">
        <v>47</v>
      </c>
      <c r="G318" s="3" t="e">
        <f>VLOOKUP(F318,'[1]RELACION COMPLETA X VEHICULO'!$B$1:$B$515,1,0)</f>
        <v>#N/A</v>
      </c>
      <c r="H318" s="4" t="s">
        <v>15</v>
      </c>
      <c r="I318" s="5">
        <v>390999.85</v>
      </c>
      <c r="J318" s="41">
        <f t="shared" si="70"/>
        <v>20683.892065</v>
      </c>
      <c r="K318" s="5">
        <v>390999.85</v>
      </c>
      <c r="L318" s="31" t="s">
        <v>348</v>
      </c>
      <c r="M318" s="7">
        <v>219900</v>
      </c>
      <c r="N318" s="8">
        <v>437919.83200000005</v>
      </c>
      <c r="O318" s="10">
        <v>449649.82750000001</v>
      </c>
      <c r="P318" s="16">
        <f t="shared" si="73"/>
        <v>372928.42836134456</v>
      </c>
      <c r="Q318" s="16">
        <f t="shared" si="74"/>
        <v>70856.40138865546</v>
      </c>
      <c r="R318" s="11">
        <f>AVERAGE(N318:O318)</f>
        <v>443784.82975000003</v>
      </c>
      <c r="S318" s="9">
        <f t="shared" si="71"/>
        <v>0.13500000000000023</v>
      </c>
      <c r="T318" s="12" t="s">
        <v>310</v>
      </c>
      <c r="U318" s="3" t="s">
        <v>47</v>
      </c>
      <c r="V318" s="26" t="b">
        <f t="shared" si="69"/>
        <v>1</v>
      </c>
      <c r="W318" s="28">
        <v>449649.82750000001</v>
      </c>
      <c r="X318" s="27">
        <f t="shared" si="72"/>
        <v>0</v>
      </c>
    </row>
    <row r="319" spans="1:24" ht="60" customHeight="1" x14ac:dyDescent="0.2">
      <c r="A319" s="24">
        <v>316</v>
      </c>
      <c r="B319" s="3" t="s">
        <v>10</v>
      </c>
      <c r="C319" s="3" t="s">
        <v>169</v>
      </c>
      <c r="D319" s="3" t="s">
        <v>170</v>
      </c>
      <c r="E319" s="3" t="s">
        <v>171</v>
      </c>
      <c r="F319" s="3" t="s">
        <v>184</v>
      </c>
      <c r="G319" s="3" t="s">
        <v>317</v>
      </c>
      <c r="H319" s="4" t="s">
        <v>15</v>
      </c>
      <c r="I319" s="40" t="e">
        <v>#N/A</v>
      </c>
      <c r="J319" s="41" t="e">
        <f t="shared" si="70"/>
        <v>#N/A</v>
      </c>
      <c r="K319" s="5">
        <v>51262.47</v>
      </c>
      <c r="L319" s="30"/>
      <c r="M319" s="5"/>
      <c r="N319" s="8">
        <v>57413.966400000005</v>
      </c>
      <c r="O319" s="10">
        <v>58951.840500000006</v>
      </c>
      <c r="P319" s="16">
        <f t="shared" si="73"/>
        <v>48893.196176470592</v>
      </c>
      <c r="Q319" s="16">
        <f t="shared" si="74"/>
        <v>9289.7072735294132</v>
      </c>
      <c r="R319" s="11">
        <f>AVERAGE(N319:O319)</f>
        <v>58182.903450000005</v>
      </c>
      <c r="S319" s="9">
        <f t="shared" si="71"/>
        <v>0.13500000000000001</v>
      </c>
      <c r="T319" s="12" t="s">
        <v>307</v>
      </c>
      <c r="U319" s="3" t="s">
        <v>184</v>
      </c>
      <c r="V319" s="26" t="b">
        <f t="shared" si="69"/>
        <v>1</v>
      </c>
      <c r="W319" s="28">
        <v>58951.840500000006</v>
      </c>
      <c r="X319" s="27">
        <f t="shared" si="72"/>
        <v>0</v>
      </c>
    </row>
    <row r="320" spans="1:24" ht="60" customHeight="1" x14ac:dyDescent="0.2">
      <c r="A320" s="24">
        <v>317</v>
      </c>
      <c r="B320" s="3" t="s">
        <v>10</v>
      </c>
      <c r="C320" s="3" t="s">
        <v>169</v>
      </c>
      <c r="D320" s="3" t="s">
        <v>170</v>
      </c>
      <c r="E320" s="3" t="s">
        <v>171</v>
      </c>
      <c r="F320" s="3" t="s">
        <v>48</v>
      </c>
      <c r="G320" s="3" t="e">
        <f>VLOOKUP(F320,'[1]RELACION COMPLETA X VEHICULO'!$B$1:$B$515,1,0)</f>
        <v>#N/A</v>
      </c>
      <c r="H320" s="4" t="s">
        <v>15</v>
      </c>
      <c r="I320" s="40">
        <v>159525</v>
      </c>
      <c r="J320" s="41">
        <f t="shared" si="70"/>
        <v>8438.8725000000013</v>
      </c>
      <c r="K320" s="5">
        <v>162434.75</v>
      </c>
      <c r="L320" s="33" t="s">
        <v>349</v>
      </c>
      <c r="M320" s="14">
        <v>43000</v>
      </c>
      <c r="N320" s="8">
        <v>181926.91999999998</v>
      </c>
      <c r="O320" s="10">
        <v>186799.96250000002</v>
      </c>
      <c r="P320" s="16">
        <f t="shared" si="73"/>
        <v>154927.26155462186</v>
      </c>
      <c r="Q320" s="16">
        <f t="shared" si="74"/>
        <v>29436.179695378152</v>
      </c>
      <c r="R320" s="11">
        <f>AVERAGE(N320:O320)</f>
        <v>184363.44125</v>
      </c>
      <c r="S320" s="9">
        <f t="shared" si="71"/>
        <v>0.13500000000000001</v>
      </c>
      <c r="T320" s="12" t="s">
        <v>310</v>
      </c>
      <c r="U320" s="3" t="s">
        <v>48</v>
      </c>
      <c r="V320" s="26" t="b">
        <f t="shared" si="69"/>
        <v>1</v>
      </c>
      <c r="W320" s="28">
        <v>186799.96250000002</v>
      </c>
      <c r="X320" s="27">
        <f t="shared" si="72"/>
        <v>0</v>
      </c>
    </row>
    <row r="321" spans="1:24" ht="60" customHeight="1" x14ac:dyDescent="0.2">
      <c r="A321" s="24">
        <v>318</v>
      </c>
      <c r="B321" s="3" t="s">
        <v>10</v>
      </c>
      <c r="C321" s="3" t="s">
        <v>169</v>
      </c>
      <c r="D321" s="3" t="s">
        <v>170</v>
      </c>
      <c r="E321" s="3" t="s">
        <v>171</v>
      </c>
      <c r="F321" s="3" t="s">
        <v>49</v>
      </c>
      <c r="G321" s="3" t="e">
        <f>VLOOKUP(F321,'[1]RELACION COMPLETA X VEHICULO'!$B$1:$B$515,1,0)</f>
        <v>#N/A</v>
      </c>
      <c r="H321" s="4" t="s">
        <v>15</v>
      </c>
      <c r="I321" s="40">
        <v>575295</v>
      </c>
      <c r="J321" s="41">
        <f t="shared" si="70"/>
        <v>30433.105500000001</v>
      </c>
      <c r="K321" s="5">
        <v>575295.1</v>
      </c>
      <c r="L321" s="30"/>
      <c r="M321" s="5"/>
      <c r="N321" s="8">
        <v>644330.5120000001</v>
      </c>
      <c r="O321" s="10">
        <v>661589.36499999999</v>
      </c>
      <c r="P321" s="16">
        <f t="shared" si="73"/>
        <v>548705.83067226899</v>
      </c>
      <c r="Q321" s="16">
        <f t="shared" si="74"/>
        <v>104254.1078277311</v>
      </c>
      <c r="R321" s="11">
        <f t="shared" ref="R321:R322" si="89">AVERAGE(M321:O321)</f>
        <v>652959.93850000005</v>
      </c>
      <c r="S321" s="9">
        <f t="shared" si="71"/>
        <v>0.13500000000000023</v>
      </c>
      <c r="T321" s="12" t="s">
        <v>307</v>
      </c>
      <c r="U321" s="3" t="s">
        <v>49</v>
      </c>
      <c r="V321" s="26" t="b">
        <f t="shared" si="69"/>
        <v>1</v>
      </c>
      <c r="W321" s="28">
        <v>661589.36499999999</v>
      </c>
      <c r="X321" s="27">
        <f t="shared" si="72"/>
        <v>0</v>
      </c>
    </row>
    <row r="322" spans="1:24" ht="60" customHeight="1" x14ac:dyDescent="0.2">
      <c r="A322" s="24">
        <v>319</v>
      </c>
      <c r="B322" s="3" t="s">
        <v>10</v>
      </c>
      <c r="C322" s="3" t="s">
        <v>169</v>
      </c>
      <c r="D322" s="3" t="s">
        <v>170</v>
      </c>
      <c r="E322" s="3" t="s">
        <v>171</v>
      </c>
      <c r="F322" s="3" t="s">
        <v>50</v>
      </c>
      <c r="G322" s="3" t="e">
        <f>VLOOKUP(F322,'[1]RELACION COMPLETA X VEHICULO'!$B$1:$B$515,1,0)</f>
        <v>#N/A</v>
      </c>
      <c r="H322" s="4" t="s">
        <v>15</v>
      </c>
      <c r="I322" s="5">
        <v>1247515.3999999999</v>
      </c>
      <c r="J322" s="41">
        <f t="shared" si="70"/>
        <v>65993.564660000004</v>
      </c>
      <c r="K322" s="5">
        <v>1247515.3999999999</v>
      </c>
      <c r="L322" s="33" t="s">
        <v>350</v>
      </c>
      <c r="M322" s="7">
        <v>599000</v>
      </c>
      <c r="N322" s="8">
        <v>1397217.2479999999</v>
      </c>
      <c r="O322" s="10">
        <v>1434642.71</v>
      </c>
      <c r="P322" s="16">
        <f t="shared" si="73"/>
        <v>961025.19831932755</v>
      </c>
      <c r="Q322" s="16">
        <f t="shared" si="74"/>
        <v>182594.78768067225</v>
      </c>
      <c r="R322" s="11">
        <f t="shared" si="89"/>
        <v>1143619.9859999998</v>
      </c>
      <c r="S322" s="9">
        <f t="shared" si="71"/>
        <v>-8.3281868905185519E-2</v>
      </c>
      <c r="T322" s="12" t="s">
        <v>307</v>
      </c>
      <c r="U322" s="3" t="s">
        <v>50</v>
      </c>
      <c r="V322" s="26" t="b">
        <f t="shared" si="69"/>
        <v>1</v>
      </c>
      <c r="W322" s="28">
        <v>1434642.71</v>
      </c>
      <c r="X322" s="27">
        <f t="shared" si="72"/>
        <v>0</v>
      </c>
    </row>
    <row r="323" spans="1:24" ht="60" customHeight="1" x14ac:dyDescent="0.2">
      <c r="A323" s="24">
        <v>320</v>
      </c>
      <c r="B323" s="3" t="s">
        <v>10</v>
      </c>
      <c r="C323" s="3" t="s">
        <v>169</v>
      </c>
      <c r="D323" s="3" t="s">
        <v>170</v>
      </c>
      <c r="E323" s="3" t="s">
        <v>171</v>
      </c>
      <c r="F323" s="3" t="s">
        <v>185</v>
      </c>
      <c r="G323" s="3" t="s">
        <v>320</v>
      </c>
      <c r="H323" s="4" t="s">
        <v>15</v>
      </c>
      <c r="I323" s="40"/>
      <c r="J323" s="41">
        <f t="shared" si="70"/>
        <v>0</v>
      </c>
      <c r="K323" s="5">
        <v>214200</v>
      </c>
      <c r="L323" s="30"/>
      <c r="M323" s="5"/>
      <c r="N323" s="8">
        <v>239904</v>
      </c>
      <c r="O323" s="10">
        <v>246330</v>
      </c>
      <c r="P323" s="16">
        <f t="shared" si="73"/>
        <v>204300</v>
      </c>
      <c r="Q323" s="16">
        <f t="shared" si="74"/>
        <v>38817</v>
      </c>
      <c r="R323" s="11">
        <f>AVERAGE(N323:O323)</f>
        <v>243117</v>
      </c>
      <c r="S323" s="9">
        <f t="shared" si="71"/>
        <v>0.13500000000000001</v>
      </c>
      <c r="T323" s="12" t="s">
        <v>307</v>
      </c>
      <c r="U323" s="3" t="s">
        <v>185</v>
      </c>
      <c r="V323" s="26" t="b">
        <f t="shared" si="69"/>
        <v>1</v>
      </c>
      <c r="W323" s="28">
        <v>246330</v>
      </c>
      <c r="X323" s="27">
        <f t="shared" si="72"/>
        <v>0</v>
      </c>
    </row>
    <row r="324" spans="1:24" ht="60" customHeight="1" x14ac:dyDescent="0.2">
      <c r="A324" s="24">
        <v>321</v>
      </c>
      <c r="B324" s="3" t="s">
        <v>10</v>
      </c>
      <c r="C324" s="3" t="s">
        <v>169</v>
      </c>
      <c r="D324" s="3" t="s">
        <v>170</v>
      </c>
      <c r="E324" s="3" t="s">
        <v>171</v>
      </c>
      <c r="F324" s="3" t="s">
        <v>186</v>
      </c>
      <c r="G324" s="3" t="e">
        <f>VLOOKUP(F324,'[1]RELACION COMPLETA X VEHICULO'!$B$1:$B$515,1,0)</f>
        <v>#N/A</v>
      </c>
      <c r="H324" s="4" t="s">
        <v>15</v>
      </c>
      <c r="I324" s="40">
        <v>0</v>
      </c>
      <c r="J324" s="41">
        <f t="shared" si="70"/>
        <v>0</v>
      </c>
      <c r="K324" s="5"/>
      <c r="L324" s="30"/>
      <c r="M324" s="5">
        <v>225981</v>
      </c>
      <c r="N324" s="8">
        <v>254898</v>
      </c>
      <c r="O324" s="10">
        <v>254898</v>
      </c>
      <c r="P324" s="16">
        <f t="shared" si="73"/>
        <v>214200</v>
      </c>
      <c r="Q324" s="16">
        <f t="shared" si="74"/>
        <v>40698</v>
      </c>
      <c r="R324" s="11">
        <f>AVERAGE(N324:O324)</f>
        <v>254898</v>
      </c>
      <c r="S324" s="9" t="s">
        <v>308</v>
      </c>
      <c r="T324" s="12" t="s">
        <v>307</v>
      </c>
      <c r="U324" s="3" t="s">
        <v>186</v>
      </c>
      <c r="V324" s="26" t="b">
        <f t="shared" ref="V324:V387" si="90">+F324=U324</f>
        <v>1</v>
      </c>
      <c r="W324" s="28">
        <v>254898</v>
      </c>
      <c r="X324" s="27">
        <f t="shared" si="72"/>
        <v>0</v>
      </c>
    </row>
    <row r="325" spans="1:24" ht="60" customHeight="1" x14ac:dyDescent="0.2">
      <c r="A325" s="24">
        <v>322</v>
      </c>
      <c r="B325" s="3" t="s">
        <v>10</v>
      </c>
      <c r="C325" s="3" t="s">
        <v>169</v>
      </c>
      <c r="D325" s="3" t="s">
        <v>170</v>
      </c>
      <c r="E325" s="3" t="s">
        <v>171</v>
      </c>
      <c r="F325" s="3" t="s">
        <v>51</v>
      </c>
      <c r="G325" s="3" t="e">
        <f>VLOOKUP(F325,'[1]RELACION COMPLETA X VEHICULO'!$B$1:$B$515,1,0)</f>
        <v>#N/A</v>
      </c>
      <c r="H325" s="4" t="s">
        <v>15</v>
      </c>
      <c r="I325" s="40">
        <v>105275</v>
      </c>
      <c r="J325" s="41">
        <f t="shared" ref="J325:J388" si="91">+I325*$K$2</f>
        <v>5569.0475000000006</v>
      </c>
      <c r="K325" s="5">
        <v>84185.25</v>
      </c>
      <c r="L325" s="30"/>
      <c r="M325" s="5">
        <v>92318.628833333336</v>
      </c>
      <c r="N325" s="8">
        <v>94287.480000000025</v>
      </c>
      <c r="O325" s="10">
        <v>96813.03750000002</v>
      </c>
      <c r="P325" s="16">
        <f t="shared" si="73"/>
        <v>79389.116619981345</v>
      </c>
      <c r="Q325" s="16">
        <f t="shared" si="74"/>
        <v>15083.932157796457</v>
      </c>
      <c r="R325" s="11">
        <f t="shared" ref="R325:R329" si="92">AVERAGE(M325:O325)</f>
        <v>94473.048777777803</v>
      </c>
      <c r="S325" s="9">
        <f t="shared" ref="S325:S388" si="93">+R325/K325-1</f>
        <v>0.12220429086779228</v>
      </c>
      <c r="T325" s="12" t="s">
        <v>307</v>
      </c>
      <c r="U325" s="3" t="s">
        <v>51</v>
      </c>
      <c r="V325" s="26" t="b">
        <f t="shared" si="90"/>
        <v>1</v>
      </c>
      <c r="W325" s="28">
        <v>96813.03750000002</v>
      </c>
      <c r="X325" s="27">
        <f t="shared" ref="X325:X388" si="94">+W325-O325</f>
        <v>0</v>
      </c>
    </row>
    <row r="326" spans="1:24" ht="60" customHeight="1" x14ac:dyDescent="0.2">
      <c r="A326" s="24">
        <v>323</v>
      </c>
      <c r="B326" s="3" t="s">
        <v>10</v>
      </c>
      <c r="C326" s="3" t="s">
        <v>169</v>
      </c>
      <c r="D326" s="3" t="s">
        <v>170</v>
      </c>
      <c r="E326" s="3" t="s">
        <v>171</v>
      </c>
      <c r="F326" s="3" t="s">
        <v>52</v>
      </c>
      <c r="G326" s="3" t="e">
        <f>VLOOKUP(F326,'[1]RELACION COMPLETA X VEHICULO'!$B$1:$B$515,1,0)</f>
        <v>#N/A</v>
      </c>
      <c r="H326" s="4" t="s">
        <v>15</v>
      </c>
      <c r="I326" s="40">
        <v>107727</v>
      </c>
      <c r="J326" s="41">
        <f t="shared" si="91"/>
        <v>5698.7583000000004</v>
      </c>
      <c r="K326" s="5">
        <v>84072.4</v>
      </c>
      <c r="L326" s="30"/>
      <c r="M326" s="5">
        <v>92278.969599999997</v>
      </c>
      <c r="N326" s="8">
        <v>94161.088000000018</v>
      </c>
      <c r="O326" s="10">
        <v>96683.260000000009</v>
      </c>
      <c r="P326" s="16">
        <f t="shared" si="73"/>
        <v>79306.251428571442</v>
      </c>
      <c r="Q326" s="16">
        <f t="shared" si="74"/>
        <v>15068.187771428575</v>
      </c>
      <c r="R326" s="11">
        <f t="shared" si="92"/>
        <v>94374.439200000008</v>
      </c>
      <c r="S326" s="9">
        <f t="shared" si="93"/>
        <v>0.122537707975507</v>
      </c>
      <c r="T326" s="12" t="s">
        <v>307</v>
      </c>
      <c r="U326" s="3" t="s">
        <v>52</v>
      </c>
      <c r="V326" s="26" t="b">
        <f t="shared" si="90"/>
        <v>1</v>
      </c>
      <c r="W326" s="28">
        <v>96683.260000000009</v>
      </c>
      <c r="X326" s="27">
        <f t="shared" si="94"/>
        <v>0</v>
      </c>
    </row>
    <row r="327" spans="1:24" ht="60" customHeight="1" x14ac:dyDescent="0.2">
      <c r="A327" s="24">
        <v>324</v>
      </c>
      <c r="B327" s="3" t="s">
        <v>10</v>
      </c>
      <c r="C327" s="3" t="s">
        <v>169</v>
      </c>
      <c r="D327" s="3" t="s">
        <v>170</v>
      </c>
      <c r="E327" s="3" t="s">
        <v>171</v>
      </c>
      <c r="F327" s="3" t="s">
        <v>187</v>
      </c>
      <c r="G327" s="3" t="s">
        <v>320</v>
      </c>
      <c r="H327" s="4" t="s">
        <v>15</v>
      </c>
      <c r="I327" s="40"/>
      <c r="J327" s="41">
        <f t="shared" si="91"/>
        <v>0</v>
      </c>
      <c r="K327" s="5">
        <v>499800</v>
      </c>
      <c r="L327" s="30"/>
      <c r="M327" s="5"/>
      <c r="N327" s="8">
        <v>559776</v>
      </c>
      <c r="O327" s="10">
        <v>574770</v>
      </c>
      <c r="P327" s="16">
        <f t="shared" si="73"/>
        <v>476700</v>
      </c>
      <c r="Q327" s="16">
        <f t="shared" si="74"/>
        <v>90573</v>
      </c>
      <c r="R327" s="11">
        <f>AVERAGE(N327:O327)</f>
        <v>567273</v>
      </c>
      <c r="S327" s="9">
        <f t="shared" si="93"/>
        <v>0.13500000000000001</v>
      </c>
      <c r="T327" s="12" t="s">
        <v>307</v>
      </c>
      <c r="U327" s="3" t="s">
        <v>187</v>
      </c>
      <c r="V327" s="26" t="b">
        <f t="shared" si="90"/>
        <v>1</v>
      </c>
      <c r="W327" s="28">
        <v>574770</v>
      </c>
      <c r="X327" s="27">
        <f t="shared" si="94"/>
        <v>0</v>
      </c>
    </row>
    <row r="328" spans="1:24" ht="60" customHeight="1" x14ac:dyDescent="0.2">
      <c r="A328" s="24">
        <v>325</v>
      </c>
      <c r="B328" s="3" t="s">
        <v>10</v>
      </c>
      <c r="C328" s="3" t="s">
        <v>169</v>
      </c>
      <c r="D328" s="3" t="s">
        <v>170</v>
      </c>
      <c r="E328" s="3" t="s">
        <v>171</v>
      </c>
      <c r="F328" s="3" t="s">
        <v>53</v>
      </c>
      <c r="G328" s="3" t="e">
        <f>VLOOKUP(F328,'[1]RELACION COMPLETA X VEHICULO'!$B$1:$B$515,1,0)</f>
        <v>#N/A</v>
      </c>
      <c r="H328" s="4" t="s">
        <v>15</v>
      </c>
      <c r="I328" s="40">
        <v>370915</v>
      </c>
      <c r="J328" s="41">
        <f t="shared" si="91"/>
        <v>19621.4035</v>
      </c>
      <c r="K328" s="5">
        <v>361109.46666666662</v>
      </c>
      <c r="L328" s="30"/>
      <c r="M328" s="5">
        <v>417164.65536666667</v>
      </c>
      <c r="N328" s="8">
        <v>404442.60266666661</v>
      </c>
      <c r="O328" s="10">
        <v>415275.88666666666</v>
      </c>
      <c r="P328" s="16">
        <f t="shared" ref="P328:P391" si="95">+R328/1.19</f>
        <v>346465.86686274514</v>
      </c>
      <c r="Q328" s="16">
        <f t="shared" ref="Q328:Q391" si="96">+P328*19%</f>
        <v>65828.514703921581</v>
      </c>
      <c r="R328" s="11">
        <f t="shared" si="92"/>
        <v>412294.38156666671</v>
      </c>
      <c r="S328" s="9">
        <f t="shared" si="93"/>
        <v>0.1417434867395706</v>
      </c>
      <c r="T328" s="12" t="s">
        <v>307</v>
      </c>
      <c r="U328" s="3" t="s">
        <v>53</v>
      </c>
      <c r="V328" s="26" t="b">
        <f t="shared" si="90"/>
        <v>1</v>
      </c>
      <c r="W328" s="28">
        <v>415275.88666666666</v>
      </c>
      <c r="X328" s="27">
        <f t="shared" si="94"/>
        <v>0</v>
      </c>
    </row>
    <row r="329" spans="1:24" ht="60" customHeight="1" x14ac:dyDescent="0.2">
      <c r="A329" s="24">
        <v>326</v>
      </c>
      <c r="B329" s="3" t="s">
        <v>10</v>
      </c>
      <c r="C329" s="3" t="s">
        <v>169</v>
      </c>
      <c r="D329" s="3" t="s">
        <v>170</v>
      </c>
      <c r="E329" s="3" t="s">
        <v>171</v>
      </c>
      <c r="F329" s="3" t="s">
        <v>54</v>
      </c>
      <c r="G329" s="3" t="e">
        <f>VLOOKUP(F329,'[1]RELACION COMPLETA X VEHICULO'!$B$1:$B$515,1,0)</f>
        <v>#N/A</v>
      </c>
      <c r="H329" s="4" t="s">
        <v>15</v>
      </c>
      <c r="I329" s="5">
        <v>358658.06666666671</v>
      </c>
      <c r="J329" s="41">
        <f t="shared" si="91"/>
        <v>18973.011726666671</v>
      </c>
      <c r="K329" s="5">
        <v>358658.06666666671</v>
      </c>
      <c r="L329" s="30"/>
      <c r="M329" s="5">
        <v>416304.43606666668</v>
      </c>
      <c r="N329" s="8">
        <v>401697.0346666667</v>
      </c>
      <c r="O329" s="10">
        <v>412456.77666666673</v>
      </c>
      <c r="P329" s="16">
        <f t="shared" si="95"/>
        <v>344666.17574229697</v>
      </c>
      <c r="Q329" s="16">
        <f t="shared" si="96"/>
        <v>65486.573391036422</v>
      </c>
      <c r="R329" s="11">
        <f t="shared" si="92"/>
        <v>410152.74913333339</v>
      </c>
      <c r="S329" s="9">
        <f t="shared" si="93"/>
        <v>0.14357597737938321</v>
      </c>
      <c r="T329" s="12" t="s">
        <v>307</v>
      </c>
      <c r="U329" s="3" t="s">
        <v>54</v>
      </c>
      <c r="V329" s="26" t="b">
        <f t="shared" si="90"/>
        <v>1</v>
      </c>
      <c r="W329" s="28">
        <v>412456.77666666673</v>
      </c>
      <c r="X329" s="27">
        <f t="shared" si="94"/>
        <v>0</v>
      </c>
    </row>
    <row r="330" spans="1:24" ht="60" customHeight="1" x14ac:dyDescent="0.2">
      <c r="A330" s="24">
        <v>327</v>
      </c>
      <c r="B330" s="3" t="s">
        <v>10</v>
      </c>
      <c r="C330" s="3" t="s">
        <v>169</v>
      </c>
      <c r="D330" s="3" t="s">
        <v>170</v>
      </c>
      <c r="E330" s="3" t="s">
        <v>171</v>
      </c>
      <c r="F330" s="3" t="s">
        <v>55</v>
      </c>
      <c r="G330" s="3" t="e">
        <f>VLOOKUP(F330,'[1]RELACION COMPLETA X VEHICULO'!$B$1:$B$515,1,0)</f>
        <v>#N/A</v>
      </c>
      <c r="H330" s="4" t="s">
        <v>15</v>
      </c>
      <c r="I330" s="5">
        <v>275326.33333333331</v>
      </c>
      <c r="J330" s="41">
        <f t="shared" si="91"/>
        <v>14564.763033333333</v>
      </c>
      <c r="K330" s="5">
        <v>275326.33333333331</v>
      </c>
      <c r="L330" s="33" t="s">
        <v>351</v>
      </c>
      <c r="M330" s="14">
        <v>167000</v>
      </c>
      <c r="N330" s="8">
        <v>308365.49333333335</v>
      </c>
      <c r="O330" s="10">
        <v>316625.28333333327</v>
      </c>
      <c r="P330" s="16">
        <f t="shared" si="95"/>
        <v>262601.16666666663</v>
      </c>
      <c r="Q330" s="16">
        <f t="shared" si="96"/>
        <v>49894.221666666657</v>
      </c>
      <c r="R330" s="11">
        <f>AVERAGE(N330:O330)</f>
        <v>312495.38833333331</v>
      </c>
      <c r="S330" s="9">
        <f t="shared" si="93"/>
        <v>0.13500000000000001</v>
      </c>
      <c r="T330" s="12" t="s">
        <v>310</v>
      </c>
      <c r="U330" s="3" t="s">
        <v>55</v>
      </c>
      <c r="V330" s="26" t="b">
        <f t="shared" si="90"/>
        <v>1</v>
      </c>
      <c r="W330" s="28">
        <v>316625.28333333327</v>
      </c>
      <c r="X330" s="27">
        <f t="shared" si="94"/>
        <v>0</v>
      </c>
    </row>
    <row r="331" spans="1:24" ht="60" customHeight="1" x14ac:dyDescent="0.2">
      <c r="A331" s="24">
        <v>328</v>
      </c>
      <c r="B331" s="3" t="s">
        <v>10</v>
      </c>
      <c r="C331" s="3" t="s">
        <v>169</v>
      </c>
      <c r="D331" s="3" t="s">
        <v>170</v>
      </c>
      <c r="E331" s="3" t="s">
        <v>171</v>
      </c>
      <c r="F331" s="3" t="s">
        <v>188</v>
      </c>
      <c r="G331" s="3" t="e">
        <f>VLOOKUP(F331,'[1]RELACION COMPLETA X VEHICULO'!$B$1:$B$515,1,0)</f>
        <v>#N/A</v>
      </c>
      <c r="H331" s="4" t="s">
        <v>15</v>
      </c>
      <c r="I331" s="40">
        <v>0</v>
      </c>
      <c r="J331" s="41">
        <f t="shared" si="91"/>
        <v>0</v>
      </c>
      <c r="K331" s="5"/>
      <c r="L331" s="30"/>
      <c r="M331" s="5">
        <v>50218</v>
      </c>
      <c r="N331" s="8">
        <v>56644</v>
      </c>
      <c r="O331" s="10">
        <v>56644</v>
      </c>
      <c r="P331" s="16">
        <f t="shared" si="95"/>
        <v>47600</v>
      </c>
      <c r="Q331" s="16">
        <f t="shared" si="96"/>
        <v>9044</v>
      </c>
      <c r="R331" s="11">
        <f>AVERAGE(N331:O331)</f>
        <v>56644</v>
      </c>
      <c r="S331" s="9" t="s">
        <v>308</v>
      </c>
      <c r="T331" s="12" t="s">
        <v>307</v>
      </c>
      <c r="U331" s="3" t="s">
        <v>188</v>
      </c>
      <c r="V331" s="26" t="b">
        <f t="shared" si="90"/>
        <v>1</v>
      </c>
      <c r="W331" s="28">
        <v>56644</v>
      </c>
      <c r="X331" s="27">
        <f t="shared" si="94"/>
        <v>0</v>
      </c>
    </row>
    <row r="332" spans="1:24" ht="60" customHeight="1" x14ac:dyDescent="0.2">
      <c r="A332" s="24">
        <v>329</v>
      </c>
      <c r="B332" s="3" t="s">
        <v>10</v>
      </c>
      <c r="C332" s="3" t="s">
        <v>169</v>
      </c>
      <c r="D332" s="3" t="s">
        <v>170</v>
      </c>
      <c r="E332" s="3" t="s">
        <v>171</v>
      </c>
      <c r="F332" s="3" t="s">
        <v>189</v>
      </c>
      <c r="G332" s="3" t="e">
        <f>VLOOKUP(F332,'[1]RELACION COMPLETA X VEHICULO'!$B$1:$B$515,1,0)</f>
        <v>#N/A</v>
      </c>
      <c r="H332" s="4" t="s">
        <v>15</v>
      </c>
      <c r="I332" s="40">
        <v>344069</v>
      </c>
      <c r="J332" s="41">
        <f t="shared" si="91"/>
        <v>18201.250100000001</v>
      </c>
      <c r="K332" s="5">
        <v>344068.66666666669</v>
      </c>
      <c r="L332" s="30"/>
      <c r="M332" s="5">
        <v>351759.5500333333</v>
      </c>
      <c r="N332" s="8">
        <v>385356.90666666673</v>
      </c>
      <c r="O332" s="10">
        <v>395678.96666666673</v>
      </c>
      <c r="P332" s="16">
        <f t="shared" si="95"/>
        <v>317309.64239962655</v>
      </c>
      <c r="Q332" s="16">
        <f t="shared" si="96"/>
        <v>60288.832055929044</v>
      </c>
      <c r="R332" s="11">
        <f t="shared" ref="R332" si="97">AVERAGE(M332:O332)</f>
        <v>377598.47445555561</v>
      </c>
      <c r="S332" s="9">
        <f t="shared" si="93"/>
        <v>9.7450919067188835E-2</v>
      </c>
      <c r="T332" s="12" t="s">
        <v>307</v>
      </c>
      <c r="U332" s="3" t="s">
        <v>189</v>
      </c>
      <c r="V332" s="26" t="b">
        <f t="shared" si="90"/>
        <v>1</v>
      </c>
      <c r="W332" s="28">
        <v>395678.96666666673</v>
      </c>
      <c r="X332" s="27">
        <f t="shared" si="94"/>
        <v>0</v>
      </c>
    </row>
    <row r="333" spans="1:24" ht="60" customHeight="1" x14ac:dyDescent="0.2">
      <c r="A333" s="24">
        <v>330</v>
      </c>
      <c r="B333" s="3" t="s">
        <v>10</v>
      </c>
      <c r="C333" s="3" t="s">
        <v>169</v>
      </c>
      <c r="D333" s="3" t="s">
        <v>170</v>
      </c>
      <c r="E333" s="3" t="s">
        <v>171</v>
      </c>
      <c r="F333" s="3" t="s">
        <v>56</v>
      </c>
      <c r="G333" s="3" t="e">
        <f>VLOOKUP(F333,'[1]RELACION COMPLETA X VEHICULO'!$B$1:$B$515,1,0)</f>
        <v>#N/A</v>
      </c>
      <c r="H333" s="4" t="s">
        <v>15</v>
      </c>
      <c r="I333" s="5">
        <v>248598.93333333329</v>
      </c>
      <c r="J333" s="41">
        <f t="shared" si="91"/>
        <v>13150.883573333333</v>
      </c>
      <c r="K333" s="5">
        <v>248598.93333333329</v>
      </c>
      <c r="L333" s="30"/>
      <c r="M333" s="35">
        <v>179316.29569999999</v>
      </c>
      <c r="N333" s="8">
        <v>278430.80533333326</v>
      </c>
      <c r="O333" s="10">
        <v>285888.77333333332</v>
      </c>
      <c r="P333" s="16">
        <f t="shared" si="95"/>
        <v>237109.06666666662</v>
      </c>
      <c r="Q333" s="16">
        <f t="shared" si="96"/>
        <v>45050.722666666661</v>
      </c>
      <c r="R333" s="11">
        <f t="shared" ref="R333:R339" si="98">AVERAGE(N333:O333)</f>
        <v>282159.78933333326</v>
      </c>
      <c r="S333" s="9">
        <f t="shared" si="93"/>
        <v>0.13500000000000001</v>
      </c>
      <c r="T333" s="12" t="s">
        <v>310</v>
      </c>
      <c r="U333" s="3" t="s">
        <v>56</v>
      </c>
      <c r="V333" s="26" t="b">
        <f t="shared" si="90"/>
        <v>1</v>
      </c>
      <c r="W333" s="28">
        <v>285888.77333333332</v>
      </c>
      <c r="X333" s="27">
        <f t="shared" si="94"/>
        <v>0</v>
      </c>
    </row>
    <row r="334" spans="1:24" ht="60" customHeight="1" x14ac:dyDescent="0.2">
      <c r="A334" s="24">
        <v>331</v>
      </c>
      <c r="B334" s="3" t="s">
        <v>10</v>
      </c>
      <c r="C334" s="3" t="s">
        <v>169</v>
      </c>
      <c r="D334" s="3" t="s">
        <v>170</v>
      </c>
      <c r="E334" s="3" t="s">
        <v>171</v>
      </c>
      <c r="F334" s="3" t="s">
        <v>190</v>
      </c>
      <c r="G334" s="3" t="e">
        <f>VLOOKUP(F334,'[1]RELACION COMPLETA X VEHICULO'!$B$1:$B$515,1,0)</f>
        <v>#N/A</v>
      </c>
      <c r="H334" s="4" t="s">
        <v>15</v>
      </c>
      <c r="I334" s="40">
        <v>0</v>
      </c>
      <c r="J334" s="41">
        <f t="shared" si="91"/>
        <v>0</v>
      </c>
      <c r="K334" s="5"/>
      <c r="L334" s="30"/>
      <c r="M334" s="5">
        <v>446940.2</v>
      </c>
      <c r="N334" s="8">
        <v>504131.6</v>
      </c>
      <c r="O334" s="10">
        <v>504131.6</v>
      </c>
      <c r="P334" s="16">
        <f t="shared" si="95"/>
        <v>423640</v>
      </c>
      <c r="Q334" s="16">
        <f t="shared" si="96"/>
        <v>80491.600000000006</v>
      </c>
      <c r="R334" s="11">
        <f t="shared" si="98"/>
        <v>504131.6</v>
      </c>
      <c r="S334" s="9" t="s">
        <v>308</v>
      </c>
      <c r="T334" s="12" t="s">
        <v>307</v>
      </c>
      <c r="U334" s="3" t="s">
        <v>190</v>
      </c>
      <c r="V334" s="26" t="b">
        <f t="shared" si="90"/>
        <v>1</v>
      </c>
      <c r="W334" s="28">
        <v>504131.6</v>
      </c>
      <c r="X334" s="27">
        <f t="shared" si="94"/>
        <v>0</v>
      </c>
    </row>
    <row r="335" spans="1:24" ht="60" customHeight="1" x14ac:dyDescent="0.2">
      <c r="A335" s="24">
        <v>332</v>
      </c>
      <c r="B335" s="3" t="s">
        <v>10</v>
      </c>
      <c r="C335" s="3" t="s">
        <v>169</v>
      </c>
      <c r="D335" s="3" t="s">
        <v>170</v>
      </c>
      <c r="E335" s="3" t="s">
        <v>171</v>
      </c>
      <c r="F335" s="3" t="s">
        <v>57</v>
      </c>
      <c r="G335" s="3" t="e">
        <f>VLOOKUP(F335,'[1]RELACION COMPLETA X VEHICULO'!$B$1:$B$515,1,0)</f>
        <v>#N/A</v>
      </c>
      <c r="H335" s="4" t="s">
        <v>15</v>
      </c>
      <c r="I335" s="5">
        <v>325083.7</v>
      </c>
      <c r="J335" s="41">
        <f t="shared" si="91"/>
        <v>17196.927730000003</v>
      </c>
      <c r="K335" s="5">
        <v>325083.7</v>
      </c>
      <c r="L335" s="30"/>
      <c r="M335" s="35">
        <v>170741.2</v>
      </c>
      <c r="N335" s="8">
        <v>364093.74400000006</v>
      </c>
      <c r="O335" s="10">
        <v>373846.25500000006</v>
      </c>
      <c r="P335" s="16">
        <f t="shared" si="95"/>
        <v>310058.82310924376</v>
      </c>
      <c r="Q335" s="16">
        <f t="shared" si="96"/>
        <v>58911.176390756315</v>
      </c>
      <c r="R335" s="11">
        <f t="shared" si="98"/>
        <v>368969.99950000003</v>
      </c>
      <c r="S335" s="9">
        <f t="shared" si="93"/>
        <v>0.13500000000000001</v>
      </c>
      <c r="T335" s="12" t="s">
        <v>310</v>
      </c>
      <c r="U335" s="3" t="s">
        <v>57</v>
      </c>
      <c r="V335" s="26" t="b">
        <f t="shared" si="90"/>
        <v>1</v>
      </c>
      <c r="W335" s="28">
        <v>373846.25500000006</v>
      </c>
      <c r="X335" s="27">
        <f t="shared" si="94"/>
        <v>0</v>
      </c>
    </row>
    <row r="336" spans="1:24" ht="60" customHeight="1" x14ac:dyDescent="0.2">
      <c r="A336" s="24">
        <v>333</v>
      </c>
      <c r="B336" s="3" t="s">
        <v>10</v>
      </c>
      <c r="C336" s="3" t="s">
        <v>169</v>
      </c>
      <c r="D336" s="3" t="s">
        <v>170</v>
      </c>
      <c r="E336" s="3" t="s">
        <v>171</v>
      </c>
      <c r="F336" s="3" t="s">
        <v>191</v>
      </c>
      <c r="G336" s="3" t="s">
        <v>317</v>
      </c>
      <c r="H336" s="4" t="s">
        <v>15</v>
      </c>
      <c r="I336" s="40" t="e">
        <v>#N/A</v>
      </c>
      <c r="J336" s="41" t="e">
        <f t="shared" si="91"/>
        <v>#N/A</v>
      </c>
      <c r="K336" s="5">
        <v>229969.44</v>
      </c>
      <c r="L336" s="30"/>
      <c r="M336" s="5">
        <v>150654</v>
      </c>
      <c r="N336" s="8">
        <v>257565.77280000001</v>
      </c>
      <c r="O336" s="10">
        <v>264464.85600000003</v>
      </c>
      <c r="P336" s="16">
        <f t="shared" si="95"/>
        <v>219340.60033613449</v>
      </c>
      <c r="Q336" s="16">
        <f t="shared" si="96"/>
        <v>41674.714063865555</v>
      </c>
      <c r="R336" s="11">
        <f t="shared" si="98"/>
        <v>261015.31440000003</v>
      </c>
      <c r="S336" s="9">
        <f t="shared" si="93"/>
        <v>0.13500000000000023</v>
      </c>
      <c r="T336" s="12" t="s">
        <v>307</v>
      </c>
      <c r="U336" s="3" t="s">
        <v>191</v>
      </c>
      <c r="V336" s="26" t="b">
        <f t="shared" si="90"/>
        <v>1</v>
      </c>
      <c r="W336" s="28">
        <v>264464.85600000003</v>
      </c>
      <c r="X336" s="27">
        <f t="shared" si="94"/>
        <v>0</v>
      </c>
    </row>
    <row r="337" spans="1:24" ht="60" customHeight="1" x14ac:dyDescent="0.2">
      <c r="A337" s="24">
        <v>334</v>
      </c>
      <c r="B337" s="3" t="s">
        <v>10</v>
      </c>
      <c r="C337" s="3" t="s">
        <v>169</v>
      </c>
      <c r="D337" s="3" t="s">
        <v>170</v>
      </c>
      <c r="E337" s="3" t="s">
        <v>171</v>
      </c>
      <c r="F337" s="3" t="s">
        <v>58</v>
      </c>
      <c r="G337" s="3" t="e">
        <f>VLOOKUP(F337,'[1]RELACION COMPLETA X VEHICULO'!$B$1:$B$515,1,0)</f>
        <v>#N/A</v>
      </c>
      <c r="H337" s="4" t="s">
        <v>15</v>
      </c>
      <c r="I337" s="5">
        <v>242073.1</v>
      </c>
      <c r="J337" s="41">
        <f t="shared" si="91"/>
        <v>12805.666990000002</v>
      </c>
      <c r="K337" s="5">
        <v>242073.1</v>
      </c>
      <c r="L337" s="30"/>
      <c r="M337" s="35">
        <v>150654</v>
      </c>
      <c r="N337" s="8">
        <v>271121.87200000003</v>
      </c>
      <c r="O337" s="10">
        <v>278384.065</v>
      </c>
      <c r="P337" s="16">
        <f t="shared" si="95"/>
        <v>230884.84747899161</v>
      </c>
      <c r="Q337" s="16">
        <f t="shared" si="96"/>
        <v>43868.121021008403</v>
      </c>
      <c r="R337" s="11">
        <f t="shared" si="98"/>
        <v>274752.96850000002</v>
      </c>
      <c r="S337" s="9">
        <f t="shared" si="93"/>
        <v>0.13500000000000001</v>
      </c>
      <c r="T337" s="12" t="s">
        <v>310</v>
      </c>
      <c r="U337" s="3" t="s">
        <v>58</v>
      </c>
      <c r="V337" s="26" t="b">
        <f t="shared" si="90"/>
        <v>1</v>
      </c>
      <c r="W337" s="28">
        <v>278384.065</v>
      </c>
      <c r="X337" s="27">
        <f t="shared" si="94"/>
        <v>0</v>
      </c>
    </row>
    <row r="338" spans="1:24" ht="60" customHeight="1" x14ac:dyDescent="0.2">
      <c r="A338" s="24">
        <v>335</v>
      </c>
      <c r="B338" s="3" t="s">
        <v>10</v>
      </c>
      <c r="C338" s="3" t="s">
        <v>169</v>
      </c>
      <c r="D338" s="3" t="s">
        <v>170</v>
      </c>
      <c r="E338" s="3" t="s">
        <v>171</v>
      </c>
      <c r="F338" s="3" t="s">
        <v>59</v>
      </c>
      <c r="G338" s="3" t="e">
        <f>VLOOKUP(F338,'[1]RELACION COMPLETA X VEHICULO'!$B$1:$B$515,1,0)</f>
        <v>#N/A</v>
      </c>
      <c r="H338" s="4" t="s">
        <v>15</v>
      </c>
      <c r="I338" s="5">
        <v>873625.8</v>
      </c>
      <c r="J338" s="41">
        <f t="shared" si="91"/>
        <v>46214.804820000005</v>
      </c>
      <c r="K338" s="5">
        <v>873625.8</v>
      </c>
      <c r="L338" s="30"/>
      <c r="M338" s="35">
        <v>825532.93846666662</v>
      </c>
      <c r="N338" s="8">
        <v>978460.89599999995</v>
      </c>
      <c r="O338" s="10">
        <v>1004669.6699999999</v>
      </c>
      <c r="P338" s="16">
        <f t="shared" si="95"/>
        <v>833248.1369747899</v>
      </c>
      <c r="Q338" s="16">
        <f t="shared" si="96"/>
        <v>158317.1460252101</v>
      </c>
      <c r="R338" s="11">
        <f t="shared" si="98"/>
        <v>991565.28299999994</v>
      </c>
      <c r="S338" s="9">
        <f t="shared" si="93"/>
        <v>0.13499999999999979</v>
      </c>
      <c r="T338" s="12" t="s">
        <v>310</v>
      </c>
      <c r="U338" s="3" t="s">
        <v>59</v>
      </c>
      <c r="V338" s="26" t="b">
        <f t="shared" si="90"/>
        <v>1</v>
      </c>
      <c r="W338" s="28">
        <v>1004669.6699999999</v>
      </c>
      <c r="X338" s="27">
        <f t="shared" si="94"/>
        <v>0</v>
      </c>
    </row>
    <row r="339" spans="1:24" ht="60" customHeight="1" x14ac:dyDescent="0.2">
      <c r="A339" s="24">
        <v>336</v>
      </c>
      <c r="B339" s="3" t="s">
        <v>10</v>
      </c>
      <c r="C339" s="3" t="s">
        <v>169</v>
      </c>
      <c r="D339" s="3" t="s">
        <v>170</v>
      </c>
      <c r="E339" s="3" t="s">
        <v>171</v>
      </c>
      <c r="F339" s="3" t="s">
        <v>192</v>
      </c>
      <c r="G339" s="3" t="e">
        <f>VLOOKUP(F339,'[1]RELACION COMPLETA X VEHICULO'!$B$1:$B$515,1,0)</f>
        <v>#N/A</v>
      </c>
      <c r="H339" s="4" t="s">
        <v>15</v>
      </c>
      <c r="I339" s="40">
        <v>0</v>
      </c>
      <c r="J339" s="41">
        <f t="shared" si="91"/>
        <v>0</v>
      </c>
      <c r="K339" s="5"/>
      <c r="L339" s="30"/>
      <c r="M339" s="5">
        <v>225981</v>
      </c>
      <c r="N339" s="8">
        <v>214200</v>
      </c>
      <c r="O339" s="10">
        <v>214200</v>
      </c>
      <c r="P339" s="16">
        <f>+R339</f>
        <v>214200</v>
      </c>
      <c r="Q339" s="16">
        <v>0</v>
      </c>
      <c r="R339" s="11">
        <f t="shared" si="98"/>
        <v>214200</v>
      </c>
      <c r="S339" s="9" t="s">
        <v>308</v>
      </c>
      <c r="T339" s="12" t="s">
        <v>307</v>
      </c>
      <c r="U339" s="3" t="s">
        <v>192</v>
      </c>
      <c r="V339" s="26" t="b">
        <f t="shared" si="90"/>
        <v>1</v>
      </c>
      <c r="W339" s="28">
        <v>214200</v>
      </c>
      <c r="X339" s="27">
        <f t="shared" si="94"/>
        <v>0</v>
      </c>
    </row>
    <row r="340" spans="1:24" ht="60" customHeight="1" x14ac:dyDescent="0.2">
      <c r="A340" s="24">
        <v>337</v>
      </c>
      <c r="B340" s="3" t="s">
        <v>62</v>
      </c>
      <c r="C340" s="3" t="s">
        <v>169</v>
      </c>
      <c r="D340" s="3" t="s">
        <v>170</v>
      </c>
      <c r="E340" s="3" t="s">
        <v>171</v>
      </c>
      <c r="F340" s="3" t="s">
        <v>63</v>
      </c>
      <c r="G340" s="3" t="e">
        <f>VLOOKUP(F340,'[1]RELACION COMPLETA X VEHICULO'!$B$1:$B$515,1,0)</f>
        <v>#N/A</v>
      </c>
      <c r="H340" s="4" t="s">
        <v>15</v>
      </c>
      <c r="I340" s="40">
        <v>124261</v>
      </c>
      <c r="J340" s="41">
        <f t="shared" si="91"/>
        <v>6573.4069</v>
      </c>
      <c r="K340" s="5">
        <v>124261.4</v>
      </c>
      <c r="L340" s="30"/>
      <c r="M340" s="5">
        <v>154667.20345</v>
      </c>
      <c r="N340" s="8">
        <v>139172.76799999998</v>
      </c>
      <c r="O340" s="10">
        <v>142900.60999999999</v>
      </c>
      <c r="P340" s="16">
        <f t="shared" si="95"/>
        <v>122336.29732492995</v>
      </c>
      <c r="Q340" s="16">
        <f t="shared" si="96"/>
        <v>23243.89649173669</v>
      </c>
      <c r="R340" s="11">
        <f>AVERAGE(M340:O340)</f>
        <v>145580.19381666664</v>
      </c>
      <c r="S340" s="9">
        <f t="shared" si="93"/>
        <v>0.1715640884189833</v>
      </c>
      <c r="T340" s="12" t="s">
        <v>307</v>
      </c>
      <c r="U340" s="3" t="s">
        <v>63</v>
      </c>
      <c r="V340" s="26" t="b">
        <f t="shared" si="90"/>
        <v>1</v>
      </c>
      <c r="W340" s="28">
        <v>142900.60999999999</v>
      </c>
      <c r="X340" s="27">
        <f t="shared" si="94"/>
        <v>0</v>
      </c>
    </row>
    <row r="341" spans="1:24" ht="60" customHeight="1" x14ac:dyDescent="0.2">
      <c r="A341" s="24">
        <v>338</v>
      </c>
      <c r="B341" s="3" t="s">
        <v>62</v>
      </c>
      <c r="C341" s="3" t="s">
        <v>169</v>
      </c>
      <c r="D341" s="3" t="s">
        <v>170</v>
      </c>
      <c r="E341" s="3" t="s">
        <v>171</v>
      </c>
      <c r="F341" s="3" t="s">
        <v>193</v>
      </c>
      <c r="G341" s="3" t="e">
        <f>VLOOKUP(F341,'[1]RELACION COMPLETA X VEHICULO'!$B$1:$B$515,1,0)</f>
        <v>#N/A</v>
      </c>
      <c r="H341" s="4" t="s">
        <v>15</v>
      </c>
      <c r="I341" s="40">
        <v>0</v>
      </c>
      <c r="J341" s="41">
        <f t="shared" si="91"/>
        <v>0</v>
      </c>
      <c r="K341" s="5"/>
      <c r="L341" s="30"/>
      <c r="M341" s="5">
        <v>125545</v>
      </c>
      <c r="N341" s="8">
        <v>141610</v>
      </c>
      <c r="O341" s="10">
        <v>141610</v>
      </c>
      <c r="P341" s="16">
        <f t="shared" si="95"/>
        <v>119000</v>
      </c>
      <c r="Q341" s="16">
        <f t="shared" si="96"/>
        <v>22610</v>
      </c>
      <c r="R341" s="11">
        <f t="shared" ref="R341:R346" si="99">AVERAGE(N341:O341)</f>
        <v>141610</v>
      </c>
      <c r="S341" s="9" t="s">
        <v>308</v>
      </c>
      <c r="T341" s="12" t="s">
        <v>307</v>
      </c>
      <c r="U341" s="3" t="s">
        <v>193</v>
      </c>
      <c r="V341" s="26" t="b">
        <f t="shared" si="90"/>
        <v>1</v>
      </c>
      <c r="W341" s="28">
        <v>141610</v>
      </c>
      <c r="X341" s="27">
        <f t="shared" si="94"/>
        <v>0</v>
      </c>
    </row>
    <row r="342" spans="1:24" ht="60" customHeight="1" x14ac:dyDescent="0.2">
      <c r="A342" s="24">
        <v>339</v>
      </c>
      <c r="B342" s="3" t="s">
        <v>62</v>
      </c>
      <c r="C342" s="3" t="s">
        <v>169</v>
      </c>
      <c r="D342" s="3" t="s">
        <v>170</v>
      </c>
      <c r="E342" s="3" t="s">
        <v>171</v>
      </c>
      <c r="F342" s="3" t="s">
        <v>194</v>
      </c>
      <c r="G342" s="3" t="e">
        <f>VLOOKUP(F342,'[1]RELACION COMPLETA X VEHICULO'!$B$1:$B$515,1,0)</f>
        <v>#N/A</v>
      </c>
      <c r="H342" s="4" t="s">
        <v>15</v>
      </c>
      <c r="I342" s="40">
        <v>0</v>
      </c>
      <c r="J342" s="41">
        <f t="shared" si="91"/>
        <v>0</v>
      </c>
      <c r="K342" s="5"/>
      <c r="L342" s="30"/>
      <c r="M342" s="5">
        <v>100436</v>
      </c>
      <c r="N342" s="8">
        <v>113288</v>
      </c>
      <c r="O342" s="10">
        <v>113288</v>
      </c>
      <c r="P342" s="16">
        <f t="shared" si="95"/>
        <v>95200</v>
      </c>
      <c r="Q342" s="16">
        <f t="shared" si="96"/>
        <v>18088</v>
      </c>
      <c r="R342" s="11">
        <f t="shared" si="99"/>
        <v>113288</v>
      </c>
      <c r="S342" s="9" t="s">
        <v>308</v>
      </c>
      <c r="T342" s="12" t="s">
        <v>307</v>
      </c>
      <c r="U342" s="3" t="s">
        <v>194</v>
      </c>
      <c r="V342" s="26" t="b">
        <f t="shared" si="90"/>
        <v>1</v>
      </c>
      <c r="W342" s="28">
        <v>113288</v>
      </c>
      <c r="X342" s="27">
        <f t="shared" si="94"/>
        <v>0</v>
      </c>
    </row>
    <row r="343" spans="1:24" ht="60" customHeight="1" x14ac:dyDescent="0.2">
      <c r="A343" s="24">
        <v>340</v>
      </c>
      <c r="B343" s="3" t="s">
        <v>62</v>
      </c>
      <c r="C343" s="3" t="s">
        <v>169</v>
      </c>
      <c r="D343" s="3" t="s">
        <v>170</v>
      </c>
      <c r="E343" s="3" t="s">
        <v>171</v>
      </c>
      <c r="F343" s="3" t="s">
        <v>195</v>
      </c>
      <c r="G343" s="3" t="e">
        <f>VLOOKUP(F343,'[1]RELACION COMPLETA X VEHICULO'!$B$1:$B$515,1,0)</f>
        <v>#N/A</v>
      </c>
      <c r="H343" s="4" t="s">
        <v>15</v>
      </c>
      <c r="I343" s="40">
        <v>0</v>
      </c>
      <c r="J343" s="41">
        <f t="shared" si="91"/>
        <v>0</v>
      </c>
      <c r="K343" s="5"/>
      <c r="L343" s="30"/>
      <c r="M343" s="5">
        <v>94158.75</v>
      </c>
      <c r="N343" s="8">
        <v>106207.5</v>
      </c>
      <c r="O343" s="10">
        <v>106207.5</v>
      </c>
      <c r="P343" s="16">
        <f t="shared" si="95"/>
        <v>89250</v>
      </c>
      <c r="Q343" s="16">
        <f t="shared" si="96"/>
        <v>16957.5</v>
      </c>
      <c r="R343" s="11">
        <f t="shared" si="99"/>
        <v>106207.5</v>
      </c>
      <c r="S343" s="9" t="s">
        <v>308</v>
      </c>
      <c r="T343" s="12" t="s">
        <v>307</v>
      </c>
      <c r="U343" s="3" t="s">
        <v>195</v>
      </c>
      <c r="V343" s="26" t="b">
        <f t="shared" si="90"/>
        <v>1</v>
      </c>
      <c r="W343" s="28">
        <v>106207.5</v>
      </c>
      <c r="X343" s="27">
        <f t="shared" si="94"/>
        <v>0</v>
      </c>
    </row>
    <row r="344" spans="1:24" ht="60" customHeight="1" x14ac:dyDescent="0.2">
      <c r="A344" s="24">
        <v>341</v>
      </c>
      <c r="B344" s="3" t="s">
        <v>62</v>
      </c>
      <c r="C344" s="3" t="s">
        <v>169</v>
      </c>
      <c r="D344" s="3" t="s">
        <v>170</v>
      </c>
      <c r="E344" s="3" t="s">
        <v>171</v>
      </c>
      <c r="F344" s="3" t="s">
        <v>166</v>
      </c>
      <c r="G344" s="3" t="e">
        <f>VLOOKUP(F344,'[1]RELACION COMPLETA X VEHICULO'!$B$1:$B$515,1,0)</f>
        <v>#N/A</v>
      </c>
      <c r="H344" s="4" t="s">
        <v>15</v>
      </c>
      <c r="I344" s="40">
        <v>0</v>
      </c>
      <c r="J344" s="41">
        <f t="shared" si="91"/>
        <v>0</v>
      </c>
      <c r="K344" s="5"/>
      <c r="L344" s="30"/>
      <c r="M344" s="5">
        <v>112990.5</v>
      </c>
      <c r="N344" s="8">
        <v>127449</v>
      </c>
      <c r="O344" s="10">
        <v>127449</v>
      </c>
      <c r="P344" s="16">
        <f t="shared" si="95"/>
        <v>107100</v>
      </c>
      <c r="Q344" s="16">
        <f t="shared" si="96"/>
        <v>20349</v>
      </c>
      <c r="R344" s="11">
        <f t="shared" si="99"/>
        <v>127449</v>
      </c>
      <c r="S344" s="9" t="s">
        <v>308</v>
      </c>
      <c r="T344" s="12" t="s">
        <v>307</v>
      </c>
      <c r="U344" s="3" t="s">
        <v>166</v>
      </c>
      <c r="V344" s="26" t="b">
        <f t="shared" si="90"/>
        <v>1</v>
      </c>
      <c r="W344" s="28">
        <v>127449</v>
      </c>
      <c r="X344" s="27">
        <f t="shared" si="94"/>
        <v>0</v>
      </c>
    </row>
    <row r="345" spans="1:24" ht="60" customHeight="1" x14ac:dyDescent="0.2">
      <c r="A345" s="24">
        <v>342</v>
      </c>
      <c r="B345" s="3" t="s">
        <v>62</v>
      </c>
      <c r="C345" s="3" t="s">
        <v>169</v>
      </c>
      <c r="D345" s="3" t="s">
        <v>170</v>
      </c>
      <c r="E345" s="3" t="s">
        <v>171</v>
      </c>
      <c r="F345" s="3" t="s">
        <v>196</v>
      </c>
      <c r="G345" s="3" t="e">
        <f>VLOOKUP(F345,'[1]RELACION COMPLETA X VEHICULO'!$B$1:$B$515,1,0)</f>
        <v>#N/A</v>
      </c>
      <c r="H345" s="4" t="s">
        <v>15</v>
      </c>
      <c r="I345" s="40">
        <v>0</v>
      </c>
      <c r="J345" s="41">
        <f t="shared" si="91"/>
        <v>0</v>
      </c>
      <c r="K345" s="5"/>
      <c r="L345" s="30"/>
      <c r="M345" s="5">
        <v>150654</v>
      </c>
      <c r="N345" s="8">
        <v>169932</v>
      </c>
      <c r="O345" s="10">
        <v>169932</v>
      </c>
      <c r="P345" s="16">
        <f t="shared" si="95"/>
        <v>142800</v>
      </c>
      <c r="Q345" s="16">
        <f t="shared" si="96"/>
        <v>27132</v>
      </c>
      <c r="R345" s="11">
        <f t="shared" si="99"/>
        <v>169932</v>
      </c>
      <c r="S345" s="9" t="s">
        <v>308</v>
      </c>
      <c r="T345" s="12" t="s">
        <v>307</v>
      </c>
      <c r="U345" s="3" t="s">
        <v>196</v>
      </c>
      <c r="V345" s="26" t="b">
        <f t="shared" si="90"/>
        <v>1</v>
      </c>
      <c r="W345" s="28">
        <v>169932</v>
      </c>
      <c r="X345" s="27">
        <f t="shared" si="94"/>
        <v>0</v>
      </c>
    </row>
    <row r="346" spans="1:24" ht="60" customHeight="1" x14ac:dyDescent="0.2">
      <c r="A346" s="24">
        <v>343</v>
      </c>
      <c r="B346" s="3" t="s">
        <v>62</v>
      </c>
      <c r="C346" s="3" t="s">
        <v>169</v>
      </c>
      <c r="D346" s="3" t="s">
        <v>170</v>
      </c>
      <c r="E346" s="3" t="s">
        <v>171</v>
      </c>
      <c r="F346" s="3" t="s">
        <v>197</v>
      </c>
      <c r="G346" s="3" t="e">
        <f>VLOOKUP(F346,'[1]RELACION COMPLETA X VEHICULO'!$B$1:$B$515,1,0)</f>
        <v>#N/A</v>
      </c>
      <c r="H346" s="4" t="s">
        <v>15</v>
      </c>
      <c r="I346" s="40">
        <v>0</v>
      </c>
      <c r="J346" s="41">
        <f t="shared" si="91"/>
        <v>0</v>
      </c>
      <c r="K346" s="5"/>
      <c r="L346" s="30"/>
      <c r="M346" s="5">
        <v>125545</v>
      </c>
      <c r="N346" s="8">
        <v>141610</v>
      </c>
      <c r="O346" s="10">
        <v>141610</v>
      </c>
      <c r="P346" s="16">
        <f t="shared" si="95"/>
        <v>119000</v>
      </c>
      <c r="Q346" s="16">
        <f t="shared" si="96"/>
        <v>22610</v>
      </c>
      <c r="R346" s="11">
        <f t="shared" si="99"/>
        <v>141610</v>
      </c>
      <c r="S346" s="9" t="s">
        <v>308</v>
      </c>
      <c r="T346" s="12" t="s">
        <v>307</v>
      </c>
      <c r="U346" s="3" t="s">
        <v>197</v>
      </c>
      <c r="V346" s="26" t="b">
        <f t="shared" si="90"/>
        <v>1</v>
      </c>
      <c r="W346" s="28">
        <v>141610</v>
      </c>
      <c r="X346" s="27">
        <f t="shared" si="94"/>
        <v>0</v>
      </c>
    </row>
    <row r="347" spans="1:24" ht="60" customHeight="1" x14ac:dyDescent="0.2">
      <c r="A347" s="24">
        <v>344</v>
      </c>
      <c r="B347" s="3" t="s">
        <v>62</v>
      </c>
      <c r="C347" s="3" t="s">
        <v>169</v>
      </c>
      <c r="D347" s="3" t="s">
        <v>170</v>
      </c>
      <c r="E347" s="3" t="s">
        <v>171</v>
      </c>
      <c r="F347" s="3" t="s">
        <v>198</v>
      </c>
      <c r="G347" s="3" t="s">
        <v>317</v>
      </c>
      <c r="H347" s="4" t="s">
        <v>15</v>
      </c>
      <c r="I347" s="40" t="e">
        <v>#N/A</v>
      </c>
      <c r="J347" s="41" t="e">
        <f t="shared" si="91"/>
        <v>#N/A</v>
      </c>
      <c r="K347" s="5">
        <v>107100</v>
      </c>
      <c r="L347" s="30"/>
      <c r="M347" s="5"/>
      <c r="N347" s="8">
        <v>119952</v>
      </c>
      <c r="O347" s="10">
        <v>123165</v>
      </c>
      <c r="P347" s="16">
        <f t="shared" si="95"/>
        <v>102150</v>
      </c>
      <c r="Q347" s="16">
        <f t="shared" si="96"/>
        <v>19408.5</v>
      </c>
      <c r="R347" s="11">
        <f>AVERAGE(N347:O347)</f>
        <v>121558.5</v>
      </c>
      <c r="S347" s="9">
        <f t="shared" si="93"/>
        <v>0.13500000000000001</v>
      </c>
      <c r="T347" s="12" t="s">
        <v>307</v>
      </c>
      <c r="U347" s="3" t="s">
        <v>198</v>
      </c>
      <c r="V347" s="26" t="b">
        <f t="shared" si="90"/>
        <v>1</v>
      </c>
      <c r="W347" s="28">
        <v>123165</v>
      </c>
      <c r="X347" s="27">
        <f t="shared" si="94"/>
        <v>0</v>
      </c>
    </row>
    <row r="348" spans="1:24" ht="60" customHeight="1" x14ac:dyDescent="0.2">
      <c r="A348" s="24">
        <v>345</v>
      </c>
      <c r="B348" s="3" t="s">
        <v>62</v>
      </c>
      <c r="C348" s="3" t="s">
        <v>169</v>
      </c>
      <c r="D348" s="3" t="s">
        <v>170</v>
      </c>
      <c r="E348" s="3" t="s">
        <v>171</v>
      </c>
      <c r="F348" s="3" t="s">
        <v>199</v>
      </c>
      <c r="G348" s="3" t="e">
        <f>VLOOKUP(F348,'[1]RELACION COMPLETA X VEHICULO'!$B$1:$B$515,1,0)</f>
        <v>#N/A</v>
      </c>
      <c r="H348" s="4" t="s">
        <v>15</v>
      </c>
      <c r="I348" s="40">
        <v>0</v>
      </c>
      <c r="J348" s="41">
        <f t="shared" si="91"/>
        <v>0</v>
      </c>
      <c r="K348" s="5"/>
      <c r="L348" s="30"/>
      <c r="M348" s="5">
        <v>225981</v>
      </c>
      <c r="N348" s="8">
        <v>254898</v>
      </c>
      <c r="O348" s="10">
        <v>254898</v>
      </c>
      <c r="P348" s="16">
        <f t="shared" si="95"/>
        <v>214200</v>
      </c>
      <c r="Q348" s="16">
        <f t="shared" si="96"/>
        <v>40698</v>
      </c>
      <c r="R348" s="11">
        <f>AVERAGE(N348:O348)</f>
        <v>254898</v>
      </c>
      <c r="S348" s="9" t="s">
        <v>308</v>
      </c>
      <c r="T348" s="12" t="s">
        <v>307</v>
      </c>
      <c r="U348" s="3" t="s">
        <v>199</v>
      </c>
      <c r="V348" s="26" t="b">
        <f t="shared" si="90"/>
        <v>1</v>
      </c>
      <c r="W348" s="28">
        <v>254898</v>
      </c>
      <c r="X348" s="27">
        <f t="shared" si="94"/>
        <v>0</v>
      </c>
    </row>
    <row r="349" spans="1:24" ht="60" customHeight="1" x14ac:dyDescent="0.2">
      <c r="A349" s="24">
        <v>346</v>
      </c>
      <c r="B349" s="3" t="s">
        <v>62</v>
      </c>
      <c r="C349" s="3" t="s">
        <v>169</v>
      </c>
      <c r="D349" s="3" t="s">
        <v>170</v>
      </c>
      <c r="E349" s="3" t="s">
        <v>171</v>
      </c>
      <c r="F349" s="3" t="s">
        <v>200</v>
      </c>
      <c r="G349" s="3" t="s">
        <v>321</v>
      </c>
      <c r="H349" s="4" t="s">
        <v>15</v>
      </c>
      <c r="I349" s="40" t="e">
        <v>#N/A</v>
      </c>
      <c r="J349" s="41" t="e">
        <f t="shared" si="91"/>
        <v>#N/A</v>
      </c>
      <c r="K349" s="5">
        <v>238000</v>
      </c>
      <c r="L349" s="30"/>
      <c r="M349" s="5"/>
      <c r="N349" s="8">
        <v>266560</v>
      </c>
      <c r="O349" s="10">
        <v>273700</v>
      </c>
      <c r="P349" s="16">
        <f t="shared" si="95"/>
        <v>227000</v>
      </c>
      <c r="Q349" s="16">
        <f t="shared" si="96"/>
        <v>43130</v>
      </c>
      <c r="R349" s="11">
        <f>AVERAGE(N349:O349)</f>
        <v>270130</v>
      </c>
      <c r="S349" s="9">
        <f t="shared" si="93"/>
        <v>0.13500000000000001</v>
      </c>
      <c r="T349" s="12" t="s">
        <v>307</v>
      </c>
      <c r="U349" s="3" t="s">
        <v>200</v>
      </c>
      <c r="V349" s="26" t="b">
        <f t="shared" si="90"/>
        <v>1</v>
      </c>
      <c r="W349" s="28">
        <v>273700</v>
      </c>
      <c r="X349" s="27">
        <f t="shared" si="94"/>
        <v>0</v>
      </c>
    </row>
    <row r="350" spans="1:24" ht="60" customHeight="1" x14ac:dyDescent="0.2">
      <c r="A350" s="24">
        <v>347</v>
      </c>
      <c r="B350" s="3" t="s">
        <v>62</v>
      </c>
      <c r="C350" s="3" t="s">
        <v>169</v>
      </c>
      <c r="D350" s="3" t="s">
        <v>170</v>
      </c>
      <c r="E350" s="3" t="s">
        <v>171</v>
      </c>
      <c r="F350" s="3" t="s">
        <v>66</v>
      </c>
      <c r="G350" s="3" t="e">
        <f>VLOOKUP(F350,'[1]RELACION COMPLETA X VEHICULO'!$B$1:$B$515,1,0)</f>
        <v>#N/A</v>
      </c>
      <c r="H350" s="4" t="s">
        <v>15</v>
      </c>
      <c r="I350" s="40">
        <v>274955</v>
      </c>
      <c r="J350" s="41">
        <f t="shared" si="91"/>
        <v>14545.119500000001</v>
      </c>
      <c r="K350" s="5">
        <v>274955.2</v>
      </c>
      <c r="L350" s="30"/>
      <c r="M350" s="35">
        <v>188317.5</v>
      </c>
      <c r="N350" s="8">
        <v>307949.82400000002</v>
      </c>
      <c r="O350" s="10">
        <v>316198.48000000004</v>
      </c>
      <c r="P350" s="16">
        <f t="shared" si="95"/>
        <v>262247.18655462185</v>
      </c>
      <c r="Q350" s="16">
        <f t="shared" si="96"/>
        <v>49826.965445378155</v>
      </c>
      <c r="R350" s="11">
        <f t="shared" ref="R350:R351" si="100">AVERAGE(N350:O350)</f>
        <v>312074.152</v>
      </c>
      <c r="S350" s="9">
        <f t="shared" si="93"/>
        <v>0.13500000000000001</v>
      </c>
      <c r="T350" s="12" t="s">
        <v>310</v>
      </c>
      <c r="U350" s="3" t="s">
        <v>66</v>
      </c>
      <c r="V350" s="26" t="b">
        <f t="shared" si="90"/>
        <v>1</v>
      </c>
      <c r="W350" s="28">
        <v>316198.48000000004</v>
      </c>
      <c r="X350" s="27">
        <f t="shared" si="94"/>
        <v>0</v>
      </c>
    </row>
    <row r="351" spans="1:24" ht="60" customHeight="1" x14ac:dyDescent="0.2">
      <c r="A351" s="24">
        <v>348</v>
      </c>
      <c r="B351" s="3" t="s">
        <v>62</v>
      </c>
      <c r="C351" s="3" t="s">
        <v>169</v>
      </c>
      <c r="D351" s="3" t="s">
        <v>170</v>
      </c>
      <c r="E351" s="3" t="s">
        <v>171</v>
      </c>
      <c r="F351" s="3" t="s">
        <v>67</v>
      </c>
      <c r="G351" s="3" t="e">
        <f>VLOOKUP(F351,'[1]RELACION COMPLETA X VEHICULO'!$B$1:$B$515,1,0)</f>
        <v>#N/A</v>
      </c>
      <c r="H351" s="4" t="s">
        <v>15</v>
      </c>
      <c r="I351" s="40">
        <v>108465</v>
      </c>
      <c r="J351" s="41">
        <f t="shared" si="91"/>
        <v>5737.7984999999999</v>
      </c>
      <c r="K351" s="5">
        <v>108464.5333333333</v>
      </c>
      <c r="L351" s="30"/>
      <c r="M351" s="35">
        <v>62772.5</v>
      </c>
      <c r="N351" s="8">
        <v>121480.2773333333</v>
      </c>
      <c r="O351" s="10">
        <v>124734.2133333333</v>
      </c>
      <c r="P351" s="16">
        <f t="shared" si="95"/>
        <v>103451.46666666665</v>
      </c>
      <c r="Q351" s="16">
        <f t="shared" si="96"/>
        <v>19655.778666666662</v>
      </c>
      <c r="R351" s="11">
        <f t="shared" si="100"/>
        <v>123107.2453333333</v>
      </c>
      <c r="S351" s="9">
        <f t="shared" si="93"/>
        <v>0.13500000000000001</v>
      </c>
      <c r="T351" s="12" t="s">
        <v>310</v>
      </c>
      <c r="U351" s="3" t="s">
        <v>67</v>
      </c>
      <c r="V351" s="26" t="b">
        <f t="shared" si="90"/>
        <v>1</v>
      </c>
      <c r="W351" s="28">
        <v>124734.2133333333</v>
      </c>
      <c r="X351" s="27">
        <f t="shared" si="94"/>
        <v>0</v>
      </c>
    </row>
    <row r="352" spans="1:24" ht="60" customHeight="1" x14ac:dyDescent="0.2">
      <c r="A352" s="24">
        <v>349</v>
      </c>
      <c r="B352" s="3" t="s">
        <v>62</v>
      </c>
      <c r="C352" s="3" t="s">
        <v>169</v>
      </c>
      <c r="D352" s="3" t="s">
        <v>170</v>
      </c>
      <c r="E352" s="3" t="s">
        <v>171</v>
      </c>
      <c r="F352" s="3" t="s">
        <v>69</v>
      </c>
      <c r="G352" s="3" t="e">
        <f>VLOOKUP(F352,'[1]RELACION COMPLETA X VEHICULO'!$B$1:$B$515,1,0)</f>
        <v>#N/A</v>
      </c>
      <c r="H352" s="4" t="s">
        <v>15</v>
      </c>
      <c r="I352" s="40">
        <v>617745</v>
      </c>
      <c r="J352" s="41">
        <f t="shared" si="91"/>
        <v>32678.710500000001</v>
      </c>
      <c r="K352" s="5">
        <v>617745</v>
      </c>
      <c r="L352" s="30"/>
      <c r="M352" s="5">
        <v>760836.23683333339</v>
      </c>
      <c r="N352" s="8">
        <v>691874.4</v>
      </c>
      <c r="O352" s="10">
        <v>710406.75</v>
      </c>
      <c r="P352" s="16">
        <f t="shared" si="95"/>
        <v>605915.23440709617</v>
      </c>
      <c r="Q352" s="16">
        <f t="shared" si="96"/>
        <v>115123.89453734827</v>
      </c>
      <c r="R352" s="11">
        <f t="shared" ref="R352" si="101">AVERAGE(M352:O352)</f>
        <v>721039.12894444447</v>
      </c>
      <c r="S352" s="9">
        <f t="shared" si="93"/>
        <v>0.16721159854704526</v>
      </c>
      <c r="T352" s="12" t="s">
        <v>307</v>
      </c>
      <c r="U352" s="3" t="s">
        <v>69</v>
      </c>
      <c r="V352" s="26" t="b">
        <f t="shared" si="90"/>
        <v>1</v>
      </c>
      <c r="W352" s="28">
        <v>710406.75</v>
      </c>
      <c r="X352" s="27">
        <f t="shared" si="94"/>
        <v>0</v>
      </c>
    </row>
    <row r="353" spans="1:24" ht="60" customHeight="1" x14ac:dyDescent="0.2">
      <c r="A353" s="24">
        <v>350</v>
      </c>
      <c r="B353" s="3" t="s">
        <v>62</v>
      </c>
      <c r="C353" s="3" t="s">
        <v>169</v>
      </c>
      <c r="D353" s="3" t="s">
        <v>170</v>
      </c>
      <c r="E353" s="3" t="s">
        <v>171</v>
      </c>
      <c r="F353" s="3" t="s">
        <v>201</v>
      </c>
      <c r="G353" s="3" t="e">
        <f>VLOOKUP(F353,'[1]RELACION COMPLETA X VEHICULO'!$B$1:$B$515,1,0)</f>
        <v>#N/A</v>
      </c>
      <c r="H353" s="4" t="s">
        <v>15</v>
      </c>
      <c r="I353" s="40">
        <v>0</v>
      </c>
      <c r="J353" s="41">
        <f t="shared" si="91"/>
        <v>0</v>
      </c>
      <c r="K353" s="5"/>
      <c r="L353" s="30"/>
      <c r="M353" s="5">
        <v>364080.5</v>
      </c>
      <c r="N353" s="8">
        <v>410669</v>
      </c>
      <c r="O353" s="10">
        <v>410669</v>
      </c>
      <c r="P353" s="16">
        <f t="shared" si="95"/>
        <v>345100</v>
      </c>
      <c r="Q353" s="16">
        <f t="shared" si="96"/>
        <v>65569</v>
      </c>
      <c r="R353" s="11">
        <f>AVERAGE(N353:O353)</f>
        <v>410669</v>
      </c>
      <c r="S353" s="9" t="s">
        <v>308</v>
      </c>
      <c r="T353" s="12" t="s">
        <v>307</v>
      </c>
      <c r="U353" s="3" t="s">
        <v>201</v>
      </c>
      <c r="V353" s="26" t="b">
        <f t="shared" si="90"/>
        <v>1</v>
      </c>
      <c r="W353" s="28">
        <v>410669</v>
      </c>
      <c r="X353" s="27">
        <f t="shared" si="94"/>
        <v>0</v>
      </c>
    </row>
    <row r="354" spans="1:24" ht="60" customHeight="1" x14ac:dyDescent="0.2">
      <c r="A354" s="24">
        <v>351</v>
      </c>
      <c r="B354" s="3" t="s">
        <v>62</v>
      </c>
      <c r="C354" s="3" t="s">
        <v>169</v>
      </c>
      <c r="D354" s="3" t="s">
        <v>170</v>
      </c>
      <c r="E354" s="3" t="s">
        <v>171</v>
      </c>
      <c r="F354" s="3" t="s">
        <v>71</v>
      </c>
      <c r="G354" s="3" t="e">
        <f>VLOOKUP(F354,'[1]RELACION COMPLETA X VEHICULO'!$B$1:$B$515,1,0)</f>
        <v>#N/A</v>
      </c>
      <c r="H354" s="4" t="s">
        <v>15</v>
      </c>
      <c r="I354" s="40">
        <v>410249</v>
      </c>
      <c r="J354" s="41">
        <f t="shared" si="91"/>
        <v>21702.1721</v>
      </c>
      <c r="K354" s="5">
        <v>410248.53333333338</v>
      </c>
      <c r="L354" s="30"/>
      <c r="M354" s="5">
        <v>507525.58604999998</v>
      </c>
      <c r="N354" s="8">
        <v>459478.35733333341</v>
      </c>
      <c r="O354" s="10">
        <v>471785.81333333341</v>
      </c>
      <c r="P354" s="16">
        <f t="shared" si="95"/>
        <v>403022.3408169935</v>
      </c>
      <c r="Q354" s="16">
        <f t="shared" si="96"/>
        <v>76574.244755228763</v>
      </c>
      <c r="R354" s="11">
        <f>AVERAGE(M354:O354)</f>
        <v>479596.58557222225</v>
      </c>
      <c r="S354" s="9">
        <f t="shared" si="93"/>
        <v>0.16903912288345091</v>
      </c>
      <c r="T354" s="12" t="s">
        <v>307</v>
      </c>
      <c r="U354" s="3" t="s">
        <v>71</v>
      </c>
      <c r="V354" s="26" t="b">
        <f t="shared" si="90"/>
        <v>1</v>
      </c>
      <c r="W354" s="28">
        <v>471785.81333333341</v>
      </c>
      <c r="X354" s="27">
        <f t="shared" si="94"/>
        <v>0</v>
      </c>
    </row>
    <row r="355" spans="1:24" ht="60" customHeight="1" x14ac:dyDescent="0.2">
      <c r="A355" s="24">
        <v>352</v>
      </c>
      <c r="B355" s="3" t="s">
        <v>62</v>
      </c>
      <c r="C355" s="3" t="s">
        <v>169</v>
      </c>
      <c r="D355" s="3" t="s">
        <v>170</v>
      </c>
      <c r="E355" s="3" t="s">
        <v>171</v>
      </c>
      <c r="F355" s="3" t="s">
        <v>72</v>
      </c>
      <c r="G355" s="3" t="e">
        <f>VLOOKUP(F355,'[1]RELACION COMPLETA X VEHICULO'!$B$1:$B$515,1,0)</f>
        <v>#N/A</v>
      </c>
      <c r="H355" s="4" t="s">
        <v>15</v>
      </c>
      <c r="I355" s="40">
        <v>0</v>
      </c>
      <c r="J355" s="41">
        <f t="shared" si="91"/>
        <v>0</v>
      </c>
      <c r="K355" s="5"/>
      <c r="L355" s="30"/>
      <c r="M355" s="5">
        <v>4394075</v>
      </c>
      <c r="N355" s="8">
        <v>4956350</v>
      </c>
      <c r="O355" s="10">
        <v>4956350</v>
      </c>
      <c r="P355" s="16">
        <f t="shared" si="95"/>
        <v>4165000</v>
      </c>
      <c r="Q355" s="16">
        <f t="shared" si="96"/>
        <v>791350</v>
      </c>
      <c r="R355" s="11">
        <f>AVERAGE(N355:O355)</f>
        <v>4956350</v>
      </c>
      <c r="S355" s="9" t="s">
        <v>308</v>
      </c>
      <c r="T355" s="12" t="s">
        <v>307</v>
      </c>
      <c r="U355" s="3" t="s">
        <v>72</v>
      </c>
      <c r="V355" s="26" t="b">
        <f t="shared" si="90"/>
        <v>1</v>
      </c>
      <c r="W355" s="28">
        <v>4956350</v>
      </c>
      <c r="X355" s="27">
        <f t="shared" si="94"/>
        <v>0</v>
      </c>
    </row>
    <row r="356" spans="1:24" ht="60" customHeight="1" x14ac:dyDescent="0.2">
      <c r="A356" s="24">
        <v>353</v>
      </c>
      <c r="B356" s="3" t="s">
        <v>62</v>
      </c>
      <c r="C356" s="3" t="s">
        <v>169</v>
      </c>
      <c r="D356" s="3" t="s">
        <v>170</v>
      </c>
      <c r="E356" s="3" t="s">
        <v>171</v>
      </c>
      <c r="F356" s="3" t="s">
        <v>73</v>
      </c>
      <c r="G356" s="3" t="e">
        <f>VLOOKUP(F356,'[1]RELACION COMPLETA X VEHICULO'!$B$1:$B$515,1,0)</f>
        <v>#N/A</v>
      </c>
      <c r="H356" s="4" t="s">
        <v>15</v>
      </c>
      <c r="I356" s="40">
        <v>0</v>
      </c>
      <c r="J356" s="41">
        <f t="shared" si="91"/>
        <v>0</v>
      </c>
      <c r="K356" s="5">
        <v>1190000</v>
      </c>
      <c r="L356" s="30"/>
      <c r="M356" s="5"/>
      <c r="N356" s="8">
        <v>1332800</v>
      </c>
      <c r="O356" s="10">
        <v>1368500</v>
      </c>
      <c r="P356" s="16">
        <f t="shared" si="95"/>
        <v>1135000</v>
      </c>
      <c r="Q356" s="16">
        <f t="shared" si="96"/>
        <v>215650</v>
      </c>
      <c r="R356" s="11">
        <f>AVERAGE(N356:O356)</f>
        <v>1350650</v>
      </c>
      <c r="S356" s="9">
        <f t="shared" si="93"/>
        <v>0.13500000000000001</v>
      </c>
      <c r="T356" s="12" t="s">
        <v>307</v>
      </c>
      <c r="U356" s="3" t="s">
        <v>73</v>
      </c>
      <c r="V356" s="26" t="b">
        <f t="shared" si="90"/>
        <v>1</v>
      </c>
      <c r="W356" s="28">
        <v>1368500</v>
      </c>
      <c r="X356" s="27">
        <f t="shared" si="94"/>
        <v>0</v>
      </c>
    </row>
    <row r="357" spans="1:24" ht="60" customHeight="1" x14ac:dyDescent="0.2">
      <c r="A357" s="24">
        <v>354</v>
      </c>
      <c r="B357" s="3" t="s">
        <v>62</v>
      </c>
      <c r="C357" s="3" t="s">
        <v>169</v>
      </c>
      <c r="D357" s="3" t="s">
        <v>170</v>
      </c>
      <c r="E357" s="3" t="s">
        <v>171</v>
      </c>
      <c r="F357" s="3" t="s">
        <v>202</v>
      </c>
      <c r="G357" s="3" t="e">
        <f>VLOOKUP(F357,'[1]RELACION COMPLETA X VEHICULO'!$B$1:$B$515,1,0)</f>
        <v>#N/A</v>
      </c>
      <c r="H357" s="4" t="s">
        <v>15</v>
      </c>
      <c r="I357" s="40">
        <v>0</v>
      </c>
      <c r="J357" s="41">
        <f t="shared" si="91"/>
        <v>0</v>
      </c>
      <c r="K357" s="5"/>
      <c r="L357" s="30"/>
      <c r="M357" s="5">
        <v>1129905</v>
      </c>
      <c r="N357" s="8">
        <v>1274490</v>
      </c>
      <c r="O357" s="10">
        <v>1274490</v>
      </c>
      <c r="P357" s="16">
        <f t="shared" si="95"/>
        <v>1071000</v>
      </c>
      <c r="Q357" s="16">
        <f t="shared" si="96"/>
        <v>203490</v>
      </c>
      <c r="R357" s="11">
        <f>AVERAGE(N357:O357)</f>
        <v>1274490</v>
      </c>
      <c r="S357" s="9" t="s">
        <v>308</v>
      </c>
      <c r="T357" s="12" t="s">
        <v>307</v>
      </c>
      <c r="U357" s="3" t="s">
        <v>202</v>
      </c>
      <c r="V357" s="26" t="b">
        <f t="shared" si="90"/>
        <v>1</v>
      </c>
      <c r="W357" s="28">
        <v>1274490</v>
      </c>
      <c r="X357" s="27">
        <f t="shared" si="94"/>
        <v>0</v>
      </c>
    </row>
    <row r="358" spans="1:24" ht="60" customHeight="1" x14ac:dyDescent="0.2">
      <c r="A358" s="24">
        <v>355</v>
      </c>
      <c r="B358" s="3" t="s">
        <v>62</v>
      </c>
      <c r="C358" s="3" t="s">
        <v>169</v>
      </c>
      <c r="D358" s="3" t="s">
        <v>170</v>
      </c>
      <c r="E358" s="3" t="s">
        <v>171</v>
      </c>
      <c r="F358" s="3" t="s">
        <v>203</v>
      </c>
      <c r="G358" s="3" t="s">
        <v>318</v>
      </c>
      <c r="H358" s="4" t="s">
        <v>15</v>
      </c>
      <c r="I358" s="40" t="e">
        <v>#N/A</v>
      </c>
      <c r="J358" s="41" t="e">
        <f t="shared" si="91"/>
        <v>#N/A</v>
      </c>
      <c r="K358" s="5">
        <v>1011500</v>
      </c>
      <c r="L358" s="30"/>
      <c r="M358" s="5"/>
      <c r="N358" s="8">
        <v>1132880</v>
      </c>
      <c r="O358" s="10">
        <v>1163225</v>
      </c>
      <c r="P358" s="16">
        <f t="shared" si="95"/>
        <v>964750</v>
      </c>
      <c r="Q358" s="16">
        <f t="shared" si="96"/>
        <v>183302.5</v>
      </c>
      <c r="R358" s="11">
        <f>AVERAGE(N358:O358)</f>
        <v>1148052.5</v>
      </c>
      <c r="S358" s="9">
        <f t="shared" si="93"/>
        <v>0.13500000000000001</v>
      </c>
      <c r="T358" s="12" t="s">
        <v>307</v>
      </c>
      <c r="U358" s="3" t="s">
        <v>203</v>
      </c>
      <c r="V358" s="26" t="b">
        <f t="shared" si="90"/>
        <v>1</v>
      </c>
      <c r="W358" s="28">
        <v>1163225</v>
      </c>
      <c r="X358" s="27">
        <f t="shared" si="94"/>
        <v>0</v>
      </c>
    </row>
    <row r="359" spans="1:24" ht="60" customHeight="1" x14ac:dyDescent="0.2">
      <c r="A359" s="24">
        <v>356</v>
      </c>
      <c r="B359" s="3" t="s">
        <v>62</v>
      </c>
      <c r="C359" s="3" t="s">
        <v>169</v>
      </c>
      <c r="D359" s="3" t="s">
        <v>170</v>
      </c>
      <c r="E359" s="3" t="s">
        <v>171</v>
      </c>
      <c r="F359" s="3" t="s">
        <v>74</v>
      </c>
      <c r="G359" s="3" t="e">
        <f>VLOOKUP(F359,'[1]RELACION COMPLETA X VEHICULO'!$B$1:$B$515,1,0)</f>
        <v>#N/A</v>
      </c>
      <c r="H359" s="4" t="s">
        <v>15</v>
      </c>
      <c r="I359" s="40">
        <v>652796</v>
      </c>
      <c r="J359" s="41">
        <f t="shared" si="91"/>
        <v>34532.9084</v>
      </c>
      <c r="K359" s="5">
        <v>648491.33333333326</v>
      </c>
      <c r="L359" s="30"/>
      <c r="M359" s="35">
        <v>502180</v>
      </c>
      <c r="N359" s="8">
        <v>726310.29333333322</v>
      </c>
      <c r="O359" s="10">
        <v>745765.03333333333</v>
      </c>
      <c r="P359" s="16">
        <f t="shared" si="95"/>
        <v>618519.04481792718</v>
      </c>
      <c r="Q359" s="16">
        <f t="shared" si="96"/>
        <v>117518.61851540617</v>
      </c>
      <c r="R359" s="11">
        <f>AVERAGE(N359:O359)</f>
        <v>736037.66333333333</v>
      </c>
      <c r="S359" s="9">
        <f t="shared" si="93"/>
        <v>0.13500000000000023</v>
      </c>
      <c r="T359" s="12" t="s">
        <v>310</v>
      </c>
      <c r="U359" s="3" t="s">
        <v>74</v>
      </c>
      <c r="V359" s="26" t="b">
        <f t="shared" si="90"/>
        <v>1</v>
      </c>
      <c r="W359" s="28">
        <v>745765.03333333333</v>
      </c>
      <c r="X359" s="27">
        <f t="shared" si="94"/>
        <v>0</v>
      </c>
    </row>
    <row r="360" spans="1:24" ht="60" customHeight="1" x14ac:dyDescent="0.2">
      <c r="A360" s="24">
        <v>357</v>
      </c>
      <c r="B360" s="3" t="s">
        <v>62</v>
      </c>
      <c r="C360" s="3" t="s">
        <v>169</v>
      </c>
      <c r="D360" s="3" t="s">
        <v>170</v>
      </c>
      <c r="E360" s="3" t="s">
        <v>171</v>
      </c>
      <c r="F360" s="3" t="s">
        <v>75</v>
      </c>
      <c r="G360" s="3" t="e">
        <f>VLOOKUP(F360,'[1]RELACION COMPLETA X VEHICULO'!$B$1:$B$515,1,0)</f>
        <v>#N/A</v>
      </c>
      <c r="H360" s="4" t="s">
        <v>15</v>
      </c>
      <c r="I360" s="40">
        <v>67687</v>
      </c>
      <c r="J360" s="41">
        <f t="shared" si="91"/>
        <v>3580.6423</v>
      </c>
      <c r="K360" s="5">
        <v>67687.199999999997</v>
      </c>
      <c r="L360" s="30"/>
      <c r="M360" s="5">
        <v>71267.642300000007</v>
      </c>
      <c r="N360" s="8">
        <v>75809.664000000004</v>
      </c>
      <c r="O360" s="10">
        <v>77840.28</v>
      </c>
      <c r="P360" s="16">
        <f t="shared" si="95"/>
        <v>63002.125014005607</v>
      </c>
      <c r="Q360" s="16">
        <f t="shared" si="96"/>
        <v>11970.403752661066</v>
      </c>
      <c r="R360" s="11">
        <f t="shared" ref="R360:R372" si="102">AVERAGE(M360:O360)</f>
        <v>74972.52876666667</v>
      </c>
      <c r="S360" s="9">
        <f t="shared" si="93"/>
        <v>0.10763229630811555</v>
      </c>
      <c r="T360" s="12" t="s">
        <v>307</v>
      </c>
      <c r="U360" s="3" t="s">
        <v>75</v>
      </c>
      <c r="V360" s="26" t="b">
        <f t="shared" si="90"/>
        <v>1</v>
      </c>
      <c r="W360" s="28">
        <v>77840.28</v>
      </c>
      <c r="X360" s="27">
        <f t="shared" si="94"/>
        <v>0</v>
      </c>
    </row>
    <row r="361" spans="1:24" ht="60" customHeight="1" x14ac:dyDescent="0.2">
      <c r="A361" s="24">
        <v>358</v>
      </c>
      <c r="B361" s="3" t="s">
        <v>62</v>
      </c>
      <c r="C361" s="3" t="s">
        <v>169</v>
      </c>
      <c r="D361" s="3" t="s">
        <v>170</v>
      </c>
      <c r="E361" s="3" t="s">
        <v>171</v>
      </c>
      <c r="F361" s="3" t="s">
        <v>76</v>
      </c>
      <c r="G361" s="3" t="e">
        <f>VLOOKUP(F361,'[1]RELACION COMPLETA X VEHICULO'!$B$1:$B$515,1,0)</f>
        <v>#N/A</v>
      </c>
      <c r="H361" s="4" t="s">
        <v>15</v>
      </c>
      <c r="I361" s="40">
        <v>136199</v>
      </c>
      <c r="J361" s="41">
        <f t="shared" si="91"/>
        <v>7204.9271000000008</v>
      </c>
      <c r="K361" s="5">
        <v>136199.4666666667</v>
      </c>
      <c r="L361" s="30"/>
      <c r="M361" s="5">
        <v>143403.9271</v>
      </c>
      <c r="N361" s="8">
        <v>152543.40266666672</v>
      </c>
      <c r="O361" s="10">
        <v>156629.38666666672</v>
      </c>
      <c r="P361" s="16">
        <f t="shared" si="95"/>
        <v>126772.18947712422</v>
      </c>
      <c r="Q361" s="16">
        <f t="shared" si="96"/>
        <v>24086.716000653603</v>
      </c>
      <c r="R361" s="11">
        <f t="shared" si="102"/>
        <v>150858.90547777782</v>
      </c>
      <c r="S361" s="9">
        <f t="shared" si="93"/>
        <v>0.10763213079966372</v>
      </c>
      <c r="T361" s="12" t="s">
        <v>307</v>
      </c>
      <c r="U361" s="3" t="s">
        <v>76</v>
      </c>
      <c r="V361" s="26" t="b">
        <f t="shared" si="90"/>
        <v>1</v>
      </c>
      <c r="W361" s="28">
        <v>156629.38666666672</v>
      </c>
      <c r="X361" s="27">
        <f t="shared" si="94"/>
        <v>0</v>
      </c>
    </row>
    <row r="362" spans="1:24" ht="60" customHeight="1" x14ac:dyDescent="0.2">
      <c r="A362" s="24">
        <v>359</v>
      </c>
      <c r="B362" s="3" t="s">
        <v>62</v>
      </c>
      <c r="C362" s="3" t="s">
        <v>169</v>
      </c>
      <c r="D362" s="3" t="s">
        <v>170</v>
      </c>
      <c r="E362" s="3" t="s">
        <v>171</v>
      </c>
      <c r="F362" s="3" t="s">
        <v>78</v>
      </c>
      <c r="G362" s="3" t="e">
        <f>VLOOKUP(F362,'[1]RELACION COMPLETA X VEHICULO'!$B$1:$B$515,1,0)</f>
        <v>#N/A</v>
      </c>
      <c r="H362" s="4" t="s">
        <v>15</v>
      </c>
      <c r="I362" s="40">
        <v>248236</v>
      </c>
      <c r="J362" s="41">
        <f t="shared" si="91"/>
        <v>13131.6844</v>
      </c>
      <c r="K362" s="5">
        <v>248235.6</v>
      </c>
      <c r="L362" s="30"/>
      <c r="M362" s="5">
        <v>261367.6844</v>
      </c>
      <c r="N362" s="8">
        <v>278023.87199999997</v>
      </c>
      <c r="O362" s="10">
        <v>285470.94</v>
      </c>
      <c r="P362" s="16">
        <f t="shared" si="95"/>
        <v>231053.92056022413</v>
      </c>
      <c r="Q362" s="16">
        <f t="shared" si="96"/>
        <v>43900.244906442582</v>
      </c>
      <c r="R362" s="11">
        <f t="shared" si="102"/>
        <v>274954.16546666669</v>
      </c>
      <c r="S362" s="9">
        <f t="shared" si="93"/>
        <v>0.107633898871341</v>
      </c>
      <c r="T362" s="12" t="s">
        <v>307</v>
      </c>
      <c r="U362" s="3" t="s">
        <v>78</v>
      </c>
      <c r="V362" s="26" t="b">
        <f t="shared" si="90"/>
        <v>1</v>
      </c>
      <c r="W362" s="28">
        <v>285470.94</v>
      </c>
      <c r="X362" s="27">
        <f t="shared" si="94"/>
        <v>0</v>
      </c>
    </row>
    <row r="363" spans="1:24" ht="60" customHeight="1" x14ac:dyDescent="0.2">
      <c r="A363" s="24">
        <v>360</v>
      </c>
      <c r="B363" s="3" t="s">
        <v>62</v>
      </c>
      <c r="C363" s="3" t="s">
        <v>169</v>
      </c>
      <c r="D363" s="3" t="s">
        <v>170</v>
      </c>
      <c r="E363" s="3" t="s">
        <v>171</v>
      </c>
      <c r="F363" s="3" t="s">
        <v>79</v>
      </c>
      <c r="G363" s="3" t="e">
        <f>VLOOKUP(F363,'[1]RELACION COMPLETA X VEHICULO'!$B$1:$B$515,1,0)</f>
        <v>#N/A</v>
      </c>
      <c r="H363" s="4" t="s">
        <v>15</v>
      </c>
      <c r="I363" s="40">
        <v>191527</v>
      </c>
      <c r="J363" s="41">
        <f t="shared" si="91"/>
        <v>10131.7783</v>
      </c>
      <c r="K363" s="5">
        <v>191526.8</v>
      </c>
      <c r="L363" s="30"/>
      <c r="M363" s="5">
        <v>234612.92610000001</v>
      </c>
      <c r="N363" s="8">
        <v>214510.016</v>
      </c>
      <c r="O363" s="10">
        <v>220255.82</v>
      </c>
      <c r="P363" s="16">
        <f t="shared" si="95"/>
        <v>187501.05380952379</v>
      </c>
      <c r="Q363" s="16">
        <f t="shared" si="96"/>
        <v>35625.200223809523</v>
      </c>
      <c r="R363" s="11">
        <f t="shared" si="102"/>
        <v>223126.2540333333</v>
      </c>
      <c r="S363" s="9">
        <f t="shared" si="93"/>
        <v>0.16498711424893697</v>
      </c>
      <c r="T363" s="12" t="s">
        <v>307</v>
      </c>
      <c r="U363" s="3" t="s">
        <v>79</v>
      </c>
      <c r="V363" s="26" t="b">
        <f t="shared" si="90"/>
        <v>1</v>
      </c>
      <c r="W363" s="28">
        <v>220255.82</v>
      </c>
      <c r="X363" s="27">
        <f t="shared" si="94"/>
        <v>0</v>
      </c>
    </row>
    <row r="364" spans="1:24" ht="60" customHeight="1" x14ac:dyDescent="0.2">
      <c r="A364" s="24">
        <v>361</v>
      </c>
      <c r="B364" s="3" t="s">
        <v>62</v>
      </c>
      <c r="C364" s="3" t="s">
        <v>169</v>
      </c>
      <c r="D364" s="3" t="s">
        <v>170</v>
      </c>
      <c r="E364" s="3" t="s">
        <v>171</v>
      </c>
      <c r="F364" s="3" t="s">
        <v>80</v>
      </c>
      <c r="G364" s="3" t="e">
        <f>VLOOKUP(F364,'[1]RELACION COMPLETA X VEHICULO'!$B$1:$B$515,1,0)</f>
        <v>#N/A</v>
      </c>
      <c r="H364" s="4" t="s">
        <v>15</v>
      </c>
      <c r="I364" s="40">
        <v>111098</v>
      </c>
      <c r="J364" s="41">
        <f t="shared" si="91"/>
        <v>5877.0842000000002</v>
      </c>
      <c r="K364" s="5">
        <v>111098.4</v>
      </c>
      <c r="L364" s="30"/>
      <c r="M364" s="5">
        <v>122688.36139999999</v>
      </c>
      <c r="N364" s="8">
        <v>124430.208</v>
      </c>
      <c r="O364" s="10">
        <v>127763.16</v>
      </c>
      <c r="P364" s="16">
        <f t="shared" si="95"/>
        <v>105008.88778711484</v>
      </c>
      <c r="Q364" s="16">
        <f t="shared" si="96"/>
        <v>19951.688679551822</v>
      </c>
      <c r="R364" s="11">
        <f t="shared" si="102"/>
        <v>124960.57646666665</v>
      </c>
      <c r="S364" s="9">
        <f t="shared" si="93"/>
        <v>0.12477386232985044</v>
      </c>
      <c r="T364" s="12" t="s">
        <v>307</v>
      </c>
      <c r="U364" s="3" t="s">
        <v>80</v>
      </c>
      <c r="V364" s="26" t="b">
        <f t="shared" si="90"/>
        <v>1</v>
      </c>
      <c r="W364" s="28">
        <v>127763.16</v>
      </c>
      <c r="X364" s="27">
        <f t="shared" si="94"/>
        <v>0</v>
      </c>
    </row>
    <row r="365" spans="1:24" ht="60" customHeight="1" x14ac:dyDescent="0.2">
      <c r="A365" s="24">
        <v>362</v>
      </c>
      <c r="B365" s="3" t="s">
        <v>62</v>
      </c>
      <c r="C365" s="3" t="s">
        <v>169</v>
      </c>
      <c r="D365" s="3" t="s">
        <v>170</v>
      </c>
      <c r="E365" s="3" t="s">
        <v>171</v>
      </c>
      <c r="F365" s="3" t="s">
        <v>81</v>
      </c>
      <c r="G365" s="3" t="e">
        <f>VLOOKUP(F365,'[1]RELACION COMPLETA X VEHICULO'!$B$1:$B$515,1,0)</f>
        <v>#N/A</v>
      </c>
      <c r="H365" s="4" t="s">
        <v>15</v>
      </c>
      <c r="I365" s="40">
        <v>343315</v>
      </c>
      <c r="J365" s="41">
        <f t="shared" si="91"/>
        <v>18161.363499999999</v>
      </c>
      <c r="K365" s="5">
        <v>343314.6</v>
      </c>
      <c r="L365" s="30"/>
      <c r="M365" s="5">
        <v>371582.12116666668</v>
      </c>
      <c r="N365" s="8">
        <v>384512.35200000001</v>
      </c>
      <c r="O365" s="10">
        <v>394811.79</v>
      </c>
      <c r="P365" s="16">
        <f t="shared" si="95"/>
        <v>322382.70676937443</v>
      </c>
      <c r="Q365" s="16">
        <f t="shared" si="96"/>
        <v>61252.714286181144</v>
      </c>
      <c r="R365" s="11">
        <f t="shared" si="102"/>
        <v>383635.42105555558</v>
      </c>
      <c r="S365" s="9">
        <f t="shared" si="93"/>
        <v>0.11744569282971251</v>
      </c>
      <c r="T365" s="12" t="s">
        <v>307</v>
      </c>
      <c r="U365" s="3" t="s">
        <v>81</v>
      </c>
      <c r="V365" s="26" t="b">
        <f t="shared" si="90"/>
        <v>1</v>
      </c>
      <c r="W365" s="28">
        <v>394811.79</v>
      </c>
      <c r="X365" s="27">
        <f t="shared" si="94"/>
        <v>0</v>
      </c>
    </row>
    <row r="366" spans="1:24" ht="60" customHeight="1" x14ac:dyDescent="0.2">
      <c r="A366" s="24">
        <v>363</v>
      </c>
      <c r="B366" s="3" t="s">
        <v>62</v>
      </c>
      <c r="C366" s="3" t="s">
        <v>169</v>
      </c>
      <c r="D366" s="3" t="s">
        <v>170</v>
      </c>
      <c r="E366" s="3" t="s">
        <v>171</v>
      </c>
      <c r="F366" s="3" t="s">
        <v>204</v>
      </c>
      <c r="G366" s="3" t="s">
        <v>317</v>
      </c>
      <c r="H366" s="4" t="s">
        <v>15</v>
      </c>
      <c r="I366" s="40" t="e">
        <v>#N/A</v>
      </c>
      <c r="J366" s="41" t="e">
        <f t="shared" si="91"/>
        <v>#N/A</v>
      </c>
      <c r="K366" s="5">
        <v>3462875.77</v>
      </c>
      <c r="L366" s="30"/>
      <c r="M366" s="5"/>
      <c r="N366" s="8">
        <v>3878420.8624</v>
      </c>
      <c r="O366" s="10">
        <v>3982307.1354999999</v>
      </c>
      <c r="P366" s="16">
        <f t="shared" si="95"/>
        <v>3302826.8898739498</v>
      </c>
      <c r="Q366" s="16">
        <f t="shared" si="96"/>
        <v>627537.10907605046</v>
      </c>
      <c r="R366" s="11">
        <f>AVERAGE(N366:O366)</f>
        <v>3930363.9989499999</v>
      </c>
      <c r="S366" s="9">
        <f t="shared" si="93"/>
        <v>0.13500000000000001</v>
      </c>
      <c r="T366" s="12" t="s">
        <v>307</v>
      </c>
      <c r="U366" s="3" t="s">
        <v>204</v>
      </c>
      <c r="V366" s="26" t="b">
        <f t="shared" si="90"/>
        <v>1</v>
      </c>
      <c r="W366" s="28">
        <v>3982307.1354999999</v>
      </c>
      <c r="X366" s="27">
        <f t="shared" si="94"/>
        <v>0</v>
      </c>
    </row>
    <row r="367" spans="1:24" ht="60" customHeight="1" x14ac:dyDescent="0.2">
      <c r="A367" s="24">
        <v>364</v>
      </c>
      <c r="B367" s="3" t="s">
        <v>10</v>
      </c>
      <c r="C367" s="3" t="s">
        <v>205</v>
      </c>
      <c r="D367" s="3" t="s">
        <v>206</v>
      </c>
      <c r="E367" s="3" t="s">
        <v>207</v>
      </c>
      <c r="F367" s="3" t="s">
        <v>85</v>
      </c>
      <c r="G367" s="3" t="e">
        <f>VLOOKUP(F367,'[1]RELACION COMPLETA X VEHICULO'!$B$1:$B$515,1,0)</f>
        <v>#N/A</v>
      </c>
      <c r="H367" s="4" t="s">
        <v>17</v>
      </c>
      <c r="I367" s="40">
        <v>46814</v>
      </c>
      <c r="J367" s="41">
        <f t="shared" si="91"/>
        <v>2476.4606000000003</v>
      </c>
      <c r="K367" s="5">
        <v>46813.65</v>
      </c>
      <c r="L367" s="30"/>
      <c r="M367" s="5">
        <v>49290.460599999999</v>
      </c>
      <c r="N367" s="8">
        <v>52431.288</v>
      </c>
      <c r="O367" s="10">
        <v>53835.697500000002</v>
      </c>
      <c r="P367" s="16">
        <f t="shared" ref="P367:P369" si="103">+R367</f>
        <v>51852.482033333334</v>
      </c>
      <c r="Q367" s="16">
        <v>0</v>
      </c>
      <c r="R367" s="11">
        <f t="shared" si="102"/>
        <v>51852.482033333334</v>
      </c>
      <c r="S367" s="9">
        <f t="shared" si="93"/>
        <v>0.10763595731871645</v>
      </c>
      <c r="T367" s="12" t="s">
        <v>307</v>
      </c>
      <c r="U367" s="3" t="s">
        <v>208</v>
      </c>
      <c r="V367" s="26" t="b">
        <f t="shared" si="90"/>
        <v>0</v>
      </c>
      <c r="W367" s="28">
        <v>53835.697500000002</v>
      </c>
      <c r="X367" s="27">
        <f t="shared" si="94"/>
        <v>0</v>
      </c>
    </row>
    <row r="368" spans="1:24" ht="60" customHeight="1" x14ac:dyDescent="0.2">
      <c r="A368" s="24">
        <v>365</v>
      </c>
      <c r="B368" s="3" t="s">
        <v>10</v>
      </c>
      <c r="C368" s="3" t="s">
        <v>205</v>
      </c>
      <c r="D368" s="3" t="s">
        <v>206</v>
      </c>
      <c r="E368" s="3" t="s">
        <v>207</v>
      </c>
      <c r="F368" s="3" t="s">
        <v>18</v>
      </c>
      <c r="G368" s="3" t="e">
        <f>VLOOKUP(F368,'[1]RELACION COMPLETA X VEHICULO'!$B$1:$B$515,1,0)</f>
        <v>#N/A</v>
      </c>
      <c r="H368" s="4" t="s">
        <v>17</v>
      </c>
      <c r="I368" s="40">
        <v>47064</v>
      </c>
      <c r="J368" s="41">
        <f t="shared" si="91"/>
        <v>2489.6856000000002</v>
      </c>
      <c r="K368" s="5">
        <v>47063.65</v>
      </c>
      <c r="L368" s="31" t="s">
        <v>333</v>
      </c>
      <c r="M368" s="7">
        <v>40000</v>
      </c>
      <c r="N368" s="8">
        <v>52711.288</v>
      </c>
      <c r="O368" s="10">
        <v>54123.197500000002</v>
      </c>
      <c r="P368" s="16">
        <f t="shared" si="103"/>
        <v>48944.828500000003</v>
      </c>
      <c r="Q368" s="16">
        <v>0</v>
      </c>
      <c r="R368" s="11">
        <f t="shared" si="102"/>
        <v>48944.828500000003</v>
      </c>
      <c r="S368" s="9">
        <f t="shared" si="93"/>
        <v>3.9970943605096565E-2</v>
      </c>
      <c r="T368" s="12" t="s">
        <v>307</v>
      </c>
      <c r="U368" s="3" t="s">
        <v>18</v>
      </c>
      <c r="V368" s="26" t="b">
        <f t="shared" si="90"/>
        <v>1</v>
      </c>
      <c r="W368" s="28">
        <v>54123.197500000002</v>
      </c>
      <c r="X368" s="27">
        <f t="shared" si="94"/>
        <v>0</v>
      </c>
    </row>
    <row r="369" spans="1:24" ht="60" customHeight="1" x14ac:dyDescent="0.2">
      <c r="A369" s="24">
        <v>366</v>
      </c>
      <c r="B369" s="3" t="s">
        <v>10</v>
      </c>
      <c r="C369" s="3" t="s">
        <v>205</v>
      </c>
      <c r="D369" s="3" t="s">
        <v>206</v>
      </c>
      <c r="E369" s="3" t="s">
        <v>207</v>
      </c>
      <c r="F369" s="3" t="s">
        <v>19</v>
      </c>
      <c r="G369" s="3" t="e">
        <f>VLOOKUP(F369,'[1]RELACION COMPLETA X VEHICULO'!$B$1:$B$515,1,0)</f>
        <v>#N/A</v>
      </c>
      <c r="H369" s="4" t="s">
        <v>17</v>
      </c>
      <c r="I369" s="40">
        <v>48177</v>
      </c>
      <c r="J369" s="41">
        <f t="shared" si="91"/>
        <v>2548.5633000000003</v>
      </c>
      <c r="K369" s="5">
        <v>48176.5</v>
      </c>
      <c r="L369" s="31" t="s">
        <v>334</v>
      </c>
      <c r="M369" s="32">
        <v>40900</v>
      </c>
      <c r="N369" s="8">
        <v>53957.68</v>
      </c>
      <c r="O369" s="10">
        <v>55402.974999999999</v>
      </c>
      <c r="P369" s="16">
        <f t="shared" si="103"/>
        <v>50086.885000000002</v>
      </c>
      <c r="Q369" s="16">
        <v>0</v>
      </c>
      <c r="R369" s="11">
        <f t="shared" si="102"/>
        <v>50086.885000000002</v>
      </c>
      <c r="S369" s="9">
        <f t="shared" si="93"/>
        <v>3.9653876890185069E-2</v>
      </c>
      <c r="T369" s="12" t="s">
        <v>307</v>
      </c>
      <c r="U369" s="3" t="s">
        <v>19</v>
      </c>
      <c r="V369" s="26" t="b">
        <f t="shared" si="90"/>
        <v>1</v>
      </c>
      <c r="W369" s="28">
        <v>55402.974999999999</v>
      </c>
      <c r="X369" s="27">
        <f t="shared" si="94"/>
        <v>0</v>
      </c>
    </row>
    <row r="370" spans="1:24" ht="60" customHeight="1" x14ac:dyDescent="0.2">
      <c r="A370" s="24">
        <v>367</v>
      </c>
      <c r="B370" s="3" t="s">
        <v>10</v>
      </c>
      <c r="C370" s="3" t="s">
        <v>205</v>
      </c>
      <c r="D370" s="3" t="s">
        <v>206</v>
      </c>
      <c r="E370" s="3" t="s">
        <v>207</v>
      </c>
      <c r="F370" s="3" t="s">
        <v>20</v>
      </c>
      <c r="G370" s="3" t="e">
        <f>VLOOKUP(F370,'[1]RELACION COMPLETA X VEHICULO'!$B$1:$B$515,1,0)</f>
        <v>#N/A</v>
      </c>
      <c r="H370" s="4" t="s">
        <v>15</v>
      </c>
      <c r="I370" s="5">
        <v>814990.15</v>
      </c>
      <c r="J370" s="41">
        <f t="shared" si="91"/>
        <v>43112.978935000006</v>
      </c>
      <c r="K370" s="5">
        <v>814990.15</v>
      </c>
      <c r="L370" s="30"/>
      <c r="M370" s="35">
        <v>796583.99033333326</v>
      </c>
      <c r="N370" s="8">
        <v>912788.96800000011</v>
      </c>
      <c r="O370" s="10">
        <v>937238.6725000001</v>
      </c>
      <c r="P370" s="16">
        <f t="shared" si="95"/>
        <v>777322.53802521026</v>
      </c>
      <c r="Q370" s="16">
        <f t="shared" si="96"/>
        <v>147691.28222478996</v>
      </c>
      <c r="R370" s="11">
        <f>AVERAGE(N370:O370)</f>
        <v>925013.82025000011</v>
      </c>
      <c r="S370" s="9">
        <f t="shared" si="93"/>
        <v>0.13500000000000001</v>
      </c>
      <c r="T370" s="12" t="s">
        <v>310</v>
      </c>
      <c r="U370" s="3" t="s">
        <v>20</v>
      </c>
      <c r="V370" s="26" t="b">
        <f t="shared" si="90"/>
        <v>1</v>
      </c>
      <c r="W370" s="28">
        <v>937238.6725000001</v>
      </c>
      <c r="X370" s="27">
        <f t="shared" si="94"/>
        <v>0</v>
      </c>
    </row>
    <row r="371" spans="1:24" ht="60" customHeight="1" x14ac:dyDescent="0.2">
      <c r="A371" s="24">
        <v>368</v>
      </c>
      <c r="B371" s="3" t="s">
        <v>10</v>
      </c>
      <c r="C371" s="3" t="s">
        <v>205</v>
      </c>
      <c r="D371" s="3" t="s">
        <v>206</v>
      </c>
      <c r="E371" s="3" t="s">
        <v>207</v>
      </c>
      <c r="F371" s="3" t="s">
        <v>21</v>
      </c>
      <c r="G371" s="3" t="e">
        <f>VLOOKUP(F371,'[1]RELACION COMPLETA X VEHICULO'!$B$1:$B$515,1,0)</f>
        <v>#N/A</v>
      </c>
      <c r="H371" s="4" t="s">
        <v>15</v>
      </c>
      <c r="I371" s="5">
        <v>707958.4</v>
      </c>
      <c r="J371" s="41">
        <f t="shared" si="91"/>
        <v>37450.999360000002</v>
      </c>
      <c r="K371" s="5">
        <v>707958.4</v>
      </c>
      <c r="L371" s="30"/>
      <c r="M371" s="5">
        <v>771573.82606666663</v>
      </c>
      <c r="N371" s="8">
        <v>792913.40800000005</v>
      </c>
      <c r="O371" s="10">
        <v>814152.15999999992</v>
      </c>
      <c r="P371" s="16">
        <f t="shared" si="95"/>
        <v>666285.54455648921</v>
      </c>
      <c r="Q371" s="16">
        <f t="shared" si="96"/>
        <v>126594.25346573295</v>
      </c>
      <c r="R371" s="11">
        <f t="shared" si="102"/>
        <v>792879.79802222212</v>
      </c>
      <c r="S371" s="9">
        <f t="shared" si="93"/>
        <v>0.11995252549051205</v>
      </c>
      <c r="T371" s="12" t="s">
        <v>307</v>
      </c>
      <c r="U371" s="3" t="s">
        <v>21</v>
      </c>
      <c r="V371" s="26" t="b">
        <f t="shared" si="90"/>
        <v>1</v>
      </c>
      <c r="W371" s="28">
        <v>814152.15999999992</v>
      </c>
      <c r="X371" s="27">
        <f t="shared" si="94"/>
        <v>0</v>
      </c>
    </row>
    <row r="372" spans="1:24" ht="60" customHeight="1" x14ac:dyDescent="0.2">
      <c r="A372" s="24">
        <v>369</v>
      </c>
      <c r="B372" s="3" t="s">
        <v>10</v>
      </c>
      <c r="C372" s="3" t="s">
        <v>205</v>
      </c>
      <c r="D372" s="3" t="s">
        <v>206</v>
      </c>
      <c r="E372" s="3" t="s">
        <v>207</v>
      </c>
      <c r="F372" s="3" t="s">
        <v>209</v>
      </c>
      <c r="G372" s="3" t="e">
        <f>VLOOKUP(F372,'[1]RELACION COMPLETA X VEHICULO'!$B$1:$B$515,1,0)</f>
        <v>#N/A</v>
      </c>
      <c r="H372" s="4" t="s">
        <v>15</v>
      </c>
      <c r="I372" s="40">
        <v>363242</v>
      </c>
      <c r="J372" s="41">
        <f t="shared" si="91"/>
        <v>19215.501800000002</v>
      </c>
      <c r="K372" s="5">
        <v>363241.7</v>
      </c>
      <c r="L372" s="30"/>
      <c r="M372" s="5">
        <v>382457.50180000003</v>
      </c>
      <c r="N372" s="8">
        <v>406830.70399999997</v>
      </c>
      <c r="O372" s="10">
        <v>417727.95499999996</v>
      </c>
      <c r="P372" s="16">
        <f t="shared" si="95"/>
        <v>338099.76492997201</v>
      </c>
      <c r="Q372" s="16">
        <f t="shared" si="96"/>
        <v>64238.955336694686</v>
      </c>
      <c r="R372" s="11">
        <f t="shared" si="102"/>
        <v>402338.72026666667</v>
      </c>
      <c r="S372" s="9">
        <f t="shared" si="93"/>
        <v>0.1076336231954278</v>
      </c>
      <c r="T372" s="12" t="s">
        <v>307</v>
      </c>
      <c r="U372" s="3" t="s">
        <v>209</v>
      </c>
      <c r="V372" s="26" t="b">
        <f t="shared" si="90"/>
        <v>1</v>
      </c>
      <c r="W372" s="28">
        <v>417727.95499999996</v>
      </c>
      <c r="X372" s="27">
        <f t="shared" si="94"/>
        <v>0</v>
      </c>
    </row>
    <row r="373" spans="1:24" ht="60" customHeight="1" x14ac:dyDescent="0.2">
      <c r="A373" s="24">
        <v>370</v>
      </c>
      <c r="B373" s="3" t="s">
        <v>10</v>
      </c>
      <c r="C373" s="3" t="s">
        <v>205</v>
      </c>
      <c r="D373" s="3" t="s">
        <v>206</v>
      </c>
      <c r="E373" s="3" t="s">
        <v>207</v>
      </c>
      <c r="F373" s="3" t="s">
        <v>210</v>
      </c>
      <c r="G373" s="3" t="e">
        <f>VLOOKUP(F373,'[1]RELACION COMPLETA X VEHICULO'!$B$1:$B$515,1,0)</f>
        <v>#N/A</v>
      </c>
      <c r="H373" s="4" t="s">
        <v>15</v>
      </c>
      <c r="I373" s="40">
        <v>762111</v>
      </c>
      <c r="J373" s="41">
        <f t="shared" si="91"/>
        <v>40315.671900000001</v>
      </c>
      <c r="K373" s="5">
        <v>762110.5</v>
      </c>
      <c r="L373" s="30"/>
      <c r="M373" s="35">
        <v>1029115.223966667</v>
      </c>
      <c r="N373" s="8">
        <v>853563.76</v>
      </c>
      <c r="O373" s="10">
        <v>876427.07500000007</v>
      </c>
      <c r="P373" s="16">
        <f t="shared" si="95"/>
        <v>726886.90546218492</v>
      </c>
      <c r="Q373" s="16">
        <f t="shared" si="96"/>
        <v>138108.51203781515</v>
      </c>
      <c r="R373" s="11">
        <f>AVERAGE(N373:O373)</f>
        <v>864995.41749999998</v>
      </c>
      <c r="S373" s="9">
        <f t="shared" si="93"/>
        <v>0.13500000000000001</v>
      </c>
      <c r="T373" s="12" t="s">
        <v>307</v>
      </c>
      <c r="U373" s="3" t="s">
        <v>210</v>
      </c>
      <c r="V373" s="26" t="b">
        <f t="shared" si="90"/>
        <v>1</v>
      </c>
      <c r="W373" s="28">
        <v>876427.07500000007</v>
      </c>
      <c r="X373" s="27">
        <f t="shared" si="94"/>
        <v>0</v>
      </c>
    </row>
    <row r="374" spans="1:24" ht="60" customHeight="1" x14ac:dyDescent="0.2">
      <c r="A374" s="24">
        <v>371</v>
      </c>
      <c r="B374" s="3" t="s">
        <v>10</v>
      </c>
      <c r="C374" s="3" t="s">
        <v>205</v>
      </c>
      <c r="D374" s="3" t="s">
        <v>206</v>
      </c>
      <c r="E374" s="3" t="s">
        <v>207</v>
      </c>
      <c r="F374" s="3" t="s">
        <v>24</v>
      </c>
      <c r="G374" s="3" t="e">
        <f>VLOOKUP(F374,'[1]RELACION COMPLETA X VEHICULO'!$B$1:$B$515,1,0)</f>
        <v>#N/A</v>
      </c>
      <c r="H374" s="4" t="s">
        <v>15</v>
      </c>
      <c r="I374" s="5">
        <v>1266410.7</v>
      </c>
      <c r="J374" s="41">
        <f t="shared" si="91"/>
        <v>66993.126029999999</v>
      </c>
      <c r="K374" s="5">
        <v>1266410.7</v>
      </c>
      <c r="L374" s="31" t="s">
        <v>336</v>
      </c>
      <c r="M374" s="14">
        <v>477900</v>
      </c>
      <c r="N374" s="8">
        <v>1418379.9839999999</v>
      </c>
      <c r="O374" s="10">
        <v>1456372.3049999999</v>
      </c>
      <c r="P374" s="16">
        <f t="shared" si="95"/>
        <v>1207879.1130252101</v>
      </c>
      <c r="Q374" s="16">
        <f t="shared" si="96"/>
        <v>229497.03147478992</v>
      </c>
      <c r="R374" s="11">
        <f>AVERAGE(N374:O374)</f>
        <v>1437376.1444999999</v>
      </c>
      <c r="S374" s="9">
        <f t="shared" si="93"/>
        <v>0.13500000000000001</v>
      </c>
      <c r="T374" s="12" t="s">
        <v>310</v>
      </c>
      <c r="U374" s="3" t="s">
        <v>24</v>
      </c>
      <c r="V374" s="26" t="b">
        <f t="shared" si="90"/>
        <v>1</v>
      </c>
      <c r="W374" s="28">
        <v>1456372.3049999999</v>
      </c>
      <c r="X374" s="27">
        <f t="shared" si="94"/>
        <v>0</v>
      </c>
    </row>
    <row r="375" spans="1:24" ht="60" customHeight="1" x14ac:dyDescent="0.2">
      <c r="A375" s="24">
        <v>372</v>
      </c>
      <c r="B375" s="3" t="s">
        <v>10</v>
      </c>
      <c r="C375" s="3" t="s">
        <v>205</v>
      </c>
      <c r="D375" s="3" t="s">
        <v>206</v>
      </c>
      <c r="E375" s="3" t="s">
        <v>207</v>
      </c>
      <c r="F375" s="3" t="s">
        <v>211</v>
      </c>
      <c r="G375" s="3" t="e">
        <f>VLOOKUP(F375,'[1]RELACION COMPLETA X VEHICULO'!$B$1:$B$515,1,0)</f>
        <v>#N/A</v>
      </c>
      <c r="H375" s="4" t="s">
        <v>15</v>
      </c>
      <c r="I375" s="40">
        <v>0</v>
      </c>
      <c r="J375" s="41">
        <f t="shared" si="91"/>
        <v>0</v>
      </c>
      <c r="K375" s="5"/>
      <c r="L375" s="30"/>
      <c r="M375" s="5">
        <v>2165651.25</v>
      </c>
      <c r="N375" s="8">
        <v>2442772.5</v>
      </c>
      <c r="O375" s="10">
        <v>2442772.5</v>
      </c>
      <c r="P375" s="16">
        <f t="shared" si="95"/>
        <v>2052750</v>
      </c>
      <c r="Q375" s="16">
        <f t="shared" si="96"/>
        <v>390022.5</v>
      </c>
      <c r="R375" s="11">
        <f t="shared" ref="R375:R376" si="104">AVERAGE(N375:O375)</f>
        <v>2442772.5</v>
      </c>
      <c r="S375" s="9" t="s">
        <v>308</v>
      </c>
      <c r="T375" s="12" t="s">
        <v>307</v>
      </c>
      <c r="U375" s="3" t="s">
        <v>211</v>
      </c>
      <c r="V375" s="26" t="b">
        <f t="shared" si="90"/>
        <v>1</v>
      </c>
      <c r="W375" s="28">
        <v>2442772.5</v>
      </c>
      <c r="X375" s="27">
        <f t="shared" si="94"/>
        <v>0</v>
      </c>
    </row>
    <row r="376" spans="1:24" ht="60" customHeight="1" x14ac:dyDescent="0.2">
      <c r="A376" s="24">
        <v>373</v>
      </c>
      <c r="B376" s="3" t="s">
        <v>10</v>
      </c>
      <c r="C376" s="3" t="s">
        <v>205</v>
      </c>
      <c r="D376" s="3" t="s">
        <v>206</v>
      </c>
      <c r="E376" s="3" t="s">
        <v>207</v>
      </c>
      <c r="F376" s="3" t="s">
        <v>212</v>
      </c>
      <c r="G376" s="3" t="s">
        <v>327</v>
      </c>
      <c r="H376" s="4" t="s">
        <v>15</v>
      </c>
      <c r="I376" s="40"/>
      <c r="J376" s="41">
        <f t="shared" si="91"/>
        <v>0</v>
      </c>
      <c r="K376" s="5"/>
      <c r="L376" s="30"/>
      <c r="M376" s="5">
        <v>533566.25</v>
      </c>
      <c r="N376" s="8">
        <v>601842.5</v>
      </c>
      <c r="O376" s="10">
        <v>601842.5</v>
      </c>
      <c r="P376" s="16">
        <f t="shared" si="95"/>
        <v>505750</v>
      </c>
      <c r="Q376" s="16">
        <f t="shared" si="96"/>
        <v>96092.5</v>
      </c>
      <c r="R376" s="11">
        <f t="shared" si="104"/>
        <v>601842.5</v>
      </c>
      <c r="S376" s="9" t="s">
        <v>308</v>
      </c>
      <c r="T376" s="12" t="s">
        <v>307</v>
      </c>
      <c r="U376" s="3" t="s">
        <v>212</v>
      </c>
      <c r="V376" s="26" t="b">
        <f t="shared" si="90"/>
        <v>1</v>
      </c>
      <c r="W376" s="28">
        <v>601842.5</v>
      </c>
      <c r="X376" s="27">
        <f t="shared" si="94"/>
        <v>0</v>
      </c>
    </row>
    <row r="377" spans="1:24" ht="60" customHeight="1" x14ac:dyDescent="0.2">
      <c r="A377" s="24">
        <v>374</v>
      </c>
      <c r="B377" s="3" t="s">
        <v>10</v>
      </c>
      <c r="C377" s="3" t="s">
        <v>205</v>
      </c>
      <c r="D377" s="3" t="s">
        <v>206</v>
      </c>
      <c r="E377" s="3" t="s">
        <v>207</v>
      </c>
      <c r="F377" s="3" t="s">
        <v>213</v>
      </c>
      <c r="G377" s="3" t="e">
        <f>VLOOKUP(F377,'[1]RELACION COMPLETA X VEHICULO'!$B$1:$B$515,1,0)</f>
        <v>#N/A</v>
      </c>
      <c r="H377" s="4" t="s">
        <v>15</v>
      </c>
      <c r="I377" s="40">
        <v>595817</v>
      </c>
      <c r="J377" s="41">
        <f t="shared" si="91"/>
        <v>31518.719300000001</v>
      </c>
      <c r="K377" s="5">
        <v>595817.30000000005</v>
      </c>
      <c r="L377" s="30"/>
      <c r="M377" s="35">
        <v>590768.70643333334</v>
      </c>
      <c r="N377" s="8">
        <v>667315.37600000005</v>
      </c>
      <c r="O377" s="10">
        <v>685189.89500000002</v>
      </c>
      <c r="P377" s="16">
        <f t="shared" si="95"/>
        <v>568279.5256302522</v>
      </c>
      <c r="Q377" s="16">
        <f t="shared" si="96"/>
        <v>107973.10986974792</v>
      </c>
      <c r="R377" s="11">
        <f>AVERAGE(N377:O377)</f>
        <v>676252.63550000009</v>
      </c>
      <c r="S377" s="9">
        <f t="shared" si="93"/>
        <v>0.13500000000000001</v>
      </c>
      <c r="T377" s="12" t="s">
        <v>310</v>
      </c>
      <c r="U377" s="3" t="s">
        <v>213</v>
      </c>
      <c r="V377" s="26" t="b">
        <f t="shared" si="90"/>
        <v>1</v>
      </c>
      <c r="W377" s="28">
        <v>685189.89500000002</v>
      </c>
      <c r="X377" s="27">
        <f t="shared" si="94"/>
        <v>0</v>
      </c>
    </row>
    <row r="378" spans="1:24" ht="60" customHeight="1" x14ac:dyDescent="0.2">
      <c r="A378" s="24">
        <v>375</v>
      </c>
      <c r="B378" s="3" t="s">
        <v>10</v>
      </c>
      <c r="C378" s="3" t="s">
        <v>205</v>
      </c>
      <c r="D378" s="3" t="s">
        <v>206</v>
      </c>
      <c r="E378" s="3" t="s">
        <v>207</v>
      </c>
      <c r="F378" s="3" t="s">
        <v>214</v>
      </c>
      <c r="G378" s="3" t="e">
        <f>VLOOKUP(F378,'[1]RELACION COMPLETA X VEHICULO'!$B$1:$B$515,1,0)</f>
        <v>#N/A</v>
      </c>
      <c r="H378" s="4" t="s">
        <v>15</v>
      </c>
      <c r="I378" s="40">
        <v>616420</v>
      </c>
      <c r="J378" s="41">
        <f t="shared" si="91"/>
        <v>32608.618000000002</v>
      </c>
      <c r="K378" s="5">
        <v>616419.85</v>
      </c>
      <c r="L378" s="30"/>
      <c r="M378" s="5">
        <v>766229.97266666649</v>
      </c>
      <c r="N378" s="8">
        <v>690390.23200000008</v>
      </c>
      <c r="O378" s="10">
        <v>708882.82750000001</v>
      </c>
      <c r="P378" s="16">
        <f t="shared" si="95"/>
        <v>606583.48239962664</v>
      </c>
      <c r="Q378" s="16">
        <f t="shared" si="96"/>
        <v>115250.86165592907</v>
      </c>
      <c r="R378" s="11">
        <f t="shared" ref="R378:R383" si="105">AVERAGE(M378:O378)</f>
        <v>721834.34405555564</v>
      </c>
      <c r="S378" s="9">
        <f t="shared" si="93"/>
        <v>0.17101086873752624</v>
      </c>
      <c r="T378" s="12" t="s">
        <v>307</v>
      </c>
      <c r="U378" s="3" t="s">
        <v>214</v>
      </c>
      <c r="V378" s="26" t="b">
        <f t="shared" si="90"/>
        <v>1</v>
      </c>
      <c r="W378" s="28">
        <v>708882.82750000001</v>
      </c>
      <c r="X378" s="27">
        <f t="shared" si="94"/>
        <v>0</v>
      </c>
    </row>
    <row r="379" spans="1:24" ht="60" customHeight="1" x14ac:dyDescent="0.2">
      <c r="A379" s="24">
        <v>376</v>
      </c>
      <c r="B379" s="3" t="s">
        <v>10</v>
      </c>
      <c r="C379" s="3" t="s">
        <v>205</v>
      </c>
      <c r="D379" s="3" t="s">
        <v>206</v>
      </c>
      <c r="E379" s="3" t="s">
        <v>207</v>
      </c>
      <c r="F379" s="3" t="s">
        <v>32</v>
      </c>
      <c r="G379" s="3" t="e">
        <f>VLOOKUP(F379,'[1]RELACION COMPLETA X VEHICULO'!$B$1:$B$515,1,0)</f>
        <v>#N/A</v>
      </c>
      <c r="H379" s="4" t="s">
        <v>15</v>
      </c>
      <c r="I379" s="5">
        <v>672262.25</v>
      </c>
      <c r="J379" s="41">
        <f t="shared" si="91"/>
        <v>35562.673025000004</v>
      </c>
      <c r="K379" s="5">
        <v>672262.25</v>
      </c>
      <c r="L379" s="31" t="s">
        <v>340</v>
      </c>
      <c r="M379" s="14">
        <v>139944</v>
      </c>
      <c r="N379" s="8">
        <v>752933.7200000002</v>
      </c>
      <c r="O379" s="10">
        <v>773101.58750000014</v>
      </c>
      <c r="P379" s="16">
        <f t="shared" si="95"/>
        <v>641191.30567226908</v>
      </c>
      <c r="Q379" s="16">
        <f t="shared" si="96"/>
        <v>121826.34807773112</v>
      </c>
      <c r="R379" s="11">
        <f>AVERAGE(N379:O379)</f>
        <v>763017.65375000017</v>
      </c>
      <c r="S379" s="9">
        <f t="shared" si="93"/>
        <v>0.13500000000000023</v>
      </c>
      <c r="T379" s="12" t="s">
        <v>310</v>
      </c>
      <c r="U379" s="3" t="s">
        <v>32</v>
      </c>
      <c r="V379" s="26" t="b">
        <f t="shared" si="90"/>
        <v>1</v>
      </c>
      <c r="W379" s="28">
        <v>773101.58750000014</v>
      </c>
      <c r="X379" s="27">
        <f t="shared" si="94"/>
        <v>0</v>
      </c>
    </row>
    <row r="380" spans="1:24" ht="60" customHeight="1" x14ac:dyDescent="0.2">
      <c r="A380" s="24">
        <v>377</v>
      </c>
      <c r="B380" s="3" t="s">
        <v>10</v>
      </c>
      <c r="C380" s="3" t="s">
        <v>205</v>
      </c>
      <c r="D380" s="3" t="s">
        <v>206</v>
      </c>
      <c r="E380" s="3" t="s">
        <v>207</v>
      </c>
      <c r="F380" s="3" t="s">
        <v>215</v>
      </c>
      <c r="G380" s="3" t="e">
        <f>VLOOKUP(F380,'[1]RELACION COMPLETA X VEHICULO'!$B$1:$B$515,1,0)</f>
        <v>#N/A</v>
      </c>
      <c r="H380" s="4" t="s">
        <v>15</v>
      </c>
      <c r="I380" s="40">
        <v>243696</v>
      </c>
      <c r="J380" s="41">
        <f t="shared" si="91"/>
        <v>12891.518400000001</v>
      </c>
      <c r="K380" s="5">
        <v>243696.1333333333</v>
      </c>
      <c r="L380" s="30"/>
      <c r="M380" s="35">
        <v>236183.1728</v>
      </c>
      <c r="N380" s="8">
        <v>272939.66933333332</v>
      </c>
      <c r="O380" s="10">
        <v>280250.55333333334</v>
      </c>
      <c r="P380" s="16">
        <f t="shared" si="95"/>
        <v>232432.86666666664</v>
      </c>
      <c r="Q380" s="16">
        <f t="shared" si="96"/>
        <v>44162.244666666666</v>
      </c>
      <c r="R380" s="11">
        <f>AVERAGE(N380:O380)</f>
        <v>276595.11133333331</v>
      </c>
      <c r="S380" s="9">
        <f t="shared" si="93"/>
        <v>0.13500000000000001</v>
      </c>
      <c r="T380" s="12" t="s">
        <v>310</v>
      </c>
      <c r="U380" s="3" t="s">
        <v>215</v>
      </c>
      <c r="V380" s="26" t="b">
        <f t="shared" si="90"/>
        <v>1</v>
      </c>
      <c r="W380" s="28">
        <v>280250.55333333334</v>
      </c>
      <c r="X380" s="27">
        <f t="shared" si="94"/>
        <v>0</v>
      </c>
    </row>
    <row r="381" spans="1:24" ht="60" customHeight="1" x14ac:dyDescent="0.2">
      <c r="A381" s="24">
        <v>378</v>
      </c>
      <c r="B381" s="3" t="s">
        <v>10</v>
      </c>
      <c r="C381" s="3" t="s">
        <v>205</v>
      </c>
      <c r="D381" s="3" t="s">
        <v>206</v>
      </c>
      <c r="E381" s="3" t="s">
        <v>207</v>
      </c>
      <c r="F381" s="3" t="s">
        <v>37</v>
      </c>
      <c r="G381" s="3" t="e">
        <f>VLOOKUP(F381,'[1]RELACION COMPLETA X VEHICULO'!$B$1:$B$515,1,0)</f>
        <v>#N/A</v>
      </c>
      <c r="H381" s="4" t="s">
        <v>15</v>
      </c>
      <c r="I381" s="40">
        <v>108121</v>
      </c>
      <c r="J381" s="41">
        <f t="shared" si="91"/>
        <v>5719.6009000000004</v>
      </c>
      <c r="K381" s="5">
        <v>104871.1</v>
      </c>
      <c r="L381" s="30" t="s">
        <v>343</v>
      </c>
      <c r="M381" s="14">
        <v>137242.22529999999</v>
      </c>
      <c r="N381" s="8">
        <v>117455.63200000001</v>
      </c>
      <c r="O381" s="10">
        <v>120601.76500000001</v>
      </c>
      <c r="P381" s="16">
        <f>+R381</f>
        <v>119028.69850000001</v>
      </c>
      <c r="Q381" s="16">
        <v>0</v>
      </c>
      <c r="R381" s="11">
        <f>AVERAGE(N381:O381)</f>
        <v>119028.69850000001</v>
      </c>
      <c r="S381" s="9">
        <f t="shared" si="93"/>
        <v>0.13500000000000001</v>
      </c>
      <c r="T381" s="12" t="s">
        <v>307</v>
      </c>
      <c r="U381" s="3" t="s">
        <v>37</v>
      </c>
      <c r="V381" s="26" t="b">
        <f t="shared" si="90"/>
        <v>1</v>
      </c>
      <c r="W381" s="28">
        <v>120601.76500000001</v>
      </c>
      <c r="X381" s="27">
        <f t="shared" si="94"/>
        <v>0</v>
      </c>
    </row>
    <row r="382" spans="1:24" ht="60" customHeight="1" x14ac:dyDescent="0.2">
      <c r="A382" s="24">
        <v>379</v>
      </c>
      <c r="B382" s="3" t="s">
        <v>10</v>
      </c>
      <c r="C382" s="3" t="s">
        <v>205</v>
      </c>
      <c r="D382" s="3" t="s">
        <v>206</v>
      </c>
      <c r="E382" s="3" t="s">
        <v>207</v>
      </c>
      <c r="F382" s="3" t="s">
        <v>38</v>
      </c>
      <c r="G382" s="3" t="e">
        <f>VLOOKUP(F382,'[1]RELACION COMPLETA X VEHICULO'!$B$1:$B$515,1,0)</f>
        <v>#N/A</v>
      </c>
      <c r="H382" s="4" t="s">
        <v>15</v>
      </c>
      <c r="I382" s="5">
        <v>222000</v>
      </c>
      <c r="J382" s="41">
        <f t="shared" si="91"/>
        <v>11743.800000000001</v>
      </c>
      <c r="K382" s="5">
        <v>222000</v>
      </c>
      <c r="L382" s="30"/>
      <c r="M382" s="35">
        <v>196763.8666666667</v>
      </c>
      <c r="N382" s="8">
        <v>248640.00000000003</v>
      </c>
      <c r="O382" s="10">
        <v>255300.00000000003</v>
      </c>
      <c r="P382" s="16">
        <f t="shared" si="95"/>
        <v>211739.49579831937</v>
      </c>
      <c r="Q382" s="16">
        <f t="shared" si="96"/>
        <v>40230.504201680684</v>
      </c>
      <c r="R382" s="11">
        <f>AVERAGE(N382:O382)</f>
        <v>251970.00000000003</v>
      </c>
      <c r="S382" s="9">
        <f t="shared" si="93"/>
        <v>0.13500000000000023</v>
      </c>
      <c r="T382" s="12" t="s">
        <v>310</v>
      </c>
      <c r="U382" s="3" t="s">
        <v>38</v>
      </c>
      <c r="V382" s="26" t="b">
        <f t="shared" si="90"/>
        <v>1</v>
      </c>
      <c r="W382" s="28">
        <v>255300.00000000003</v>
      </c>
      <c r="X382" s="27">
        <f t="shared" si="94"/>
        <v>0</v>
      </c>
    </row>
    <row r="383" spans="1:24" ht="60" customHeight="1" x14ac:dyDescent="0.2">
      <c r="A383" s="24">
        <v>380</v>
      </c>
      <c r="B383" s="3" t="s">
        <v>10</v>
      </c>
      <c r="C383" s="3" t="s">
        <v>205</v>
      </c>
      <c r="D383" s="3" t="s">
        <v>206</v>
      </c>
      <c r="E383" s="3" t="s">
        <v>207</v>
      </c>
      <c r="F383" s="3" t="s">
        <v>39</v>
      </c>
      <c r="G383" s="3" t="e">
        <f>VLOOKUP(F383,'[1]RELACION COMPLETA X VEHICULO'!$B$1:$B$515,1,0)</f>
        <v>#N/A</v>
      </c>
      <c r="H383" s="4" t="s">
        <v>15</v>
      </c>
      <c r="I383" s="40">
        <v>119465</v>
      </c>
      <c r="J383" s="41">
        <f t="shared" si="91"/>
        <v>6319.6985000000004</v>
      </c>
      <c r="K383" s="5">
        <v>119971.45</v>
      </c>
      <c r="L383" s="31" t="s">
        <v>344</v>
      </c>
      <c r="M383" s="14">
        <v>47000</v>
      </c>
      <c r="N383" s="8">
        <v>134368.024</v>
      </c>
      <c r="O383" s="10">
        <v>137967.16749999998</v>
      </c>
      <c r="P383" s="16">
        <f t="shared" si="95"/>
        <v>89449.633473389345</v>
      </c>
      <c r="Q383" s="16">
        <f t="shared" si="96"/>
        <v>16995.430359943977</v>
      </c>
      <c r="R383" s="11">
        <f t="shared" si="105"/>
        <v>106445.06383333332</v>
      </c>
      <c r="S383" s="9">
        <f t="shared" si="93"/>
        <v>-0.11274670904341555</v>
      </c>
      <c r="T383" s="12" t="s">
        <v>307</v>
      </c>
      <c r="U383" s="3" t="s">
        <v>39</v>
      </c>
      <c r="V383" s="26" t="b">
        <f t="shared" si="90"/>
        <v>1</v>
      </c>
      <c r="W383" s="28">
        <v>137967.16749999998</v>
      </c>
      <c r="X383" s="27">
        <f t="shared" si="94"/>
        <v>0</v>
      </c>
    </row>
    <row r="384" spans="1:24" ht="60" customHeight="1" x14ac:dyDescent="0.2">
      <c r="A384" s="24">
        <v>381</v>
      </c>
      <c r="B384" s="3" t="s">
        <v>10</v>
      </c>
      <c r="C384" s="3" t="s">
        <v>205</v>
      </c>
      <c r="D384" s="3" t="s">
        <v>206</v>
      </c>
      <c r="E384" s="3" t="s">
        <v>207</v>
      </c>
      <c r="F384" s="3" t="s">
        <v>216</v>
      </c>
      <c r="G384" s="3" t="e">
        <f>VLOOKUP(F384,'[1]RELACION COMPLETA X VEHICULO'!$B$1:$B$515,1,0)</f>
        <v>#N/A</v>
      </c>
      <c r="H384" s="4" t="s">
        <v>15</v>
      </c>
      <c r="I384" s="40">
        <v>0</v>
      </c>
      <c r="J384" s="41">
        <f t="shared" si="91"/>
        <v>0</v>
      </c>
      <c r="K384" s="5"/>
      <c r="L384" s="30"/>
      <c r="M384" s="5">
        <v>597594.19999999995</v>
      </c>
      <c r="N384" s="8">
        <v>674063.6</v>
      </c>
      <c r="O384" s="10">
        <v>674063.6</v>
      </c>
      <c r="P384" s="16">
        <f t="shared" si="95"/>
        <v>566440</v>
      </c>
      <c r="Q384" s="16">
        <f t="shared" si="96"/>
        <v>107623.6</v>
      </c>
      <c r="R384" s="11">
        <f>AVERAGE(N384:O384)</f>
        <v>674063.6</v>
      </c>
      <c r="S384" s="9" t="s">
        <v>308</v>
      </c>
      <c r="T384" s="12" t="s">
        <v>307</v>
      </c>
      <c r="U384" s="3" t="s">
        <v>216</v>
      </c>
      <c r="V384" s="26" t="b">
        <f t="shared" si="90"/>
        <v>1</v>
      </c>
      <c r="W384" s="28">
        <v>674063.6</v>
      </c>
      <c r="X384" s="27">
        <f t="shared" si="94"/>
        <v>0</v>
      </c>
    </row>
    <row r="385" spans="1:24" ht="60" customHeight="1" x14ac:dyDescent="0.2">
      <c r="A385" s="24">
        <v>382</v>
      </c>
      <c r="B385" s="3" t="s">
        <v>10</v>
      </c>
      <c r="C385" s="3" t="s">
        <v>205</v>
      </c>
      <c r="D385" s="3" t="s">
        <v>206</v>
      </c>
      <c r="E385" s="3" t="s">
        <v>207</v>
      </c>
      <c r="F385" s="3" t="s">
        <v>217</v>
      </c>
      <c r="G385" s="3" t="e">
        <f>VLOOKUP(F385,'[1]RELACION COMPLETA X VEHICULO'!$B$1:$B$515,1,0)</f>
        <v>#N/A</v>
      </c>
      <c r="H385" s="4" t="s">
        <v>15</v>
      </c>
      <c r="I385" s="40">
        <v>603925</v>
      </c>
      <c r="J385" s="41">
        <f t="shared" si="91"/>
        <v>31947.632500000003</v>
      </c>
      <c r="K385" s="5">
        <v>603925</v>
      </c>
      <c r="L385" s="30"/>
      <c r="M385" s="35">
        <v>610353.67749999987</v>
      </c>
      <c r="N385" s="8">
        <v>676396</v>
      </c>
      <c r="O385" s="10">
        <v>694513.75</v>
      </c>
      <c r="P385" s="16">
        <f t="shared" si="95"/>
        <v>576012.5</v>
      </c>
      <c r="Q385" s="16">
        <f t="shared" si="96"/>
        <v>109442.375</v>
      </c>
      <c r="R385" s="11">
        <f>AVERAGE(N385:O385)</f>
        <v>685454.875</v>
      </c>
      <c r="S385" s="9">
        <f t="shared" si="93"/>
        <v>0.13500000000000001</v>
      </c>
      <c r="T385" s="12" t="s">
        <v>310</v>
      </c>
      <c r="U385" s="3" t="s">
        <v>217</v>
      </c>
      <c r="V385" s="26" t="b">
        <f t="shared" si="90"/>
        <v>1</v>
      </c>
      <c r="W385" s="28">
        <v>694513.75</v>
      </c>
      <c r="X385" s="27">
        <f t="shared" si="94"/>
        <v>0</v>
      </c>
    </row>
    <row r="386" spans="1:24" ht="60" customHeight="1" x14ac:dyDescent="0.2">
      <c r="A386" s="24">
        <v>383</v>
      </c>
      <c r="B386" s="3" t="s">
        <v>10</v>
      </c>
      <c r="C386" s="3" t="s">
        <v>205</v>
      </c>
      <c r="D386" s="3" t="s">
        <v>206</v>
      </c>
      <c r="E386" s="3" t="s">
        <v>207</v>
      </c>
      <c r="F386" s="3" t="s">
        <v>41</v>
      </c>
      <c r="G386" s="3" t="e">
        <f>VLOOKUP(F386,'[1]RELACION COMPLETA X VEHICULO'!$B$1:$B$515,1,0)</f>
        <v>#N/A</v>
      </c>
      <c r="H386" s="4" t="s">
        <v>15</v>
      </c>
      <c r="I386" s="5">
        <v>632899.75</v>
      </c>
      <c r="J386" s="41">
        <f t="shared" si="91"/>
        <v>33480.396775000001</v>
      </c>
      <c r="K386" s="5">
        <v>632899.75</v>
      </c>
      <c r="L386" s="30"/>
      <c r="M386" s="5">
        <v>666380.41</v>
      </c>
      <c r="N386" s="8">
        <v>708847.72000000009</v>
      </c>
      <c r="O386" s="10">
        <v>727834.71250000002</v>
      </c>
      <c r="P386" s="16">
        <f t="shared" si="95"/>
        <v>589093.2331932775</v>
      </c>
      <c r="Q386" s="16">
        <f t="shared" si="96"/>
        <v>111927.71430672273</v>
      </c>
      <c r="R386" s="11">
        <f t="shared" ref="R386:R391" si="106">AVERAGE(M386:O386)</f>
        <v>701020.94750000013</v>
      </c>
      <c r="S386" s="9">
        <f t="shared" si="93"/>
        <v>0.107633471967717</v>
      </c>
      <c r="T386" s="12" t="s">
        <v>307</v>
      </c>
      <c r="U386" s="3" t="s">
        <v>41</v>
      </c>
      <c r="V386" s="26" t="b">
        <f t="shared" si="90"/>
        <v>1</v>
      </c>
      <c r="W386" s="28">
        <v>727834.71250000002</v>
      </c>
      <c r="X386" s="27">
        <f t="shared" si="94"/>
        <v>0</v>
      </c>
    </row>
    <row r="387" spans="1:24" ht="60" customHeight="1" x14ac:dyDescent="0.2">
      <c r="A387" s="24">
        <v>384</v>
      </c>
      <c r="B387" s="3" t="s">
        <v>10</v>
      </c>
      <c r="C387" s="3" t="s">
        <v>205</v>
      </c>
      <c r="D387" s="3" t="s">
        <v>206</v>
      </c>
      <c r="E387" s="3" t="s">
        <v>207</v>
      </c>
      <c r="F387" s="3" t="s">
        <v>42</v>
      </c>
      <c r="G387" s="3" t="e">
        <f>VLOOKUP(F387,'[1]RELACION COMPLETA X VEHICULO'!$B$1:$B$515,1,0)</f>
        <v>#N/A</v>
      </c>
      <c r="H387" s="4" t="s">
        <v>15</v>
      </c>
      <c r="I387" s="5">
        <v>649595.5</v>
      </c>
      <c r="J387" s="41">
        <f t="shared" si="91"/>
        <v>34363.601950000004</v>
      </c>
      <c r="K387" s="5">
        <v>649595.5</v>
      </c>
      <c r="L387" s="31" t="s">
        <v>346</v>
      </c>
      <c r="M387" s="7">
        <v>251400</v>
      </c>
      <c r="N387" s="8">
        <v>727546.96</v>
      </c>
      <c r="O387" s="10">
        <v>747034.82500000007</v>
      </c>
      <c r="P387" s="16">
        <f t="shared" si="95"/>
        <v>483468.287114846</v>
      </c>
      <c r="Q387" s="16">
        <f t="shared" si="96"/>
        <v>91858.974551820735</v>
      </c>
      <c r="R387" s="11">
        <f t="shared" si="106"/>
        <v>575327.26166666672</v>
      </c>
      <c r="S387" s="9">
        <f t="shared" si="93"/>
        <v>-0.11432997662904576</v>
      </c>
      <c r="T387" s="12" t="s">
        <v>307</v>
      </c>
      <c r="U387" s="3" t="s">
        <v>42</v>
      </c>
      <c r="V387" s="26" t="b">
        <f t="shared" si="90"/>
        <v>1</v>
      </c>
      <c r="W387" s="28">
        <v>747034.82500000007</v>
      </c>
      <c r="X387" s="27">
        <f t="shared" si="94"/>
        <v>0</v>
      </c>
    </row>
    <row r="388" spans="1:24" ht="60" customHeight="1" x14ac:dyDescent="0.2">
      <c r="A388" s="24">
        <v>385</v>
      </c>
      <c r="B388" s="3" t="s">
        <v>10</v>
      </c>
      <c r="C388" s="3" t="s">
        <v>205</v>
      </c>
      <c r="D388" s="3" t="s">
        <v>206</v>
      </c>
      <c r="E388" s="3" t="s">
        <v>207</v>
      </c>
      <c r="F388" s="3" t="s">
        <v>218</v>
      </c>
      <c r="G388" s="3" t="e">
        <f>VLOOKUP(F388,'[1]RELACION COMPLETA X VEHICULO'!$B$1:$B$515,1,0)</f>
        <v>#N/A</v>
      </c>
      <c r="H388" s="4" t="s">
        <v>15</v>
      </c>
      <c r="I388" s="40">
        <v>1864000</v>
      </c>
      <c r="J388" s="41">
        <f t="shared" si="91"/>
        <v>98605.6</v>
      </c>
      <c r="K388" s="5">
        <v>1864000</v>
      </c>
      <c r="L388" s="30"/>
      <c r="M388" s="5">
        <v>1962605.6</v>
      </c>
      <c r="N388" s="8">
        <v>2087680</v>
      </c>
      <c r="O388" s="10">
        <v>2143600</v>
      </c>
      <c r="P388" s="16">
        <f t="shared" si="95"/>
        <v>1734981.9607843137</v>
      </c>
      <c r="Q388" s="16">
        <f t="shared" si="96"/>
        <v>329646.57254901959</v>
      </c>
      <c r="R388" s="11">
        <f t="shared" si="106"/>
        <v>2064628.5333333332</v>
      </c>
      <c r="S388" s="9">
        <f t="shared" si="93"/>
        <v>0.10763333333333325</v>
      </c>
      <c r="T388" s="12" t="s">
        <v>307</v>
      </c>
      <c r="U388" s="3" t="s">
        <v>218</v>
      </c>
      <c r="V388" s="26" t="b">
        <f t="shared" ref="V388:V451" si="107">+F388=U388</f>
        <v>1</v>
      </c>
      <c r="W388" s="28">
        <v>2143600</v>
      </c>
      <c r="X388" s="27">
        <f t="shared" si="94"/>
        <v>0</v>
      </c>
    </row>
    <row r="389" spans="1:24" ht="60" customHeight="1" x14ac:dyDescent="0.2">
      <c r="A389" s="24">
        <v>386</v>
      </c>
      <c r="B389" s="3" t="s">
        <v>10</v>
      </c>
      <c r="C389" s="3" t="s">
        <v>205</v>
      </c>
      <c r="D389" s="3" t="s">
        <v>206</v>
      </c>
      <c r="E389" s="3" t="s">
        <v>207</v>
      </c>
      <c r="F389" s="3" t="s">
        <v>90</v>
      </c>
      <c r="G389" s="3" t="e">
        <f>VLOOKUP(F389,'[1]RELACION COMPLETA X VEHICULO'!$B$1:$B$515,1,0)</f>
        <v>#N/A</v>
      </c>
      <c r="H389" s="4" t="s">
        <v>15</v>
      </c>
      <c r="I389" s="40"/>
      <c r="J389" s="41">
        <f t="shared" ref="J389:J452" si="108">+I389*$K$2</f>
        <v>0</v>
      </c>
      <c r="K389" s="5">
        <v>1864000</v>
      </c>
      <c r="L389" s="30"/>
      <c r="M389" s="5">
        <v>112990.5</v>
      </c>
      <c r="N389" s="8">
        <v>2087680</v>
      </c>
      <c r="O389" s="10">
        <v>2143600</v>
      </c>
      <c r="P389" s="16">
        <f t="shared" si="95"/>
        <v>1777848.7394957985</v>
      </c>
      <c r="Q389" s="16">
        <f t="shared" si="96"/>
        <v>337791.26050420169</v>
      </c>
      <c r="R389" s="11">
        <f>AVERAGE(N389:O389)</f>
        <v>2115640</v>
      </c>
      <c r="S389" s="9">
        <f t="shared" ref="S389:S451" si="109">+R389/K389-1</f>
        <v>0.13500000000000001</v>
      </c>
      <c r="T389" s="12" t="s">
        <v>307</v>
      </c>
      <c r="U389" s="3" t="s">
        <v>90</v>
      </c>
      <c r="V389" s="26" t="b">
        <f t="shared" si="107"/>
        <v>1</v>
      </c>
      <c r="W389" s="28">
        <v>2143600</v>
      </c>
      <c r="X389" s="27">
        <f t="shared" ref="X389:X452" si="110">+W389-O389</f>
        <v>0</v>
      </c>
    </row>
    <row r="390" spans="1:24" ht="60" customHeight="1" x14ac:dyDescent="0.2">
      <c r="A390" s="24">
        <v>387</v>
      </c>
      <c r="B390" s="3" t="s">
        <v>10</v>
      </c>
      <c r="C390" s="3" t="s">
        <v>205</v>
      </c>
      <c r="D390" s="3" t="s">
        <v>206</v>
      </c>
      <c r="E390" s="3" t="s">
        <v>207</v>
      </c>
      <c r="F390" s="3" t="s">
        <v>91</v>
      </c>
      <c r="G390" s="3" t="e">
        <f>VLOOKUP(F390,'[1]RELACION COMPLETA X VEHICULO'!$B$1:$B$515,1,0)</f>
        <v>#N/A</v>
      </c>
      <c r="H390" s="4" t="s">
        <v>15</v>
      </c>
      <c r="I390" s="5">
        <v>2850093.9</v>
      </c>
      <c r="J390" s="41">
        <f t="shared" si="108"/>
        <v>150769.96731000001</v>
      </c>
      <c r="K390" s="5">
        <v>2850093.9</v>
      </c>
      <c r="L390" s="30"/>
      <c r="M390" s="35">
        <v>50218</v>
      </c>
      <c r="N390" s="8">
        <v>3192105.1680000001</v>
      </c>
      <c r="O390" s="10">
        <v>3277607.9849999999</v>
      </c>
      <c r="P390" s="16">
        <f t="shared" si="95"/>
        <v>2718366.8710084036</v>
      </c>
      <c r="Q390" s="16">
        <f t="shared" si="96"/>
        <v>516489.70549159672</v>
      </c>
      <c r="R390" s="11">
        <f>AVERAGE(N390:O390)</f>
        <v>3234856.5765</v>
      </c>
      <c r="S390" s="9">
        <f t="shared" si="109"/>
        <v>0.13500000000000001</v>
      </c>
      <c r="T390" s="12" t="s">
        <v>310</v>
      </c>
      <c r="U390" s="3" t="s">
        <v>91</v>
      </c>
      <c r="V390" s="26" t="b">
        <f t="shared" si="107"/>
        <v>1</v>
      </c>
      <c r="W390" s="28">
        <v>3277607.9849999999</v>
      </c>
      <c r="X390" s="27">
        <f t="shared" si="110"/>
        <v>0</v>
      </c>
    </row>
    <row r="391" spans="1:24" ht="60" customHeight="1" x14ac:dyDescent="0.2">
      <c r="A391" s="24">
        <v>388</v>
      </c>
      <c r="B391" s="3" t="s">
        <v>10</v>
      </c>
      <c r="C391" s="3" t="s">
        <v>205</v>
      </c>
      <c r="D391" s="3" t="s">
        <v>206</v>
      </c>
      <c r="E391" s="3" t="s">
        <v>207</v>
      </c>
      <c r="F391" s="3" t="s">
        <v>219</v>
      </c>
      <c r="G391" s="3" t="e">
        <f>VLOOKUP(F391,'[1]RELACION COMPLETA X VEHICULO'!$B$1:$B$515,1,0)</f>
        <v>#N/A</v>
      </c>
      <c r="H391" s="4" t="s">
        <v>15</v>
      </c>
      <c r="I391" s="40">
        <v>87465</v>
      </c>
      <c r="J391" s="41">
        <f t="shared" si="108"/>
        <v>4626.8985000000002</v>
      </c>
      <c r="K391" s="5">
        <v>87465</v>
      </c>
      <c r="L391" s="30"/>
      <c r="M391" s="5">
        <v>92091.898499999996</v>
      </c>
      <c r="N391" s="8">
        <v>97960.8</v>
      </c>
      <c r="O391" s="10">
        <v>100584.75</v>
      </c>
      <c r="P391" s="16">
        <f t="shared" si="95"/>
        <v>81411.05</v>
      </c>
      <c r="Q391" s="16">
        <f t="shared" si="96"/>
        <v>15468.0995</v>
      </c>
      <c r="R391" s="11">
        <f t="shared" si="106"/>
        <v>96879.1495</v>
      </c>
      <c r="S391" s="9">
        <f t="shared" si="109"/>
        <v>0.10763333333333325</v>
      </c>
      <c r="T391" s="12" t="s">
        <v>307</v>
      </c>
      <c r="U391" s="3" t="s">
        <v>219</v>
      </c>
      <c r="V391" s="26" t="b">
        <f t="shared" si="107"/>
        <v>1</v>
      </c>
      <c r="W391" s="28">
        <v>100584.75</v>
      </c>
      <c r="X391" s="27">
        <f t="shared" si="110"/>
        <v>0</v>
      </c>
    </row>
    <row r="392" spans="1:24" ht="60" customHeight="1" x14ac:dyDescent="0.2">
      <c r="A392" s="24">
        <v>389</v>
      </c>
      <c r="B392" s="3" t="s">
        <v>10</v>
      </c>
      <c r="C392" s="3" t="s">
        <v>205</v>
      </c>
      <c r="D392" s="3" t="s">
        <v>206</v>
      </c>
      <c r="E392" s="3" t="s">
        <v>207</v>
      </c>
      <c r="F392" s="3" t="s">
        <v>125</v>
      </c>
      <c r="G392" s="3" t="e">
        <f>VLOOKUP(F392,'[1]RELACION COMPLETA X VEHICULO'!$B$1:$B$515,1,0)</f>
        <v>#N/A</v>
      </c>
      <c r="H392" s="4" t="s">
        <v>17</v>
      </c>
      <c r="I392" s="40">
        <v>0</v>
      </c>
      <c r="J392" s="41">
        <f t="shared" si="108"/>
        <v>0</v>
      </c>
      <c r="K392" s="5"/>
      <c r="L392" s="33" t="s">
        <v>354</v>
      </c>
      <c r="M392" s="7">
        <v>37900</v>
      </c>
      <c r="N392" s="8">
        <v>580601</v>
      </c>
      <c r="O392" s="10">
        <v>580601</v>
      </c>
      <c r="P392" s="16">
        <f t="shared" ref="P392:P455" si="111">+R392/1.19</f>
        <v>487900</v>
      </c>
      <c r="Q392" s="16">
        <f t="shared" ref="Q392:Q455" si="112">+P392*19%</f>
        <v>92701</v>
      </c>
      <c r="R392" s="11">
        <f>AVERAGE(N392:O392)</f>
        <v>580601</v>
      </c>
      <c r="S392" s="9" t="s">
        <v>308</v>
      </c>
      <c r="T392" s="12" t="s">
        <v>307</v>
      </c>
      <c r="U392" s="3" t="s">
        <v>125</v>
      </c>
      <c r="V392" s="26" t="b">
        <f t="shared" si="107"/>
        <v>1</v>
      </c>
      <c r="W392" s="28">
        <v>580601</v>
      </c>
      <c r="X392" s="27">
        <f t="shared" si="110"/>
        <v>0</v>
      </c>
    </row>
    <row r="393" spans="1:24" ht="60" customHeight="1" x14ac:dyDescent="0.2">
      <c r="A393" s="24">
        <v>390</v>
      </c>
      <c r="B393" s="3" t="s">
        <v>10</v>
      </c>
      <c r="C393" s="3" t="s">
        <v>205</v>
      </c>
      <c r="D393" s="3" t="s">
        <v>206</v>
      </c>
      <c r="E393" s="3" t="s">
        <v>207</v>
      </c>
      <c r="F393" s="3" t="s">
        <v>220</v>
      </c>
      <c r="G393" s="3" t="e">
        <f>VLOOKUP(F393,'[1]RELACION COMPLETA X VEHICULO'!$B$1:$B$515,1,0)</f>
        <v>#N/A</v>
      </c>
      <c r="H393" s="4" t="s">
        <v>15</v>
      </c>
      <c r="I393" s="40">
        <v>1410150</v>
      </c>
      <c r="J393" s="41">
        <f t="shared" si="108"/>
        <v>74596.934999999998</v>
      </c>
      <c r="K393" s="5">
        <v>1410150</v>
      </c>
      <c r="L393" s="30"/>
      <c r="M393" s="5">
        <v>1484746.9350000001</v>
      </c>
      <c r="N393" s="8">
        <v>1579368</v>
      </c>
      <c r="O393" s="10">
        <v>1621672.5</v>
      </c>
      <c r="P393" s="16">
        <f t="shared" si="111"/>
        <v>1312545.5000000002</v>
      </c>
      <c r="Q393" s="16">
        <f t="shared" si="112"/>
        <v>249383.64500000005</v>
      </c>
      <c r="R393" s="11">
        <f t="shared" ref="R393" si="113">AVERAGE(M393:O393)</f>
        <v>1561929.1450000003</v>
      </c>
      <c r="S393" s="9">
        <f t="shared" si="109"/>
        <v>0.10763333333333347</v>
      </c>
      <c r="T393" s="12" t="s">
        <v>307</v>
      </c>
      <c r="U393" s="3" t="s">
        <v>220</v>
      </c>
      <c r="V393" s="26" t="b">
        <f t="shared" si="107"/>
        <v>1</v>
      </c>
      <c r="W393" s="28">
        <v>1621672.5</v>
      </c>
      <c r="X393" s="27">
        <f t="shared" si="110"/>
        <v>0</v>
      </c>
    </row>
    <row r="394" spans="1:24" ht="60" customHeight="1" x14ac:dyDescent="0.2">
      <c r="A394" s="24">
        <v>391</v>
      </c>
      <c r="B394" s="3" t="s">
        <v>10</v>
      </c>
      <c r="C394" s="3" t="s">
        <v>205</v>
      </c>
      <c r="D394" s="3" t="s">
        <v>206</v>
      </c>
      <c r="E394" s="3" t="s">
        <v>207</v>
      </c>
      <c r="F394" s="3" t="s">
        <v>221</v>
      </c>
      <c r="G394" s="3" t="e">
        <f>VLOOKUP(F394,'[1]RELACION COMPLETA X VEHICULO'!$B$1:$B$515,1,0)</f>
        <v>#N/A</v>
      </c>
      <c r="H394" s="4" t="s">
        <v>15</v>
      </c>
      <c r="I394" s="40">
        <v>131495</v>
      </c>
      <c r="J394" s="41">
        <f t="shared" si="108"/>
        <v>6956.0855000000001</v>
      </c>
      <c r="K394" s="5">
        <v>131495</v>
      </c>
      <c r="L394" s="30"/>
      <c r="M394" s="35">
        <v>121477.3618333333</v>
      </c>
      <c r="N394" s="8">
        <v>147274.4</v>
      </c>
      <c r="O394" s="10">
        <v>151219.25</v>
      </c>
      <c r="P394" s="16">
        <f t="shared" si="111"/>
        <v>125417.50000000001</v>
      </c>
      <c r="Q394" s="16">
        <f t="shared" si="112"/>
        <v>23829.325000000004</v>
      </c>
      <c r="R394" s="11">
        <f>AVERAGE(N394:O394)</f>
        <v>149246.82500000001</v>
      </c>
      <c r="S394" s="9">
        <f t="shared" si="109"/>
        <v>0.13500000000000001</v>
      </c>
      <c r="T394" s="12" t="s">
        <v>310</v>
      </c>
      <c r="U394" s="3" t="s">
        <v>221</v>
      </c>
      <c r="V394" s="26" t="b">
        <f t="shared" si="107"/>
        <v>1</v>
      </c>
      <c r="W394" s="28">
        <v>151219.25</v>
      </c>
      <c r="X394" s="27">
        <f t="shared" si="110"/>
        <v>0</v>
      </c>
    </row>
    <row r="395" spans="1:24" ht="60" customHeight="1" x14ac:dyDescent="0.2">
      <c r="A395" s="24">
        <v>392</v>
      </c>
      <c r="B395" s="3" t="s">
        <v>10</v>
      </c>
      <c r="C395" s="3" t="s">
        <v>205</v>
      </c>
      <c r="D395" s="3" t="s">
        <v>206</v>
      </c>
      <c r="E395" s="3" t="s">
        <v>207</v>
      </c>
      <c r="F395" s="3" t="s">
        <v>93</v>
      </c>
      <c r="G395" s="3" t="e">
        <f>VLOOKUP(F395,'[1]RELACION COMPLETA X VEHICULO'!$B$1:$B$515,1,0)</f>
        <v>#N/A</v>
      </c>
      <c r="H395" s="4" t="s">
        <v>15</v>
      </c>
      <c r="I395" s="40">
        <v>0</v>
      </c>
      <c r="J395" s="41">
        <f t="shared" si="108"/>
        <v>0</v>
      </c>
      <c r="K395" s="5">
        <v>1952217.7</v>
      </c>
      <c r="L395" s="30"/>
      <c r="M395" s="5">
        <v>251090</v>
      </c>
      <c r="N395" s="8">
        <v>2186483.824</v>
      </c>
      <c r="O395" s="10">
        <v>2245050.355</v>
      </c>
      <c r="P395" s="16">
        <f t="shared" si="111"/>
        <v>1861989.150840336</v>
      </c>
      <c r="Q395" s="16">
        <f t="shared" si="112"/>
        <v>353777.93865966384</v>
      </c>
      <c r="R395" s="11">
        <f>AVERAGE(N395:O395)</f>
        <v>2215767.0894999998</v>
      </c>
      <c r="S395" s="9">
        <f t="shared" si="109"/>
        <v>0.13500000000000001</v>
      </c>
      <c r="T395" s="12" t="s">
        <v>307</v>
      </c>
      <c r="U395" s="3" t="s">
        <v>93</v>
      </c>
      <c r="V395" s="26" t="b">
        <f t="shared" si="107"/>
        <v>1</v>
      </c>
      <c r="W395" s="28">
        <v>2245050.355</v>
      </c>
      <c r="X395" s="27">
        <f t="shared" si="110"/>
        <v>0</v>
      </c>
    </row>
    <row r="396" spans="1:24" ht="60" customHeight="1" x14ac:dyDescent="0.2">
      <c r="A396" s="24">
        <v>393</v>
      </c>
      <c r="B396" s="3" t="s">
        <v>10</v>
      </c>
      <c r="C396" s="3" t="s">
        <v>205</v>
      </c>
      <c r="D396" s="3" t="s">
        <v>206</v>
      </c>
      <c r="E396" s="3" t="s">
        <v>207</v>
      </c>
      <c r="F396" s="3" t="s">
        <v>222</v>
      </c>
      <c r="G396" s="3" t="e">
        <f>VLOOKUP(F396,'[1]RELACION COMPLETA X VEHICULO'!$B$1:$B$515,1,0)</f>
        <v>#N/A</v>
      </c>
      <c r="H396" s="4" t="s">
        <v>15</v>
      </c>
      <c r="I396" s="40">
        <v>0</v>
      </c>
      <c r="J396" s="41">
        <f t="shared" si="108"/>
        <v>0</v>
      </c>
      <c r="K396" s="5"/>
      <c r="L396" s="30"/>
      <c r="M396" s="5">
        <v>326417</v>
      </c>
      <c r="N396" s="8">
        <v>368186</v>
      </c>
      <c r="O396" s="10">
        <v>368186</v>
      </c>
      <c r="P396" s="16">
        <f t="shared" si="111"/>
        <v>309400</v>
      </c>
      <c r="Q396" s="16">
        <f t="shared" si="112"/>
        <v>58786</v>
      </c>
      <c r="R396" s="11">
        <f>AVERAGE(N396:O396)</f>
        <v>368186</v>
      </c>
      <c r="S396" s="9" t="s">
        <v>308</v>
      </c>
      <c r="T396" s="12" t="s">
        <v>307</v>
      </c>
      <c r="U396" s="3" t="s">
        <v>222</v>
      </c>
      <c r="V396" s="26" t="b">
        <f t="shared" si="107"/>
        <v>1</v>
      </c>
      <c r="W396" s="28">
        <v>368186</v>
      </c>
      <c r="X396" s="27">
        <f t="shared" si="110"/>
        <v>0</v>
      </c>
    </row>
    <row r="397" spans="1:24" ht="60" customHeight="1" x14ac:dyDescent="0.2">
      <c r="A397" s="24">
        <v>394</v>
      </c>
      <c r="B397" s="3" t="s">
        <v>10</v>
      </c>
      <c r="C397" s="3" t="s">
        <v>205</v>
      </c>
      <c r="D397" s="3" t="s">
        <v>206</v>
      </c>
      <c r="E397" s="3" t="s">
        <v>207</v>
      </c>
      <c r="F397" s="3" t="s">
        <v>48</v>
      </c>
      <c r="G397" s="3" t="e">
        <f>VLOOKUP(F397,'[1]RELACION COMPLETA X VEHICULO'!$B$1:$B$515,1,0)</f>
        <v>#N/A</v>
      </c>
      <c r="H397" s="4" t="s">
        <v>15</v>
      </c>
      <c r="I397" s="5">
        <v>270265.40000000002</v>
      </c>
      <c r="J397" s="41">
        <f t="shared" si="108"/>
        <v>14297.039660000002</v>
      </c>
      <c r="K397" s="5">
        <v>270265.40000000002</v>
      </c>
      <c r="L397" s="33" t="s">
        <v>349</v>
      </c>
      <c r="M397" s="14">
        <v>43000</v>
      </c>
      <c r="N397" s="8">
        <v>302697.24800000002</v>
      </c>
      <c r="O397" s="10">
        <v>310805.21000000008</v>
      </c>
      <c r="P397" s="16">
        <f t="shared" si="111"/>
        <v>257774.14201680679</v>
      </c>
      <c r="Q397" s="16">
        <f t="shared" si="112"/>
        <v>48977.086983193287</v>
      </c>
      <c r="R397" s="11">
        <f t="shared" ref="R397:R398" si="114">AVERAGE(N397:O397)</f>
        <v>306751.22900000005</v>
      </c>
      <c r="S397" s="9">
        <f t="shared" si="109"/>
        <v>0.13500000000000001</v>
      </c>
      <c r="T397" s="12" t="s">
        <v>310</v>
      </c>
      <c r="U397" s="3" t="s">
        <v>48</v>
      </c>
      <c r="V397" s="26" t="b">
        <f t="shared" si="107"/>
        <v>1</v>
      </c>
      <c r="W397" s="28">
        <v>310805.21000000008</v>
      </c>
      <c r="X397" s="27">
        <f t="shared" si="110"/>
        <v>0</v>
      </c>
    </row>
    <row r="398" spans="1:24" ht="60" customHeight="1" x14ac:dyDescent="0.2">
      <c r="A398" s="24">
        <v>395</v>
      </c>
      <c r="B398" s="3" t="s">
        <v>10</v>
      </c>
      <c r="C398" s="3" t="s">
        <v>205</v>
      </c>
      <c r="D398" s="3" t="s">
        <v>206</v>
      </c>
      <c r="E398" s="3" t="s">
        <v>207</v>
      </c>
      <c r="F398" s="3" t="s">
        <v>95</v>
      </c>
      <c r="G398" s="3" t="e">
        <f>VLOOKUP(F398,'[1]RELACION COMPLETA X VEHICULO'!$B$1:$B$515,1,0)</f>
        <v>#N/A</v>
      </c>
      <c r="H398" s="4" t="s">
        <v>15</v>
      </c>
      <c r="I398" s="40">
        <v>250583</v>
      </c>
      <c r="J398" s="41">
        <f t="shared" si="108"/>
        <v>13255.840700000001</v>
      </c>
      <c r="K398" s="5">
        <v>236359.5</v>
      </c>
      <c r="L398" s="30"/>
      <c r="M398" s="35">
        <v>233608.4813333333</v>
      </c>
      <c r="N398" s="8">
        <v>264722.64</v>
      </c>
      <c r="O398" s="10">
        <v>271813.42500000005</v>
      </c>
      <c r="P398" s="16">
        <f t="shared" si="111"/>
        <v>225435.32142857148</v>
      </c>
      <c r="Q398" s="16">
        <f t="shared" si="112"/>
        <v>42832.711071428581</v>
      </c>
      <c r="R398" s="11">
        <f t="shared" si="114"/>
        <v>268268.03250000003</v>
      </c>
      <c r="S398" s="9">
        <f t="shared" si="109"/>
        <v>0.13500000000000023</v>
      </c>
      <c r="T398" s="12" t="s">
        <v>310</v>
      </c>
      <c r="U398" s="3" t="s">
        <v>95</v>
      </c>
      <c r="V398" s="26" t="b">
        <f t="shared" si="107"/>
        <v>1</v>
      </c>
      <c r="W398" s="28">
        <v>271813.42500000005</v>
      </c>
      <c r="X398" s="27">
        <f t="shared" si="110"/>
        <v>0</v>
      </c>
    </row>
    <row r="399" spans="1:24" ht="60" customHeight="1" x14ac:dyDescent="0.2">
      <c r="A399" s="24">
        <v>396</v>
      </c>
      <c r="B399" s="3" t="s">
        <v>10</v>
      </c>
      <c r="C399" s="3" t="s">
        <v>205</v>
      </c>
      <c r="D399" s="3" t="s">
        <v>206</v>
      </c>
      <c r="E399" s="3" t="s">
        <v>207</v>
      </c>
      <c r="F399" s="3" t="s">
        <v>223</v>
      </c>
      <c r="G399" s="3" t="e">
        <f>VLOOKUP(F399,'[1]RELACION COMPLETA X VEHICULO'!$B$1:$B$515,1,0)</f>
        <v>#N/A</v>
      </c>
      <c r="H399" s="4" t="s">
        <v>15</v>
      </c>
      <c r="I399" s="40">
        <v>74375</v>
      </c>
      <c r="J399" s="41">
        <f t="shared" si="108"/>
        <v>3934.4375</v>
      </c>
      <c r="K399" s="5">
        <v>74375</v>
      </c>
      <c r="L399" s="30"/>
      <c r="M399" s="5">
        <v>78309.4375</v>
      </c>
      <c r="N399" s="8">
        <v>83300</v>
      </c>
      <c r="O399" s="10">
        <v>85531.25</v>
      </c>
      <c r="P399" s="16">
        <f t="shared" si="111"/>
        <v>69227.083333333343</v>
      </c>
      <c r="Q399" s="16">
        <f t="shared" si="112"/>
        <v>13153.145833333336</v>
      </c>
      <c r="R399" s="11">
        <f t="shared" ref="R399:R401" si="115">AVERAGE(M399:O399)</f>
        <v>82380.229166666672</v>
      </c>
      <c r="S399" s="9">
        <f t="shared" si="109"/>
        <v>0.10763333333333347</v>
      </c>
      <c r="T399" s="12" t="s">
        <v>307</v>
      </c>
      <c r="U399" s="3" t="s">
        <v>223</v>
      </c>
      <c r="V399" s="26" t="b">
        <f t="shared" si="107"/>
        <v>1</v>
      </c>
      <c r="W399" s="28">
        <v>85531.25</v>
      </c>
      <c r="X399" s="27">
        <f t="shared" si="110"/>
        <v>0</v>
      </c>
    </row>
    <row r="400" spans="1:24" ht="60" customHeight="1" x14ac:dyDescent="0.2">
      <c r="A400" s="24">
        <v>397</v>
      </c>
      <c r="B400" s="3" t="s">
        <v>10</v>
      </c>
      <c r="C400" s="3" t="s">
        <v>205</v>
      </c>
      <c r="D400" s="3" t="s">
        <v>206</v>
      </c>
      <c r="E400" s="3" t="s">
        <v>207</v>
      </c>
      <c r="F400" s="3" t="s">
        <v>224</v>
      </c>
      <c r="G400" s="3" t="e">
        <f>VLOOKUP(F400,'[1]RELACION COMPLETA X VEHICULO'!$B$1:$B$515,1,0)</f>
        <v>#N/A</v>
      </c>
      <c r="H400" s="4" t="s">
        <v>15</v>
      </c>
      <c r="I400" s="40">
        <v>138689</v>
      </c>
      <c r="J400" s="41">
        <f t="shared" si="108"/>
        <v>7336.6481000000003</v>
      </c>
      <c r="K400" s="5">
        <v>138688.5</v>
      </c>
      <c r="L400" s="30"/>
      <c r="M400" s="5">
        <v>146025.64809999999</v>
      </c>
      <c r="N400" s="8">
        <v>155331.12</v>
      </c>
      <c r="O400" s="10">
        <v>159491.77499999999</v>
      </c>
      <c r="P400" s="16">
        <f t="shared" si="111"/>
        <v>129089.22775910364</v>
      </c>
      <c r="Q400" s="16">
        <f t="shared" si="112"/>
        <v>24526.953274229691</v>
      </c>
      <c r="R400" s="11">
        <f t="shared" si="115"/>
        <v>153616.18103333333</v>
      </c>
      <c r="S400" s="9">
        <f t="shared" si="109"/>
        <v>0.10763459863891622</v>
      </c>
      <c r="T400" s="12" t="s">
        <v>307</v>
      </c>
      <c r="U400" s="3" t="s">
        <v>224</v>
      </c>
      <c r="V400" s="26" t="b">
        <f t="shared" si="107"/>
        <v>1</v>
      </c>
      <c r="W400" s="28">
        <v>159491.77499999999</v>
      </c>
      <c r="X400" s="27">
        <f t="shared" si="110"/>
        <v>0</v>
      </c>
    </row>
    <row r="401" spans="1:24" ht="60" customHeight="1" x14ac:dyDescent="0.2">
      <c r="A401" s="24">
        <v>398</v>
      </c>
      <c r="B401" s="3" t="s">
        <v>10</v>
      </c>
      <c r="C401" s="3" t="s">
        <v>205</v>
      </c>
      <c r="D401" s="3" t="s">
        <v>206</v>
      </c>
      <c r="E401" s="3" t="s">
        <v>207</v>
      </c>
      <c r="F401" s="3" t="s">
        <v>53</v>
      </c>
      <c r="G401" s="3" t="e">
        <f>VLOOKUP(F401,'[1]RELACION COMPLETA X VEHICULO'!$B$1:$B$515,1,0)</f>
        <v>#N/A</v>
      </c>
      <c r="H401" s="4" t="s">
        <v>15</v>
      </c>
      <c r="I401" s="5">
        <v>281392.59999999998</v>
      </c>
      <c r="J401" s="41">
        <f t="shared" si="108"/>
        <v>14885.668539999999</v>
      </c>
      <c r="K401" s="5">
        <v>281392.59999999998</v>
      </c>
      <c r="L401" s="30"/>
      <c r="M401" s="5">
        <v>296278.68969999999</v>
      </c>
      <c r="N401" s="8">
        <v>315159.712</v>
      </c>
      <c r="O401" s="10">
        <v>323601.49</v>
      </c>
      <c r="P401" s="16">
        <f t="shared" si="111"/>
        <v>261915.93605042022</v>
      </c>
      <c r="Q401" s="16">
        <f t="shared" si="112"/>
        <v>49764.027849579841</v>
      </c>
      <c r="R401" s="11">
        <f t="shared" si="115"/>
        <v>311679.96390000003</v>
      </c>
      <c r="S401" s="9">
        <f t="shared" si="109"/>
        <v>0.10763383223297285</v>
      </c>
      <c r="T401" s="12" t="s">
        <v>307</v>
      </c>
      <c r="U401" s="3" t="s">
        <v>53</v>
      </c>
      <c r="V401" s="26" t="b">
        <f t="shared" si="107"/>
        <v>1</v>
      </c>
      <c r="W401" s="28">
        <v>323601.49</v>
      </c>
      <c r="X401" s="27">
        <f t="shared" si="110"/>
        <v>0</v>
      </c>
    </row>
    <row r="402" spans="1:24" ht="60" customHeight="1" x14ac:dyDescent="0.2">
      <c r="A402" s="24">
        <v>399</v>
      </c>
      <c r="B402" s="3" t="s">
        <v>10</v>
      </c>
      <c r="C402" s="3" t="s">
        <v>205</v>
      </c>
      <c r="D402" s="3" t="s">
        <v>206</v>
      </c>
      <c r="E402" s="3" t="s">
        <v>207</v>
      </c>
      <c r="F402" s="3" t="s">
        <v>54</v>
      </c>
      <c r="G402" s="3" t="e">
        <f>VLOOKUP(F402,'[1]RELACION COMPLETA X VEHICULO'!$B$1:$B$515,1,0)</f>
        <v>#N/A</v>
      </c>
      <c r="H402" s="4" t="s">
        <v>15</v>
      </c>
      <c r="I402" s="5">
        <v>813813</v>
      </c>
      <c r="J402" s="41">
        <f t="shared" si="108"/>
        <v>43050.707699999999</v>
      </c>
      <c r="K402" s="5">
        <v>813813</v>
      </c>
      <c r="L402" s="30"/>
      <c r="M402" s="35">
        <v>687365.23590000009</v>
      </c>
      <c r="N402" s="8">
        <v>911470.55999999994</v>
      </c>
      <c r="O402" s="10">
        <v>935884.95</v>
      </c>
      <c r="P402" s="16">
        <f t="shared" si="111"/>
        <v>776199.79411764699</v>
      </c>
      <c r="Q402" s="16">
        <f t="shared" si="112"/>
        <v>147477.96088235293</v>
      </c>
      <c r="R402" s="11">
        <f>AVERAGE(N402:O402)</f>
        <v>923677.75499999989</v>
      </c>
      <c r="S402" s="9">
        <f t="shared" si="109"/>
        <v>0.13499999999999979</v>
      </c>
      <c r="T402" s="12" t="s">
        <v>310</v>
      </c>
      <c r="U402" s="3" t="s">
        <v>54</v>
      </c>
      <c r="V402" s="26" t="b">
        <f t="shared" si="107"/>
        <v>1</v>
      </c>
      <c r="W402" s="28">
        <v>935884.95</v>
      </c>
      <c r="X402" s="27">
        <f t="shared" si="110"/>
        <v>0</v>
      </c>
    </row>
    <row r="403" spans="1:24" ht="60" customHeight="1" x14ac:dyDescent="0.2">
      <c r="A403" s="24">
        <v>400</v>
      </c>
      <c r="B403" s="3" t="s">
        <v>10</v>
      </c>
      <c r="C403" s="3" t="s">
        <v>205</v>
      </c>
      <c r="D403" s="3" t="s">
        <v>206</v>
      </c>
      <c r="E403" s="3" t="s">
        <v>207</v>
      </c>
      <c r="F403" s="3" t="s">
        <v>96</v>
      </c>
      <c r="G403" s="3" t="e">
        <f>VLOOKUP(F403,'[1]RELACION COMPLETA X VEHICULO'!$B$1:$B$515,1,0)</f>
        <v>#N/A</v>
      </c>
      <c r="H403" s="4" t="s">
        <v>15</v>
      </c>
      <c r="I403" s="5">
        <v>661129.1</v>
      </c>
      <c r="J403" s="41">
        <f t="shared" si="108"/>
        <v>34973.72939</v>
      </c>
      <c r="K403" s="5">
        <v>661129.1</v>
      </c>
      <c r="L403" s="30"/>
      <c r="M403" s="35">
        <v>150654</v>
      </c>
      <c r="N403" s="8">
        <v>740464.59199999995</v>
      </c>
      <c r="O403" s="10">
        <v>760298.46500000008</v>
      </c>
      <c r="P403" s="16">
        <f t="shared" si="111"/>
        <v>630572.71302521008</v>
      </c>
      <c r="Q403" s="16">
        <f t="shared" si="112"/>
        <v>119808.81547478991</v>
      </c>
      <c r="R403" s="11">
        <f t="shared" ref="R403:R404" si="116">AVERAGE(N403:O403)</f>
        <v>750381.52850000001</v>
      </c>
      <c r="S403" s="9">
        <f t="shared" si="109"/>
        <v>0.13500000000000001</v>
      </c>
      <c r="T403" s="12" t="s">
        <v>310</v>
      </c>
      <c r="U403" s="3" t="s">
        <v>96</v>
      </c>
      <c r="V403" s="26" t="b">
        <f t="shared" si="107"/>
        <v>1</v>
      </c>
      <c r="W403" s="28">
        <v>760298.46500000008</v>
      </c>
      <c r="X403" s="27">
        <f t="shared" si="110"/>
        <v>0</v>
      </c>
    </row>
    <row r="404" spans="1:24" ht="60" customHeight="1" x14ac:dyDescent="0.2">
      <c r="A404" s="24">
        <v>401</v>
      </c>
      <c r="B404" s="3" t="s">
        <v>10</v>
      </c>
      <c r="C404" s="3" t="s">
        <v>205</v>
      </c>
      <c r="D404" s="3" t="s">
        <v>206</v>
      </c>
      <c r="E404" s="3" t="s">
        <v>207</v>
      </c>
      <c r="F404" s="3" t="s">
        <v>97</v>
      </c>
      <c r="G404" s="3" t="e">
        <f>VLOOKUP(F404,'[1]RELACION COMPLETA X VEHICULO'!$B$1:$B$515,1,0)</f>
        <v>#N/A</v>
      </c>
      <c r="H404" s="4" t="s">
        <v>15</v>
      </c>
      <c r="I404" s="5">
        <v>414596.75</v>
      </c>
      <c r="J404" s="41">
        <f t="shared" si="108"/>
        <v>21932.168075000001</v>
      </c>
      <c r="K404" s="5">
        <v>414596.75</v>
      </c>
      <c r="L404" s="30"/>
      <c r="M404" s="35">
        <v>50218</v>
      </c>
      <c r="N404" s="8">
        <v>464348.3600000001</v>
      </c>
      <c r="O404" s="10">
        <v>476786.26250000007</v>
      </c>
      <c r="P404" s="16">
        <f t="shared" si="111"/>
        <v>395434.71533613454</v>
      </c>
      <c r="Q404" s="16">
        <f t="shared" si="112"/>
        <v>75132.59591386556</v>
      </c>
      <c r="R404" s="11">
        <f t="shared" si="116"/>
        <v>470567.31125000009</v>
      </c>
      <c r="S404" s="9">
        <f t="shared" si="109"/>
        <v>0.13500000000000023</v>
      </c>
      <c r="T404" s="12" t="s">
        <v>310</v>
      </c>
      <c r="U404" s="3" t="s">
        <v>97</v>
      </c>
      <c r="V404" s="26" t="b">
        <f t="shared" si="107"/>
        <v>1</v>
      </c>
      <c r="W404" s="28">
        <v>476786.26250000007</v>
      </c>
      <c r="X404" s="27">
        <f t="shared" si="110"/>
        <v>0</v>
      </c>
    </row>
    <row r="405" spans="1:24" ht="60" customHeight="1" x14ac:dyDescent="0.2">
      <c r="A405" s="24">
        <v>402</v>
      </c>
      <c r="B405" s="3" t="s">
        <v>10</v>
      </c>
      <c r="C405" s="3" t="s">
        <v>205</v>
      </c>
      <c r="D405" s="3" t="s">
        <v>206</v>
      </c>
      <c r="E405" s="3" t="s">
        <v>207</v>
      </c>
      <c r="F405" s="3" t="s">
        <v>225</v>
      </c>
      <c r="G405" s="3" t="e">
        <f>VLOOKUP(F405,'[1]RELACION COMPLETA X VEHICULO'!$B$1:$B$515,1,0)</f>
        <v>#N/A</v>
      </c>
      <c r="H405" s="4" t="s">
        <v>15</v>
      </c>
      <c r="I405" s="40">
        <v>0</v>
      </c>
      <c r="J405" s="41">
        <f t="shared" si="108"/>
        <v>0</v>
      </c>
      <c r="K405" s="5"/>
      <c r="L405" s="30"/>
      <c r="M405" s="5">
        <v>125545</v>
      </c>
      <c r="N405" s="8">
        <v>141610</v>
      </c>
      <c r="O405" s="10">
        <v>141610</v>
      </c>
      <c r="P405" s="16">
        <f t="shared" si="111"/>
        <v>119000</v>
      </c>
      <c r="Q405" s="16">
        <f t="shared" si="112"/>
        <v>22610</v>
      </c>
      <c r="R405" s="11">
        <f>AVERAGE(N405:O405)</f>
        <v>141610</v>
      </c>
      <c r="S405" s="9" t="s">
        <v>308</v>
      </c>
      <c r="T405" s="12" t="s">
        <v>307</v>
      </c>
      <c r="U405" s="3" t="s">
        <v>225</v>
      </c>
      <c r="V405" s="26" t="b">
        <f t="shared" si="107"/>
        <v>1</v>
      </c>
      <c r="W405" s="28">
        <v>141610</v>
      </c>
      <c r="X405" s="27">
        <f t="shared" si="110"/>
        <v>0</v>
      </c>
    </row>
    <row r="406" spans="1:24" ht="60" customHeight="1" x14ac:dyDescent="0.2">
      <c r="A406" s="24">
        <v>403</v>
      </c>
      <c r="B406" s="3" t="s">
        <v>10</v>
      </c>
      <c r="C406" s="3" t="s">
        <v>205</v>
      </c>
      <c r="D406" s="3" t="s">
        <v>206</v>
      </c>
      <c r="E406" s="3" t="s">
        <v>207</v>
      </c>
      <c r="F406" s="3" t="s">
        <v>226</v>
      </c>
      <c r="G406" s="3" t="e">
        <f>VLOOKUP(F406,'[1]RELACION COMPLETA X VEHICULO'!$B$1:$B$515,1,0)</f>
        <v>#N/A</v>
      </c>
      <c r="H406" s="4" t="s">
        <v>15</v>
      </c>
      <c r="I406" s="40">
        <v>15787</v>
      </c>
      <c r="J406" s="41">
        <f t="shared" si="108"/>
        <v>835.13229999999999</v>
      </c>
      <c r="K406" s="5">
        <v>15787.05</v>
      </c>
      <c r="L406" s="30"/>
      <c r="M406" s="5">
        <v>16622.132300000001</v>
      </c>
      <c r="N406" s="8">
        <v>17681.495999999999</v>
      </c>
      <c r="O406" s="10">
        <v>18155.107499999998</v>
      </c>
      <c r="P406" s="16">
        <f t="shared" si="111"/>
        <v>14694.3237535014</v>
      </c>
      <c r="Q406" s="16">
        <f t="shared" si="112"/>
        <v>2791.9215131652659</v>
      </c>
      <c r="R406" s="11">
        <f t="shared" ref="R406" si="117">AVERAGE(M406:O406)</f>
        <v>17486.245266666665</v>
      </c>
      <c r="S406" s="9">
        <f t="shared" si="109"/>
        <v>0.1076322217682637</v>
      </c>
      <c r="T406" s="12" t="s">
        <v>307</v>
      </c>
      <c r="U406" s="3" t="s">
        <v>226</v>
      </c>
      <c r="V406" s="26" t="b">
        <f t="shared" si="107"/>
        <v>1</v>
      </c>
      <c r="W406" s="28">
        <v>18155.107499999998</v>
      </c>
      <c r="X406" s="27">
        <f t="shared" si="110"/>
        <v>0</v>
      </c>
    </row>
    <row r="407" spans="1:24" ht="60" customHeight="1" x14ac:dyDescent="0.2">
      <c r="A407" s="24">
        <v>404</v>
      </c>
      <c r="B407" s="3" t="s">
        <v>62</v>
      </c>
      <c r="C407" s="3" t="s">
        <v>205</v>
      </c>
      <c r="D407" s="3" t="s">
        <v>206</v>
      </c>
      <c r="E407" s="3" t="s">
        <v>207</v>
      </c>
      <c r="F407" s="3" t="s">
        <v>63</v>
      </c>
      <c r="G407" s="3" t="e">
        <f>VLOOKUP(F407,'[1]RELACION COMPLETA X VEHICULO'!$B$1:$B$515,1,0)</f>
        <v>#N/A</v>
      </c>
      <c r="H407" s="4" t="s">
        <v>15</v>
      </c>
      <c r="I407" s="5">
        <v>164344.4</v>
      </c>
      <c r="J407" s="41">
        <f t="shared" si="108"/>
        <v>8693.8187600000001</v>
      </c>
      <c r="K407" s="5">
        <v>164344.4</v>
      </c>
      <c r="L407" s="30"/>
      <c r="M407" s="35">
        <v>225072.5992</v>
      </c>
      <c r="N407" s="8">
        <v>184065.72799999997</v>
      </c>
      <c r="O407" s="10">
        <v>188996.06</v>
      </c>
      <c r="P407" s="16">
        <f t="shared" si="111"/>
        <v>156748.65042016804</v>
      </c>
      <c r="Q407" s="16">
        <f t="shared" si="112"/>
        <v>29782.243579831927</v>
      </c>
      <c r="R407" s="11">
        <f>AVERAGE(N407:O407)</f>
        <v>186530.89399999997</v>
      </c>
      <c r="S407" s="9">
        <f t="shared" si="109"/>
        <v>0.13499999999999979</v>
      </c>
      <c r="T407" s="12" t="s">
        <v>307</v>
      </c>
      <c r="U407" s="3" t="s">
        <v>63</v>
      </c>
      <c r="V407" s="26" t="b">
        <f t="shared" si="107"/>
        <v>1</v>
      </c>
      <c r="W407" s="28">
        <v>188996.06</v>
      </c>
      <c r="X407" s="27">
        <f t="shared" si="110"/>
        <v>0</v>
      </c>
    </row>
    <row r="408" spans="1:24" ht="60" customHeight="1" x14ac:dyDescent="0.2">
      <c r="A408" s="24">
        <v>405</v>
      </c>
      <c r="B408" s="3" t="s">
        <v>62</v>
      </c>
      <c r="C408" s="3" t="s">
        <v>205</v>
      </c>
      <c r="D408" s="3" t="s">
        <v>206</v>
      </c>
      <c r="E408" s="3" t="s">
        <v>207</v>
      </c>
      <c r="F408" s="3" t="s">
        <v>227</v>
      </c>
      <c r="G408" s="3" t="e">
        <f>VLOOKUP(F408,'[1]RELACION COMPLETA X VEHICULO'!$B$1:$B$515,1,0)</f>
        <v>#N/A</v>
      </c>
      <c r="H408" s="4" t="s">
        <v>15</v>
      </c>
      <c r="I408" s="40">
        <v>0</v>
      </c>
      <c r="J408" s="41">
        <f t="shared" si="108"/>
        <v>0</v>
      </c>
      <c r="K408" s="5"/>
      <c r="L408" s="30"/>
      <c r="M408" s="5">
        <v>251090</v>
      </c>
      <c r="N408" s="8">
        <v>283220</v>
      </c>
      <c r="O408" s="10">
        <v>283220</v>
      </c>
      <c r="P408" s="16">
        <f t="shared" si="111"/>
        <v>238000</v>
      </c>
      <c r="Q408" s="16">
        <f t="shared" si="112"/>
        <v>45220</v>
      </c>
      <c r="R408" s="11">
        <f>AVERAGE(N408:O408)</f>
        <v>283220</v>
      </c>
      <c r="S408" s="9" t="s">
        <v>308</v>
      </c>
      <c r="T408" s="12" t="s">
        <v>307</v>
      </c>
      <c r="U408" s="3" t="s">
        <v>227</v>
      </c>
      <c r="V408" s="26" t="b">
        <f t="shared" si="107"/>
        <v>1</v>
      </c>
      <c r="W408" s="28">
        <v>283220</v>
      </c>
      <c r="X408" s="27">
        <f t="shared" si="110"/>
        <v>0</v>
      </c>
    </row>
    <row r="409" spans="1:24" ht="60" customHeight="1" x14ac:dyDescent="0.2">
      <c r="A409" s="24">
        <v>406</v>
      </c>
      <c r="B409" s="3" t="s">
        <v>62</v>
      </c>
      <c r="C409" s="3" t="s">
        <v>205</v>
      </c>
      <c r="D409" s="3" t="s">
        <v>206</v>
      </c>
      <c r="E409" s="3" t="s">
        <v>207</v>
      </c>
      <c r="F409" s="3" t="s">
        <v>98</v>
      </c>
      <c r="G409" s="3" t="e">
        <f>VLOOKUP(F409,'[1]RELACION COMPLETA X VEHICULO'!$B$1:$B$515,1,0)</f>
        <v>#N/A</v>
      </c>
      <c r="H409" s="4" t="s">
        <v>15</v>
      </c>
      <c r="I409" s="40">
        <v>133534</v>
      </c>
      <c r="J409" s="41">
        <f t="shared" si="108"/>
        <v>7063.9486000000006</v>
      </c>
      <c r="K409" s="5">
        <v>135374.39999999999</v>
      </c>
      <c r="L409" s="30"/>
      <c r="M409" s="5">
        <v>142535.28460000001</v>
      </c>
      <c r="N409" s="8">
        <v>151619.32800000001</v>
      </c>
      <c r="O409" s="10">
        <v>155680.56</v>
      </c>
      <c r="P409" s="16">
        <f t="shared" si="111"/>
        <v>126004.25002801121</v>
      </c>
      <c r="Q409" s="16">
        <f t="shared" si="112"/>
        <v>23940.807505322133</v>
      </c>
      <c r="R409" s="11">
        <f t="shared" ref="R409" si="118">AVERAGE(M409:O409)</f>
        <v>149945.05753333334</v>
      </c>
      <c r="S409" s="9">
        <f t="shared" si="109"/>
        <v>0.10763229630811555</v>
      </c>
      <c r="T409" s="12" t="s">
        <v>307</v>
      </c>
      <c r="U409" s="3" t="s">
        <v>98</v>
      </c>
      <c r="V409" s="26" t="b">
        <f t="shared" si="107"/>
        <v>1</v>
      </c>
      <c r="W409" s="28">
        <v>155680.56</v>
      </c>
      <c r="X409" s="27">
        <f t="shared" si="110"/>
        <v>0</v>
      </c>
    </row>
    <row r="410" spans="1:24" ht="60" customHeight="1" x14ac:dyDescent="0.2">
      <c r="A410" s="24">
        <v>407</v>
      </c>
      <c r="B410" s="3" t="s">
        <v>62</v>
      </c>
      <c r="C410" s="3" t="s">
        <v>205</v>
      </c>
      <c r="D410" s="3" t="s">
        <v>206</v>
      </c>
      <c r="E410" s="3" t="s">
        <v>207</v>
      </c>
      <c r="F410" s="3" t="s">
        <v>228</v>
      </c>
      <c r="G410" s="3" t="s">
        <v>326</v>
      </c>
      <c r="H410" s="4" t="s">
        <v>15</v>
      </c>
      <c r="I410" s="40"/>
      <c r="J410" s="41">
        <f t="shared" si="108"/>
        <v>0</v>
      </c>
      <c r="K410" s="5">
        <v>172550</v>
      </c>
      <c r="L410" s="30"/>
      <c r="M410" s="5"/>
      <c r="N410" s="8">
        <v>193256</v>
      </c>
      <c r="O410" s="10">
        <v>198432.5</v>
      </c>
      <c r="P410" s="16">
        <f t="shared" si="111"/>
        <v>164575</v>
      </c>
      <c r="Q410" s="16">
        <f t="shared" si="112"/>
        <v>31269.25</v>
      </c>
      <c r="R410" s="11">
        <f>AVERAGE(N410:O410)</f>
        <v>195844.25</v>
      </c>
      <c r="S410" s="9">
        <f t="shared" si="109"/>
        <v>0.13500000000000001</v>
      </c>
      <c r="T410" s="12" t="s">
        <v>307</v>
      </c>
      <c r="U410" s="3" t="s">
        <v>228</v>
      </c>
      <c r="V410" s="26" t="b">
        <f t="shared" si="107"/>
        <v>1</v>
      </c>
      <c r="W410" s="28">
        <v>198432.5</v>
      </c>
      <c r="X410" s="27">
        <f t="shared" si="110"/>
        <v>0</v>
      </c>
    </row>
    <row r="411" spans="1:24" ht="60" customHeight="1" x14ac:dyDescent="0.2">
      <c r="A411" s="24">
        <v>408</v>
      </c>
      <c r="B411" s="3" t="s">
        <v>62</v>
      </c>
      <c r="C411" s="3" t="s">
        <v>205</v>
      </c>
      <c r="D411" s="3" t="s">
        <v>206</v>
      </c>
      <c r="E411" s="3" t="s">
        <v>207</v>
      </c>
      <c r="F411" s="3" t="s">
        <v>229</v>
      </c>
      <c r="G411" s="3" t="e">
        <f>VLOOKUP(F411,'[1]RELACION COMPLETA X VEHICULO'!$B$1:$B$515,1,0)</f>
        <v>#N/A</v>
      </c>
      <c r="H411" s="4" t="s">
        <v>15</v>
      </c>
      <c r="I411" s="40">
        <v>0</v>
      </c>
      <c r="J411" s="41">
        <f t="shared" si="108"/>
        <v>0</v>
      </c>
      <c r="K411" s="5"/>
      <c r="L411" s="30"/>
      <c r="M411" s="5">
        <v>351526</v>
      </c>
      <c r="N411" s="8">
        <v>396508</v>
      </c>
      <c r="O411" s="10">
        <v>396508</v>
      </c>
      <c r="P411" s="16">
        <f t="shared" si="111"/>
        <v>333200</v>
      </c>
      <c r="Q411" s="16">
        <f t="shared" si="112"/>
        <v>63308</v>
      </c>
      <c r="R411" s="11">
        <f>AVERAGE(N411:O411)</f>
        <v>396508</v>
      </c>
      <c r="S411" s="9" t="s">
        <v>308</v>
      </c>
      <c r="T411" s="12" t="s">
        <v>307</v>
      </c>
      <c r="U411" s="3" t="s">
        <v>229</v>
      </c>
      <c r="V411" s="26" t="b">
        <f t="shared" si="107"/>
        <v>1</v>
      </c>
      <c r="W411" s="28">
        <v>396508</v>
      </c>
      <c r="X411" s="27">
        <f t="shared" si="110"/>
        <v>0</v>
      </c>
    </row>
    <row r="412" spans="1:24" ht="60" customHeight="1" x14ac:dyDescent="0.2">
      <c r="A412" s="24">
        <v>409</v>
      </c>
      <c r="B412" s="3" t="s">
        <v>62</v>
      </c>
      <c r="C412" s="3" t="s">
        <v>205</v>
      </c>
      <c r="D412" s="3" t="s">
        <v>206</v>
      </c>
      <c r="E412" s="3" t="s">
        <v>207</v>
      </c>
      <c r="F412" s="3" t="s">
        <v>66</v>
      </c>
      <c r="G412" s="3" t="e">
        <f>VLOOKUP(F412,'[1]RELACION COMPLETA X VEHICULO'!$B$1:$B$515,1,0)</f>
        <v>#N/A</v>
      </c>
      <c r="H412" s="4" t="s">
        <v>15</v>
      </c>
      <c r="I412" s="5">
        <v>344314.6</v>
      </c>
      <c r="J412" s="41">
        <f t="shared" si="108"/>
        <v>18214.242340000001</v>
      </c>
      <c r="K412" s="5">
        <v>344314.6</v>
      </c>
      <c r="L412" s="30"/>
      <c r="M412" s="5">
        <v>362529.2635</v>
      </c>
      <c r="N412" s="8">
        <v>385632.35199999996</v>
      </c>
      <c r="O412" s="10">
        <v>395961.79</v>
      </c>
      <c r="P412" s="16">
        <f t="shared" si="111"/>
        <v>320482.74663865543</v>
      </c>
      <c r="Q412" s="16">
        <f t="shared" si="112"/>
        <v>60891.721861344529</v>
      </c>
      <c r="R412" s="11">
        <f t="shared" ref="R412:R422" si="119">AVERAGE(M412:O412)</f>
        <v>381374.46849999996</v>
      </c>
      <c r="S412" s="9">
        <f t="shared" si="109"/>
        <v>0.10763374106122714</v>
      </c>
      <c r="T412" s="12" t="s">
        <v>307</v>
      </c>
      <c r="U412" s="3" t="s">
        <v>66</v>
      </c>
      <c r="V412" s="26" t="b">
        <f t="shared" si="107"/>
        <v>1</v>
      </c>
      <c r="W412" s="28">
        <v>395961.79</v>
      </c>
      <c r="X412" s="27">
        <f t="shared" si="110"/>
        <v>0</v>
      </c>
    </row>
    <row r="413" spans="1:24" ht="60" customHeight="1" x14ac:dyDescent="0.2">
      <c r="A413" s="24">
        <v>410</v>
      </c>
      <c r="B413" s="3" t="s">
        <v>62</v>
      </c>
      <c r="C413" s="3" t="s">
        <v>205</v>
      </c>
      <c r="D413" s="3" t="s">
        <v>206</v>
      </c>
      <c r="E413" s="3" t="s">
        <v>207</v>
      </c>
      <c r="F413" s="3" t="s">
        <v>99</v>
      </c>
      <c r="G413" s="3" t="e">
        <f>VLOOKUP(F413,'[1]RELACION COMPLETA X VEHICULO'!$B$1:$B$515,1,0)</f>
        <v>#N/A</v>
      </c>
      <c r="H413" s="4" t="s">
        <v>15</v>
      </c>
      <c r="I413" s="40">
        <v>647598</v>
      </c>
      <c r="J413" s="41">
        <f t="shared" si="108"/>
        <v>34257.934200000003</v>
      </c>
      <c r="K413" s="5">
        <v>622339</v>
      </c>
      <c r="L413" s="30"/>
      <c r="M413" s="5">
        <v>655260.73309999995</v>
      </c>
      <c r="N413" s="8">
        <v>697019.68</v>
      </c>
      <c r="O413" s="10">
        <v>715689.85000000009</v>
      </c>
      <c r="P413" s="16">
        <f t="shared" si="111"/>
        <v>579263.37901960791</v>
      </c>
      <c r="Q413" s="16">
        <f t="shared" si="112"/>
        <v>110060.0420137255</v>
      </c>
      <c r="R413" s="11">
        <f t="shared" si="119"/>
        <v>689323.4210333334</v>
      </c>
      <c r="S413" s="9">
        <f t="shared" si="109"/>
        <v>0.10763333333333347</v>
      </c>
      <c r="T413" s="12" t="s">
        <v>307</v>
      </c>
      <c r="U413" s="3" t="s">
        <v>99</v>
      </c>
      <c r="V413" s="26" t="b">
        <f t="shared" si="107"/>
        <v>1</v>
      </c>
      <c r="W413" s="28">
        <v>715689.85000000009</v>
      </c>
      <c r="X413" s="27">
        <f t="shared" si="110"/>
        <v>0</v>
      </c>
    </row>
    <row r="414" spans="1:24" ht="60" customHeight="1" x14ac:dyDescent="0.2">
      <c r="A414" s="24">
        <v>411</v>
      </c>
      <c r="B414" s="3" t="s">
        <v>62</v>
      </c>
      <c r="C414" s="3" t="s">
        <v>205</v>
      </c>
      <c r="D414" s="3" t="s">
        <v>206</v>
      </c>
      <c r="E414" s="3" t="s">
        <v>207</v>
      </c>
      <c r="F414" s="3" t="s">
        <v>67</v>
      </c>
      <c r="G414" s="3" t="e">
        <f>VLOOKUP(F414,'[1]RELACION COMPLETA X VEHICULO'!$B$1:$B$515,1,0)</f>
        <v>#N/A</v>
      </c>
      <c r="H414" s="4" t="s">
        <v>15</v>
      </c>
      <c r="I414" s="40">
        <v>108465</v>
      </c>
      <c r="J414" s="41">
        <f t="shared" si="108"/>
        <v>5737.7984999999999</v>
      </c>
      <c r="K414" s="5">
        <v>106909.6</v>
      </c>
      <c r="L414" s="30"/>
      <c r="M414" s="5">
        <v>121218.51300000001</v>
      </c>
      <c r="N414" s="8">
        <v>119738.75200000002</v>
      </c>
      <c r="O414" s="10">
        <v>122946.04000000002</v>
      </c>
      <c r="P414" s="16">
        <f t="shared" si="111"/>
        <v>101933.69887955184</v>
      </c>
      <c r="Q414" s="16">
        <f t="shared" si="112"/>
        <v>19367.40278711485</v>
      </c>
      <c r="R414" s="11">
        <f t="shared" si="119"/>
        <v>121301.10166666668</v>
      </c>
      <c r="S414" s="9">
        <f t="shared" si="109"/>
        <v>0.13461374532003378</v>
      </c>
      <c r="T414" s="12" t="s">
        <v>307</v>
      </c>
      <c r="U414" s="3" t="s">
        <v>67</v>
      </c>
      <c r="V414" s="26" t="b">
        <f t="shared" si="107"/>
        <v>1</v>
      </c>
      <c r="W414" s="28">
        <v>122946.04000000002</v>
      </c>
      <c r="X414" s="27">
        <f t="shared" si="110"/>
        <v>0</v>
      </c>
    </row>
    <row r="415" spans="1:24" ht="60" customHeight="1" x14ac:dyDescent="0.2">
      <c r="A415" s="24">
        <v>412</v>
      </c>
      <c r="B415" s="3" t="s">
        <v>62</v>
      </c>
      <c r="C415" s="3" t="s">
        <v>205</v>
      </c>
      <c r="D415" s="3" t="s">
        <v>206</v>
      </c>
      <c r="E415" s="3" t="s">
        <v>207</v>
      </c>
      <c r="F415" s="3" t="s">
        <v>100</v>
      </c>
      <c r="G415" s="3" t="e">
        <f>VLOOKUP(F415,'[1]RELACION COMPLETA X VEHICULO'!$B$1:$B$515,1,0)</f>
        <v>#N/A</v>
      </c>
      <c r="H415" s="4" t="s">
        <v>15</v>
      </c>
      <c r="I415" s="5">
        <v>1019465.95</v>
      </c>
      <c r="J415" s="41">
        <f t="shared" si="108"/>
        <v>53929.748755000001</v>
      </c>
      <c r="K415" s="5">
        <v>1019465.95</v>
      </c>
      <c r="L415" s="30"/>
      <c r="M415" s="35">
        <v>1027527.746333333</v>
      </c>
      <c r="N415" s="8">
        <v>1141801.8640000001</v>
      </c>
      <c r="O415" s="10">
        <v>1172385.8425</v>
      </c>
      <c r="P415" s="16">
        <f t="shared" si="111"/>
        <v>972347.77584033634</v>
      </c>
      <c r="Q415" s="16">
        <f t="shared" si="112"/>
        <v>184746.07740966391</v>
      </c>
      <c r="R415" s="11">
        <f>AVERAGE(N415:O415)</f>
        <v>1157093.8532500002</v>
      </c>
      <c r="S415" s="9">
        <f t="shared" si="109"/>
        <v>0.13500000000000023</v>
      </c>
      <c r="T415" s="12" t="s">
        <v>310</v>
      </c>
      <c r="U415" s="3" t="s">
        <v>100</v>
      </c>
      <c r="V415" s="26" t="b">
        <f t="shared" si="107"/>
        <v>1</v>
      </c>
      <c r="W415" s="28">
        <v>1172385.8425</v>
      </c>
      <c r="X415" s="27">
        <f t="shared" si="110"/>
        <v>0</v>
      </c>
    </row>
    <row r="416" spans="1:24" ht="60" customHeight="1" x14ac:dyDescent="0.2">
      <c r="A416" s="24">
        <v>413</v>
      </c>
      <c r="B416" s="3" t="s">
        <v>62</v>
      </c>
      <c r="C416" s="3" t="s">
        <v>205</v>
      </c>
      <c r="D416" s="3" t="s">
        <v>206</v>
      </c>
      <c r="E416" s="3" t="s">
        <v>207</v>
      </c>
      <c r="F416" s="3" t="s">
        <v>101</v>
      </c>
      <c r="G416" s="3" t="e">
        <f>VLOOKUP(F416,'[1]RELACION COMPLETA X VEHICULO'!$B$1:$B$515,1,0)</f>
        <v>#N/A</v>
      </c>
      <c r="H416" s="4" t="s">
        <v>15</v>
      </c>
      <c r="I416" s="40">
        <v>409594</v>
      </c>
      <c r="J416" s="41">
        <f t="shared" si="108"/>
        <v>21667.5226</v>
      </c>
      <c r="K416" s="5">
        <v>409747.5</v>
      </c>
      <c r="L416" s="30"/>
      <c r="M416" s="5">
        <v>431423.6692</v>
      </c>
      <c r="N416" s="8">
        <v>458917.20000000007</v>
      </c>
      <c r="O416" s="10">
        <v>471209.62500000006</v>
      </c>
      <c r="P416" s="16">
        <f t="shared" si="111"/>
        <v>381386.69305322133</v>
      </c>
      <c r="Q416" s="16">
        <f t="shared" si="112"/>
        <v>72463.471680112052</v>
      </c>
      <c r="R416" s="11">
        <f t="shared" si="119"/>
        <v>453850.16473333334</v>
      </c>
      <c r="S416" s="9">
        <f t="shared" si="109"/>
        <v>0.10763376160521632</v>
      </c>
      <c r="T416" s="12" t="s">
        <v>307</v>
      </c>
      <c r="U416" s="3" t="s">
        <v>101</v>
      </c>
      <c r="V416" s="26" t="b">
        <f t="shared" si="107"/>
        <v>1</v>
      </c>
      <c r="W416" s="28">
        <v>471209.62500000006</v>
      </c>
      <c r="X416" s="27">
        <f t="shared" si="110"/>
        <v>0</v>
      </c>
    </row>
    <row r="417" spans="1:24" ht="60" customHeight="1" x14ac:dyDescent="0.2">
      <c r="A417" s="24">
        <v>414</v>
      </c>
      <c r="B417" s="3" t="s">
        <v>62</v>
      </c>
      <c r="C417" s="3" t="s">
        <v>205</v>
      </c>
      <c r="D417" s="3" t="s">
        <v>206</v>
      </c>
      <c r="E417" s="3" t="s">
        <v>207</v>
      </c>
      <c r="F417" s="3" t="s">
        <v>102</v>
      </c>
      <c r="G417" s="3" t="e">
        <f>VLOOKUP(F417,'[1]RELACION COMPLETA X VEHICULO'!$B$1:$B$515,1,0)</f>
        <v>#N/A</v>
      </c>
      <c r="H417" s="4" t="s">
        <v>15</v>
      </c>
      <c r="I417" s="40">
        <v>241332</v>
      </c>
      <c r="J417" s="41">
        <f t="shared" si="108"/>
        <v>12766.462800000001</v>
      </c>
      <c r="K417" s="5">
        <v>244632.26666666669</v>
      </c>
      <c r="L417" s="30"/>
      <c r="M417" s="5">
        <v>257573.03279999999</v>
      </c>
      <c r="N417" s="8">
        <v>273988.13866666669</v>
      </c>
      <c r="O417" s="10">
        <v>281327.10666666669</v>
      </c>
      <c r="P417" s="16">
        <f t="shared" si="111"/>
        <v>227699.79779645195</v>
      </c>
      <c r="Q417" s="16">
        <f t="shared" si="112"/>
        <v>43262.961581325872</v>
      </c>
      <c r="R417" s="11">
        <f t="shared" si="119"/>
        <v>270962.75937777781</v>
      </c>
      <c r="S417" s="9">
        <f t="shared" si="109"/>
        <v>0.10763295075456569</v>
      </c>
      <c r="T417" s="12" t="s">
        <v>307</v>
      </c>
      <c r="U417" s="3" t="s">
        <v>102</v>
      </c>
      <c r="V417" s="26" t="b">
        <f t="shared" si="107"/>
        <v>1</v>
      </c>
      <c r="W417" s="28">
        <v>281327.10666666669</v>
      </c>
      <c r="X417" s="27">
        <f t="shared" si="110"/>
        <v>0</v>
      </c>
    </row>
    <row r="418" spans="1:24" ht="60" customHeight="1" x14ac:dyDescent="0.2">
      <c r="A418" s="24">
        <v>415</v>
      </c>
      <c r="B418" s="3" t="s">
        <v>62</v>
      </c>
      <c r="C418" s="3" t="s">
        <v>205</v>
      </c>
      <c r="D418" s="3" t="s">
        <v>206</v>
      </c>
      <c r="E418" s="3" t="s">
        <v>207</v>
      </c>
      <c r="F418" s="3" t="s">
        <v>69</v>
      </c>
      <c r="G418" s="3" t="e">
        <f>VLOOKUP(F418,'[1]RELACION COMPLETA X VEHICULO'!$B$1:$B$515,1,0)</f>
        <v>#N/A</v>
      </c>
      <c r="H418" s="4" t="s">
        <v>15</v>
      </c>
      <c r="I418" s="5">
        <v>1257703.0666666669</v>
      </c>
      <c r="J418" s="41">
        <f t="shared" si="108"/>
        <v>66532.492226666684</v>
      </c>
      <c r="K418" s="5">
        <v>1257703.0666666669</v>
      </c>
      <c r="L418" s="30"/>
      <c r="M418" s="5">
        <v>1324235.4887000001</v>
      </c>
      <c r="N418" s="8">
        <v>1408627.4346666667</v>
      </c>
      <c r="O418" s="10">
        <v>1446358.5266666668</v>
      </c>
      <c r="P418" s="16">
        <f t="shared" si="111"/>
        <v>1170650.2661157798</v>
      </c>
      <c r="Q418" s="16">
        <f t="shared" si="112"/>
        <v>222423.55056199816</v>
      </c>
      <c r="R418" s="11">
        <f t="shared" si="119"/>
        <v>1393073.8166777778</v>
      </c>
      <c r="S418" s="9">
        <f t="shared" si="109"/>
        <v>0.10763331472975457</v>
      </c>
      <c r="T418" s="12" t="s">
        <v>307</v>
      </c>
      <c r="U418" s="3" t="s">
        <v>69</v>
      </c>
      <c r="V418" s="26" t="b">
        <f t="shared" si="107"/>
        <v>1</v>
      </c>
      <c r="W418" s="28">
        <v>1446358.5266666668</v>
      </c>
      <c r="X418" s="27">
        <f t="shared" si="110"/>
        <v>0</v>
      </c>
    </row>
    <row r="419" spans="1:24" ht="60" customHeight="1" x14ac:dyDescent="0.2">
      <c r="A419" s="24">
        <v>416</v>
      </c>
      <c r="B419" s="3" t="s">
        <v>62</v>
      </c>
      <c r="C419" s="3" t="s">
        <v>205</v>
      </c>
      <c r="D419" s="3" t="s">
        <v>206</v>
      </c>
      <c r="E419" s="3" t="s">
        <v>207</v>
      </c>
      <c r="F419" s="3" t="s">
        <v>167</v>
      </c>
      <c r="G419" s="3" t="s">
        <v>325</v>
      </c>
      <c r="H419" s="4" t="s">
        <v>15</v>
      </c>
      <c r="I419" s="40" t="e">
        <v>#N/A</v>
      </c>
      <c r="J419" s="41" t="e">
        <f t="shared" si="108"/>
        <v>#N/A</v>
      </c>
      <c r="K419" s="5">
        <v>456550.28</v>
      </c>
      <c r="L419" s="30"/>
      <c r="M419" s="5">
        <v>506001.62910000002</v>
      </c>
      <c r="N419" s="8">
        <v>511336.31360000011</v>
      </c>
      <c r="O419" s="10">
        <v>525032.82200000004</v>
      </c>
      <c r="P419" s="16">
        <f t="shared" si="111"/>
        <v>435449.21663865552</v>
      </c>
      <c r="Q419" s="16">
        <f t="shared" si="112"/>
        <v>82735.351161344544</v>
      </c>
      <c r="R419" s="11">
        <f>AVERAGE(N419:O419)</f>
        <v>518184.56780000008</v>
      </c>
      <c r="S419" s="9">
        <f t="shared" si="109"/>
        <v>0.13500000000000001</v>
      </c>
      <c r="T419" s="12" t="s">
        <v>307</v>
      </c>
      <c r="U419" s="3" t="s">
        <v>167</v>
      </c>
      <c r="V419" s="26" t="b">
        <f t="shared" si="107"/>
        <v>1</v>
      </c>
      <c r="W419" s="28">
        <v>525032.82200000004</v>
      </c>
      <c r="X419" s="27">
        <f t="shared" si="110"/>
        <v>0</v>
      </c>
    </row>
    <row r="420" spans="1:24" ht="60" customHeight="1" x14ac:dyDescent="0.2">
      <c r="A420" s="24">
        <v>417</v>
      </c>
      <c r="B420" s="3" t="s">
        <v>62</v>
      </c>
      <c r="C420" s="3" t="s">
        <v>205</v>
      </c>
      <c r="D420" s="3" t="s">
        <v>206</v>
      </c>
      <c r="E420" s="3" t="s">
        <v>207</v>
      </c>
      <c r="F420" s="3" t="s">
        <v>103</v>
      </c>
      <c r="G420" s="3" t="e">
        <f>VLOOKUP(F420,'[1]RELACION COMPLETA X VEHICULO'!$B$1:$B$515,1,0)</f>
        <v>#N/A</v>
      </c>
      <c r="H420" s="4" t="s">
        <v>15</v>
      </c>
      <c r="I420" s="40">
        <v>549201</v>
      </c>
      <c r="J420" s="41">
        <f t="shared" si="108"/>
        <v>29052.732900000003</v>
      </c>
      <c r="K420" s="5">
        <v>552386.69999999995</v>
      </c>
      <c r="L420" s="30"/>
      <c r="M420" s="5">
        <v>581608.27229999995</v>
      </c>
      <c r="N420" s="8">
        <v>618673.10399999993</v>
      </c>
      <c r="O420" s="10">
        <v>635244.70500000007</v>
      </c>
      <c r="P420" s="16">
        <f t="shared" si="111"/>
        <v>514152.9639495798</v>
      </c>
      <c r="Q420" s="16">
        <f t="shared" si="112"/>
        <v>97689.063150420159</v>
      </c>
      <c r="R420" s="11">
        <f t="shared" si="119"/>
        <v>611842.02709999995</v>
      </c>
      <c r="S420" s="9">
        <f t="shared" si="109"/>
        <v>0.10763352394255699</v>
      </c>
      <c r="T420" s="12" t="s">
        <v>307</v>
      </c>
      <c r="U420" s="3" t="s">
        <v>103</v>
      </c>
      <c r="V420" s="26" t="b">
        <f t="shared" si="107"/>
        <v>1</v>
      </c>
      <c r="W420" s="28">
        <v>635244.70500000007</v>
      </c>
      <c r="X420" s="27">
        <f t="shared" si="110"/>
        <v>0</v>
      </c>
    </row>
    <row r="421" spans="1:24" ht="60" customHeight="1" x14ac:dyDescent="0.2">
      <c r="A421" s="24">
        <v>418</v>
      </c>
      <c r="B421" s="3" t="s">
        <v>62</v>
      </c>
      <c r="C421" s="3" t="s">
        <v>205</v>
      </c>
      <c r="D421" s="3" t="s">
        <v>206</v>
      </c>
      <c r="E421" s="3" t="s">
        <v>207</v>
      </c>
      <c r="F421" s="3" t="s">
        <v>71</v>
      </c>
      <c r="G421" s="3" t="e">
        <f>VLOOKUP(F421,'[1]RELACION COMPLETA X VEHICULO'!$B$1:$B$515,1,0)</f>
        <v>#N/A</v>
      </c>
      <c r="H421" s="4" t="s">
        <v>15</v>
      </c>
      <c r="I421" s="5">
        <v>999417.53333333333</v>
      </c>
      <c r="J421" s="41">
        <f t="shared" si="108"/>
        <v>52869.187513333338</v>
      </c>
      <c r="K421" s="5">
        <v>999417.53333333333</v>
      </c>
      <c r="L421" s="30"/>
      <c r="M421" s="5">
        <v>1020335.7374</v>
      </c>
      <c r="N421" s="8">
        <v>1119347.6373333335</v>
      </c>
      <c r="O421" s="10">
        <v>1149330.1633333333</v>
      </c>
      <c r="P421" s="16">
        <f t="shared" si="111"/>
        <v>921292.30758169934</v>
      </c>
      <c r="Q421" s="16">
        <f t="shared" si="112"/>
        <v>175045.53844052288</v>
      </c>
      <c r="R421" s="11">
        <f t="shared" si="119"/>
        <v>1096337.8460222222</v>
      </c>
      <c r="S421" s="9">
        <f t="shared" si="109"/>
        <v>9.6976798441421153E-2</v>
      </c>
      <c r="T421" s="12" t="s">
        <v>307</v>
      </c>
      <c r="U421" s="3" t="s">
        <v>71</v>
      </c>
      <c r="V421" s="26" t="b">
        <f t="shared" si="107"/>
        <v>1</v>
      </c>
      <c r="W421" s="28">
        <v>1149330.1633333333</v>
      </c>
      <c r="X421" s="27">
        <f t="shared" si="110"/>
        <v>0</v>
      </c>
    </row>
    <row r="422" spans="1:24" ht="60" customHeight="1" x14ac:dyDescent="0.2">
      <c r="A422" s="24">
        <v>419</v>
      </c>
      <c r="B422" s="3" t="s">
        <v>62</v>
      </c>
      <c r="C422" s="3" t="s">
        <v>205</v>
      </c>
      <c r="D422" s="3" t="s">
        <v>206</v>
      </c>
      <c r="E422" s="3" t="s">
        <v>207</v>
      </c>
      <c r="F422" s="3" t="s">
        <v>104</v>
      </c>
      <c r="G422" s="3" t="e">
        <f>VLOOKUP(F422,'[1]RELACION COMPLETA X VEHICULO'!$B$1:$B$515,1,0)</f>
        <v>#N/A</v>
      </c>
      <c r="H422" s="4" t="s">
        <v>15</v>
      </c>
      <c r="I422" s="40">
        <v>242189</v>
      </c>
      <c r="J422" s="41">
        <f t="shared" si="108"/>
        <v>12811.7981</v>
      </c>
      <c r="K422" s="5">
        <v>242998</v>
      </c>
      <c r="L422" s="30"/>
      <c r="M422" s="5">
        <v>255852.59419999999</v>
      </c>
      <c r="N422" s="8">
        <v>272157.76</v>
      </c>
      <c r="O422" s="10">
        <v>279447.7</v>
      </c>
      <c r="P422" s="16">
        <f t="shared" si="111"/>
        <v>226178.72666666665</v>
      </c>
      <c r="Q422" s="16">
        <f t="shared" si="112"/>
        <v>42973.958066666666</v>
      </c>
      <c r="R422" s="11">
        <f t="shared" si="119"/>
        <v>269152.6847333333</v>
      </c>
      <c r="S422" s="9">
        <f t="shared" si="109"/>
        <v>0.10763333333333325</v>
      </c>
      <c r="T422" s="12" t="s">
        <v>307</v>
      </c>
      <c r="U422" s="3" t="s">
        <v>104</v>
      </c>
      <c r="V422" s="26" t="b">
        <f t="shared" si="107"/>
        <v>1</v>
      </c>
      <c r="W422" s="28">
        <v>279447.7</v>
      </c>
      <c r="X422" s="27">
        <f t="shared" si="110"/>
        <v>0</v>
      </c>
    </row>
    <row r="423" spans="1:24" ht="60" customHeight="1" x14ac:dyDescent="0.2">
      <c r="A423" s="24">
        <v>420</v>
      </c>
      <c r="B423" s="3" t="s">
        <v>62</v>
      </c>
      <c r="C423" s="3" t="s">
        <v>205</v>
      </c>
      <c r="D423" s="3" t="s">
        <v>206</v>
      </c>
      <c r="E423" s="3" t="s">
        <v>207</v>
      </c>
      <c r="F423" s="3" t="s">
        <v>230</v>
      </c>
      <c r="G423" s="3" t="s">
        <v>327</v>
      </c>
      <c r="H423" s="4" t="s">
        <v>15</v>
      </c>
      <c r="I423" s="40"/>
      <c r="J423" s="41">
        <f t="shared" si="108"/>
        <v>0</v>
      </c>
      <c r="K423" s="5"/>
      <c r="L423" s="30"/>
      <c r="M423" s="5">
        <v>7532700</v>
      </c>
      <c r="N423" s="8">
        <v>8496600</v>
      </c>
      <c r="O423" s="10">
        <v>8496600</v>
      </c>
      <c r="P423" s="16">
        <f t="shared" si="111"/>
        <v>7140000</v>
      </c>
      <c r="Q423" s="16">
        <f t="shared" si="112"/>
        <v>1356600</v>
      </c>
      <c r="R423" s="11">
        <f t="shared" ref="R423:R426" si="120">AVERAGE(N423:O423)</f>
        <v>8496600</v>
      </c>
      <c r="S423" s="9" t="s">
        <v>308</v>
      </c>
      <c r="T423" s="12" t="s">
        <v>307</v>
      </c>
      <c r="U423" s="3" t="s">
        <v>230</v>
      </c>
      <c r="V423" s="26" t="b">
        <f t="shared" si="107"/>
        <v>1</v>
      </c>
      <c r="W423" s="28">
        <v>8496600</v>
      </c>
      <c r="X423" s="27">
        <f t="shared" si="110"/>
        <v>0</v>
      </c>
    </row>
    <row r="424" spans="1:24" ht="60" customHeight="1" x14ac:dyDescent="0.2">
      <c r="A424" s="24">
        <v>421</v>
      </c>
      <c r="B424" s="3" t="s">
        <v>62</v>
      </c>
      <c r="C424" s="3" t="s">
        <v>205</v>
      </c>
      <c r="D424" s="3" t="s">
        <v>206</v>
      </c>
      <c r="E424" s="3" t="s">
        <v>207</v>
      </c>
      <c r="F424" s="3" t="s">
        <v>231</v>
      </c>
      <c r="G424" s="3" t="e">
        <f>VLOOKUP(F424,'[1]RELACION COMPLETA X VEHICULO'!$B$1:$B$515,1,0)</f>
        <v>#N/A</v>
      </c>
      <c r="H424" s="4" t="s">
        <v>15</v>
      </c>
      <c r="I424" s="40">
        <v>0</v>
      </c>
      <c r="J424" s="41">
        <f t="shared" si="108"/>
        <v>0</v>
      </c>
      <c r="K424" s="5"/>
      <c r="L424" s="30"/>
      <c r="M424" s="5">
        <v>3640805</v>
      </c>
      <c r="N424" s="8">
        <v>4106690</v>
      </c>
      <c r="O424" s="10">
        <v>4106690</v>
      </c>
      <c r="P424" s="16">
        <f t="shared" si="111"/>
        <v>3451000</v>
      </c>
      <c r="Q424" s="16">
        <f t="shared" si="112"/>
        <v>655690</v>
      </c>
      <c r="R424" s="11">
        <f t="shared" si="120"/>
        <v>4106690</v>
      </c>
      <c r="S424" s="9" t="s">
        <v>308</v>
      </c>
      <c r="T424" s="12" t="s">
        <v>307</v>
      </c>
      <c r="U424" s="3" t="s">
        <v>231</v>
      </c>
      <c r="V424" s="26" t="b">
        <f t="shared" si="107"/>
        <v>1</v>
      </c>
      <c r="W424" s="28">
        <v>4106690</v>
      </c>
      <c r="X424" s="27">
        <f t="shared" si="110"/>
        <v>0</v>
      </c>
    </row>
    <row r="425" spans="1:24" ht="60" customHeight="1" x14ac:dyDescent="0.2">
      <c r="A425" s="24">
        <v>422</v>
      </c>
      <c r="B425" s="3" t="s">
        <v>62</v>
      </c>
      <c r="C425" s="3" t="s">
        <v>205</v>
      </c>
      <c r="D425" s="3" t="s">
        <v>206</v>
      </c>
      <c r="E425" s="3" t="s">
        <v>207</v>
      </c>
      <c r="F425" s="3" t="s">
        <v>232</v>
      </c>
      <c r="G425" s="3" t="e">
        <f>VLOOKUP(F425,'[1]RELACION COMPLETA X VEHICULO'!$B$1:$B$515,1,0)</f>
        <v>#N/A</v>
      </c>
      <c r="H425" s="4" t="s">
        <v>15</v>
      </c>
      <c r="I425" s="40">
        <v>0</v>
      </c>
      <c r="J425" s="41">
        <f t="shared" si="108"/>
        <v>0</v>
      </c>
      <c r="K425" s="5"/>
      <c r="L425" s="30"/>
      <c r="M425" s="5">
        <v>1757630</v>
      </c>
      <c r="N425" s="8">
        <v>1982540</v>
      </c>
      <c r="O425" s="10">
        <v>1982540</v>
      </c>
      <c r="P425" s="16">
        <f t="shared" si="111"/>
        <v>1666000</v>
      </c>
      <c r="Q425" s="16">
        <f t="shared" si="112"/>
        <v>316540</v>
      </c>
      <c r="R425" s="11">
        <f t="shared" si="120"/>
        <v>1982540</v>
      </c>
      <c r="S425" s="9" t="s">
        <v>308</v>
      </c>
      <c r="T425" s="12" t="s">
        <v>307</v>
      </c>
      <c r="U425" s="3" t="s">
        <v>232</v>
      </c>
      <c r="V425" s="26" t="b">
        <f t="shared" si="107"/>
        <v>1</v>
      </c>
      <c r="W425" s="28">
        <v>1982540</v>
      </c>
      <c r="X425" s="27">
        <f t="shared" si="110"/>
        <v>0</v>
      </c>
    </row>
    <row r="426" spans="1:24" ht="60" customHeight="1" x14ac:dyDescent="0.2">
      <c r="A426" s="24">
        <v>423</v>
      </c>
      <c r="B426" s="3" t="s">
        <v>62</v>
      </c>
      <c r="C426" s="3" t="s">
        <v>205</v>
      </c>
      <c r="D426" s="3" t="s">
        <v>206</v>
      </c>
      <c r="E426" s="3" t="s">
        <v>207</v>
      </c>
      <c r="F426" s="3" t="s">
        <v>233</v>
      </c>
      <c r="G426" s="3" t="e">
        <f>VLOOKUP(F426,'[1]RELACION COMPLETA X VEHICULO'!$B$1:$B$515,1,0)</f>
        <v>#N/A</v>
      </c>
      <c r="H426" s="4" t="s">
        <v>15</v>
      </c>
      <c r="I426" s="40">
        <v>0</v>
      </c>
      <c r="J426" s="41">
        <f t="shared" si="108"/>
        <v>0</v>
      </c>
      <c r="K426" s="5"/>
      <c r="L426" s="30"/>
      <c r="M426" s="5">
        <v>3352051.5</v>
      </c>
      <c r="N426" s="8">
        <v>3780987</v>
      </c>
      <c r="O426" s="10">
        <v>3780987</v>
      </c>
      <c r="P426" s="16">
        <f t="shared" si="111"/>
        <v>3177300</v>
      </c>
      <c r="Q426" s="16">
        <f t="shared" si="112"/>
        <v>603687</v>
      </c>
      <c r="R426" s="11">
        <f t="shared" si="120"/>
        <v>3780987</v>
      </c>
      <c r="S426" s="9" t="s">
        <v>308</v>
      </c>
      <c r="T426" s="12" t="s">
        <v>307</v>
      </c>
      <c r="U426" s="3" t="s">
        <v>233</v>
      </c>
      <c r="V426" s="26" t="b">
        <f t="shared" si="107"/>
        <v>1</v>
      </c>
      <c r="W426" s="28">
        <v>3780987</v>
      </c>
      <c r="X426" s="27">
        <f t="shared" si="110"/>
        <v>0</v>
      </c>
    </row>
    <row r="427" spans="1:24" ht="60" customHeight="1" x14ac:dyDescent="0.2">
      <c r="A427" s="24">
        <v>424</v>
      </c>
      <c r="B427" s="3" t="s">
        <v>62</v>
      </c>
      <c r="C427" s="3" t="s">
        <v>205</v>
      </c>
      <c r="D427" s="3" t="s">
        <v>206</v>
      </c>
      <c r="E427" s="3" t="s">
        <v>207</v>
      </c>
      <c r="F427" s="3" t="s">
        <v>105</v>
      </c>
      <c r="G427" s="3" t="e">
        <f>VLOOKUP(F427,'[1]RELACION COMPLETA X VEHICULO'!$B$1:$B$515,1,0)</f>
        <v>#N/A</v>
      </c>
      <c r="H427" s="4" t="s">
        <v>15</v>
      </c>
      <c r="I427" s="40"/>
      <c r="J427" s="41">
        <f t="shared" si="108"/>
        <v>0</v>
      </c>
      <c r="K427" s="5">
        <v>797876.55</v>
      </c>
      <c r="L427" s="30"/>
      <c r="M427" s="5">
        <v>1129905</v>
      </c>
      <c r="N427" s="8">
        <v>893621.73600000003</v>
      </c>
      <c r="O427" s="10">
        <v>917558.03249999997</v>
      </c>
      <c r="P427" s="16">
        <f t="shared" si="111"/>
        <v>760999.90273109253</v>
      </c>
      <c r="Q427" s="16">
        <f t="shared" si="112"/>
        <v>144589.98151890759</v>
      </c>
      <c r="R427" s="11">
        <f>AVERAGE(N427:O427)</f>
        <v>905589.88425</v>
      </c>
      <c r="S427" s="9">
        <f t="shared" si="109"/>
        <v>0.13500000000000001</v>
      </c>
      <c r="T427" s="12" t="s">
        <v>307</v>
      </c>
      <c r="U427" s="3" t="s">
        <v>105</v>
      </c>
      <c r="V427" s="26" t="b">
        <f t="shared" si="107"/>
        <v>1</v>
      </c>
      <c r="W427" s="28">
        <v>917558.03249999997</v>
      </c>
      <c r="X427" s="27">
        <f t="shared" si="110"/>
        <v>0</v>
      </c>
    </row>
    <row r="428" spans="1:24" ht="60" customHeight="1" x14ac:dyDescent="0.2">
      <c r="A428" s="24">
        <v>425</v>
      </c>
      <c r="B428" s="3" t="s">
        <v>62</v>
      </c>
      <c r="C428" s="3" t="s">
        <v>205</v>
      </c>
      <c r="D428" s="3" t="s">
        <v>206</v>
      </c>
      <c r="E428" s="3" t="s">
        <v>207</v>
      </c>
      <c r="F428" s="3" t="s">
        <v>75</v>
      </c>
      <c r="G428" s="3" t="e">
        <f>VLOOKUP(F428,'[1]RELACION COMPLETA X VEHICULO'!$B$1:$B$515,1,0)</f>
        <v>#N/A</v>
      </c>
      <c r="H428" s="4" t="s">
        <v>15</v>
      </c>
      <c r="I428" s="5">
        <v>107819.35</v>
      </c>
      <c r="J428" s="41">
        <f t="shared" si="108"/>
        <v>5703.6436150000009</v>
      </c>
      <c r="K428" s="5">
        <v>107819.35</v>
      </c>
      <c r="L428" s="30"/>
      <c r="M428" s="5">
        <v>113522.6251</v>
      </c>
      <c r="N428" s="8">
        <v>120757.67200000001</v>
      </c>
      <c r="O428" s="10">
        <v>123992.2525</v>
      </c>
      <c r="P428" s="16">
        <f t="shared" si="111"/>
        <v>100356.45647058825</v>
      </c>
      <c r="Q428" s="16">
        <f t="shared" si="112"/>
        <v>19067.726729411766</v>
      </c>
      <c r="R428" s="11">
        <f t="shared" ref="R428:R440" si="121">AVERAGE(M428:O428)</f>
        <v>119424.18320000001</v>
      </c>
      <c r="S428" s="9">
        <f t="shared" si="109"/>
        <v>0.1076321940356717</v>
      </c>
      <c r="T428" s="12" t="s">
        <v>307</v>
      </c>
      <c r="U428" s="3" t="s">
        <v>75</v>
      </c>
      <c r="V428" s="26" t="b">
        <f t="shared" si="107"/>
        <v>1</v>
      </c>
      <c r="W428" s="28">
        <v>123992.2525</v>
      </c>
      <c r="X428" s="27">
        <f t="shared" si="110"/>
        <v>0</v>
      </c>
    </row>
    <row r="429" spans="1:24" ht="60" customHeight="1" x14ac:dyDescent="0.2">
      <c r="A429" s="24">
        <v>426</v>
      </c>
      <c r="B429" s="3" t="s">
        <v>62</v>
      </c>
      <c r="C429" s="3" t="s">
        <v>205</v>
      </c>
      <c r="D429" s="3" t="s">
        <v>206</v>
      </c>
      <c r="E429" s="3" t="s">
        <v>207</v>
      </c>
      <c r="F429" s="3" t="s">
        <v>76</v>
      </c>
      <c r="G429" s="3" t="e">
        <f>VLOOKUP(F429,'[1]RELACION COMPLETA X VEHICULO'!$B$1:$B$515,1,0)</f>
        <v>#N/A</v>
      </c>
      <c r="H429" s="4" t="s">
        <v>15</v>
      </c>
      <c r="I429" s="40">
        <v>136199</v>
      </c>
      <c r="J429" s="41">
        <f t="shared" si="108"/>
        <v>7204.9271000000008</v>
      </c>
      <c r="K429" s="5">
        <v>133637</v>
      </c>
      <c r="L429" s="30"/>
      <c r="M429" s="5">
        <v>140706.39730000001</v>
      </c>
      <c r="N429" s="8">
        <v>149673.44</v>
      </c>
      <c r="O429" s="10">
        <v>153682.54999999999</v>
      </c>
      <c r="P429" s="16">
        <f t="shared" si="111"/>
        <v>124387.22333333334</v>
      </c>
      <c r="Q429" s="16">
        <f t="shared" si="112"/>
        <v>23633.572433333335</v>
      </c>
      <c r="R429" s="11">
        <f t="shared" si="121"/>
        <v>148020.79576666668</v>
      </c>
      <c r="S429" s="9">
        <f t="shared" si="109"/>
        <v>0.10763333333333347</v>
      </c>
      <c r="T429" s="12" t="s">
        <v>307</v>
      </c>
      <c r="U429" s="3" t="s">
        <v>76</v>
      </c>
      <c r="V429" s="26" t="b">
        <f t="shared" si="107"/>
        <v>1</v>
      </c>
      <c r="W429" s="28">
        <v>153682.54999999999</v>
      </c>
      <c r="X429" s="27">
        <f t="shared" si="110"/>
        <v>0</v>
      </c>
    </row>
    <row r="430" spans="1:24" ht="60" customHeight="1" x14ac:dyDescent="0.2">
      <c r="A430" s="24">
        <v>427</v>
      </c>
      <c r="B430" s="3" t="s">
        <v>62</v>
      </c>
      <c r="C430" s="3" t="s">
        <v>205</v>
      </c>
      <c r="D430" s="3" t="s">
        <v>206</v>
      </c>
      <c r="E430" s="3" t="s">
        <v>207</v>
      </c>
      <c r="F430" s="3" t="s">
        <v>78</v>
      </c>
      <c r="G430" s="3" t="e">
        <f>VLOOKUP(F430,'[1]RELACION COMPLETA X VEHICULO'!$B$1:$B$515,1,0)</f>
        <v>#N/A</v>
      </c>
      <c r="H430" s="4" t="s">
        <v>15</v>
      </c>
      <c r="I430" s="5">
        <v>480579.25</v>
      </c>
      <c r="J430" s="41">
        <f t="shared" si="108"/>
        <v>25422.642325000001</v>
      </c>
      <c r="K430" s="5">
        <v>480579.25</v>
      </c>
      <c r="L430" s="30"/>
      <c r="M430" s="5">
        <v>506001.62910000002</v>
      </c>
      <c r="N430" s="8">
        <v>538248.76</v>
      </c>
      <c r="O430" s="10">
        <v>552666.13750000007</v>
      </c>
      <c r="P430" s="16">
        <f t="shared" si="111"/>
        <v>447315.55366946786</v>
      </c>
      <c r="Q430" s="16">
        <f t="shared" si="112"/>
        <v>84989.955197198899</v>
      </c>
      <c r="R430" s="11">
        <f t="shared" si="121"/>
        <v>532305.5088666667</v>
      </c>
      <c r="S430" s="9">
        <f t="shared" si="109"/>
        <v>0.10763315075852042</v>
      </c>
      <c r="T430" s="12" t="s">
        <v>307</v>
      </c>
      <c r="U430" s="3" t="s">
        <v>78</v>
      </c>
      <c r="V430" s="26" t="b">
        <f t="shared" si="107"/>
        <v>1</v>
      </c>
      <c r="W430" s="28">
        <v>552666.13750000007</v>
      </c>
      <c r="X430" s="27">
        <f t="shared" si="110"/>
        <v>0</v>
      </c>
    </row>
    <row r="431" spans="1:24" ht="60" customHeight="1" x14ac:dyDescent="0.2">
      <c r="A431" s="24">
        <v>428</v>
      </c>
      <c r="B431" s="3" t="s">
        <v>62</v>
      </c>
      <c r="C431" s="3" t="s">
        <v>205</v>
      </c>
      <c r="D431" s="3" t="s">
        <v>206</v>
      </c>
      <c r="E431" s="3" t="s">
        <v>207</v>
      </c>
      <c r="F431" s="3" t="s">
        <v>79</v>
      </c>
      <c r="G431" s="3" t="e">
        <f>VLOOKUP(F431,'[1]RELACION COMPLETA X VEHICULO'!$B$1:$B$515,1,0)</f>
        <v>#N/A</v>
      </c>
      <c r="H431" s="4" t="s">
        <v>15</v>
      </c>
      <c r="I431" s="5">
        <v>244499</v>
      </c>
      <c r="J431" s="41">
        <f t="shared" si="108"/>
        <v>12933.997100000001</v>
      </c>
      <c r="K431" s="5">
        <v>244499</v>
      </c>
      <c r="L431" s="30"/>
      <c r="M431" s="35">
        <v>328531.3323666667</v>
      </c>
      <c r="N431" s="8">
        <v>273838.88</v>
      </c>
      <c r="O431" s="10">
        <v>281173.85000000003</v>
      </c>
      <c r="P431" s="16">
        <f t="shared" si="111"/>
        <v>233198.62605042016</v>
      </c>
      <c r="Q431" s="16">
        <f t="shared" si="112"/>
        <v>44307.738949579834</v>
      </c>
      <c r="R431" s="11">
        <f>AVERAGE(N431:O431)</f>
        <v>277506.36499999999</v>
      </c>
      <c r="S431" s="9">
        <f t="shared" si="109"/>
        <v>0.13500000000000001</v>
      </c>
      <c r="T431" s="12" t="s">
        <v>307</v>
      </c>
      <c r="U431" s="3" t="s">
        <v>79</v>
      </c>
      <c r="V431" s="26" t="b">
        <f t="shared" si="107"/>
        <v>1</v>
      </c>
      <c r="W431" s="28">
        <v>281173.85000000003</v>
      </c>
      <c r="X431" s="27">
        <f t="shared" si="110"/>
        <v>0</v>
      </c>
    </row>
    <row r="432" spans="1:24" ht="60" customHeight="1" x14ac:dyDescent="0.2">
      <c r="A432" s="24">
        <v>429</v>
      </c>
      <c r="B432" s="3" t="s">
        <v>62</v>
      </c>
      <c r="C432" s="3" t="s">
        <v>205</v>
      </c>
      <c r="D432" s="3" t="s">
        <v>206</v>
      </c>
      <c r="E432" s="3" t="s">
        <v>207</v>
      </c>
      <c r="F432" s="3" t="s">
        <v>80</v>
      </c>
      <c r="G432" s="3" t="e">
        <f>VLOOKUP(F432,'[1]RELACION COMPLETA X VEHICULO'!$B$1:$B$515,1,0)</f>
        <v>#N/A</v>
      </c>
      <c r="H432" s="4" t="s">
        <v>15</v>
      </c>
      <c r="I432" s="40">
        <v>111098</v>
      </c>
      <c r="J432" s="41">
        <f t="shared" si="108"/>
        <v>5877.0842000000002</v>
      </c>
      <c r="K432" s="5">
        <v>110205.5</v>
      </c>
      <c r="L432" s="30"/>
      <c r="M432" s="5">
        <v>116035.8974</v>
      </c>
      <c r="N432" s="8">
        <v>123430.16</v>
      </c>
      <c r="O432" s="10">
        <v>126736.32499999998</v>
      </c>
      <c r="P432" s="16">
        <f t="shared" si="111"/>
        <v>102577.69815126051</v>
      </c>
      <c r="Q432" s="16">
        <f t="shared" si="112"/>
        <v>19489.762648739499</v>
      </c>
      <c r="R432" s="11">
        <f t="shared" si="121"/>
        <v>122067.4608</v>
      </c>
      <c r="S432" s="9">
        <f t="shared" si="109"/>
        <v>0.10763492566160493</v>
      </c>
      <c r="T432" s="12" t="s">
        <v>307</v>
      </c>
      <c r="U432" s="3" t="s">
        <v>80</v>
      </c>
      <c r="V432" s="26" t="b">
        <f t="shared" si="107"/>
        <v>1</v>
      </c>
      <c r="W432" s="28">
        <v>126736.32499999998</v>
      </c>
      <c r="X432" s="27">
        <f t="shared" si="110"/>
        <v>0</v>
      </c>
    </row>
    <row r="433" spans="1:24" ht="60" customHeight="1" x14ac:dyDescent="0.2">
      <c r="A433" s="24">
        <v>430</v>
      </c>
      <c r="B433" s="3" t="s">
        <v>62</v>
      </c>
      <c r="C433" s="3" t="s">
        <v>205</v>
      </c>
      <c r="D433" s="3" t="s">
        <v>206</v>
      </c>
      <c r="E433" s="3" t="s">
        <v>207</v>
      </c>
      <c r="F433" s="3" t="s">
        <v>81</v>
      </c>
      <c r="G433" s="3" t="e">
        <f>VLOOKUP(F433,'[1]RELACION COMPLETA X VEHICULO'!$B$1:$B$515,1,0)</f>
        <v>#N/A</v>
      </c>
      <c r="H433" s="4" t="s">
        <v>15</v>
      </c>
      <c r="I433" s="5">
        <v>410773.6</v>
      </c>
      <c r="J433" s="41">
        <f t="shared" si="108"/>
        <v>21729.923439999999</v>
      </c>
      <c r="K433" s="5">
        <v>410773.6</v>
      </c>
      <c r="L433" s="30"/>
      <c r="M433" s="5">
        <v>432503.94459999999</v>
      </c>
      <c r="N433" s="8">
        <v>460066.43200000003</v>
      </c>
      <c r="O433" s="10">
        <v>472389.64</v>
      </c>
      <c r="P433" s="16">
        <f t="shared" si="111"/>
        <v>382341.74134453794</v>
      </c>
      <c r="Q433" s="16">
        <f t="shared" si="112"/>
        <v>72644.930855462211</v>
      </c>
      <c r="R433" s="11">
        <f t="shared" si="121"/>
        <v>454986.67220000009</v>
      </c>
      <c r="S433" s="9">
        <f t="shared" si="109"/>
        <v>0.10763367509499178</v>
      </c>
      <c r="T433" s="12" t="s">
        <v>307</v>
      </c>
      <c r="U433" s="3" t="s">
        <v>81</v>
      </c>
      <c r="V433" s="26" t="b">
        <f t="shared" si="107"/>
        <v>1</v>
      </c>
      <c r="W433" s="28">
        <v>472389.64</v>
      </c>
      <c r="X433" s="27">
        <f t="shared" si="110"/>
        <v>0</v>
      </c>
    </row>
    <row r="434" spans="1:24" ht="60" customHeight="1" x14ac:dyDescent="0.2">
      <c r="A434" s="24">
        <v>431</v>
      </c>
      <c r="B434" s="3" t="s">
        <v>10</v>
      </c>
      <c r="C434" s="3" t="s">
        <v>205</v>
      </c>
      <c r="D434" s="3" t="s">
        <v>234</v>
      </c>
      <c r="E434" s="3" t="s">
        <v>235</v>
      </c>
      <c r="F434" s="3" t="s">
        <v>226</v>
      </c>
      <c r="G434" s="3" t="e">
        <f>VLOOKUP(F434,'[1]RELACION COMPLETA X VEHICULO'!$B$1:$B$515,1,0)</f>
        <v>#N/A</v>
      </c>
      <c r="H434" s="4" t="s">
        <v>15</v>
      </c>
      <c r="I434" s="40">
        <v>15787</v>
      </c>
      <c r="J434" s="41">
        <f t="shared" si="108"/>
        <v>835.13229999999999</v>
      </c>
      <c r="K434" s="5">
        <v>15470</v>
      </c>
      <c r="L434" s="30"/>
      <c r="M434" s="5">
        <v>16288.362999999999</v>
      </c>
      <c r="N434" s="8">
        <v>17326.400000000001</v>
      </c>
      <c r="O434" s="10">
        <v>17790.5</v>
      </c>
      <c r="P434" s="16">
        <f t="shared" si="111"/>
        <v>14399.233333333334</v>
      </c>
      <c r="Q434" s="16">
        <f t="shared" si="112"/>
        <v>2735.8543333333332</v>
      </c>
      <c r="R434" s="11">
        <f t="shared" si="121"/>
        <v>17135.087666666666</v>
      </c>
      <c r="S434" s="9">
        <f t="shared" si="109"/>
        <v>0.10763333333333325</v>
      </c>
      <c r="T434" s="12" t="s">
        <v>307</v>
      </c>
      <c r="U434" s="3" t="s">
        <v>226</v>
      </c>
      <c r="V434" s="26" t="b">
        <f t="shared" si="107"/>
        <v>1</v>
      </c>
      <c r="W434" s="28">
        <v>17790.5</v>
      </c>
      <c r="X434" s="27">
        <f t="shared" si="110"/>
        <v>0</v>
      </c>
    </row>
    <row r="435" spans="1:24" ht="60" customHeight="1" x14ac:dyDescent="0.2">
      <c r="A435" s="24">
        <v>432</v>
      </c>
      <c r="B435" s="3" t="s">
        <v>10</v>
      </c>
      <c r="C435" s="3" t="s">
        <v>205</v>
      </c>
      <c r="D435" s="3" t="s">
        <v>234</v>
      </c>
      <c r="E435" s="3" t="s">
        <v>235</v>
      </c>
      <c r="F435" s="3" t="s">
        <v>85</v>
      </c>
      <c r="G435" s="3" t="e">
        <f>VLOOKUP(F435,'[1]RELACION COMPLETA X VEHICULO'!$B$1:$B$515,1,0)</f>
        <v>#N/A</v>
      </c>
      <c r="H435" s="4" t="s">
        <v>17</v>
      </c>
      <c r="I435" s="40">
        <v>47266</v>
      </c>
      <c r="J435" s="41">
        <f t="shared" si="108"/>
        <v>2500.3714</v>
      </c>
      <c r="K435" s="5">
        <v>47266.15</v>
      </c>
      <c r="L435" s="30"/>
      <c r="M435" s="5">
        <v>49766.371400000004</v>
      </c>
      <c r="N435" s="8">
        <v>52938.088000000003</v>
      </c>
      <c r="O435" s="10">
        <v>54356.072500000002</v>
      </c>
      <c r="P435" s="16">
        <f t="shared" ref="P435:P437" si="122">+R435</f>
        <v>52353.510633333331</v>
      </c>
      <c r="Q435" s="16">
        <v>0</v>
      </c>
      <c r="R435" s="11">
        <f t="shared" si="121"/>
        <v>52353.510633333331</v>
      </c>
      <c r="S435" s="9">
        <f t="shared" si="109"/>
        <v>0.10763221953413438</v>
      </c>
      <c r="T435" s="12" t="s">
        <v>307</v>
      </c>
      <c r="U435" s="3" t="s">
        <v>85</v>
      </c>
      <c r="V435" s="26" t="b">
        <f t="shared" si="107"/>
        <v>1</v>
      </c>
      <c r="W435" s="28">
        <v>54356.072500000002</v>
      </c>
      <c r="X435" s="27">
        <f t="shared" si="110"/>
        <v>0</v>
      </c>
    </row>
    <row r="436" spans="1:24" ht="60" customHeight="1" x14ac:dyDescent="0.2">
      <c r="A436" s="24">
        <v>433</v>
      </c>
      <c r="B436" s="3" t="s">
        <v>10</v>
      </c>
      <c r="C436" s="3" t="s">
        <v>205</v>
      </c>
      <c r="D436" s="3" t="s">
        <v>234</v>
      </c>
      <c r="E436" s="3" t="s">
        <v>235</v>
      </c>
      <c r="F436" s="3" t="s">
        <v>18</v>
      </c>
      <c r="G436" s="3" t="e">
        <f>VLOOKUP(F436,'[1]RELACION COMPLETA X VEHICULO'!$B$1:$B$515,1,0)</f>
        <v>#N/A</v>
      </c>
      <c r="H436" s="4" t="s">
        <v>17</v>
      </c>
      <c r="I436" s="40">
        <v>38180</v>
      </c>
      <c r="J436" s="41">
        <f t="shared" si="108"/>
        <v>2019.7220000000002</v>
      </c>
      <c r="K436" s="5">
        <v>38179.9</v>
      </c>
      <c r="L436" s="31" t="s">
        <v>333</v>
      </c>
      <c r="M436" s="7">
        <v>40000</v>
      </c>
      <c r="N436" s="8">
        <v>42761.487999999998</v>
      </c>
      <c r="O436" s="10">
        <v>43906.885000000002</v>
      </c>
      <c r="P436" s="16">
        <f t="shared" si="122"/>
        <v>42222.790999999997</v>
      </c>
      <c r="Q436" s="16">
        <v>0</v>
      </c>
      <c r="R436" s="11">
        <f t="shared" si="121"/>
        <v>42222.790999999997</v>
      </c>
      <c r="S436" s="9">
        <f t="shared" si="109"/>
        <v>0.10589056021623922</v>
      </c>
      <c r="T436" s="12" t="s">
        <v>307</v>
      </c>
      <c r="U436" s="3" t="s">
        <v>18</v>
      </c>
      <c r="V436" s="26" t="b">
        <f t="shared" si="107"/>
        <v>1</v>
      </c>
      <c r="W436" s="28">
        <v>43906.885000000002</v>
      </c>
      <c r="X436" s="27">
        <f t="shared" si="110"/>
        <v>0</v>
      </c>
    </row>
    <row r="437" spans="1:24" ht="60" customHeight="1" x14ac:dyDescent="0.2">
      <c r="A437" s="24">
        <v>434</v>
      </c>
      <c r="B437" s="3" t="s">
        <v>10</v>
      </c>
      <c r="C437" s="3" t="s">
        <v>205</v>
      </c>
      <c r="D437" s="3" t="s">
        <v>234</v>
      </c>
      <c r="E437" s="3" t="s">
        <v>235</v>
      </c>
      <c r="F437" s="3" t="s">
        <v>19</v>
      </c>
      <c r="G437" s="3" t="e">
        <f>VLOOKUP(F437,'[1]RELACION COMPLETA X VEHICULO'!$B$1:$B$515,1,0)</f>
        <v>#N/A</v>
      </c>
      <c r="H437" s="4" t="s">
        <v>17</v>
      </c>
      <c r="I437" s="40">
        <v>46998</v>
      </c>
      <c r="J437" s="41">
        <f t="shared" si="108"/>
        <v>2486.1941999999999</v>
      </c>
      <c r="K437" s="5">
        <v>46998.3</v>
      </c>
      <c r="L437" s="31" t="s">
        <v>334</v>
      </c>
      <c r="M437" s="32">
        <v>40900</v>
      </c>
      <c r="N437" s="8">
        <v>52638.096000000005</v>
      </c>
      <c r="O437" s="10">
        <v>54048.045000000006</v>
      </c>
      <c r="P437" s="16">
        <f t="shared" si="122"/>
        <v>49195.380333333334</v>
      </c>
      <c r="Q437" s="16">
        <v>0</v>
      </c>
      <c r="R437" s="11">
        <f t="shared" si="121"/>
        <v>49195.380333333334</v>
      </c>
      <c r="S437" s="9">
        <f t="shared" si="109"/>
        <v>4.6748080958956661E-2</v>
      </c>
      <c r="T437" s="12" t="s">
        <v>307</v>
      </c>
      <c r="U437" s="3" t="s">
        <v>19</v>
      </c>
      <c r="V437" s="26" t="b">
        <f t="shared" si="107"/>
        <v>1</v>
      </c>
      <c r="W437" s="28">
        <v>54048.045000000006</v>
      </c>
      <c r="X437" s="27">
        <f t="shared" si="110"/>
        <v>0</v>
      </c>
    </row>
    <row r="438" spans="1:24" ht="60" customHeight="1" x14ac:dyDescent="0.2">
      <c r="A438" s="24">
        <v>435</v>
      </c>
      <c r="B438" s="3" t="s">
        <v>10</v>
      </c>
      <c r="C438" s="3" t="s">
        <v>205</v>
      </c>
      <c r="D438" s="3" t="s">
        <v>234</v>
      </c>
      <c r="E438" s="3" t="s">
        <v>235</v>
      </c>
      <c r="F438" s="3" t="s">
        <v>20</v>
      </c>
      <c r="G438" s="3" t="e">
        <f>VLOOKUP(F438,'[1]RELACION COMPLETA X VEHICULO'!$B$1:$B$515,1,0)</f>
        <v>#N/A</v>
      </c>
      <c r="H438" s="4" t="s">
        <v>15</v>
      </c>
      <c r="I438" s="5">
        <v>684736.15</v>
      </c>
      <c r="J438" s="41">
        <f t="shared" si="108"/>
        <v>36222.542335000006</v>
      </c>
      <c r="K438" s="5">
        <v>684736.15</v>
      </c>
      <c r="L438" s="30"/>
      <c r="M438" s="35">
        <v>389189.5</v>
      </c>
      <c r="N438" s="8">
        <v>766904.48800000001</v>
      </c>
      <c r="O438" s="10">
        <v>787446.57250000001</v>
      </c>
      <c r="P438" s="16">
        <f t="shared" si="111"/>
        <v>653088.68088235299</v>
      </c>
      <c r="Q438" s="16">
        <f t="shared" si="112"/>
        <v>124086.84936764707</v>
      </c>
      <c r="R438" s="11">
        <f>AVERAGE(N438:O438)</f>
        <v>777175.53025000007</v>
      </c>
      <c r="S438" s="9">
        <f t="shared" si="109"/>
        <v>0.13500000000000001</v>
      </c>
      <c r="T438" s="12" t="s">
        <v>310</v>
      </c>
      <c r="U438" s="3" t="s">
        <v>20</v>
      </c>
      <c r="V438" s="26" t="b">
        <f t="shared" si="107"/>
        <v>1</v>
      </c>
      <c r="W438" s="28">
        <v>787446.57250000001</v>
      </c>
      <c r="X438" s="27">
        <f t="shared" si="110"/>
        <v>0</v>
      </c>
    </row>
    <row r="439" spans="1:24" ht="60" customHeight="1" x14ac:dyDescent="0.2">
      <c r="A439" s="24">
        <v>436</v>
      </c>
      <c r="B439" s="3" t="s">
        <v>10</v>
      </c>
      <c r="C439" s="3" t="s">
        <v>205</v>
      </c>
      <c r="D439" s="3" t="s">
        <v>234</v>
      </c>
      <c r="E439" s="3" t="s">
        <v>235</v>
      </c>
      <c r="F439" s="3" t="s">
        <v>21</v>
      </c>
      <c r="G439" s="3" t="e">
        <f>VLOOKUP(F439,'[1]RELACION COMPLETA X VEHICULO'!$B$1:$B$515,1,0)</f>
        <v>#N/A</v>
      </c>
      <c r="H439" s="4" t="s">
        <v>15</v>
      </c>
      <c r="I439" s="5">
        <v>751194.75</v>
      </c>
      <c r="J439" s="41">
        <f t="shared" si="108"/>
        <v>39738.202275000003</v>
      </c>
      <c r="K439" s="5">
        <v>751194.75</v>
      </c>
      <c r="L439" s="30"/>
      <c r="M439" s="5">
        <v>786748.57183333335</v>
      </c>
      <c r="N439" s="8">
        <v>841338.12000000011</v>
      </c>
      <c r="O439" s="10">
        <v>863873.96250000014</v>
      </c>
      <c r="P439" s="16">
        <f t="shared" si="111"/>
        <v>698028.19449112983</v>
      </c>
      <c r="Q439" s="16">
        <f t="shared" si="112"/>
        <v>132625.35695331468</v>
      </c>
      <c r="R439" s="11">
        <f t="shared" si="121"/>
        <v>830653.55144444446</v>
      </c>
      <c r="S439" s="9">
        <f t="shared" si="109"/>
        <v>0.10577656652212286</v>
      </c>
      <c r="T439" s="12" t="s">
        <v>307</v>
      </c>
      <c r="U439" s="3" t="s">
        <v>21</v>
      </c>
      <c r="V439" s="26" t="b">
        <f t="shared" si="107"/>
        <v>1</v>
      </c>
      <c r="W439" s="28">
        <v>863873.96250000014</v>
      </c>
      <c r="X439" s="27">
        <f t="shared" si="110"/>
        <v>0</v>
      </c>
    </row>
    <row r="440" spans="1:24" ht="60" customHeight="1" x14ac:dyDescent="0.2">
      <c r="A440" s="24">
        <v>437</v>
      </c>
      <c r="B440" s="3" t="s">
        <v>10</v>
      </c>
      <c r="C440" s="3" t="s">
        <v>205</v>
      </c>
      <c r="D440" s="3" t="s">
        <v>234</v>
      </c>
      <c r="E440" s="3" t="s">
        <v>235</v>
      </c>
      <c r="F440" s="3" t="s">
        <v>209</v>
      </c>
      <c r="G440" s="3" t="e">
        <f>VLOOKUP(F440,'[1]RELACION COMPLETA X VEHICULO'!$B$1:$B$515,1,0)</f>
        <v>#N/A</v>
      </c>
      <c r="H440" s="4" t="s">
        <v>15</v>
      </c>
      <c r="I440" s="5">
        <v>427650.9</v>
      </c>
      <c r="J440" s="41">
        <f t="shared" si="108"/>
        <v>22622.732610000003</v>
      </c>
      <c r="K440" s="5">
        <v>427650.9</v>
      </c>
      <c r="L440" s="30"/>
      <c r="M440" s="5">
        <v>450273.73790000001</v>
      </c>
      <c r="N440" s="8">
        <v>478969.00800000009</v>
      </c>
      <c r="O440" s="10">
        <v>491798.53500000003</v>
      </c>
      <c r="P440" s="16">
        <f t="shared" si="111"/>
        <v>398050.7789635855</v>
      </c>
      <c r="Q440" s="16">
        <f t="shared" si="112"/>
        <v>75629.648003081253</v>
      </c>
      <c r="R440" s="11">
        <f t="shared" si="121"/>
        <v>473680.42696666671</v>
      </c>
      <c r="S440" s="9">
        <f t="shared" si="109"/>
        <v>0.10763341540183058</v>
      </c>
      <c r="T440" s="12" t="s">
        <v>307</v>
      </c>
      <c r="U440" s="3" t="s">
        <v>209</v>
      </c>
      <c r="V440" s="26" t="b">
        <f t="shared" si="107"/>
        <v>1</v>
      </c>
      <c r="W440" s="28">
        <v>491798.53500000003</v>
      </c>
      <c r="X440" s="27">
        <f t="shared" si="110"/>
        <v>0</v>
      </c>
    </row>
    <row r="441" spans="1:24" ht="60" customHeight="1" x14ac:dyDescent="0.2">
      <c r="A441" s="24">
        <v>438</v>
      </c>
      <c r="B441" s="3" t="s">
        <v>10</v>
      </c>
      <c r="C441" s="3" t="s">
        <v>205</v>
      </c>
      <c r="D441" s="3" t="s">
        <v>234</v>
      </c>
      <c r="E441" s="3" t="s">
        <v>235</v>
      </c>
      <c r="F441" s="3" t="s">
        <v>210</v>
      </c>
      <c r="G441" s="3" t="e">
        <f>VLOOKUP(F441,'[1]RELACION COMPLETA X VEHICULO'!$B$1:$B$515,1,0)</f>
        <v>#N/A</v>
      </c>
      <c r="H441" s="4" t="s">
        <v>15</v>
      </c>
      <c r="I441" s="5">
        <v>636103.94999999995</v>
      </c>
      <c r="J441" s="41">
        <f t="shared" si="108"/>
        <v>33649.898954999997</v>
      </c>
      <c r="K441" s="5">
        <v>636103.94999999995</v>
      </c>
      <c r="L441" s="30"/>
      <c r="M441" s="35">
        <v>408021.25</v>
      </c>
      <c r="N441" s="8">
        <v>712436.424</v>
      </c>
      <c r="O441" s="10">
        <v>731519.54249999998</v>
      </c>
      <c r="P441" s="16">
        <f t="shared" si="111"/>
        <v>606704.18760504213</v>
      </c>
      <c r="Q441" s="16">
        <f t="shared" si="112"/>
        <v>115273.79564495801</v>
      </c>
      <c r="R441" s="11">
        <f t="shared" ref="R441:R442" si="123">AVERAGE(N441:O441)</f>
        <v>721977.98325000005</v>
      </c>
      <c r="S441" s="9">
        <f t="shared" si="109"/>
        <v>0.13500000000000023</v>
      </c>
      <c r="T441" s="12" t="s">
        <v>310</v>
      </c>
      <c r="U441" s="3" t="s">
        <v>210</v>
      </c>
      <c r="V441" s="26" t="b">
        <f t="shared" si="107"/>
        <v>1</v>
      </c>
      <c r="W441" s="28">
        <v>731519.54249999998</v>
      </c>
      <c r="X441" s="27">
        <f t="shared" si="110"/>
        <v>0</v>
      </c>
    </row>
    <row r="442" spans="1:24" ht="60" customHeight="1" x14ac:dyDescent="0.2">
      <c r="A442" s="24">
        <v>439</v>
      </c>
      <c r="B442" s="3" t="s">
        <v>10</v>
      </c>
      <c r="C442" s="3" t="s">
        <v>205</v>
      </c>
      <c r="D442" s="3" t="s">
        <v>234</v>
      </c>
      <c r="E442" s="3" t="s">
        <v>235</v>
      </c>
      <c r="F442" s="3" t="s">
        <v>24</v>
      </c>
      <c r="G442" s="3" t="e">
        <f>VLOOKUP(F442,'[1]RELACION COMPLETA X VEHICULO'!$B$1:$B$515,1,0)</f>
        <v>#N/A</v>
      </c>
      <c r="H442" s="4" t="s">
        <v>15</v>
      </c>
      <c r="I442" s="5">
        <v>1137332.25</v>
      </c>
      <c r="J442" s="41">
        <f t="shared" si="108"/>
        <v>60164.876025000005</v>
      </c>
      <c r="K442" s="5">
        <v>1137332.25</v>
      </c>
      <c r="L442" s="31" t="s">
        <v>336</v>
      </c>
      <c r="M442" s="14">
        <v>477900</v>
      </c>
      <c r="N442" s="8">
        <v>1273812.1199999999</v>
      </c>
      <c r="O442" s="10">
        <v>1307932.0874999999</v>
      </c>
      <c r="P442" s="16">
        <f t="shared" si="111"/>
        <v>1084766.4737394957</v>
      </c>
      <c r="Q442" s="16">
        <f t="shared" si="112"/>
        <v>206105.63001050419</v>
      </c>
      <c r="R442" s="11">
        <f t="shared" si="123"/>
        <v>1290872.1037499998</v>
      </c>
      <c r="S442" s="9">
        <f t="shared" si="109"/>
        <v>0.13499999999999979</v>
      </c>
      <c r="T442" s="12" t="s">
        <v>310</v>
      </c>
      <c r="U442" s="3" t="s">
        <v>24</v>
      </c>
      <c r="V442" s="26" t="b">
        <f t="shared" si="107"/>
        <v>1</v>
      </c>
      <c r="W442" s="28">
        <v>1307932.0874999999</v>
      </c>
      <c r="X442" s="27">
        <f t="shared" si="110"/>
        <v>0</v>
      </c>
    </row>
    <row r="443" spans="1:24" ht="60" customHeight="1" x14ac:dyDescent="0.2">
      <c r="A443" s="24">
        <v>440</v>
      </c>
      <c r="B443" s="3" t="s">
        <v>10</v>
      </c>
      <c r="C443" s="3" t="s">
        <v>205</v>
      </c>
      <c r="D443" s="3" t="s">
        <v>234</v>
      </c>
      <c r="E443" s="3" t="s">
        <v>235</v>
      </c>
      <c r="F443" s="3" t="s">
        <v>211</v>
      </c>
      <c r="G443" s="3" t="e">
        <f>VLOOKUP(F443,'[1]RELACION COMPLETA X VEHICULO'!$B$1:$B$515,1,0)</f>
        <v>#N/A</v>
      </c>
      <c r="H443" s="4" t="s">
        <v>15</v>
      </c>
      <c r="I443" s="40">
        <v>0</v>
      </c>
      <c r="J443" s="41">
        <f t="shared" si="108"/>
        <v>0</v>
      </c>
      <c r="K443" s="5"/>
      <c r="L443" s="30"/>
      <c r="M443" s="5">
        <v>740715.5</v>
      </c>
      <c r="N443" s="8">
        <v>835499</v>
      </c>
      <c r="O443" s="10">
        <v>835499</v>
      </c>
      <c r="P443" s="16">
        <f t="shared" si="111"/>
        <v>702100</v>
      </c>
      <c r="Q443" s="16">
        <f t="shared" si="112"/>
        <v>133399</v>
      </c>
      <c r="R443" s="11">
        <f>AVERAGE(N443:O443)</f>
        <v>835499</v>
      </c>
      <c r="S443" s="9" t="s">
        <v>308</v>
      </c>
      <c r="T443" s="12" t="s">
        <v>307</v>
      </c>
      <c r="U443" s="3" t="s">
        <v>211</v>
      </c>
      <c r="V443" s="26" t="b">
        <f t="shared" si="107"/>
        <v>1</v>
      </c>
      <c r="W443" s="28">
        <v>835499</v>
      </c>
      <c r="X443" s="27">
        <f t="shared" si="110"/>
        <v>0</v>
      </c>
    </row>
    <row r="444" spans="1:24" ht="60" customHeight="1" x14ac:dyDescent="0.2">
      <c r="A444" s="24">
        <v>441</v>
      </c>
      <c r="B444" s="3" t="s">
        <v>10</v>
      </c>
      <c r="C444" s="3" t="s">
        <v>205</v>
      </c>
      <c r="D444" s="3" t="s">
        <v>234</v>
      </c>
      <c r="E444" s="3" t="s">
        <v>235</v>
      </c>
      <c r="F444" s="3" t="s">
        <v>236</v>
      </c>
      <c r="G444" s="3" t="e">
        <f>VLOOKUP(F444,'[1]RELACION COMPLETA X VEHICULO'!$B$1:$B$515,1,0)</f>
        <v>#N/A</v>
      </c>
      <c r="H444" s="4" t="s">
        <v>15</v>
      </c>
      <c r="I444" s="5">
        <v>3590825</v>
      </c>
      <c r="J444" s="41">
        <f t="shared" si="108"/>
        <v>189954.64250000002</v>
      </c>
      <c r="K444" s="5">
        <v>3590825</v>
      </c>
      <c r="L444" s="30"/>
      <c r="M444" s="35">
        <v>408021.25</v>
      </c>
      <c r="N444" s="8">
        <v>4021724</v>
      </c>
      <c r="O444" s="10">
        <v>4129448.75</v>
      </c>
      <c r="P444" s="16">
        <f t="shared" si="111"/>
        <v>3424862.5</v>
      </c>
      <c r="Q444" s="16">
        <f t="shared" si="112"/>
        <v>650723.875</v>
      </c>
      <c r="R444" s="11">
        <f t="shared" ref="R444:R445" si="124">AVERAGE(N444:O444)</f>
        <v>4075586.375</v>
      </c>
      <c r="S444" s="9">
        <f t="shared" si="109"/>
        <v>0.13500000000000001</v>
      </c>
      <c r="T444" s="12" t="s">
        <v>310</v>
      </c>
      <c r="U444" s="3" t="s">
        <v>236</v>
      </c>
      <c r="V444" s="26" t="b">
        <f t="shared" si="107"/>
        <v>1</v>
      </c>
      <c r="W444" s="28">
        <v>4129448.75</v>
      </c>
      <c r="X444" s="27">
        <f t="shared" si="110"/>
        <v>0</v>
      </c>
    </row>
    <row r="445" spans="1:24" ht="60" customHeight="1" x14ac:dyDescent="0.2">
      <c r="A445" s="24">
        <v>442</v>
      </c>
      <c r="B445" s="3" t="s">
        <v>10</v>
      </c>
      <c r="C445" s="3" t="s">
        <v>205</v>
      </c>
      <c r="D445" s="3" t="s">
        <v>234</v>
      </c>
      <c r="E445" s="3" t="s">
        <v>235</v>
      </c>
      <c r="F445" s="3" t="s">
        <v>237</v>
      </c>
      <c r="G445" s="3" t="e">
        <f>VLOOKUP(F445,'[1]RELACION COMPLETA X VEHICULO'!$B$1:$B$515,1,0)</f>
        <v>#N/A</v>
      </c>
      <c r="H445" s="4" t="s">
        <v>15</v>
      </c>
      <c r="I445" s="40">
        <v>1466555</v>
      </c>
      <c r="J445" s="41">
        <f t="shared" si="108"/>
        <v>77580.7595</v>
      </c>
      <c r="K445" s="5">
        <v>1466554.75</v>
      </c>
      <c r="L445" s="30"/>
      <c r="M445" s="35">
        <v>150654</v>
      </c>
      <c r="N445" s="8">
        <v>1642541.32</v>
      </c>
      <c r="O445" s="10">
        <v>1686537.9625000001</v>
      </c>
      <c r="P445" s="16">
        <f t="shared" si="111"/>
        <v>1398772.8077731093</v>
      </c>
      <c r="Q445" s="16">
        <f t="shared" si="112"/>
        <v>265766.83347689075</v>
      </c>
      <c r="R445" s="11">
        <f t="shared" si="124"/>
        <v>1664539.6412500001</v>
      </c>
      <c r="S445" s="9">
        <f t="shared" si="109"/>
        <v>0.13500000000000001</v>
      </c>
      <c r="T445" s="12" t="s">
        <v>310</v>
      </c>
      <c r="U445" s="3" t="s">
        <v>237</v>
      </c>
      <c r="V445" s="26" t="b">
        <f t="shared" si="107"/>
        <v>1</v>
      </c>
      <c r="W445" s="28">
        <v>1686537.9625000001</v>
      </c>
      <c r="X445" s="27">
        <f t="shared" si="110"/>
        <v>0</v>
      </c>
    </row>
    <row r="446" spans="1:24" ht="60" customHeight="1" x14ac:dyDescent="0.2">
      <c r="A446" s="24">
        <v>443</v>
      </c>
      <c r="B446" s="3" t="s">
        <v>10</v>
      </c>
      <c r="C446" s="3" t="s">
        <v>205</v>
      </c>
      <c r="D446" s="3" t="s">
        <v>234</v>
      </c>
      <c r="E446" s="3" t="s">
        <v>235</v>
      </c>
      <c r="F446" s="3" t="s">
        <v>238</v>
      </c>
      <c r="G446" s="3" t="e">
        <f>VLOOKUP(F446,'[1]RELACION COMPLETA X VEHICULO'!$B$1:$B$515,1,0)</f>
        <v>#N/A</v>
      </c>
      <c r="H446" s="4" t="s">
        <v>15</v>
      </c>
      <c r="I446" s="40">
        <v>0</v>
      </c>
      <c r="J446" s="41">
        <f t="shared" si="108"/>
        <v>0</v>
      </c>
      <c r="K446" s="5">
        <v>800151.7</v>
      </c>
      <c r="L446" s="30"/>
      <c r="M446" s="5">
        <v>138099.5</v>
      </c>
      <c r="N446" s="8">
        <v>896169.90399999998</v>
      </c>
      <c r="O446" s="10">
        <v>920174.45499999996</v>
      </c>
      <c r="P446" s="16">
        <f t="shared" si="111"/>
        <v>763169.89873949578</v>
      </c>
      <c r="Q446" s="16">
        <f t="shared" si="112"/>
        <v>145002.28076050419</v>
      </c>
      <c r="R446" s="11">
        <f>AVERAGE(N446:O446)</f>
        <v>908172.17949999997</v>
      </c>
      <c r="S446" s="9">
        <f t="shared" si="109"/>
        <v>0.13500000000000001</v>
      </c>
      <c r="T446" s="12" t="s">
        <v>307</v>
      </c>
      <c r="U446" s="3" t="s">
        <v>238</v>
      </c>
      <c r="V446" s="26" t="b">
        <f t="shared" si="107"/>
        <v>1</v>
      </c>
      <c r="W446" s="28">
        <v>920174.45499999996</v>
      </c>
      <c r="X446" s="27">
        <f t="shared" si="110"/>
        <v>0</v>
      </c>
    </row>
    <row r="447" spans="1:24" ht="60" customHeight="1" x14ac:dyDescent="0.2">
      <c r="A447" s="24">
        <v>444</v>
      </c>
      <c r="B447" s="3" t="s">
        <v>10</v>
      </c>
      <c r="C447" s="3" t="s">
        <v>205</v>
      </c>
      <c r="D447" s="3" t="s">
        <v>234</v>
      </c>
      <c r="E447" s="3" t="s">
        <v>235</v>
      </c>
      <c r="F447" s="3" t="s">
        <v>239</v>
      </c>
      <c r="G447" s="3" t="e">
        <f>VLOOKUP(F447,'[1]RELACION COMPLETA X VEHICULO'!$B$1:$B$515,1,0)</f>
        <v>#N/A</v>
      </c>
      <c r="H447" s="4" t="s">
        <v>15</v>
      </c>
      <c r="I447" s="40">
        <v>416639</v>
      </c>
      <c r="J447" s="41">
        <f t="shared" si="108"/>
        <v>22040.203100000002</v>
      </c>
      <c r="K447" s="5">
        <v>416638.85</v>
      </c>
      <c r="L447" s="30"/>
      <c r="M447" s="35">
        <v>184551.15</v>
      </c>
      <c r="N447" s="8">
        <v>466635.51199999999</v>
      </c>
      <c r="O447" s="10">
        <v>479134.67749999999</v>
      </c>
      <c r="P447" s="16">
        <f t="shared" si="111"/>
        <v>397382.43256302521</v>
      </c>
      <c r="Q447" s="16">
        <f t="shared" si="112"/>
        <v>75502.662186974791</v>
      </c>
      <c r="R447" s="11">
        <f>AVERAGE(N447:O447)</f>
        <v>472885.09474999999</v>
      </c>
      <c r="S447" s="9">
        <f t="shared" si="109"/>
        <v>0.13500000000000001</v>
      </c>
      <c r="T447" s="12" t="s">
        <v>310</v>
      </c>
      <c r="U447" s="3" t="s">
        <v>239</v>
      </c>
      <c r="V447" s="26" t="b">
        <f t="shared" si="107"/>
        <v>1</v>
      </c>
      <c r="W447" s="28">
        <v>479134.67749999999</v>
      </c>
      <c r="X447" s="27">
        <f t="shared" si="110"/>
        <v>0</v>
      </c>
    </row>
    <row r="448" spans="1:24" ht="60" customHeight="1" x14ac:dyDescent="0.2">
      <c r="A448" s="24">
        <v>445</v>
      </c>
      <c r="B448" s="3" t="s">
        <v>10</v>
      </c>
      <c r="C448" s="3" t="s">
        <v>205</v>
      </c>
      <c r="D448" s="3" t="s">
        <v>234</v>
      </c>
      <c r="E448" s="3" t="s">
        <v>235</v>
      </c>
      <c r="F448" s="3" t="s">
        <v>215</v>
      </c>
      <c r="G448" s="3" t="e">
        <f>VLOOKUP(F448,'[1]RELACION COMPLETA X VEHICULO'!$B$1:$B$515,1,0)</f>
        <v>#N/A</v>
      </c>
      <c r="H448" s="4" t="s">
        <v>15</v>
      </c>
      <c r="I448" s="5">
        <v>276298.7</v>
      </c>
      <c r="J448" s="41">
        <f t="shared" si="108"/>
        <v>14616.201230000001</v>
      </c>
      <c r="K448" s="5">
        <v>276298.7</v>
      </c>
      <c r="L448" s="30"/>
      <c r="M448" s="35">
        <v>399953.67236666672</v>
      </c>
      <c r="N448" s="8">
        <v>309454.54399999999</v>
      </c>
      <c r="O448" s="10">
        <v>317743.505</v>
      </c>
      <c r="P448" s="16">
        <f t="shared" si="111"/>
        <v>263528.59201680671</v>
      </c>
      <c r="Q448" s="16">
        <f t="shared" si="112"/>
        <v>50070.432483193275</v>
      </c>
      <c r="R448" s="11">
        <f t="shared" ref="R448:R449" si="125">AVERAGE(N448:O448)</f>
        <v>313599.0245</v>
      </c>
      <c r="S448" s="9">
        <f t="shared" si="109"/>
        <v>0.13500000000000001</v>
      </c>
      <c r="T448" s="12" t="s">
        <v>307</v>
      </c>
      <c r="U448" s="3" t="s">
        <v>215</v>
      </c>
      <c r="V448" s="26" t="b">
        <f t="shared" si="107"/>
        <v>1</v>
      </c>
      <c r="W448" s="28">
        <v>317743.505</v>
      </c>
      <c r="X448" s="27">
        <f t="shared" si="110"/>
        <v>0</v>
      </c>
    </row>
    <row r="449" spans="1:24" ht="60" customHeight="1" x14ac:dyDescent="0.2">
      <c r="A449" s="24">
        <v>446</v>
      </c>
      <c r="B449" s="3" t="s">
        <v>10</v>
      </c>
      <c r="C449" s="3" t="s">
        <v>205</v>
      </c>
      <c r="D449" s="3" t="s">
        <v>234</v>
      </c>
      <c r="E449" s="3" t="s">
        <v>235</v>
      </c>
      <c r="F449" s="3" t="s">
        <v>37</v>
      </c>
      <c r="G449" s="3" t="e">
        <f>VLOOKUP(F449,'[1]RELACION COMPLETA X VEHICULO'!$B$1:$B$515,1,0)</f>
        <v>#N/A</v>
      </c>
      <c r="H449" s="4" t="s">
        <v>15</v>
      </c>
      <c r="I449" s="5">
        <v>145751.29999999999</v>
      </c>
      <c r="J449" s="41">
        <f t="shared" si="108"/>
        <v>7710.24377</v>
      </c>
      <c r="K449" s="5">
        <v>145751.29999999999</v>
      </c>
      <c r="L449" s="30" t="s">
        <v>343</v>
      </c>
      <c r="M449" s="14">
        <v>153461.2279</v>
      </c>
      <c r="N449" s="8">
        <v>163241.45599999998</v>
      </c>
      <c r="O449" s="10">
        <v>167613.995</v>
      </c>
      <c r="P449" s="16">
        <f>+R449</f>
        <v>165427.7255</v>
      </c>
      <c r="Q449" s="16">
        <v>0</v>
      </c>
      <c r="R449" s="11">
        <f t="shared" si="125"/>
        <v>165427.7255</v>
      </c>
      <c r="S449" s="9">
        <f t="shared" si="109"/>
        <v>0.13500000000000001</v>
      </c>
      <c r="T449" s="12" t="s">
        <v>307</v>
      </c>
      <c r="U449" s="3" t="s">
        <v>37</v>
      </c>
      <c r="V449" s="26" t="b">
        <f t="shared" si="107"/>
        <v>1</v>
      </c>
      <c r="W449" s="28">
        <v>167613.995</v>
      </c>
      <c r="X449" s="27">
        <f t="shared" si="110"/>
        <v>0</v>
      </c>
    </row>
    <row r="450" spans="1:24" ht="60" customHeight="1" x14ac:dyDescent="0.2">
      <c r="A450" s="24">
        <v>447</v>
      </c>
      <c r="B450" s="3" t="s">
        <v>10</v>
      </c>
      <c r="C450" s="3" t="s">
        <v>205</v>
      </c>
      <c r="D450" s="3" t="s">
        <v>234</v>
      </c>
      <c r="E450" s="3" t="s">
        <v>235</v>
      </c>
      <c r="F450" s="3" t="s">
        <v>38</v>
      </c>
      <c r="G450" s="3" t="e">
        <f>VLOOKUP(F450,'[1]RELACION COMPLETA X VEHICULO'!$B$1:$B$515,1,0)</f>
        <v>#N/A</v>
      </c>
      <c r="H450" s="4" t="s">
        <v>15</v>
      </c>
      <c r="I450" s="40"/>
      <c r="J450" s="41">
        <f t="shared" si="108"/>
        <v>0</v>
      </c>
      <c r="K450" s="5">
        <v>222000</v>
      </c>
      <c r="L450" s="30"/>
      <c r="M450" s="5">
        <v>765824.5</v>
      </c>
      <c r="N450" s="8">
        <v>248640.00000000003</v>
      </c>
      <c r="O450" s="10">
        <v>255300.00000000003</v>
      </c>
      <c r="P450" s="16">
        <f t="shared" si="111"/>
        <v>211739.49579831937</v>
      </c>
      <c r="Q450" s="16">
        <f t="shared" si="112"/>
        <v>40230.504201680684</v>
      </c>
      <c r="R450" s="11">
        <f>AVERAGE(N450:O450)</f>
        <v>251970.00000000003</v>
      </c>
      <c r="S450" s="9">
        <f t="shared" si="109"/>
        <v>0.13500000000000023</v>
      </c>
      <c r="T450" s="12" t="s">
        <v>307</v>
      </c>
      <c r="U450" s="3" t="s">
        <v>38</v>
      </c>
      <c r="V450" s="26" t="b">
        <f t="shared" si="107"/>
        <v>1</v>
      </c>
      <c r="W450" s="28">
        <v>255300.00000000003</v>
      </c>
      <c r="X450" s="27">
        <f t="shared" si="110"/>
        <v>0</v>
      </c>
    </row>
    <row r="451" spans="1:24" ht="60" customHeight="1" x14ac:dyDescent="0.2">
      <c r="A451" s="24">
        <v>448</v>
      </c>
      <c r="B451" s="3" t="s">
        <v>10</v>
      </c>
      <c r="C451" s="3" t="s">
        <v>205</v>
      </c>
      <c r="D451" s="3" t="s">
        <v>234</v>
      </c>
      <c r="E451" s="3" t="s">
        <v>235</v>
      </c>
      <c r="F451" s="3" t="s">
        <v>39</v>
      </c>
      <c r="G451" s="3" t="e">
        <f>VLOOKUP(F451,'[1]RELACION COMPLETA X VEHICULO'!$B$1:$B$515,1,0)</f>
        <v>#N/A</v>
      </c>
      <c r="H451" s="4" t="s">
        <v>15</v>
      </c>
      <c r="I451" s="40">
        <v>119465</v>
      </c>
      <c r="J451" s="41">
        <f t="shared" si="108"/>
        <v>6319.6985000000004</v>
      </c>
      <c r="K451" s="5">
        <v>122013.6</v>
      </c>
      <c r="L451" s="31" t="s">
        <v>344</v>
      </c>
      <c r="M451" s="14">
        <v>47000</v>
      </c>
      <c r="N451" s="8">
        <v>136655.23200000002</v>
      </c>
      <c r="O451" s="10">
        <v>140315.64000000001</v>
      </c>
      <c r="P451" s="16">
        <f t="shared" si="111"/>
        <v>90748.14341736697</v>
      </c>
      <c r="Q451" s="16">
        <f t="shared" si="112"/>
        <v>17242.147249299724</v>
      </c>
      <c r="R451" s="11">
        <f t="shared" ref="R451" si="126">AVERAGE(M451:O451)</f>
        <v>107990.29066666668</v>
      </c>
      <c r="S451" s="9">
        <f t="shared" si="109"/>
        <v>-0.11493234633953364</v>
      </c>
      <c r="T451" s="12" t="s">
        <v>307</v>
      </c>
      <c r="U451" s="3" t="s">
        <v>39</v>
      </c>
      <c r="V451" s="26" t="b">
        <f t="shared" si="107"/>
        <v>1</v>
      </c>
      <c r="W451" s="28">
        <v>140315.64000000001</v>
      </c>
      <c r="X451" s="27">
        <f t="shared" si="110"/>
        <v>0</v>
      </c>
    </row>
    <row r="452" spans="1:24" ht="60" customHeight="1" x14ac:dyDescent="0.2">
      <c r="A452" s="24">
        <v>449</v>
      </c>
      <c r="B452" s="3" t="s">
        <v>10</v>
      </c>
      <c r="C452" s="3" t="s">
        <v>205</v>
      </c>
      <c r="D452" s="3" t="s">
        <v>234</v>
      </c>
      <c r="E452" s="3" t="s">
        <v>235</v>
      </c>
      <c r="F452" s="3" t="s">
        <v>216</v>
      </c>
      <c r="G452" s="3" t="e">
        <f>VLOOKUP(F452,'[1]RELACION COMPLETA X VEHICULO'!$B$1:$B$515,1,0)</f>
        <v>#N/A</v>
      </c>
      <c r="H452" s="4" t="s">
        <v>15</v>
      </c>
      <c r="I452" s="40">
        <v>0</v>
      </c>
      <c r="J452" s="41">
        <f t="shared" si="108"/>
        <v>0</v>
      </c>
      <c r="K452" s="5"/>
      <c r="L452" s="30"/>
      <c r="M452" s="5">
        <v>3728686.5</v>
      </c>
      <c r="N452" s="8">
        <v>4205817</v>
      </c>
      <c r="O452" s="10">
        <v>4205817</v>
      </c>
      <c r="P452" s="16">
        <f t="shared" si="111"/>
        <v>3534300</v>
      </c>
      <c r="Q452" s="16">
        <f t="shared" si="112"/>
        <v>671517</v>
      </c>
      <c r="R452" s="11">
        <f>AVERAGE(N452:O452)</f>
        <v>4205817</v>
      </c>
      <c r="S452" s="9" t="s">
        <v>308</v>
      </c>
      <c r="T452" s="12" t="s">
        <v>307</v>
      </c>
      <c r="U452" s="3" t="s">
        <v>216</v>
      </c>
      <c r="V452" s="26" t="b">
        <f t="shared" ref="V452:V515" si="127">+F452=U452</f>
        <v>1</v>
      </c>
      <c r="W452" s="28">
        <v>4205817</v>
      </c>
      <c r="X452" s="27">
        <f t="shared" si="110"/>
        <v>0</v>
      </c>
    </row>
    <row r="453" spans="1:24" ht="60" customHeight="1" x14ac:dyDescent="0.2">
      <c r="A453" s="24">
        <v>450</v>
      </c>
      <c r="B453" s="3" t="s">
        <v>10</v>
      </c>
      <c r="C453" s="3" t="s">
        <v>205</v>
      </c>
      <c r="D453" s="3" t="s">
        <v>234</v>
      </c>
      <c r="E453" s="3" t="s">
        <v>235</v>
      </c>
      <c r="F453" s="3" t="s">
        <v>217</v>
      </c>
      <c r="G453" s="3" t="e">
        <f>VLOOKUP(F453,'[1]RELACION COMPLETA X VEHICULO'!$B$1:$B$515,1,0)</f>
        <v>#N/A</v>
      </c>
      <c r="H453" s="4" t="s">
        <v>15</v>
      </c>
      <c r="I453" s="40">
        <v>603925</v>
      </c>
      <c r="J453" s="41">
        <f t="shared" ref="J453:J516" si="128">+I453*$K$2</f>
        <v>31947.632500000003</v>
      </c>
      <c r="K453" s="5">
        <v>603925</v>
      </c>
      <c r="L453" s="30"/>
      <c r="M453" s="5">
        <v>635872.63249999995</v>
      </c>
      <c r="N453" s="8">
        <v>676396</v>
      </c>
      <c r="O453" s="10">
        <v>694513.75</v>
      </c>
      <c r="P453" s="16">
        <f t="shared" si="111"/>
        <v>562123.91666666663</v>
      </c>
      <c r="Q453" s="16">
        <f t="shared" si="112"/>
        <v>106803.54416666666</v>
      </c>
      <c r="R453" s="11">
        <f t="shared" ref="R453:R457" si="129">AVERAGE(M453:O453)</f>
        <v>668927.46083333332</v>
      </c>
      <c r="S453" s="9">
        <f t="shared" ref="S453:S516" si="130">+R453/K453-1</f>
        <v>0.10763333333333325</v>
      </c>
      <c r="T453" s="12" t="s">
        <v>307</v>
      </c>
      <c r="U453" s="3" t="s">
        <v>217</v>
      </c>
      <c r="V453" s="26" t="b">
        <f t="shared" si="127"/>
        <v>1</v>
      </c>
      <c r="W453" s="28">
        <v>694513.75</v>
      </c>
      <c r="X453" s="27">
        <f t="shared" ref="X453:X516" si="131">+W453-O453</f>
        <v>0</v>
      </c>
    </row>
    <row r="454" spans="1:24" ht="60" customHeight="1" x14ac:dyDescent="0.2">
      <c r="A454" s="24">
        <v>451</v>
      </c>
      <c r="B454" s="3" t="s">
        <v>10</v>
      </c>
      <c r="C454" s="3" t="s">
        <v>205</v>
      </c>
      <c r="D454" s="3" t="s">
        <v>234</v>
      </c>
      <c r="E454" s="3" t="s">
        <v>235</v>
      </c>
      <c r="F454" s="3" t="s">
        <v>41</v>
      </c>
      <c r="G454" s="3" t="e">
        <f>VLOOKUP(F454,'[1]RELACION COMPLETA X VEHICULO'!$B$1:$B$515,1,0)</f>
        <v>#N/A</v>
      </c>
      <c r="H454" s="4" t="s">
        <v>15</v>
      </c>
      <c r="I454" s="42">
        <v>638792</v>
      </c>
      <c r="J454" s="41">
        <f t="shared" si="128"/>
        <v>33792.096799999999</v>
      </c>
      <c r="K454" s="5">
        <v>638791.5</v>
      </c>
      <c r="L454" s="30"/>
      <c r="M454" s="35">
        <v>112990.5</v>
      </c>
      <c r="N454" s="8">
        <v>715446.48</v>
      </c>
      <c r="O454" s="10">
        <v>734610.22500000009</v>
      </c>
      <c r="P454" s="16">
        <f t="shared" si="111"/>
        <v>609267.52310924372</v>
      </c>
      <c r="Q454" s="16">
        <f t="shared" si="112"/>
        <v>115760.82939075631</v>
      </c>
      <c r="R454" s="11">
        <f>AVERAGE(N454:O454)</f>
        <v>725028.35250000004</v>
      </c>
      <c r="S454" s="9">
        <f t="shared" si="130"/>
        <v>0.13500000000000001</v>
      </c>
      <c r="T454" s="12" t="s">
        <v>310</v>
      </c>
      <c r="U454" s="3" t="s">
        <v>41</v>
      </c>
      <c r="V454" s="26" t="b">
        <f t="shared" si="127"/>
        <v>1</v>
      </c>
      <c r="W454" s="28">
        <v>734610.22500000009</v>
      </c>
      <c r="X454" s="27">
        <f t="shared" si="131"/>
        <v>0</v>
      </c>
    </row>
    <row r="455" spans="1:24" ht="60" customHeight="1" x14ac:dyDescent="0.2">
      <c r="A455" s="24">
        <v>452</v>
      </c>
      <c r="B455" s="3" t="s">
        <v>10</v>
      </c>
      <c r="C455" s="3" t="s">
        <v>205</v>
      </c>
      <c r="D455" s="3" t="s">
        <v>234</v>
      </c>
      <c r="E455" s="3" t="s">
        <v>235</v>
      </c>
      <c r="F455" s="3" t="s">
        <v>42</v>
      </c>
      <c r="G455" s="3" t="e">
        <f>VLOOKUP(F455,'[1]RELACION COMPLETA X VEHICULO'!$B$1:$B$515,1,0)</f>
        <v>#N/A</v>
      </c>
      <c r="H455" s="4" t="s">
        <v>15</v>
      </c>
      <c r="I455" s="5">
        <v>897348.5</v>
      </c>
      <c r="J455" s="41">
        <f t="shared" si="128"/>
        <v>47469.735650000002</v>
      </c>
      <c r="K455" s="5">
        <v>897348.5</v>
      </c>
      <c r="L455" s="31" t="s">
        <v>346</v>
      </c>
      <c r="M455" s="7">
        <v>251400</v>
      </c>
      <c r="N455" s="8">
        <v>1005030.3200000001</v>
      </c>
      <c r="O455" s="10">
        <v>1031950.7750000001</v>
      </c>
      <c r="P455" s="16">
        <f t="shared" si="111"/>
        <v>641003.10784313735</v>
      </c>
      <c r="Q455" s="16">
        <f t="shared" si="112"/>
        <v>121790.5904901961</v>
      </c>
      <c r="R455" s="11">
        <f t="shared" si="129"/>
        <v>762793.69833333336</v>
      </c>
      <c r="S455" s="9">
        <f t="shared" si="130"/>
        <v>-0.14994709599076239</v>
      </c>
      <c r="T455" s="12" t="s">
        <v>307</v>
      </c>
      <c r="U455" s="3" t="s">
        <v>42</v>
      </c>
      <c r="V455" s="26" t="b">
        <f t="shared" si="127"/>
        <v>1</v>
      </c>
      <c r="W455" s="28">
        <v>1031950.7750000001</v>
      </c>
      <c r="X455" s="27">
        <f t="shared" si="131"/>
        <v>0</v>
      </c>
    </row>
    <row r="456" spans="1:24" ht="60" customHeight="1" x14ac:dyDescent="0.2">
      <c r="A456" s="24">
        <v>453</v>
      </c>
      <c r="B456" s="3" t="s">
        <v>10</v>
      </c>
      <c r="C456" s="3" t="s">
        <v>205</v>
      </c>
      <c r="D456" s="3" t="s">
        <v>234</v>
      </c>
      <c r="E456" s="3" t="s">
        <v>235</v>
      </c>
      <c r="F456" s="3" t="s">
        <v>218</v>
      </c>
      <c r="G456" s="3" t="e">
        <f>VLOOKUP(F456,'[1]RELACION COMPLETA X VEHICULO'!$B$1:$B$515,1,0)</f>
        <v>#N/A</v>
      </c>
      <c r="H456" s="4" t="s">
        <v>15</v>
      </c>
      <c r="I456" s="5">
        <v>3111255</v>
      </c>
      <c r="J456" s="41">
        <f t="shared" si="128"/>
        <v>164585.38950000002</v>
      </c>
      <c r="K456" s="5">
        <v>3111255</v>
      </c>
      <c r="L456" s="30"/>
      <c r="M456" s="35">
        <v>389189.5</v>
      </c>
      <c r="N456" s="8">
        <v>3484605.6</v>
      </c>
      <c r="O456" s="10">
        <v>3577943.25</v>
      </c>
      <c r="P456" s="16">
        <f t="shared" ref="P456:P519" si="132">+R456/1.19</f>
        <v>2967457.5</v>
      </c>
      <c r="Q456" s="16">
        <f t="shared" ref="Q456:Q519" si="133">+P456*19%</f>
        <v>563816.92500000005</v>
      </c>
      <c r="R456" s="11">
        <f>AVERAGE(N456:O456)</f>
        <v>3531274.4249999998</v>
      </c>
      <c r="S456" s="9">
        <f t="shared" si="130"/>
        <v>0.13500000000000001</v>
      </c>
      <c r="T456" s="12" t="s">
        <v>310</v>
      </c>
      <c r="U456" s="3" t="s">
        <v>218</v>
      </c>
      <c r="V456" s="26" t="b">
        <f t="shared" si="127"/>
        <v>1</v>
      </c>
      <c r="W456" s="28">
        <v>3577943.25</v>
      </c>
      <c r="X456" s="27">
        <f t="shared" si="131"/>
        <v>0</v>
      </c>
    </row>
    <row r="457" spans="1:24" ht="60" customHeight="1" x14ac:dyDescent="0.2">
      <c r="A457" s="24">
        <v>454</v>
      </c>
      <c r="B457" s="3" t="s">
        <v>10</v>
      </c>
      <c r="C457" s="3" t="s">
        <v>205</v>
      </c>
      <c r="D457" s="3" t="s">
        <v>234</v>
      </c>
      <c r="E457" s="3" t="s">
        <v>235</v>
      </c>
      <c r="F457" s="3" t="s">
        <v>90</v>
      </c>
      <c r="G457" s="3" t="e">
        <f>VLOOKUP(F457,'[1]RELACION COMPLETA X VEHICULO'!$B$1:$B$515,1,0)</f>
        <v>#N/A</v>
      </c>
      <c r="H457" s="4" t="s">
        <v>15</v>
      </c>
      <c r="I457" s="5">
        <v>3297542.6</v>
      </c>
      <c r="J457" s="41">
        <f t="shared" si="128"/>
        <v>174440.00354000001</v>
      </c>
      <c r="K457" s="5">
        <v>3297542.6</v>
      </c>
      <c r="L457" s="30"/>
      <c r="M457" s="5">
        <v>3392028.6749</v>
      </c>
      <c r="N457" s="8">
        <v>3693247.7120000003</v>
      </c>
      <c r="O457" s="10">
        <v>3792173.99</v>
      </c>
      <c r="P457" s="16">
        <f t="shared" si="132"/>
        <v>3046904.8674789919</v>
      </c>
      <c r="Q457" s="16">
        <f t="shared" si="133"/>
        <v>578911.92482100846</v>
      </c>
      <c r="R457" s="11">
        <f t="shared" si="129"/>
        <v>3625816.7923000003</v>
      </c>
      <c r="S457" s="9">
        <f t="shared" si="130"/>
        <v>9.9551160400475291E-2</v>
      </c>
      <c r="T457" s="12" t="s">
        <v>307</v>
      </c>
      <c r="U457" s="3" t="s">
        <v>90</v>
      </c>
      <c r="V457" s="26" t="b">
        <f t="shared" si="127"/>
        <v>1</v>
      </c>
      <c r="W457" s="28">
        <v>3792173.99</v>
      </c>
      <c r="X457" s="27">
        <f t="shared" si="131"/>
        <v>0</v>
      </c>
    </row>
    <row r="458" spans="1:24" ht="60" customHeight="1" x14ac:dyDescent="0.2">
      <c r="A458" s="24">
        <v>455</v>
      </c>
      <c r="B458" s="3" t="s">
        <v>10</v>
      </c>
      <c r="C458" s="3" t="s">
        <v>205</v>
      </c>
      <c r="D458" s="3" t="s">
        <v>234</v>
      </c>
      <c r="E458" s="3" t="s">
        <v>235</v>
      </c>
      <c r="F458" s="3" t="s">
        <v>91</v>
      </c>
      <c r="G458" s="3" t="e">
        <f>VLOOKUP(F458,'[1]RELACION COMPLETA X VEHICULO'!$B$1:$B$515,1,0)</f>
        <v>#N/A</v>
      </c>
      <c r="H458" s="4" t="s">
        <v>15</v>
      </c>
      <c r="I458" s="40">
        <v>2722165</v>
      </c>
      <c r="J458" s="41">
        <f t="shared" si="128"/>
        <v>144002.52850000001</v>
      </c>
      <c r="K458" s="5">
        <v>2704275</v>
      </c>
      <c r="L458" s="30"/>
      <c r="M458" s="35">
        <v>150654</v>
      </c>
      <c r="N458" s="8">
        <v>3028788</v>
      </c>
      <c r="O458" s="10">
        <v>3109916.25</v>
      </c>
      <c r="P458" s="16">
        <f t="shared" si="132"/>
        <v>2579287.5</v>
      </c>
      <c r="Q458" s="16">
        <f t="shared" si="133"/>
        <v>490064.625</v>
      </c>
      <c r="R458" s="11">
        <f t="shared" ref="R458:R460" si="134">AVERAGE(N458:O458)</f>
        <v>3069352.125</v>
      </c>
      <c r="S458" s="9">
        <f t="shared" si="130"/>
        <v>0.13500000000000001</v>
      </c>
      <c r="T458" s="12" t="s">
        <v>310</v>
      </c>
      <c r="U458" s="3" t="s">
        <v>91</v>
      </c>
      <c r="V458" s="26" t="b">
        <f t="shared" si="127"/>
        <v>1</v>
      </c>
      <c r="W458" s="28">
        <v>3109916.25</v>
      </c>
      <c r="X458" s="27">
        <f t="shared" si="131"/>
        <v>0</v>
      </c>
    </row>
    <row r="459" spans="1:24" ht="60" customHeight="1" x14ac:dyDescent="0.2">
      <c r="A459" s="24">
        <v>456</v>
      </c>
      <c r="B459" s="3" t="s">
        <v>10</v>
      </c>
      <c r="C459" s="3" t="s">
        <v>205</v>
      </c>
      <c r="D459" s="3" t="s">
        <v>234</v>
      </c>
      <c r="E459" s="3" t="s">
        <v>235</v>
      </c>
      <c r="F459" s="3" t="s">
        <v>219</v>
      </c>
      <c r="G459" s="3" t="e">
        <f>VLOOKUP(F459,'[1]RELACION COMPLETA X VEHICULO'!$B$1:$B$515,1,0)</f>
        <v>#N/A</v>
      </c>
      <c r="H459" s="4" t="s">
        <v>15</v>
      </c>
      <c r="I459" s="5">
        <v>830077</v>
      </c>
      <c r="J459" s="41">
        <f t="shared" si="128"/>
        <v>43911.073300000004</v>
      </c>
      <c r="K459" s="5">
        <v>830077</v>
      </c>
      <c r="L459" s="30"/>
      <c r="M459" s="35">
        <v>251090</v>
      </c>
      <c r="N459" s="8">
        <v>929686.24</v>
      </c>
      <c r="O459" s="10">
        <v>954588.55</v>
      </c>
      <c r="P459" s="16">
        <f t="shared" si="132"/>
        <v>791712.09663865552</v>
      </c>
      <c r="Q459" s="16">
        <f t="shared" si="133"/>
        <v>150425.29836134455</v>
      </c>
      <c r="R459" s="11">
        <f t="shared" si="134"/>
        <v>942137.39500000002</v>
      </c>
      <c r="S459" s="9">
        <f t="shared" si="130"/>
        <v>0.13500000000000001</v>
      </c>
      <c r="T459" s="12" t="s">
        <v>310</v>
      </c>
      <c r="U459" s="3" t="s">
        <v>219</v>
      </c>
      <c r="V459" s="26" t="b">
        <f t="shared" si="127"/>
        <v>1</v>
      </c>
      <c r="W459" s="28">
        <v>954588.55</v>
      </c>
      <c r="X459" s="27">
        <f t="shared" si="131"/>
        <v>0</v>
      </c>
    </row>
    <row r="460" spans="1:24" ht="60" customHeight="1" x14ac:dyDescent="0.2">
      <c r="A460" s="24">
        <v>457</v>
      </c>
      <c r="B460" s="3" t="s">
        <v>10</v>
      </c>
      <c r="C460" s="3" t="s">
        <v>205</v>
      </c>
      <c r="D460" s="3" t="s">
        <v>234</v>
      </c>
      <c r="E460" s="3" t="s">
        <v>235</v>
      </c>
      <c r="F460" s="3" t="s">
        <v>240</v>
      </c>
      <c r="G460" s="3" t="e">
        <f>VLOOKUP(F460,'[1]RELACION COMPLETA X VEHICULO'!$B$1:$B$515,1,0)</f>
        <v>#N/A</v>
      </c>
      <c r="H460" s="4" t="s">
        <v>15</v>
      </c>
      <c r="I460" s="40">
        <v>1419130</v>
      </c>
      <c r="J460" s="41">
        <f t="shared" si="128"/>
        <v>75071.976999999999</v>
      </c>
      <c r="K460" s="5">
        <v>1419129.5</v>
      </c>
      <c r="L460" s="30"/>
      <c r="M460" s="35">
        <v>213426.5</v>
      </c>
      <c r="N460" s="8">
        <v>1589425.0400000003</v>
      </c>
      <c r="O460" s="10">
        <v>1631998.9250000003</v>
      </c>
      <c r="P460" s="16">
        <f t="shared" si="132"/>
        <v>1353539.4810924374</v>
      </c>
      <c r="Q460" s="16">
        <f t="shared" si="133"/>
        <v>257172.5014075631</v>
      </c>
      <c r="R460" s="11">
        <f t="shared" si="134"/>
        <v>1610711.9825000004</v>
      </c>
      <c r="S460" s="9">
        <f t="shared" si="130"/>
        <v>0.13500000000000023</v>
      </c>
      <c r="T460" s="12" t="s">
        <v>310</v>
      </c>
      <c r="U460" s="3" t="s">
        <v>240</v>
      </c>
      <c r="V460" s="26" t="b">
        <f t="shared" si="127"/>
        <v>1</v>
      </c>
      <c r="W460" s="28">
        <v>1631998.9250000003</v>
      </c>
      <c r="X460" s="27">
        <f t="shared" si="131"/>
        <v>0</v>
      </c>
    </row>
    <row r="461" spans="1:24" ht="60" customHeight="1" x14ac:dyDescent="0.2">
      <c r="A461" s="24">
        <v>458</v>
      </c>
      <c r="B461" s="3" t="s">
        <v>10</v>
      </c>
      <c r="C461" s="3" t="s">
        <v>205</v>
      </c>
      <c r="D461" s="3" t="s">
        <v>234</v>
      </c>
      <c r="E461" s="3" t="s">
        <v>235</v>
      </c>
      <c r="F461" s="3" t="s">
        <v>221</v>
      </c>
      <c r="G461" s="3" t="e">
        <f>VLOOKUP(F461,'[1]RELACION COMPLETA X VEHICULO'!$B$1:$B$515,1,0)</f>
        <v>#N/A</v>
      </c>
      <c r="H461" s="4" t="s">
        <v>15</v>
      </c>
      <c r="I461" s="5">
        <v>257281</v>
      </c>
      <c r="J461" s="41">
        <f t="shared" si="128"/>
        <v>13610.1649</v>
      </c>
      <c r="K461" s="5">
        <v>257281</v>
      </c>
      <c r="L461" s="30"/>
      <c r="M461" s="35">
        <v>232581.38829999999</v>
      </c>
      <c r="N461" s="8">
        <v>288154.71999999997</v>
      </c>
      <c r="O461" s="10">
        <v>295873.14999999997</v>
      </c>
      <c r="P461" s="16">
        <f t="shared" si="132"/>
        <v>245389.86134453779</v>
      </c>
      <c r="Q461" s="16">
        <f t="shared" si="133"/>
        <v>46624.073655462176</v>
      </c>
      <c r="R461" s="11">
        <f>AVERAGE(N461:O461)</f>
        <v>292013.93499999994</v>
      </c>
      <c r="S461" s="9">
        <f t="shared" si="130"/>
        <v>0.13499999999999979</v>
      </c>
      <c r="T461" s="12" t="s">
        <v>310</v>
      </c>
      <c r="U461" s="3" t="s">
        <v>221</v>
      </c>
      <c r="V461" s="26" t="b">
        <f t="shared" si="127"/>
        <v>1</v>
      </c>
      <c r="W461" s="28">
        <v>295873.14999999997</v>
      </c>
      <c r="X461" s="27">
        <f t="shared" si="131"/>
        <v>0</v>
      </c>
    </row>
    <row r="462" spans="1:24" ht="60" customHeight="1" x14ac:dyDescent="0.2">
      <c r="A462" s="24">
        <v>459</v>
      </c>
      <c r="B462" s="3" t="s">
        <v>10</v>
      </c>
      <c r="C462" s="3" t="s">
        <v>205</v>
      </c>
      <c r="D462" s="3" t="s">
        <v>234</v>
      </c>
      <c r="E462" s="3" t="s">
        <v>235</v>
      </c>
      <c r="F462" s="3" t="s">
        <v>93</v>
      </c>
      <c r="G462" s="3" t="e">
        <f>VLOOKUP(F462,'[1]RELACION COMPLETA X VEHICULO'!$B$1:$B$515,1,0)</f>
        <v>#N/A</v>
      </c>
      <c r="H462" s="4" t="s">
        <v>15</v>
      </c>
      <c r="I462" s="40">
        <v>0</v>
      </c>
      <c r="J462" s="41">
        <f t="shared" si="128"/>
        <v>0</v>
      </c>
      <c r="K462" s="5">
        <v>1807015</v>
      </c>
      <c r="L462" s="30"/>
      <c r="M462" s="5">
        <v>454472.9</v>
      </c>
      <c r="N462" s="8">
        <v>2023856.8</v>
      </c>
      <c r="O462" s="10">
        <v>2078067.25</v>
      </c>
      <c r="P462" s="16">
        <f t="shared" si="132"/>
        <v>1723497.5</v>
      </c>
      <c r="Q462" s="16">
        <f t="shared" si="133"/>
        <v>327464.52500000002</v>
      </c>
      <c r="R462" s="11">
        <f>AVERAGE(N462:O462)</f>
        <v>2050962.0249999999</v>
      </c>
      <c r="S462" s="9">
        <f t="shared" si="130"/>
        <v>0.13500000000000001</v>
      </c>
      <c r="T462" s="12" t="s">
        <v>307</v>
      </c>
      <c r="U462" s="3" t="s">
        <v>93</v>
      </c>
      <c r="V462" s="26" t="b">
        <f t="shared" si="127"/>
        <v>1</v>
      </c>
      <c r="W462" s="28">
        <v>2078067.25</v>
      </c>
      <c r="X462" s="27">
        <f t="shared" si="131"/>
        <v>0</v>
      </c>
    </row>
    <row r="463" spans="1:24" ht="60" customHeight="1" x14ac:dyDescent="0.2">
      <c r="A463" s="24">
        <v>460</v>
      </c>
      <c r="B463" s="3" t="s">
        <v>10</v>
      </c>
      <c r="C463" s="3" t="s">
        <v>205</v>
      </c>
      <c r="D463" s="3" t="s">
        <v>234</v>
      </c>
      <c r="E463" s="3" t="s">
        <v>235</v>
      </c>
      <c r="F463" s="3" t="s">
        <v>222</v>
      </c>
      <c r="G463" s="3" t="e">
        <f>VLOOKUP(F463,'[1]RELACION COMPLETA X VEHICULO'!$B$1:$B$515,1,0)</f>
        <v>#N/A</v>
      </c>
      <c r="H463" s="4" t="s">
        <v>15</v>
      </c>
      <c r="I463" s="40">
        <v>0</v>
      </c>
      <c r="J463" s="41">
        <f t="shared" si="128"/>
        <v>0</v>
      </c>
      <c r="K463" s="5"/>
      <c r="L463" s="30"/>
      <c r="M463" s="5">
        <v>454472.9</v>
      </c>
      <c r="N463" s="8">
        <v>512628.2</v>
      </c>
      <c r="O463" s="10">
        <v>512628.2</v>
      </c>
      <c r="P463" s="16">
        <f t="shared" si="132"/>
        <v>430780</v>
      </c>
      <c r="Q463" s="16">
        <f t="shared" si="133"/>
        <v>81848.2</v>
      </c>
      <c r="R463" s="11">
        <f>AVERAGE(N463:O463)</f>
        <v>512628.2</v>
      </c>
      <c r="S463" s="9" t="s">
        <v>308</v>
      </c>
      <c r="T463" s="12" t="s">
        <v>307</v>
      </c>
      <c r="U463" s="3" t="s">
        <v>222</v>
      </c>
      <c r="V463" s="26" t="b">
        <f t="shared" si="127"/>
        <v>1</v>
      </c>
      <c r="W463" s="28">
        <v>512628.2</v>
      </c>
      <c r="X463" s="27">
        <f t="shared" si="131"/>
        <v>0</v>
      </c>
    </row>
    <row r="464" spans="1:24" ht="60" customHeight="1" x14ac:dyDescent="0.2">
      <c r="A464" s="24">
        <v>461</v>
      </c>
      <c r="B464" s="3" t="s">
        <v>10</v>
      </c>
      <c r="C464" s="3" t="s">
        <v>205</v>
      </c>
      <c r="D464" s="3" t="s">
        <v>234</v>
      </c>
      <c r="E464" s="3" t="s">
        <v>235</v>
      </c>
      <c r="F464" s="3" t="s">
        <v>48</v>
      </c>
      <c r="G464" s="3" t="e">
        <f>VLOOKUP(F464,'[1]RELACION COMPLETA X VEHICULO'!$B$1:$B$515,1,0)</f>
        <v>#N/A</v>
      </c>
      <c r="H464" s="4" t="s">
        <v>15</v>
      </c>
      <c r="I464" s="5">
        <v>177894.8</v>
      </c>
      <c r="J464" s="41">
        <f t="shared" si="128"/>
        <v>9410.6349200000004</v>
      </c>
      <c r="K464" s="5">
        <v>177894.8</v>
      </c>
      <c r="L464" s="33" t="s">
        <v>349</v>
      </c>
      <c r="M464" s="14">
        <v>43000</v>
      </c>
      <c r="N464" s="8">
        <v>199242.17600000004</v>
      </c>
      <c r="O464" s="10">
        <v>204579.02000000002</v>
      </c>
      <c r="P464" s="16">
        <f t="shared" si="132"/>
        <v>125159.99887955183</v>
      </c>
      <c r="Q464" s="16">
        <f t="shared" si="133"/>
        <v>23780.399787114849</v>
      </c>
      <c r="R464" s="11">
        <f t="shared" ref="R464:R467" si="135">AVERAGE(M464:O464)</f>
        <v>148940.39866666668</v>
      </c>
      <c r="S464" s="9">
        <f t="shared" si="130"/>
        <v>-0.16276136982831046</v>
      </c>
      <c r="T464" s="12" t="s">
        <v>307</v>
      </c>
      <c r="U464" s="3" t="s">
        <v>48</v>
      </c>
      <c r="V464" s="26" t="b">
        <f t="shared" si="127"/>
        <v>1</v>
      </c>
      <c r="W464" s="28">
        <v>204579.02000000002</v>
      </c>
      <c r="X464" s="27">
        <f t="shared" si="131"/>
        <v>0</v>
      </c>
    </row>
    <row r="465" spans="1:24" ht="60" customHeight="1" x14ac:dyDescent="0.2">
      <c r="A465" s="24">
        <v>462</v>
      </c>
      <c r="B465" s="3" t="s">
        <v>10</v>
      </c>
      <c r="C465" s="3" t="s">
        <v>205</v>
      </c>
      <c r="D465" s="3" t="s">
        <v>234</v>
      </c>
      <c r="E465" s="3" t="s">
        <v>235</v>
      </c>
      <c r="F465" s="3" t="s">
        <v>52</v>
      </c>
      <c r="G465" s="3" t="e">
        <f>VLOOKUP(F465,'[1]RELACION COMPLETA X VEHICULO'!$B$1:$B$515,1,0)</f>
        <v>#N/A</v>
      </c>
      <c r="H465" s="4" t="s">
        <v>15</v>
      </c>
      <c r="I465" s="5">
        <v>246180.5</v>
      </c>
      <c r="J465" s="41">
        <f t="shared" si="128"/>
        <v>13022.94845</v>
      </c>
      <c r="K465" s="5">
        <v>246180.5</v>
      </c>
      <c r="L465" s="30"/>
      <c r="M465" s="5">
        <v>259203.9749</v>
      </c>
      <c r="N465" s="8">
        <v>275722.16000000003</v>
      </c>
      <c r="O465" s="10">
        <v>283107.57500000001</v>
      </c>
      <c r="P465" s="16">
        <f t="shared" si="132"/>
        <v>229141.09521008411</v>
      </c>
      <c r="Q465" s="16">
        <f t="shared" si="133"/>
        <v>43536.808089915983</v>
      </c>
      <c r="R465" s="11">
        <f t="shared" si="135"/>
        <v>272677.90330000006</v>
      </c>
      <c r="S465" s="9">
        <f t="shared" si="130"/>
        <v>0.10763404615718986</v>
      </c>
      <c r="T465" s="12" t="s">
        <v>307</v>
      </c>
      <c r="U465" s="3" t="s">
        <v>52</v>
      </c>
      <c r="V465" s="26" t="b">
        <f t="shared" si="127"/>
        <v>1</v>
      </c>
      <c r="W465" s="28">
        <v>283107.57500000001</v>
      </c>
      <c r="X465" s="27">
        <f t="shared" si="131"/>
        <v>0</v>
      </c>
    </row>
    <row r="466" spans="1:24" ht="60" customHeight="1" x14ac:dyDescent="0.2">
      <c r="A466" s="24">
        <v>463</v>
      </c>
      <c r="B466" s="3" t="s">
        <v>10</v>
      </c>
      <c r="C466" s="3" t="s">
        <v>205</v>
      </c>
      <c r="D466" s="3" t="s">
        <v>234</v>
      </c>
      <c r="E466" s="3" t="s">
        <v>235</v>
      </c>
      <c r="F466" s="3" t="s">
        <v>95</v>
      </c>
      <c r="G466" s="3" t="e">
        <f>VLOOKUP(F466,'[1]RELACION COMPLETA X VEHICULO'!$B$1:$B$515,1,0)</f>
        <v>#N/A</v>
      </c>
      <c r="H466" s="4" t="s">
        <v>15</v>
      </c>
      <c r="I466" s="5">
        <v>184685.25</v>
      </c>
      <c r="J466" s="41">
        <f t="shared" si="128"/>
        <v>9769.849725</v>
      </c>
      <c r="K466" s="5">
        <v>184685.25</v>
      </c>
      <c r="L466" s="30"/>
      <c r="M466" s="35">
        <v>169439.11216666669</v>
      </c>
      <c r="N466" s="8">
        <v>206847.47999999998</v>
      </c>
      <c r="O466" s="10">
        <v>212388.03749999998</v>
      </c>
      <c r="P466" s="16">
        <f t="shared" si="132"/>
        <v>176149.37710084033</v>
      </c>
      <c r="Q466" s="16">
        <f t="shared" si="133"/>
        <v>33468.381649159659</v>
      </c>
      <c r="R466" s="11">
        <f>AVERAGE(N466:O466)</f>
        <v>209617.75874999998</v>
      </c>
      <c r="S466" s="9">
        <f t="shared" si="130"/>
        <v>0.13499999999999979</v>
      </c>
      <c r="T466" s="12" t="s">
        <v>310</v>
      </c>
      <c r="U466" s="3" t="s">
        <v>95</v>
      </c>
      <c r="V466" s="26" t="b">
        <f t="shared" si="127"/>
        <v>1</v>
      </c>
      <c r="W466" s="28">
        <v>212388.03749999998</v>
      </c>
      <c r="X466" s="27">
        <f t="shared" si="131"/>
        <v>0</v>
      </c>
    </row>
    <row r="467" spans="1:24" ht="60" customHeight="1" x14ac:dyDescent="0.2">
      <c r="A467" s="24">
        <v>464</v>
      </c>
      <c r="B467" s="3" t="s">
        <v>10</v>
      </c>
      <c r="C467" s="3" t="s">
        <v>205</v>
      </c>
      <c r="D467" s="3" t="s">
        <v>234</v>
      </c>
      <c r="E467" s="3" t="s">
        <v>235</v>
      </c>
      <c r="F467" s="3" t="s">
        <v>223</v>
      </c>
      <c r="G467" s="3" t="e">
        <f>VLOOKUP(F467,'[1]RELACION COMPLETA X VEHICULO'!$B$1:$B$515,1,0)</f>
        <v>#N/A</v>
      </c>
      <c r="H467" s="4" t="s">
        <v>15</v>
      </c>
      <c r="I467" s="5">
        <v>95990.15</v>
      </c>
      <c r="J467" s="41">
        <f t="shared" si="128"/>
        <v>5077.8789349999997</v>
      </c>
      <c r="K467" s="5">
        <v>95990.15</v>
      </c>
      <c r="L467" s="30"/>
      <c r="M467" s="5">
        <v>109016.29033333329</v>
      </c>
      <c r="N467" s="8">
        <v>107508.96799999999</v>
      </c>
      <c r="O467" s="10">
        <v>110388.67249999999</v>
      </c>
      <c r="P467" s="16">
        <f t="shared" si="132"/>
        <v>91572.529645191404</v>
      </c>
      <c r="Q467" s="16">
        <f t="shared" si="133"/>
        <v>17398.780632586368</v>
      </c>
      <c r="R467" s="11">
        <f t="shared" si="135"/>
        <v>108971.31027777777</v>
      </c>
      <c r="S467" s="9">
        <f t="shared" si="130"/>
        <v>0.13523429516234509</v>
      </c>
      <c r="T467" s="12" t="s">
        <v>307</v>
      </c>
      <c r="U467" s="3" t="s">
        <v>223</v>
      </c>
      <c r="V467" s="26" t="b">
        <f t="shared" si="127"/>
        <v>1</v>
      </c>
      <c r="W467" s="28">
        <v>110388.67249999999</v>
      </c>
      <c r="X467" s="27">
        <f t="shared" si="131"/>
        <v>0</v>
      </c>
    </row>
    <row r="468" spans="1:24" ht="60" customHeight="1" x14ac:dyDescent="0.2">
      <c r="A468" s="24">
        <v>465</v>
      </c>
      <c r="B468" s="3" t="s">
        <v>10</v>
      </c>
      <c r="C468" s="3" t="s">
        <v>205</v>
      </c>
      <c r="D468" s="3" t="s">
        <v>234</v>
      </c>
      <c r="E468" s="3" t="s">
        <v>235</v>
      </c>
      <c r="F468" s="3" t="s">
        <v>53</v>
      </c>
      <c r="G468" s="3" t="e">
        <f>VLOOKUP(F468,'[1]RELACION COMPLETA X VEHICULO'!$B$1:$B$515,1,0)</f>
        <v>#N/A</v>
      </c>
      <c r="H468" s="4" t="s">
        <v>15</v>
      </c>
      <c r="I468" s="5">
        <v>802484.2</v>
      </c>
      <c r="J468" s="41">
        <f t="shared" si="128"/>
        <v>42451.41418</v>
      </c>
      <c r="K468" s="5">
        <v>802484.2</v>
      </c>
      <c r="L468" s="30"/>
      <c r="M468" s="35">
        <v>112990.5</v>
      </c>
      <c r="N468" s="8">
        <v>898782.304</v>
      </c>
      <c r="O468" s="10">
        <v>922856.83000000007</v>
      </c>
      <c r="P468" s="16">
        <f t="shared" si="132"/>
        <v>765394.59411764715</v>
      </c>
      <c r="Q468" s="16">
        <f t="shared" si="133"/>
        <v>145424.97288235297</v>
      </c>
      <c r="R468" s="11">
        <f>AVERAGE(N468:O468)</f>
        <v>910819.56700000004</v>
      </c>
      <c r="S468" s="9">
        <f t="shared" si="130"/>
        <v>0.13500000000000001</v>
      </c>
      <c r="T468" s="12" t="s">
        <v>310</v>
      </c>
      <c r="U468" s="3" t="s">
        <v>53</v>
      </c>
      <c r="V468" s="26" t="b">
        <f t="shared" si="127"/>
        <v>1</v>
      </c>
      <c r="W468" s="28">
        <v>922856.83000000007</v>
      </c>
      <c r="X468" s="27">
        <f t="shared" si="131"/>
        <v>0</v>
      </c>
    </row>
    <row r="469" spans="1:24" ht="60" customHeight="1" x14ac:dyDescent="0.2">
      <c r="A469" s="24">
        <v>466</v>
      </c>
      <c r="B469" s="3" t="s">
        <v>10</v>
      </c>
      <c r="C469" s="3" t="s">
        <v>205</v>
      </c>
      <c r="D469" s="3" t="s">
        <v>234</v>
      </c>
      <c r="E469" s="3" t="s">
        <v>235</v>
      </c>
      <c r="F469" s="3" t="s">
        <v>54</v>
      </c>
      <c r="G469" s="3" t="e">
        <f>VLOOKUP(F469,'[1]RELACION COMPLETA X VEHICULO'!$B$1:$B$515,1,0)</f>
        <v>#N/A</v>
      </c>
      <c r="H469" s="4" t="s">
        <v>15</v>
      </c>
      <c r="I469" s="5">
        <v>643640.15</v>
      </c>
      <c r="J469" s="41">
        <f t="shared" si="128"/>
        <v>34048.563935000006</v>
      </c>
      <c r="K469" s="5">
        <v>643640.15</v>
      </c>
      <c r="L469" s="30"/>
      <c r="M469" s="35">
        <v>537247.78533333342</v>
      </c>
      <c r="N469" s="8">
        <v>720876.96799999999</v>
      </c>
      <c r="O469" s="10">
        <v>740186.1725000001</v>
      </c>
      <c r="P469" s="16">
        <f t="shared" si="132"/>
        <v>613892.07584033627</v>
      </c>
      <c r="Q469" s="16">
        <f t="shared" si="133"/>
        <v>116639.49440966389</v>
      </c>
      <c r="R469" s="11">
        <f>AVERAGE(N469:O469)</f>
        <v>730531.57025000011</v>
      </c>
      <c r="S469" s="9">
        <f t="shared" si="130"/>
        <v>0.13500000000000023</v>
      </c>
      <c r="T469" s="12" t="s">
        <v>310</v>
      </c>
      <c r="U469" s="3" t="s">
        <v>54</v>
      </c>
      <c r="V469" s="26" t="b">
        <f t="shared" si="127"/>
        <v>1</v>
      </c>
      <c r="W469" s="28">
        <v>740186.1725000001</v>
      </c>
      <c r="X469" s="27">
        <f t="shared" si="131"/>
        <v>0</v>
      </c>
    </row>
    <row r="470" spans="1:24" ht="60" customHeight="1" x14ac:dyDescent="0.2">
      <c r="A470" s="24">
        <v>467</v>
      </c>
      <c r="B470" s="3" t="s">
        <v>10</v>
      </c>
      <c r="C470" s="3" t="s">
        <v>205</v>
      </c>
      <c r="D470" s="3" t="s">
        <v>234</v>
      </c>
      <c r="E470" s="3" t="s">
        <v>235</v>
      </c>
      <c r="F470" s="3" t="s">
        <v>96</v>
      </c>
      <c r="G470" s="3" t="e">
        <f>VLOOKUP(F470,'[1]RELACION COMPLETA X VEHICULO'!$B$1:$B$515,1,0)</f>
        <v>#N/A</v>
      </c>
      <c r="H470" s="4" t="s">
        <v>15</v>
      </c>
      <c r="I470" s="5">
        <v>472112.8</v>
      </c>
      <c r="J470" s="41">
        <f t="shared" si="128"/>
        <v>24974.76712</v>
      </c>
      <c r="K470" s="5">
        <v>472112.8</v>
      </c>
      <c r="L470" s="30"/>
      <c r="M470" s="35">
        <v>31386.25</v>
      </c>
      <c r="N470" s="8">
        <v>528766.33600000001</v>
      </c>
      <c r="O470" s="10">
        <v>542929.72</v>
      </c>
      <c r="P470" s="16">
        <f t="shared" si="132"/>
        <v>450292.46050420165</v>
      </c>
      <c r="Q470" s="16">
        <f t="shared" si="133"/>
        <v>85555.567495798314</v>
      </c>
      <c r="R470" s="11">
        <f t="shared" ref="R470:R473" si="136">AVERAGE(N470:O470)</f>
        <v>535848.02799999993</v>
      </c>
      <c r="S470" s="9">
        <f t="shared" si="130"/>
        <v>0.13499999999999979</v>
      </c>
      <c r="T470" s="12" t="s">
        <v>310</v>
      </c>
      <c r="U470" s="3" t="s">
        <v>96</v>
      </c>
      <c r="V470" s="26" t="b">
        <f t="shared" si="127"/>
        <v>1</v>
      </c>
      <c r="W470" s="28">
        <v>542929.72</v>
      </c>
      <c r="X470" s="27">
        <f t="shared" si="131"/>
        <v>0</v>
      </c>
    </row>
    <row r="471" spans="1:24" ht="60" customHeight="1" x14ac:dyDescent="0.2">
      <c r="A471" s="24">
        <v>468</v>
      </c>
      <c r="B471" s="3" t="s">
        <v>10</v>
      </c>
      <c r="C471" s="3" t="s">
        <v>205</v>
      </c>
      <c r="D471" s="3" t="s">
        <v>234</v>
      </c>
      <c r="E471" s="3" t="s">
        <v>235</v>
      </c>
      <c r="F471" s="3" t="s">
        <v>97</v>
      </c>
      <c r="G471" s="3" t="e">
        <f>VLOOKUP(F471,'[1]RELACION COMPLETA X VEHICULO'!$B$1:$B$515,1,0)</f>
        <v>#N/A</v>
      </c>
      <c r="H471" s="4" t="s">
        <v>15</v>
      </c>
      <c r="I471" s="5">
        <v>721487.95</v>
      </c>
      <c r="J471" s="41">
        <f t="shared" si="128"/>
        <v>38166.712554999998</v>
      </c>
      <c r="K471" s="5">
        <v>721487.95</v>
      </c>
      <c r="L471" s="30"/>
      <c r="M471" s="35">
        <v>50218</v>
      </c>
      <c r="N471" s="8">
        <v>808066.50399999996</v>
      </c>
      <c r="O471" s="10">
        <v>829711.14249999996</v>
      </c>
      <c r="P471" s="16">
        <f t="shared" si="132"/>
        <v>688141.86827731086</v>
      </c>
      <c r="Q471" s="16">
        <f t="shared" si="133"/>
        <v>130746.95497268907</v>
      </c>
      <c r="R471" s="11">
        <f t="shared" si="136"/>
        <v>818888.8232499999</v>
      </c>
      <c r="S471" s="9">
        <f t="shared" si="130"/>
        <v>0.13500000000000001</v>
      </c>
      <c r="T471" s="12" t="s">
        <v>310</v>
      </c>
      <c r="U471" s="3" t="s">
        <v>97</v>
      </c>
      <c r="V471" s="26" t="b">
        <f t="shared" si="127"/>
        <v>1</v>
      </c>
      <c r="W471" s="28">
        <v>829711.14249999996</v>
      </c>
      <c r="X471" s="27">
        <f t="shared" si="131"/>
        <v>0</v>
      </c>
    </row>
    <row r="472" spans="1:24" ht="60" customHeight="1" x14ac:dyDescent="0.2">
      <c r="A472" s="24">
        <v>469</v>
      </c>
      <c r="B472" s="3" t="s">
        <v>10</v>
      </c>
      <c r="C472" s="3" t="s">
        <v>205</v>
      </c>
      <c r="D472" s="3" t="s">
        <v>234</v>
      </c>
      <c r="E472" s="3" t="s">
        <v>235</v>
      </c>
      <c r="F472" s="3" t="s">
        <v>241</v>
      </c>
      <c r="G472" s="3" t="s">
        <v>324</v>
      </c>
      <c r="H472" s="4" t="s">
        <v>15</v>
      </c>
      <c r="I472" s="40" t="e">
        <v>#N/A</v>
      </c>
      <c r="J472" s="41" t="e">
        <f t="shared" si="128"/>
        <v>#N/A</v>
      </c>
      <c r="K472" s="5">
        <v>1076447.02</v>
      </c>
      <c r="L472" s="30"/>
      <c r="M472" s="5"/>
      <c r="N472" s="8">
        <v>1205620.6624</v>
      </c>
      <c r="O472" s="10">
        <v>1237914.0730000001</v>
      </c>
      <c r="P472" s="16">
        <f t="shared" si="132"/>
        <v>1026695.26697479</v>
      </c>
      <c r="Q472" s="16">
        <f t="shared" si="133"/>
        <v>195072.1007252101</v>
      </c>
      <c r="R472" s="11">
        <f t="shared" si="136"/>
        <v>1221767.3677000001</v>
      </c>
      <c r="S472" s="9">
        <f t="shared" si="130"/>
        <v>0.13500000000000001</v>
      </c>
      <c r="T472" s="12" t="s">
        <v>307</v>
      </c>
      <c r="U472" s="3" t="s">
        <v>241</v>
      </c>
      <c r="V472" s="26" t="b">
        <f t="shared" si="127"/>
        <v>1</v>
      </c>
      <c r="W472" s="28">
        <v>1237914.0730000001</v>
      </c>
      <c r="X472" s="27">
        <f t="shared" si="131"/>
        <v>0</v>
      </c>
    </row>
    <row r="473" spans="1:24" ht="60" customHeight="1" x14ac:dyDescent="0.2">
      <c r="A473" s="24">
        <v>470</v>
      </c>
      <c r="B473" s="3" t="s">
        <v>10</v>
      </c>
      <c r="C473" s="3" t="s">
        <v>205</v>
      </c>
      <c r="D473" s="3" t="s">
        <v>234</v>
      </c>
      <c r="E473" s="3" t="s">
        <v>235</v>
      </c>
      <c r="F473" s="3" t="s">
        <v>242</v>
      </c>
      <c r="G473" s="3" t="s">
        <v>325</v>
      </c>
      <c r="H473" s="4" t="s">
        <v>15</v>
      </c>
      <c r="I473" s="40" t="e">
        <v>#N/A</v>
      </c>
      <c r="J473" s="41" t="e">
        <f t="shared" si="128"/>
        <v>#N/A</v>
      </c>
      <c r="K473" s="5">
        <v>7416732.5999999996</v>
      </c>
      <c r="L473" s="30"/>
      <c r="M473" s="5"/>
      <c r="N473" s="8">
        <v>8306740.5120000001</v>
      </c>
      <c r="O473" s="10">
        <v>8529242.4900000002</v>
      </c>
      <c r="P473" s="16">
        <f t="shared" si="132"/>
        <v>7073942.437815127</v>
      </c>
      <c r="Q473" s="16">
        <f t="shared" si="133"/>
        <v>1344049.0631848741</v>
      </c>
      <c r="R473" s="11">
        <f t="shared" si="136"/>
        <v>8417991.5010000002</v>
      </c>
      <c r="S473" s="9">
        <f t="shared" si="130"/>
        <v>0.13500000000000001</v>
      </c>
      <c r="T473" s="12" t="s">
        <v>307</v>
      </c>
      <c r="U473" s="3" t="s">
        <v>242</v>
      </c>
      <c r="V473" s="26" t="b">
        <f t="shared" si="127"/>
        <v>1</v>
      </c>
      <c r="W473" s="28">
        <v>8529242.4900000002</v>
      </c>
      <c r="X473" s="27">
        <f t="shared" si="131"/>
        <v>0</v>
      </c>
    </row>
    <row r="474" spans="1:24" ht="60" customHeight="1" x14ac:dyDescent="0.2">
      <c r="A474" s="24">
        <v>471</v>
      </c>
      <c r="B474" s="3" t="s">
        <v>10</v>
      </c>
      <c r="C474" s="3" t="s">
        <v>205</v>
      </c>
      <c r="D474" s="3" t="s">
        <v>234</v>
      </c>
      <c r="E474" s="3" t="s">
        <v>235</v>
      </c>
      <c r="F474" s="3" t="s">
        <v>225</v>
      </c>
      <c r="G474" s="3" t="e">
        <f>VLOOKUP(F474,'[1]RELACION COMPLETA X VEHICULO'!$B$1:$B$515,1,0)</f>
        <v>#N/A</v>
      </c>
      <c r="H474" s="4" t="s">
        <v>15</v>
      </c>
      <c r="I474" s="40">
        <v>0</v>
      </c>
      <c r="J474" s="41">
        <f t="shared" si="128"/>
        <v>0</v>
      </c>
      <c r="K474" s="5"/>
      <c r="L474" s="30"/>
      <c r="M474" s="5">
        <v>112990.5</v>
      </c>
      <c r="N474" s="8">
        <v>127449</v>
      </c>
      <c r="O474" s="10">
        <v>127449</v>
      </c>
      <c r="P474" s="16">
        <f t="shared" si="132"/>
        <v>107100</v>
      </c>
      <c r="Q474" s="16">
        <f t="shared" si="133"/>
        <v>20349</v>
      </c>
      <c r="R474" s="11">
        <f>AVERAGE(N474:O474)</f>
        <v>127449</v>
      </c>
      <c r="S474" s="9" t="s">
        <v>308</v>
      </c>
      <c r="T474" s="12" t="s">
        <v>307</v>
      </c>
      <c r="U474" s="3" t="s">
        <v>225</v>
      </c>
      <c r="V474" s="26" t="b">
        <f t="shared" si="127"/>
        <v>1</v>
      </c>
      <c r="W474" s="28">
        <v>127449</v>
      </c>
      <c r="X474" s="27">
        <f t="shared" si="131"/>
        <v>0</v>
      </c>
    </row>
    <row r="475" spans="1:24" ht="60" customHeight="1" x14ac:dyDescent="0.2">
      <c r="A475" s="24">
        <v>472</v>
      </c>
      <c r="B475" s="3" t="s">
        <v>62</v>
      </c>
      <c r="C475" s="3" t="s">
        <v>205</v>
      </c>
      <c r="D475" s="3" t="s">
        <v>234</v>
      </c>
      <c r="E475" s="3" t="s">
        <v>235</v>
      </c>
      <c r="F475" s="3" t="s">
        <v>63</v>
      </c>
      <c r="G475" s="3" t="e">
        <f>VLOOKUP(F475,'[1]RELACION COMPLETA X VEHICULO'!$B$1:$B$515,1,0)</f>
        <v>#N/A</v>
      </c>
      <c r="H475" s="4" t="s">
        <v>15</v>
      </c>
      <c r="I475" s="5">
        <v>162559.1</v>
      </c>
      <c r="J475" s="41">
        <f t="shared" si="128"/>
        <v>8599.3763900000013</v>
      </c>
      <c r="K475" s="5">
        <v>162559.1</v>
      </c>
      <c r="L475" s="30"/>
      <c r="M475" s="35">
        <v>224446.1237</v>
      </c>
      <c r="N475" s="8">
        <v>182066.19200000001</v>
      </c>
      <c r="O475" s="10">
        <v>186942.96500000005</v>
      </c>
      <c r="P475" s="16">
        <f t="shared" si="132"/>
        <v>155045.86428571431</v>
      </c>
      <c r="Q475" s="16">
        <f t="shared" si="133"/>
        <v>29458.714214285719</v>
      </c>
      <c r="R475" s="11">
        <f>AVERAGE(N475:O475)</f>
        <v>184504.57850000003</v>
      </c>
      <c r="S475" s="9">
        <f t="shared" si="130"/>
        <v>0.13500000000000023</v>
      </c>
      <c r="T475" s="12" t="s">
        <v>307</v>
      </c>
      <c r="U475" s="3" t="s">
        <v>63</v>
      </c>
      <c r="V475" s="26" t="b">
        <f t="shared" si="127"/>
        <v>1</v>
      </c>
      <c r="W475" s="28">
        <v>186942.96500000005</v>
      </c>
      <c r="X475" s="27">
        <f t="shared" si="131"/>
        <v>0</v>
      </c>
    </row>
    <row r="476" spans="1:24" ht="60" customHeight="1" x14ac:dyDescent="0.2">
      <c r="A476" s="24">
        <v>473</v>
      </c>
      <c r="B476" s="3" t="s">
        <v>62</v>
      </c>
      <c r="C476" s="3" t="s">
        <v>205</v>
      </c>
      <c r="D476" s="3" t="s">
        <v>234</v>
      </c>
      <c r="E476" s="3" t="s">
        <v>235</v>
      </c>
      <c r="F476" s="3" t="s">
        <v>227</v>
      </c>
      <c r="G476" s="3" t="e">
        <f>VLOOKUP(F476,'[1]RELACION COMPLETA X VEHICULO'!$B$1:$B$515,1,0)</f>
        <v>#N/A</v>
      </c>
      <c r="H476" s="4" t="s">
        <v>15</v>
      </c>
      <c r="I476" s="40">
        <v>0</v>
      </c>
      <c r="J476" s="41">
        <f t="shared" si="128"/>
        <v>0</v>
      </c>
      <c r="K476" s="5"/>
      <c r="L476" s="30"/>
      <c r="M476" s="5">
        <v>313862.5</v>
      </c>
      <c r="N476" s="8">
        <v>354025</v>
      </c>
      <c r="O476" s="10">
        <v>354025</v>
      </c>
      <c r="P476" s="16">
        <f t="shared" si="132"/>
        <v>297500</v>
      </c>
      <c r="Q476" s="16">
        <f t="shared" si="133"/>
        <v>56525</v>
      </c>
      <c r="R476" s="11">
        <f>AVERAGE(N476:O476)</f>
        <v>354025</v>
      </c>
      <c r="S476" s="9" t="s">
        <v>308</v>
      </c>
      <c r="T476" s="12" t="s">
        <v>307</v>
      </c>
      <c r="U476" s="3" t="s">
        <v>227</v>
      </c>
      <c r="V476" s="26" t="b">
        <f t="shared" si="127"/>
        <v>1</v>
      </c>
      <c r="W476" s="28">
        <v>354025</v>
      </c>
      <c r="X476" s="27">
        <f t="shared" si="131"/>
        <v>0</v>
      </c>
    </row>
    <row r="477" spans="1:24" ht="60" customHeight="1" x14ac:dyDescent="0.2">
      <c r="A477" s="24">
        <v>474</v>
      </c>
      <c r="B477" s="3" t="s">
        <v>62</v>
      </c>
      <c r="C477" s="3" t="s">
        <v>205</v>
      </c>
      <c r="D477" s="3" t="s">
        <v>234</v>
      </c>
      <c r="E477" s="3" t="s">
        <v>235</v>
      </c>
      <c r="F477" s="3" t="s">
        <v>98</v>
      </c>
      <c r="G477" s="3" t="e">
        <f>VLOOKUP(F477,'[1]RELACION COMPLETA X VEHICULO'!$B$1:$B$515,1,0)</f>
        <v>#N/A</v>
      </c>
      <c r="H477" s="4" t="s">
        <v>15</v>
      </c>
      <c r="I477" s="5">
        <v>187757.3</v>
      </c>
      <c r="J477" s="41">
        <f t="shared" si="128"/>
        <v>9932.3611700000001</v>
      </c>
      <c r="K477" s="5">
        <v>187757.3</v>
      </c>
      <c r="L477" s="30"/>
      <c r="M477" s="5">
        <v>197689.34529999999</v>
      </c>
      <c r="N477" s="8">
        <v>210288.17600000001</v>
      </c>
      <c r="O477" s="10">
        <v>215920.89500000002</v>
      </c>
      <c r="P477" s="16">
        <f t="shared" si="132"/>
        <v>174761.46114845941</v>
      </c>
      <c r="Q477" s="16">
        <f t="shared" si="133"/>
        <v>33204.677618207286</v>
      </c>
      <c r="R477" s="11">
        <f>AVERAGE(M477:O477)</f>
        <v>207966.13876666667</v>
      </c>
      <c r="S477" s="9">
        <f t="shared" si="130"/>
        <v>0.10763277255620252</v>
      </c>
      <c r="T477" s="12" t="s">
        <v>307</v>
      </c>
      <c r="U477" s="3" t="s">
        <v>98</v>
      </c>
      <c r="V477" s="26" t="b">
        <f t="shared" si="127"/>
        <v>1</v>
      </c>
      <c r="W477" s="28">
        <v>215920.89500000002</v>
      </c>
      <c r="X477" s="27">
        <f t="shared" si="131"/>
        <v>0</v>
      </c>
    </row>
    <row r="478" spans="1:24" ht="60" customHeight="1" x14ac:dyDescent="0.2">
      <c r="A478" s="24">
        <v>475</v>
      </c>
      <c r="B478" s="3" t="s">
        <v>62</v>
      </c>
      <c r="C478" s="3" t="s">
        <v>205</v>
      </c>
      <c r="D478" s="3" t="s">
        <v>234</v>
      </c>
      <c r="E478" s="3" t="s">
        <v>235</v>
      </c>
      <c r="F478" s="3" t="s">
        <v>229</v>
      </c>
      <c r="G478" s="3" t="e">
        <f>VLOOKUP(F478,'[1]RELACION COMPLETA X VEHICULO'!$B$1:$B$515,1,0)</f>
        <v>#N/A</v>
      </c>
      <c r="H478" s="4" t="s">
        <v>15</v>
      </c>
      <c r="I478" s="40">
        <v>0</v>
      </c>
      <c r="J478" s="41">
        <f t="shared" si="128"/>
        <v>0</v>
      </c>
      <c r="K478" s="5"/>
      <c r="L478" s="30"/>
      <c r="M478" s="5">
        <v>313862.5</v>
      </c>
      <c r="N478" s="8">
        <v>354025</v>
      </c>
      <c r="O478" s="10">
        <v>354025</v>
      </c>
      <c r="P478" s="16">
        <f t="shared" si="132"/>
        <v>297500</v>
      </c>
      <c r="Q478" s="16">
        <f t="shared" si="133"/>
        <v>56525</v>
      </c>
      <c r="R478" s="11">
        <f>AVERAGE(N478:O478)</f>
        <v>354025</v>
      </c>
      <c r="S478" s="9" t="s">
        <v>308</v>
      </c>
      <c r="T478" s="12" t="s">
        <v>307</v>
      </c>
      <c r="U478" s="3" t="s">
        <v>229</v>
      </c>
      <c r="V478" s="26" t="b">
        <f t="shared" si="127"/>
        <v>1</v>
      </c>
      <c r="W478" s="28">
        <v>354025</v>
      </c>
      <c r="X478" s="27">
        <f t="shared" si="131"/>
        <v>0</v>
      </c>
    </row>
    <row r="479" spans="1:24" ht="60" customHeight="1" x14ac:dyDescent="0.2">
      <c r="A479" s="24">
        <v>476</v>
      </c>
      <c r="B479" s="3" t="s">
        <v>62</v>
      </c>
      <c r="C479" s="3" t="s">
        <v>205</v>
      </c>
      <c r="D479" s="3" t="s">
        <v>234</v>
      </c>
      <c r="E479" s="3" t="s">
        <v>235</v>
      </c>
      <c r="F479" s="3" t="s">
        <v>243</v>
      </c>
      <c r="G479" s="3" t="s">
        <v>325</v>
      </c>
      <c r="H479" s="4" t="s">
        <v>15</v>
      </c>
      <c r="I479" s="40" t="e">
        <v>#N/A</v>
      </c>
      <c r="J479" s="41" t="e">
        <f t="shared" si="128"/>
        <v>#N/A</v>
      </c>
      <c r="K479" s="5">
        <v>3248873.74</v>
      </c>
      <c r="L479" s="30"/>
      <c r="M479" s="5">
        <v>3376372.6547666658</v>
      </c>
      <c r="N479" s="8">
        <v>3638738.5888000005</v>
      </c>
      <c r="O479" s="10">
        <v>3736204.8010000004</v>
      </c>
      <c r="P479" s="16">
        <f t="shared" si="132"/>
        <v>3011573.1217273581</v>
      </c>
      <c r="Q479" s="16">
        <f t="shared" si="133"/>
        <v>572198.89312819799</v>
      </c>
      <c r="R479" s="11">
        <f t="shared" ref="R479:R491" si="137">AVERAGE(M479:O479)</f>
        <v>3583772.0148555557</v>
      </c>
      <c r="S479" s="9">
        <f t="shared" si="130"/>
        <v>0.10308134500036181</v>
      </c>
      <c r="T479" s="12" t="s">
        <v>307</v>
      </c>
      <c r="U479" s="3" t="s">
        <v>243</v>
      </c>
      <c r="V479" s="26" t="b">
        <f t="shared" si="127"/>
        <v>1</v>
      </c>
      <c r="W479" s="28">
        <v>3736204.8010000004</v>
      </c>
      <c r="X479" s="27">
        <f t="shared" si="131"/>
        <v>0</v>
      </c>
    </row>
    <row r="480" spans="1:24" ht="60" customHeight="1" x14ac:dyDescent="0.2">
      <c r="A480" s="24">
        <v>477</v>
      </c>
      <c r="B480" s="3" t="s">
        <v>62</v>
      </c>
      <c r="C480" s="3" t="s">
        <v>205</v>
      </c>
      <c r="D480" s="3" t="s">
        <v>234</v>
      </c>
      <c r="E480" s="3" t="s">
        <v>235</v>
      </c>
      <c r="F480" s="3" t="s">
        <v>66</v>
      </c>
      <c r="G480" s="3" t="e">
        <f>VLOOKUP(F480,'[1]RELACION COMPLETA X VEHICULO'!$B$1:$B$515,1,0)</f>
        <v>#N/A</v>
      </c>
      <c r="H480" s="4" t="s">
        <v>15</v>
      </c>
      <c r="I480" s="5">
        <v>344303.6</v>
      </c>
      <c r="J480" s="41">
        <f t="shared" si="128"/>
        <v>18213.66044</v>
      </c>
      <c r="K480" s="5">
        <v>344303.6</v>
      </c>
      <c r="L480" s="30"/>
      <c r="M480" s="5">
        <v>362517.68160000001</v>
      </c>
      <c r="N480" s="8">
        <v>385620.03199999995</v>
      </c>
      <c r="O480" s="10">
        <v>395949.13999999996</v>
      </c>
      <c r="P480" s="16">
        <f t="shared" si="132"/>
        <v>320472.50801120442</v>
      </c>
      <c r="Q480" s="16">
        <f t="shared" si="133"/>
        <v>60889.776522128843</v>
      </c>
      <c r="R480" s="11">
        <f t="shared" si="137"/>
        <v>381362.28453333327</v>
      </c>
      <c r="S480" s="9">
        <f t="shared" si="130"/>
        <v>0.10763374107425339</v>
      </c>
      <c r="T480" s="12" t="s">
        <v>307</v>
      </c>
      <c r="U480" s="3" t="s">
        <v>66</v>
      </c>
      <c r="V480" s="26" t="b">
        <f t="shared" si="127"/>
        <v>1</v>
      </c>
      <c r="W480" s="28">
        <v>395949.13999999996</v>
      </c>
      <c r="X480" s="27">
        <f t="shared" si="131"/>
        <v>0</v>
      </c>
    </row>
    <row r="481" spans="1:24" ht="60" customHeight="1" x14ac:dyDescent="0.2">
      <c r="A481" s="24">
        <v>478</v>
      </c>
      <c r="B481" s="3" t="s">
        <v>62</v>
      </c>
      <c r="C481" s="3" t="s">
        <v>205</v>
      </c>
      <c r="D481" s="3" t="s">
        <v>234</v>
      </c>
      <c r="E481" s="3" t="s">
        <v>235</v>
      </c>
      <c r="F481" s="3" t="s">
        <v>99</v>
      </c>
      <c r="G481" s="3" t="e">
        <f>VLOOKUP(F481,'[1]RELACION COMPLETA X VEHICULO'!$B$1:$B$515,1,0)</f>
        <v>#N/A</v>
      </c>
      <c r="H481" s="4" t="s">
        <v>15</v>
      </c>
      <c r="I481" s="5">
        <v>607250.9</v>
      </c>
      <c r="J481" s="41">
        <f t="shared" si="128"/>
        <v>32123.572610000003</v>
      </c>
      <c r="K481" s="5">
        <v>607250.9</v>
      </c>
      <c r="L481" s="30"/>
      <c r="M481" s="5">
        <v>639374.57790000003</v>
      </c>
      <c r="N481" s="8">
        <v>680121.00800000003</v>
      </c>
      <c r="O481" s="10">
        <v>698338.53500000003</v>
      </c>
      <c r="P481" s="16">
        <f t="shared" si="132"/>
        <v>565219.64170868357</v>
      </c>
      <c r="Q481" s="16">
        <f t="shared" si="133"/>
        <v>107391.73192464988</v>
      </c>
      <c r="R481" s="11">
        <f t="shared" si="137"/>
        <v>672611.37363333337</v>
      </c>
      <c r="S481" s="9">
        <f t="shared" si="130"/>
        <v>0.1076333911293228</v>
      </c>
      <c r="T481" s="12" t="s">
        <v>307</v>
      </c>
      <c r="U481" s="3" t="s">
        <v>99</v>
      </c>
      <c r="V481" s="26" t="b">
        <f t="shared" si="127"/>
        <v>1</v>
      </c>
      <c r="W481" s="28">
        <v>698338.53500000003</v>
      </c>
      <c r="X481" s="27">
        <f t="shared" si="131"/>
        <v>0</v>
      </c>
    </row>
    <row r="482" spans="1:24" ht="60" customHeight="1" x14ac:dyDescent="0.2">
      <c r="A482" s="24">
        <v>479</v>
      </c>
      <c r="B482" s="3" t="s">
        <v>62</v>
      </c>
      <c r="C482" s="3" t="s">
        <v>205</v>
      </c>
      <c r="D482" s="3" t="s">
        <v>234</v>
      </c>
      <c r="E482" s="3" t="s">
        <v>235</v>
      </c>
      <c r="F482" s="3" t="s">
        <v>67</v>
      </c>
      <c r="G482" s="3" t="e">
        <f>VLOOKUP(F482,'[1]RELACION COMPLETA X VEHICULO'!$B$1:$B$515,1,0)</f>
        <v>#N/A</v>
      </c>
      <c r="H482" s="4" t="s">
        <v>15</v>
      </c>
      <c r="I482" s="40">
        <v>108465</v>
      </c>
      <c r="J482" s="41">
        <f t="shared" si="128"/>
        <v>5737.7984999999999</v>
      </c>
      <c r="K482" s="5">
        <v>106179.73333333329</v>
      </c>
      <c r="L482" s="30"/>
      <c r="M482" s="35">
        <v>141886.47399999999</v>
      </c>
      <c r="N482" s="8">
        <v>118921.30133333331</v>
      </c>
      <c r="O482" s="10">
        <v>122106.6933333333</v>
      </c>
      <c r="P482" s="16">
        <f t="shared" si="132"/>
        <v>101272.26666666665</v>
      </c>
      <c r="Q482" s="16">
        <f t="shared" si="133"/>
        <v>19241.730666666663</v>
      </c>
      <c r="R482" s="11">
        <f>AVERAGE(N482:O482)</f>
        <v>120513.9973333333</v>
      </c>
      <c r="S482" s="9">
        <f t="shared" si="130"/>
        <v>0.13500000000000023</v>
      </c>
      <c r="T482" s="12" t="s">
        <v>307</v>
      </c>
      <c r="U482" s="3" t="s">
        <v>67</v>
      </c>
      <c r="V482" s="26" t="b">
        <f t="shared" si="127"/>
        <v>1</v>
      </c>
      <c r="W482" s="28">
        <v>122106.6933333333</v>
      </c>
      <c r="X482" s="27">
        <f t="shared" si="131"/>
        <v>0</v>
      </c>
    </row>
    <row r="483" spans="1:24" ht="60" customHeight="1" x14ac:dyDescent="0.2">
      <c r="A483" s="24">
        <v>480</v>
      </c>
      <c r="B483" s="3" t="s">
        <v>62</v>
      </c>
      <c r="C483" s="3" t="s">
        <v>205</v>
      </c>
      <c r="D483" s="3" t="s">
        <v>234</v>
      </c>
      <c r="E483" s="3" t="s">
        <v>235</v>
      </c>
      <c r="F483" s="3" t="s">
        <v>140</v>
      </c>
      <c r="G483" s="3" t="s">
        <v>324</v>
      </c>
      <c r="H483" s="4" t="s">
        <v>15</v>
      </c>
      <c r="I483" s="40" t="e">
        <v>#N/A</v>
      </c>
      <c r="J483" s="41" t="e">
        <f t="shared" si="128"/>
        <v>#N/A</v>
      </c>
      <c r="K483" s="5">
        <v>69376.600000000006</v>
      </c>
      <c r="L483" s="30"/>
      <c r="M483" s="5"/>
      <c r="N483" s="8">
        <v>77701.792000000016</v>
      </c>
      <c r="O483" s="10">
        <v>79783.090000000011</v>
      </c>
      <c r="P483" s="16">
        <f t="shared" si="132"/>
        <v>66170.118487394982</v>
      </c>
      <c r="Q483" s="16">
        <f t="shared" si="133"/>
        <v>12572.322512605047</v>
      </c>
      <c r="R483" s="11">
        <f>AVERAGE(N483:O483)</f>
        <v>78742.441000000021</v>
      </c>
      <c r="S483" s="9">
        <f t="shared" si="130"/>
        <v>0.13500000000000023</v>
      </c>
      <c r="T483" s="12" t="s">
        <v>307</v>
      </c>
      <c r="U483" s="3" t="s">
        <v>140</v>
      </c>
      <c r="V483" s="26" t="b">
        <f t="shared" si="127"/>
        <v>1</v>
      </c>
      <c r="W483" s="28">
        <v>79783.090000000011</v>
      </c>
      <c r="X483" s="27">
        <f t="shared" si="131"/>
        <v>0</v>
      </c>
    </row>
    <row r="484" spans="1:24" ht="60" customHeight="1" x14ac:dyDescent="0.2">
      <c r="A484" s="24">
        <v>481</v>
      </c>
      <c r="B484" s="3" t="s">
        <v>62</v>
      </c>
      <c r="C484" s="3" t="s">
        <v>205</v>
      </c>
      <c r="D484" s="3" t="s">
        <v>234</v>
      </c>
      <c r="E484" s="3" t="s">
        <v>235</v>
      </c>
      <c r="F484" s="3" t="s">
        <v>100</v>
      </c>
      <c r="G484" s="3" t="e">
        <f>VLOOKUP(F484,'[1]RELACION COMPLETA X VEHICULO'!$B$1:$B$515,1,0)</f>
        <v>#N/A</v>
      </c>
      <c r="H484" s="4" t="s">
        <v>15</v>
      </c>
      <c r="I484" s="5">
        <v>1021557.3</v>
      </c>
      <c r="J484" s="41">
        <f t="shared" si="128"/>
        <v>54040.381170000008</v>
      </c>
      <c r="K484" s="5">
        <v>1021557.3</v>
      </c>
      <c r="L484" s="30"/>
      <c r="M484" s="35">
        <v>564952.5</v>
      </c>
      <c r="N484" s="8">
        <v>1144144.176</v>
      </c>
      <c r="O484" s="10">
        <v>1174790.895</v>
      </c>
      <c r="P484" s="16">
        <f t="shared" si="132"/>
        <v>974342.46680672269</v>
      </c>
      <c r="Q484" s="16">
        <f t="shared" si="133"/>
        <v>185125.06869327731</v>
      </c>
      <c r="R484" s="11">
        <f>AVERAGE(N484:O484)</f>
        <v>1159467.5355</v>
      </c>
      <c r="S484" s="9">
        <f t="shared" si="130"/>
        <v>0.13500000000000001</v>
      </c>
      <c r="T484" s="12" t="s">
        <v>310</v>
      </c>
      <c r="U484" s="3" t="s">
        <v>100</v>
      </c>
      <c r="V484" s="26" t="b">
        <f t="shared" si="127"/>
        <v>1</v>
      </c>
      <c r="W484" s="28">
        <v>1174790.895</v>
      </c>
      <c r="X484" s="27">
        <f t="shared" si="131"/>
        <v>0</v>
      </c>
    </row>
    <row r="485" spans="1:24" ht="60" customHeight="1" x14ac:dyDescent="0.2">
      <c r="A485" s="24">
        <v>482</v>
      </c>
      <c r="B485" s="3" t="s">
        <v>62</v>
      </c>
      <c r="C485" s="3" t="s">
        <v>205</v>
      </c>
      <c r="D485" s="3" t="s">
        <v>234</v>
      </c>
      <c r="E485" s="3" t="s">
        <v>235</v>
      </c>
      <c r="F485" s="3" t="s">
        <v>101</v>
      </c>
      <c r="G485" s="3" t="e">
        <f>VLOOKUP(F485,'[1]RELACION COMPLETA X VEHICULO'!$B$1:$B$515,1,0)</f>
        <v>#N/A</v>
      </c>
      <c r="H485" s="4" t="s">
        <v>15</v>
      </c>
      <c r="I485" s="40">
        <v>409594</v>
      </c>
      <c r="J485" s="41">
        <f t="shared" si="128"/>
        <v>21667.5226</v>
      </c>
      <c r="K485" s="5">
        <v>406023.6</v>
      </c>
      <c r="L485" s="30"/>
      <c r="M485" s="36">
        <v>48458.669600000001</v>
      </c>
      <c r="N485" s="8">
        <v>454746.43200000003</v>
      </c>
      <c r="O485" s="10">
        <v>466927.14</v>
      </c>
      <c r="P485" s="16">
        <f t="shared" si="132"/>
        <v>387257.80336134456</v>
      </c>
      <c r="Q485" s="16">
        <f t="shared" si="133"/>
        <v>73578.982638655463</v>
      </c>
      <c r="R485" s="11">
        <f>AVERAGE(N485:O485)</f>
        <v>460836.78600000002</v>
      </c>
      <c r="S485" s="12" t="s">
        <v>309</v>
      </c>
      <c r="T485" s="12" t="s">
        <v>307</v>
      </c>
      <c r="U485" s="3" t="s">
        <v>101</v>
      </c>
      <c r="V485" s="26" t="b">
        <f t="shared" si="127"/>
        <v>1</v>
      </c>
      <c r="W485" s="28">
        <v>466927.14</v>
      </c>
      <c r="X485" s="27">
        <f t="shared" si="131"/>
        <v>0</v>
      </c>
    </row>
    <row r="486" spans="1:24" ht="60" customHeight="1" x14ac:dyDescent="0.2">
      <c r="A486" s="24">
        <v>483</v>
      </c>
      <c r="B486" s="3" t="s">
        <v>62</v>
      </c>
      <c r="C486" s="3" t="s">
        <v>205</v>
      </c>
      <c r="D486" s="3" t="s">
        <v>234</v>
      </c>
      <c r="E486" s="3" t="s">
        <v>235</v>
      </c>
      <c r="F486" s="3" t="s">
        <v>102</v>
      </c>
      <c r="G486" s="3" t="e">
        <f>VLOOKUP(F486,'[1]RELACION COMPLETA X VEHICULO'!$B$1:$B$515,1,0)</f>
        <v>#N/A</v>
      </c>
      <c r="H486" s="4" t="s">
        <v>15</v>
      </c>
      <c r="I486" s="40">
        <v>241332</v>
      </c>
      <c r="J486" s="41">
        <f t="shared" si="128"/>
        <v>12766.462800000001</v>
      </c>
      <c r="K486" s="5">
        <v>243013.8666666667</v>
      </c>
      <c r="L486" s="30"/>
      <c r="M486" s="5">
        <v>255869.4406</v>
      </c>
      <c r="N486" s="8">
        <v>272175.53066666675</v>
      </c>
      <c r="O486" s="10">
        <v>279465.94666666671</v>
      </c>
      <c r="P486" s="16">
        <f t="shared" si="132"/>
        <v>226193.5344351074</v>
      </c>
      <c r="Q486" s="16">
        <f t="shared" si="133"/>
        <v>42976.771542670409</v>
      </c>
      <c r="R486" s="11">
        <f t="shared" si="137"/>
        <v>269170.30597777781</v>
      </c>
      <c r="S486" s="9">
        <f t="shared" si="130"/>
        <v>0.10763352589664743</v>
      </c>
      <c r="T486" s="12" t="s">
        <v>307</v>
      </c>
      <c r="U486" s="3" t="s">
        <v>102</v>
      </c>
      <c r="V486" s="26" t="b">
        <f t="shared" si="127"/>
        <v>1</v>
      </c>
      <c r="W486" s="28">
        <v>279465.94666666671</v>
      </c>
      <c r="X486" s="27">
        <f t="shared" si="131"/>
        <v>0</v>
      </c>
    </row>
    <row r="487" spans="1:24" ht="60" customHeight="1" x14ac:dyDescent="0.2">
      <c r="A487" s="24">
        <v>484</v>
      </c>
      <c r="B487" s="3" t="s">
        <v>62</v>
      </c>
      <c r="C487" s="3" t="s">
        <v>205</v>
      </c>
      <c r="D487" s="3" t="s">
        <v>234</v>
      </c>
      <c r="E487" s="3" t="s">
        <v>235</v>
      </c>
      <c r="F487" s="3" t="s">
        <v>69</v>
      </c>
      <c r="G487" s="3" t="e">
        <f>VLOOKUP(F487,'[1]RELACION COMPLETA X VEHICULO'!$B$1:$B$515,1,0)</f>
        <v>#N/A</v>
      </c>
      <c r="H487" s="4" t="s">
        <v>15</v>
      </c>
      <c r="I487" s="5">
        <v>1291007.2</v>
      </c>
      <c r="J487" s="41">
        <f t="shared" si="128"/>
        <v>68294.280880000006</v>
      </c>
      <c r="K487" s="5">
        <v>1291007.2</v>
      </c>
      <c r="L487" s="30"/>
      <c r="M487" s="5">
        <v>1359301.2703</v>
      </c>
      <c r="N487" s="8">
        <v>1445928.064</v>
      </c>
      <c r="O487" s="10">
        <v>1484658.28</v>
      </c>
      <c r="P487" s="16">
        <f t="shared" si="132"/>
        <v>1201649.1916806726</v>
      </c>
      <c r="Q487" s="16">
        <f t="shared" si="133"/>
        <v>228313.34641932781</v>
      </c>
      <c r="R487" s="11">
        <f t="shared" si="137"/>
        <v>1429962.5381000002</v>
      </c>
      <c r="S487" s="9">
        <f t="shared" si="130"/>
        <v>0.10763327896234842</v>
      </c>
      <c r="T487" s="12" t="s">
        <v>307</v>
      </c>
      <c r="U487" s="3" t="s">
        <v>69</v>
      </c>
      <c r="V487" s="26" t="b">
        <f t="shared" si="127"/>
        <v>1</v>
      </c>
      <c r="W487" s="28">
        <v>1484658.28</v>
      </c>
      <c r="X487" s="27">
        <f t="shared" si="131"/>
        <v>0</v>
      </c>
    </row>
    <row r="488" spans="1:24" ht="60" customHeight="1" x14ac:dyDescent="0.2">
      <c r="A488" s="24">
        <v>485</v>
      </c>
      <c r="B488" s="3" t="s">
        <v>62</v>
      </c>
      <c r="C488" s="3" t="s">
        <v>205</v>
      </c>
      <c r="D488" s="3" t="s">
        <v>234</v>
      </c>
      <c r="E488" s="3" t="s">
        <v>235</v>
      </c>
      <c r="F488" s="3" t="s">
        <v>167</v>
      </c>
      <c r="G488" s="3" t="s">
        <v>325</v>
      </c>
      <c r="H488" s="4" t="s">
        <v>15</v>
      </c>
      <c r="I488" s="40" t="e">
        <v>#N/A</v>
      </c>
      <c r="J488" s="41" t="e">
        <f t="shared" si="128"/>
        <v>#N/A</v>
      </c>
      <c r="K488" s="5">
        <v>457438.11</v>
      </c>
      <c r="L488" s="30"/>
      <c r="M488" s="5">
        <v>713023.69686666655</v>
      </c>
      <c r="N488" s="8">
        <v>512330.68320000003</v>
      </c>
      <c r="O488" s="10">
        <v>526053.82649999997</v>
      </c>
      <c r="P488" s="16">
        <f t="shared" si="132"/>
        <v>436296.01247899164</v>
      </c>
      <c r="Q488" s="16">
        <f t="shared" si="133"/>
        <v>82896.242371008411</v>
      </c>
      <c r="R488" s="11">
        <f>AVERAGE(N488:O488)</f>
        <v>519192.25485000003</v>
      </c>
      <c r="S488" s="9">
        <f t="shared" si="130"/>
        <v>0.13500000000000001</v>
      </c>
      <c r="T488" s="12" t="s">
        <v>307</v>
      </c>
      <c r="U488" s="3" t="s">
        <v>167</v>
      </c>
      <c r="V488" s="26" t="b">
        <f t="shared" si="127"/>
        <v>1</v>
      </c>
      <c r="W488" s="28">
        <v>526053.82649999997</v>
      </c>
      <c r="X488" s="27">
        <f t="shared" si="131"/>
        <v>0</v>
      </c>
    </row>
    <row r="489" spans="1:24" ht="60" customHeight="1" x14ac:dyDescent="0.2">
      <c r="A489" s="24">
        <v>486</v>
      </c>
      <c r="B489" s="3" t="s">
        <v>62</v>
      </c>
      <c r="C489" s="3" t="s">
        <v>205</v>
      </c>
      <c r="D489" s="3" t="s">
        <v>234</v>
      </c>
      <c r="E489" s="3" t="s">
        <v>235</v>
      </c>
      <c r="F489" s="3" t="s">
        <v>103</v>
      </c>
      <c r="G489" s="3" t="e">
        <f>VLOOKUP(F489,'[1]RELACION COMPLETA X VEHICULO'!$B$1:$B$515,1,0)</f>
        <v>#N/A</v>
      </c>
      <c r="H489" s="4" t="s">
        <v>15</v>
      </c>
      <c r="I489" s="5">
        <v>478760.8</v>
      </c>
      <c r="J489" s="41">
        <f t="shared" si="128"/>
        <v>25326.446319999999</v>
      </c>
      <c r="K489" s="5">
        <v>478760.8</v>
      </c>
      <c r="L489" s="30"/>
      <c r="M489" s="5">
        <v>504087.45689999999</v>
      </c>
      <c r="N489" s="8">
        <v>536212.09600000002</v>
      </c>
      <c r="O489" s="10">
        <v>550574.92000000004</v>
      </c>
      <c r="P489" s="16">
        <f t="shared" si="132"/>
        <v>445623.10165266105</v>
      </c>
      <c r="Q489" s="16">
        <f t="shared" si="133"/>
        <v>84668.389314005603</v>
      </c>
      <c r="R489" s="11">
        <f t="shared" si="137"/>
        <v>530291.49096666661</v>
      </c>
      <c r="S489" s="9">
        <f t="shared" si="130"/>
        <v>0.10763347994795436</v>
      </c>
      <c r="T489" s="12" t="s">
        <v>307</v>
      </c>
      <c r="U489" s="3" t="s">
        <v>103</v>
      </c>
      <c r="V489" s="26" t="b">
        <f t="shared" si="127"/>
        <v>1</v>
      </c>
      <c r="W489" s="28">
        <v>550574.92000000004</v>
      </c>
      <c r="X489" s="27">
        <f t="shared" si="131"/>
        <v>0</v>
      </c>
    </row>
    <row r="490" spans="1:24" ht="60" customHeight="1" x14ac:dyDescent="0.2">
      <c r="A490" s="24">
        <v>487</v>
      </c>
      <c r="B490" s="3" t="s">
        <v>62</v>
      </c>
      <c r="C490" s="3" t="s">
        <v>205</v>
      </c>
      <c r="D490" s="3" t="s">
        <v>234</v>
      </c>
      <c r="E490" s="3" t="s">
        <v>235</v>
      </c>
      <c r="F490" s="3" t="s">
        <v>71</v>
      </c>
      <c r="G490" s="3" t="e">
        <f>VLOOKUP(F490,'[1]RELACION COMPLETA X VEHICULO'!$B$1:$B$515,1,0)</f>
        <v>#N/A</v>
      </c>
      <c r="H490" s="4" t="s">
        <v>15</v>
      </c>
      <c r="I490" s="5">
        <v>999631.7333333334</v>
      </c>
      <c r="J490" s="41">
        <f t="shared" si="128"/>
        <v>52880.518693333339</v>
      </c>
      <c r="K490" s="5">
        <v>999631.7333333334</v>
      </c>
      <c r="L490" s="30"/>
      <c r="M490" s="35">
        <v>894865.84426666668</v>
      </c>
      <c r="N490" s="8">
        <v>1119587.5413333334</v>
      </c>
      <c r="O490" s="10">
        <v>1149576.4933333334</v>
      </c>
      <c r="P490" s="16">
        <f t="shared" si="132"/>
        <v>953430.26666666672</v>
      </c>
      <c r="Q490" s="16">
        <f t="shared" si="133"/>
        <v>181151.75066666669</v>
      </c>
      <c r="R490" s="11">
        <f>AVERAGE(N490:O490)</f>
        <v>1134582.0173333334</v>
      </c>
      <c r="S490" s="9">
        <f t="shared" si="130"/>
        <v>0.13500000000000001</v>
      </c>
      <c r="T490" s="12" t="s">
        <v>310</v>
      </c>
      <c r="U490" s="3" t="s">
        <v>71</v>
      </c>
      <c r="V490" s="26" t="b">
        <f t="shared" si="127"/>
        <v>1</v>
      </c>
      <c r="W490" s="28">
        <v>1149576.4933333334</v>
      </c>
      <c r="X490" s="27">
        <f t="shared" si="131"/>
        <v>0</v>
      </c>
    </row>
    <row r="491" spans="1:24" ht="60" customHeight="1" x14ac:dyDescent="0.2">
      <c r="A491" s="24">
        <v>488</v>
      </c>
      <c r="B491" s="3" t="s">
        <v>62</v>
      </c>
      <c r="C491" s="3" t="s">
        <v>205</v>
      </c>
      <c r="D491" s="3" t="s">
        <v>234</v>
      </c>
      <c r="E491" s="3" t="s">
        <v>235</v>
      </c>
      <c r="F491" s="3" t="s">
        <v>104</v>
      </c>
      <c r="G491" s="3" t="e">
        <f>VLOOKUP(F491,'[1]RELACION COMPLETA X VEHICULO'!$B$1:$B$515,1,0)</f>
        <v>#N/A</v>
      </c>
      <c r="H491" s="4" t="s">
        <v>15</v>
      </c>
      <c r="I491" s="40">
        <v>242189</v>
      </c>
      <c r="J491" s="41">
        <f t="shared" si="128"/>
        <v>12811.7981</v>
      </c>
      <c r="K491" s="5">
        <v>242188.79999999999</v>
      </c>
      <c r="L491" s="30"/>
      <c r="M491" s="5">
        <v>255000.79810000001</v>
      </c>
      <c r="N491" s="8">
        <v>271251.45600000001</v>
      </c>
      <c r="O491" s="10">
        <v>278517.12</v>
      </c>
      <c r="P491" s="16">
        <f t="shared" si="132"/>
        <v>225425.59498599442</v>
      </c>
      <c r="Q491" s="16">
        <f t="shared" si="133"/>
        <v>42830.863047338942</v>
      </c>
      <c r="R491" s="11">
        <f t="shared" si="137"/>
        <v>268256.45803333336</v>
      </c>
      <c r="S491" s="9">
        <f t="shared" si="130"/>
        <v>0.10763362316231539</v>
      </c>
      <c r="T491" s="12" t="s">
        <v>307</v>
      </c>
      <c r="U491" s="3" t="s">
        <v>104</v>
      </c>
      <c r="V491" s="26" t="b">
        <f t="shared" si="127"/>
        <v>1</v>
      </c>
      <c r="W491" s="28">
        <v>278517.12</v>
      </c>
      <c r="X491" s="27">
        <f t="shared" si="131"/>
        <v>0</v>
      </c>
    </row>
    <row r="492" spans="1:24" ht="60" customHeight="1" x14ac:dyDescent="0.2">
      <c r="A492" s="24">
        <v>489</v>
      </c>
      <c r="B492" s="3" t="s">
        <v>62</v>
      </c>
      <c r="C492" s="3" t="s">
        <v>205</v>
      </c>
      <c r="D492" s="3" t="s">
        <v>234</v>
      </c>
      <c r="E492" s="3" t="s">
        <v>235</v>
      </c>
      <c r="F492" s="3" t="s">
        <v>230</v>
      </c>
      <c r="G492" s="3" t="s">
        <v>327</v>
      </c>
      <c r="H492" s="4" t="s">
        <v>15</v>
      </c>
      <c r="I492" s="40"/>
      <c r="J492" s="41">
        <f t="shared" si="128"/>
        <v>0</v>
      </c>
      <c r="K492" s="5"/>
      <c r="L492" s="30"/>
      <c r="M492" s="5">
        <v>7532700</v>
      </c>
      <c r="N492" s="8">
        <v>8496600</v>
      </c>
      <c r="O492" s="10">
        <v>8496600</v>
      </c>
      <c r="P492" s="16">
        <f t="shared" si="132"/>
        <v>7140000</v>
      </c>
      <c r="Q492" s="16">
        <f t="shared" si="133"/>
        <v>1356600</v>
      </c>
      <c r="R492" s="11">
        <f>AVERAGE(N492:O492)</f>
        <v>8496600</v>
      </c>
      <c r="S492" s="9" t="s">
        <v>308</v>
      </c>
      <c r="T492" s="12" t="s">
        <v>307</v>
      </c>
      <c r="U492" s="3" t="s">
        <v>230</v>
      </c>
      <c r="V492" s="26" t="b">
        <f t="shared" si="127"/>
        <v>1</v>
      </c>
      <c r="W492" s="28">
        <v>8496600</v>
      </c>
      <c r="X492" s="27">
        <f t="shared" si="131"/>
        <v>0</v>
      </c>
    </row>
    <row r="493" spans="1:24" ht="60" customHeight="1" x14ac:dyDescent="0.2">
      <c r="A493" s="24">
        <v>490</v>
      </c>
      <c r="B493" s="3" t="s">
        <v>62</v>
      </c>
      <c r="C493" s="3" t="s">
        <v>205</v>
      </c>
      <c r="D493" s="3" t="s">
        <v>234</v>
      </c>
      <c r="E493" s="3" t="s">
        <v>235</v>
      </c>
      <c r="F493" s="3" t="s">
        <v>244</v>
      </c>
      <c r="G493" s="3" t="s">
        <v>325</v>
      </c>
      <c r="H493" s="4" t="s">
        <v>15</v>
      </c>
      <c r="I493" s="40" t="e">
        <v>#N/A</v>
      </c>
      <c r="J493" s="41" t="e">
        <f t="shared" si="128"/>
        <v>#N/A</v>
      </c>
      <c r="K493" s="5">
        <v>24354.55</v>
      </c>
      <c r="L493" s="30"/>
      <c r="M493" s="5"/>
      <c r="N493" s="8">
        <v>27277.096000000001</v>
      </c>
      <c r="O493" s="10">
        <v>28007.732499999998</v>
      </c>
      <c r="P493" s="16">
        <f t="shared" si="132"/>
        <v>23228.919537815127</v>
      </c>
      <c r="Q493" s="16">
        <f t="shared" si="133"/>
        <v>4413.4947121848745</v>
      </c>
      <c r="R493" s="11">
        <f t="shared" ref="R493:R497" si="138">AVERAGE(N493:O493)</f>
        <v>27642.414250000002</v>
      </c>
      <c r="S493" s="9">
        <f t="shared" si="130"/>
        <v>0.13500000000000001</v>
      </c>
      <c r="T493" s="12" t="s">
        <v>307</v>
      </c>
      <c r="U493" s="3" t="s">
        <v>244</v>
      </c>
      <c r="V493" s="26" t="b">
        <f t="shared" si="127"/>
        <v>1</v>
      </c>
      <c r="W493" s="28">
        <v>28007.732499999998</v>
      </c>
      <c r="X493" s="27">
        <f t="shared" si="131"/>
        <v>0</v>
      </c>
    </row>
    <row r="494" spans="1:24" ht="60" customHeight="1" x14ac:dyDescent="0.2">
      <c r="A494" s="24">
        <v>491</v>
      </c>
      <c r="B494" s="3" t="s">
        <v>62</v>
      </c>
      <c r="C494" s="3" t="s">
        <v>205</v>
      </c>
      <c r="D494" s="3" t="s">
        <v>234</v>
      </c>
      <c r="E494" s="3" t="s">
        <v>235</v>
      </c>
      <c r="F494" s="3" t="s">
        <v>245</v>
      </c>
      <c r="G494" s="3" t="s">
        <v>324</v>
      </c>
      <c r="H494" s="4" t="s">
        <v>15</v>
      </c>
      <c r="I494" s="40" t="e">
        <v>#N/A</v>
      </c>
      <c r="J494" s="41" t="e">
        <f t="shared" si="128"/>
        <v>#N/A</v>
      </c>
      <c r="K494" s="5">
        <v>9303361.0399999991</v>
      </c>
      <c r="L494" s="30"/>
      <c r="M494" s="5"/>
      <c r="N494" s="8">
        <v>10419764.364800001</v>
      </c>
      <c r="O494" s="10">
        <v>10698865.196</v>
      </c>
      <c r="P494" s="16">
        <f t="shared" si="132"/>
        <v>8873373.7650420181</v>
      </c>
      <c r="Q494" s="16">
        <f t="shared" si="133"/>
        <v>1685941.0153579835</v>
      </c>
      <c r="R494" s="11">
        <f t="shared" si="138"/>
        <v>10559314.780400001</v>
      </c>
      <c r="S494" s="9">
        <f t="shared" si="130"/>
        <v>0.13500000000000023</v>
      </c>
      <c r="T494" s="12" t="s">
        <v>307</v>
      </c>
      <c r="U494" s="3" t="s">
        <v>245</v>
      </c>
      <c r="V494" s="26" t="b">
        <f t="shared" si="127"/>
        <v>1</v>
      </c>
      <c r="W494" s="28">
        <v>10698865.196</v>
      </c>
      <c r="X494" s="27">
        <f t="shared" si="131"/>
        <v>0</v>
      </c>
    </row>
    <row r="495" spans="1:24" ht="60" customHeight="1" x14ac:dyDescent="0.2">
      <c r="A495" s="24">
        <v>492</v>
      </c>
      <c r="B495" s="3" t="s">
        <v>62</v>
      </c>
      <c r="C495" s="3" t="s">
        <v>205</v>
      </c>
      <c r="D495" s="3" t="s">
        <v>234</v>
      </c>
      <c r="E495" s="3" t="s">
        <v>235</v>
      </c>
      <c r="F495" s="3" t="s">
        <v>231</v>
      </c>
      <c r="G495" s="3" t="e">
        <f>VLOOKUP(F495,'[1]RELACION COMPLETA X VEHICULO'!$B$1:$B$515,1,0)</f>
        <v>#N/A</v>
      </c>
      <c r="H495" s="4" t="s">
        <v>15</v>
      </c>
      <c r="I495" s="40">
        <v>0</v>
      </c>
      <c r="J495" s="41">
        <f t="shared" si="128"/>
        <v>0</v>
      </c>
      <c r="K495" s="5"/>
      <c r="L495" s="30"/>
      <c r="M495" s="5">
        <v>3138625</v>
      </c>
      <c r="N495" s="8">
        <v>3540250</v>
      </c>
      <c r="O495" s="10">
        <v>3540250</v>
      </c>
      <c r="P495" s="16">
        <f t="shared" si="132"/>
        <v>2975000</v>
      </c>
      <c r="Q495" s="16">
        <f t="shared" si="133"/>
        <v>565250</v>
      </c>
      <c r="R495" s="11">
        <f t="shared" si="138"/>
        <v>3540250</v>
      </c>
      <c r="S495" s="9" t="s">
        <v>308</v>
      </c>
      <c r="T495" s="12" t="s">
        <v>307</v>
      </c>
      <c r="U495" s="3" t="s">
        <v>231</v>
      </c>
      <c r="V495" s="26" t="b">
        <f t="shared" si="127"/>
        <v>1</v>
      </c>
      <c r="W495" s="28">
        <v>3540250</v>
      </c>
      <c r="X495" s="27">
        <f t="shared" si="131"/>
        <v>0</v>
      </c>
    </row>
    <row r="496" spans="1:24" ht="60" customHeight="1" x14ac:dyDescent="0.2">
      <c r="A496" s="24">
        <v>493</v>
      </c>
      <c r="B496" s="3" t="s">
        <v>62</v>
      </c>
      <c r="C496" s="3" t="s">
        <v>205</v>
      </c>
      <c r="D496" s="3" t="s">
        <v>234</v>
      </c>
      <c r="E496" s="3" t="s">
        <v>235</v>
      </c>
      <c r="F496" s="3" t="s">
        <v>232</v>
      </c>
      <c r="G496" s="3" t="e">
        <f>VLOOKUP(F496,'[1]RELACION COMPLETA X VEHICULO'!$B$1:$B$515,1,0)</f>
        <v>#N/A</v>
      </c>
      <c r="H496" s="4" t="s">
        <v>15</v>
      </c>
      <c r="I496" s="40">
        <v>0</v>
      </c>
      <c r="J496" s="41">
        <f t="shared" si="128"/>
        <v>0</v>
      </c>
      <c r="K496" s="5"/>
      <c r="L496" s="30"/>
      <c r="M496" s="5">
        <v>2448127.5</v>
      </c>
      <c r="N496" s="8">
        <v>2761395</v>
      </c>
      <c r="O496" s="10">
        <v>2761395</v>
      </c>
      <c r="P496" s="16">
        <f t="shared" si="132"/>
        <v>2320500</v>
      </c>
      <c r="Q496" s="16">
        <f t="shared" si="133"/>
        <v>440895</v>
      </c>
      <c r="R496" s="11">
        <f t="shared" si="138"/>
        <v>2761395</v>
      </c>
      <c r="S496" s="9" t="s">
        <v>308</v>
      </c>
      <c r="T496" s="12" t="s">
        <v>307</v>
      </c>
      <c r="U496" s="3" t="s">
        <v>232</v>
      </c>
      <c r="V496" s="26" t="b">
        <f t="shared" si="127"/>
        <v>1</v>
      </c>
      <c r="W496" s="28">
        <v>2761395</v>
      </c>
      <c r="X496" s="27">
        <f t="shared" si="131"/>
        <v>0</v>
      </c>
    </row>
    <row r="497" spans="1:24" ht="60" customHeight="1" x14ac:dyDescent="0.2">
      <c r="A497" s="24">
        <v>494</v>
      </c>
      <c r="B497" s="3" t="s">
        <v>62</v>
      </c>
      <c r="C497" s="3" t="s">
        <v>205</v>
      </c>
      <c r="D497" s="3" t="s">
        <v>234</v>
      </c>
      <c r="E497" s="3" t="s">
        <v>235</v>
      </c>
      <c r="F497" s="3" t="s">
        <v>233</v>
      </c>
      <c r="G497" s="3" t="e">
        <f>VLOOKUP(F497,'[1]RELACION COMPLETA X VEHICULO'!$B$1:$B$515,1,0)</f>
        <v>#N/A</v>
      </c>
      <c r="H497" s="4" t="s">
        <v>15</v>
      </c>
      <c r="I497" s="40">
        <v>0</v>
      </c>
      <c r="J497" s="41">
        <f t="shared" si="128"/>
        <v>0</v>
      </c>
      <c r="K497" s="5"/>
      <c r="L497" s="30"/>
      <c r="M497" s="5">
        <v>4394075</v>
      </c>
      <c r="N497" s="8">
        <v>4956350</v>
      </c>
      <c r="O497" s="10">
        <v>4956350</v>
      </c>
      <c r="P497" s="16">
        <f t="shared" si="132"/>
        <v>4165000</v>
      </c>
      <c r="Q497" s="16">
        <f t="shared" si="133"/>
        <v>791350</v>
      </c>
      <c r="R497" s="11">
        <f t="shared" si="138"/>
        <v>4956350</v>
      </c>
      <c r="S497" s="9" t="s">
        <v>308</v>
      </c>
      <c r="T497" s="12" t="s">
        <v>307</v>
      </c>
      <c r="U497" s="3" t="s">
        <v>233</v>
      </c>
      <c r="V497" s="26" t="b">
        <f t="shared" si="127"/>
        <v>1</v>
      </c>
      <c r="W497" s="28">
        <v>4956350</v>
      </c>
      <c r="X497" s="27">
        <f t="shared" si="131"/>
        <v>0</v>
      </c>
    </row>
    <row r="498" spans="1:24" ht="60" customHeight="1" x14ac:dyDescent="0.2">
      <c r="A498" s="24">
        <v>495</v>
      </c>
      <c r="B498" s="3" t="s">
        <v>62</v>
      </c>
      <c r="C498" s="3" t="s">
        <v>205</v>
      </c>
      <c r="D498" s="3" t="s">
        <v>234</v>
      </c>
      <c r="E498" s="3" t="s">
        <v>235</v>
      </c>
      <c r="F498" s="3" t="s">
        <v>105</v>
      </c>
      <c r="G498" s="3" t="e">
        <f>VLOOKUP(F498,'[1]RELACION COMPLETA X VEHICULO'!$B$1:$B$515,1,0)</f>
        <v>#N/A</v>
      </c>
      <c r="H498" s="4" t="s">
        <v>15</v>
      </c>
      <c r="I498" s="5">
        <v>793896</v>
      </c>
      <c r="J498" s="41">
        <f t="shared" si="128"/>
        <v>41997.098400000003</v>
      </c>
      <c r="K498" s="5">
        <v>793896</v>
      </c>
      <c r="L498" s="30"/>
      <c r="M498" s="5">
        <v>835893.09840000002</v>
      </c>
      <c r="N498" s="8">
        <v>889163.52</v>
      </c>
      <c r="O498" s="10">
        <v>912980.4</v>
      </c>
      <c r="P498" s="16">
        <f t="shared" si="132"/>
        <v>738945.9435294118</v>
      </c>
      <c r="Q498" s="16">
        <f t="shared" si="133"/>
        <v>140399.72927058826</v>
      </c>
      <c r="R498" s="11">
        <f t="shared" ref="R498:R522" si="139">AVERAGE(M498:O498)</f>
        <v>879345.67279999994</v>
      </c>
      <c r="S498" s="9">
        <f t="shared" si="130"/>
        <v>0.10763333333333325</v>
      </c>
      <c r="T498" s="12" t="s">
        <v>307</v>
      </c>
      <c r="U498" s="3" t="s">
        <v>105</v>
      </c>
      <c r="V498" s="26" t="b">
        <f t="shared" si="127"/>
        <v>1</v>
      </c>
      <c r="W498" s="28">
        <v>912980.4</v>
      </c>
      <c r="X498" s="27">
        <f t="shared" si="131"/>
        <v>0</v>
      </c>
    </row>
    <row r="499" spans="1:24" ht="60" customHeight="1" x14ac:dyDescent="0.2">
      <c r="A499" s="24">
        <v>496</v>
      </c>
      <c r="B499" s="3" t="s">
        <v>62</v>
      </c>
      <c r="C499" s="3" t="s">
        <v>205</v>
      </c>
      <c r="D499" s="3" t="s">
        <v>234</v>
      </c>
      <c r="E499" s="3" t="s">
        <v>235</v>
      </c>
      <c r="F499" s="3" t="s">
        <v>75</v>
      </c>
      <c r="G499" s="3" t="e">
        <f>VLOOKUP(F499,'[1]RELACION COMPLETA X VEHICULO'!$B$1:$B$515,1,0)</f>
        <v>#N/A</v>
      </c>
      <c r="H499" s="4" t="s">
        <v>15</v>
      </c>
      <c r="I499" s="5">
        <v>111467.2</v>
      </c>
      <c r="J499" s="41">
        <f t="shared" si="128"/>
        <v>5896.6148800000001</v>
      </c>
      <c r="K499" s="5">
        <v>111467.2</v>
      </c>
      <c r="L499" s="30"/>
      <c r="M499" s="5">
        <v>117363.60430000001</v>
      </c>
      <c r="N499" s="8">
        <v>124843.264</v>
      </c>
      <c r="O499" s="10">
        <v>128187.28</v>
      </c>
      <c r="P499" s="16">
        <f t="shared" si="132"/>
        <v>103751.86226890757</v>
      </c>
      <c r="Q499" s="16">
        <f t="shared" si="133"/>
        <v>19712.853831092438</v>
      </c>
      <c r="R499" s="11">
        <f t="shared" si="139"/>
        <v>123464.71610000001</v>
      </c>
      <c r="S499" s="9">
        <f t="shared" si="130"/>
        <v>0.10763270361146615</v>
      </c>
      <c r="T499" s="12" t="s">
        <v>307</v>
      </c>
      <c r="U499" s="3" t="s">
        <v>75</v>
      </c>
      <c r="V499" s="26" t="b">
        <f t="shared" si="127"/>
        <v>1</v>
      </c>
      <c r="W499" s="28">
        <v>128187.28</v>
      </c>
      <c r="X499" s="27">
        <f t="shared" si="131"/>
        <v>0</v>
      </c>
    </row>
    <row r="500" spans="1:24" ht="60" customHeight="1" x14ac:dyDescent="0.2">
      <c r="A500" s="24">
        <v>497</v>
      </c>
      <c r="B500" s="3" t="s">
        <v>62</v>
      </c>
      <c r="C500" s="3" t="s">
        <v>205</v>
      </c>
      <c r="D500" s="3" t="s">
        <v>234</v>
      </c>
      <c r="E500" s="3" t="s">
        <v>235</v>
      </c>
      <c r="F500" s="3" t="s">
        <v>76</v>
      </c>
      <c r="G500" s="3" t="e">
        <f>VLOOKUP(F500,'[1]RELACION COMPLETA X VEHICULO'!$B$1:$B$515,1,0)</f>
        <v>#N/A</v>
      </c>
      <c r="H500" s="4" t="s">
        <v>15</v>
      </c>
      <c r="I500" s="40">
        <v>136199</v>
      </c>
      <c r="J500" s="41">
        <f t="shared" si="128"/>
        <v>7204.9271000000008</v>
      </c>
      <c r="K500" s="5">
        <v>137024.5333333333</v>
      </c>
      <c r="L500" s="30"/>
      <c r="M500" s="5">
        <v>144273.6225</v>
      </c>
      <c r="N500" s="8">
        <v>153467.47733333329</v>
      </c>
      <c r="O500" s="10">
        <v>157578.21333333329</v>
      </c>
      <c r="P500" s="16">
        <f t="shared" si="132"/>
        <v>127540.42385620912</v>
      </c>
      <c r="Q500" s="16">
        <f t="shared" si="133"/>
        <v>24232.680532679733</v>
      </c>
      <c r="R500" s="11">
        <f t="shared" si="139"/>
        <v>151773.10438888884</v>
      </c>
      <c r="S500" s="9">
        <f t="shared" si="130"/>
        <v>0.1076345286261795</v>
      </c>
      <c r="T500" s="12" t="s">
        <v>307</v>
      </c>
      <c r="U500" s="3" t="s">
        <v>76</v>
      </c>
      <c r="V500" s="26" t="b">
        <f t="shared" si="127"/>
        <v>1</v>
      </c>
      <c r="W500" s="28">
        <v>157578.21333333329</v>
      </c>
      <c r="X500" s="27">
        <f t="shared" si="131"/>
        <v>0</v>
      </c>
    </row>
    <row r="501" spans="1:24" ht="60" customHeight="1" x14ac:dyDescent="0.2">
      <c r="A501" s="24">
        <v>498</v>
      </c>
      <c r="B501" s="3" t="s">
        <v>62</v>
      </c>
      <c r="C501" s="3" t="s">
        <v>205</v>
      </c>
      <c r="D501" s="3" t="s">
        <v>234</v>
      </c>
      <c r="E501" s="3" t="s">
        <v>235</v>
      </c>
      <c r="F501" s="3" t="s">
        <v>78</v>
      </c>
      <c r="G501" s="3" t="e">
        <f>VLOOKUP(F501,'[1]RELACION COMPLETA X VEHICULO'!$B$1:$B$515,1,0)</f>
        <v>#N/A</v>
      </c>
      <c r="H501" s="4" t="s">
        <v>15</v>
      </c>
      <c r="I501" s="5">
        <v>481513.8</v>
      </c>
      <c r="J501" s="41">
        <f t="shared" si="128"/>
        <v>25472.080020000001</v>
      </c>
      <c r="K501" s="5">
        <v>481513.8</v>
      </c>
      <c r="L501" s="30"/>
      <c r="M501" s="35">
        <v>713023.69686666655</v>
      </c>
      <c r="N501" s="8">
        <v>539295.45600000001</v>
      </c>
      <c r="O501" s="10">
        <v>553740.87</v>
      </c>
      <c r="P501" s="16">
        <f t="shared" si="132"/>
        <v>459258.96050420165</v>
      </c>
      <c r="Q501" s="16">
        <f t="shared" si="133"/>
        <v>87259.202495798309</v>
      </c>
      <c r="R501" s="11">
        <f>AVERAGE(N501:O501)</f>
        <v>546518.16299999994</v>
      </c>
      <c r="S501" s="9">
        <f t="shared" si="130"/>
        <v>0.13500000000000001</v>
      </c>
      <c r="T501" s="12" t="s">
        <v>307</v>
      </c>
      <c r="U501" s="3" t="s">
        <v>78</v>
      </c>
      <c r="V501" s="26" t="b">
        <f t="shared" si="127"/>
        <v>1</v>
      </c>
      <c r="W501" s="28">
        <v>553740.87</v>
      </c>
      <c r="X501" s="27">
        <f t="shared" si="131"/>
        <v>0</v>
      </c>
    </row>
    <row r="502" spans="1:24" ht="60" customHeight="1" x14ac:dyDescent="0.2">
      <c r="A502" s="24">
        <v>499</v>
      </c>
      <c r="B502" s="3" t="s">
        <v>62</v>
      </c>
      <c r="C502" s="3" t="s">
        <v>205</v>
      </c>
      <c r="D502" s="3" t="s">
        <v>234</v>
      </c>
      <c r="E502" s="3" t="s">
        <v>235</v>
      </c>
      <c r="F502" s="3" t="s">
        <v>79</v>
      </c>
      <c r="G502" s="3" t="e">
        <f>VLOOKUP(F502,'[1]RELACION COMPLETA X VEHICULO'!$B$1:$B$515,1,0)</f>
        <v>#N/A</v>
      </c>
      <c r="H502" s="4" t="s">
        <v>15</v>
      </c>
      <c r="I502" s="5">
        <v>250010.4</v>
      </c>
      <c r="J502" s="41">
        <f t="shared" si="128"/>
        <v>13225.550160000001</v>
      </c>
      <c r="K502" s="5">
        <v>250010.4</v>
      </c>
      <c r="L502" s="30"/>
      <c r="M502" s="5">
        <v>296986.84299999999</v>
      </c>
      <c r="N502" s="8">
        <v>280011.64799999999</v>
      </c>
      <c r="O502" s="10">
        <v>287511.95999999996</v>
      </c>
      <c r="P502" s="16">
        <f t="shared" si="132"/>
        <v>242159.79019607842</v>
      </c>
      <c r="Q502" s="16">
        <f t="shared" si="133"/>
        <v>46010.360137254902</v>
      </c>
      <c r="R502" s="11">
        <f t="shared" si="139"/>
        <v>288170.15033333329</v>
      </c>
      <c r="S502" s="9">
        <f t="shared" si="130"/>
        <v>0.15263265181501762</v>
      </c>
      <c r="T502" s="12" t="s">
        <v>307</v>
      </c>
      <c r="U502" s="3" t="s">
        <v>79</v>
      </c>
      <c r="V502" s="26" t="b">
        <f t="shared" si="127"/>
        <v>1</v>
      </c>
      <c r="W502" s="28">
        <v>287511.95999999996</v>
      </c>
      <c r="X502" s="27">
        <f t="shared" si="131"/>
        <v>0</v>
      </c>
    </row>
    <row r="503" spans="1:24" ht="60" customHeight="1" x14ac:dyDescent="0.2">
      <c r="A503" s="24">
        <v>500</v>
      </c>
      <c r="B503" s="3" t="s">
        <v>62</v>
      </c>
      <c r="C503" s="3" t="s">
        <v>205</v>
      </c>
      <c r="D503" s="3" t="s">
        <v>234</v>
      </c>
      <c r="E503" s="3" t="s">
        <v>235</v>
      </c>
      <c r="F503" s="3" t="s">
        <v>81</v>
      </c>
      <c r="G503" s="3" t="e">
        <f>VLOOKUP(F503,'[1]RELACION COMPLETA X VEHICULO'!$B$1:$B$515,1,0)</f>
        <v>#N/A</v>
      </c>
      <c r="H503" s="4" t="s">
        <v>15</v>
      </c>
      <c r="I503" s="5">
        <v>482595.4</v>
      </c>
      <c r="J503" s="41">
        <f t="shared" si="128"/>
        <v>25529.296660000004</v>
      </c>
      <c r="K503" s="5">
        <v>482595.4</v>
      </c>
      <c r="L503" s="30"/>
      <c r="M503" s="5">
        <v>508124.27549999999</v>
      </c>
      <c r="N503" s="8">
        <v>540506.848</v>
      </c>
      <c r="O503" s="10">
        <v>554984.71000000008</v>
      </c>
      <c r="P503" s="16">
        <f t="shared" si="132"/>
        <v>449192.1102240897</v>
      </c>
      <c r="Q503" s="16">
        <f t="shared" si="133"/>
        <v>85346.50094257704</v>
      </c>
      <c r="R503" s="11">
        <f t="shared" si="139"/>
        <v>534538.61116666673</v>
      </c>
      <c r="S503" s="9">
        <f t="shared" si="130"/>
        <v>0.10763304243402794</v>
      </c>
      <c r="T503" s="12" t="s">
        <v>307</v>
      </c>
      <c r="U503" s="3" t="s">
        <v>81</v>
      </c>
      <c r="V503" s="26" t="b">
        <f t="shared" si="127"/>
        <v>1</v>
      </c>
      <c r="W503" s="28">
        <v>554984.71000000008</v>
      </c>
      <c r="X503" s="27">
        <f t="shared" si="131"/>
        <v>0</v>
      </c>
    </row>
    <row r="504" spans="1:24" ht="60" customHeight="1" x14ac:dyDescent="0.2">
      <c r="A504" s="24">
        <v>501</v>
      </c>
      <c r="B504" s="3" t="s">
        <v>10</v>
      </c>
      <c r="C504" s="3" t="s">
        <v>246</v>
      </c>
      <c r="D504" s="3" t="s">
        <v>246</v>
      </c>
      <c r="E504" s="3"/>
      <c r="F504" s="3" t="s">
        <v>247</v>
      </c>
      <c r="G504" s="3" t="e">
        <f>VLOOKUP(F504,'[1]RELACION COMPLETA X VEHICULO'!$B$1:$B$515,1,0)</f>
        <v>#N/A</v>
      </c>
      <c r="H504" s="4" t="s">
        <v>15</v>
      </c>
      <c r="I504" s="40">
        <v>122874</v>
      </c>
      <c r="J504" s="41">
        <f t="shared" si="128"/>
        <v>6500.0346</v>
      </c>
      <c r="K504" s="5">
        <v>122874.25</v>
      </c>
      <c r="L504" s="30"/>
      <c r="M504" s="35">
        <v>231442.17819999999</v>
      </c>
      <c r="N504" s="8">
        <v>137619.16</v>
      </c>
      <c r="O504" s="10">
        <v>141305.38750000001</v>
      </c>
      <c r="P504" s="16">
        <f t="shared" si="132"/>
        <v>117195.18802521008</v>
      </c>
      <c r="Q504" s="16">
        <f t="shared" si="133"/>
        <v>22267.085724789915</v>
      </c>
      <c r="R504" s="11">
        <f>AVERAGE(N504:O504)</f>
        <v>139462.27374999999</v>
      </c>
      <c r="S504" s="9">
        <f t="shared" si="130"/>
        <v>0.13500000000000001</v>
      </c>
      <c r="T504" s="12" t="s">
        <v>307</v>
      </c>
      <c r="U504" s="3" t="s">
        <v>247</v>
      </c>
      <c r="V504" s="26" t="b">
        <f t="shared" si="127"/>
        <v>1</v>
      </c>
      <c r="W504" s="28">
        <v>141305.38750000001</v>
      </c>
      <c r="X504" s="27">
        <f t="shared" si="131"/>
        <v>0</v>
      </c>
    </row>
    <row r="505" spans="1:24" ht="60" customHeight="1" x14ac:dyDescent="0.2">
      <c r="A505" s="24">
        <v>502</v>
      </c>
      <c r="B505" s="3" t="s">
        <v>10</v>
      </c>
      <c r="C505" s="3" t="s">
        <v>246</v>
      </c>
      <c r="D505" s="3" t="s">
        <v>246</v>
      </c>
      <c r="E505" s="3"/>
      <c r="F505" s="3" t="s">
        <v>248</v>
      </c>
      <c r="G505" s="3" t="s">
        <v>327</v>
      </c>
      <c r="H505" s="4" t="s">
        <v>15</v>
      </c>
      <c r="I505" s="40">
        <v>21224</v>
      </c>
      <c r="J505" s="41">
        <f t="shared" si="128"/>
        <v>1122.7496000000001</v>
      </c>
      <c r="K505" s="5">
        <v>21243.8</v>
      </c>
      <c r="L505" s="30"/>
      <c r="M505" s="5">
        <v>22346.749599999999</v>
      </c>
      <c r="N505" s="8">
        <v>23793.056</v>
      </c>
      <c r="O505" s="10">
        <v>24430.370000000003</v>
      </c>
      <c r="P505" s="16">
        <f t="shared" si="132"/>
        <v>19767.556190476193</v>
      </c>
      <c r="Q505" s="16">
        <f t="shared" si="133"/>
        <v>3755.8356761904765</v>
      </c>
      <c r="R505" s="11">
        <f t="shared" si="139"/>
        <v>23523.391866666669</v>
      </c>
      <c r="S505" s="9">
        <f t="shared" si="130"/>
        <v>0.10730621954013264</v>
      </c>
      <c r="T505" s="12" t="s">
        <v>307</v>
      </c>
      <c r="U505" s="3" t="s">
        <v>248</v>
      </c>
      <c r="V505" s="26" t="b">
        <f t="shared" si="127"/>
        <v>1</v>
      </c>
      <c r="W505" s="28">
        <v>24430.370000000003</v>
      </c>
      <c r="X505" s="27">
        <f t="shared" si="131"/>
        <v>0</v>
      </c>
    </row>
    <row r="506" spans="1:24" ht="60" customHeight="1" x14ac:dyDescent="0.2">
      <c r="A506" s="24">
        <v>503</v>
      </c>
      <c r="B506" s="3" t="s">
        <v>10</v>
      </c>
      <c r="C506" s="3" t="s">
        <v>246</v>
      </c>
      <c r="D506" s="3" t="s">
        <v>246</v>
      </c>
      <c r="E506" s="3"/>
      <c r="F506" s="3" t="s">
        <v>249</v>
      </c>
      <c r="G506" s="3" t="e">
        <f>VLOOKUP(F506,'[1]RELACION COMPLETA X VEHICULO'!$B$1:$B$515,1,0)</f>
        <v>#N/A</v>
      </c>
      <c r="H506" s="4" t="s">
        <v>15</v>
      </c>
      <c r="I506" s="40">
        <v>412306</v>
      </c>
      <c r="J506" s="41">
        <f t="shared" si="128"/>
        <v>21810.987400000002</v>
      </c>
      <c r="K506" s="5">
        <v>412305.75</v>
      </c>
      <c r="L506" s="30"/>
      <c r="M506" s="35">
        <v>87881.5</v>
      </c>
      <c r="N506" s="8">
        <v>461782.44000000006</v>
      </c>
      <c r="O506" s="10">
        <v>474151.6125000001</v>
      </c>
      <c r="P506" s="16">
        <f t="shared" si="132"/>
        <v>393249.6018907564</v>
      </c>
      <c r="Q506" s="16">
        <f t="shared" si="133"/>
        <v>74717.424359243712</v>
      </c>
      <c r="R506" s="11">
        <f>AVERAGE(N506:O506)</f>
        <v>467967.02625000011</v>
      </c>
      <c r="S506" s="9">
        <f t="shared" si="130"/>
        <v>0.13500000000000023</v>
      </c>
      <c r="T506" s="12" t="s">
        <v>310</v>
      </c>
      <c r="U506" s="3" t="s">
        <v>249</v>
      </c>
      <c r="V506" s="26" t="b">
        <f t="shared" si="127"/>
        <v>1</v>
      </c>
      <c r="W506" s="28">
        <v>474151.6125000001</v>
      </c>
      <c r="X506" s="27">
        <f t="shared" si="131"/>
        <v>0</v>
      </c>
    </row>
    <row r="507" spans="1:24" ht="60" customHeight="1" x14ac:dyDescent="0.2">
      <c r="A507" s="24">
        <v>504</v>
      </c>
      <c r="B507" s="3" t="s">
        <v>10</v>
      </c>
      <c r="C507" s="3" t="s">
        <v>246</v>
      </c>
      <c r="D507" s="3" t="s">
        <v>246</v>
      </c>
      <c r="E507" s="3"/>
      <c r="F507" s="3" t="s">
        <v>250</v>
      </c>
      <c r="G507" s="3" t="e">
        <f>VLOOKUP(F507,'[1]RELACION COMPLETA X VEHICULO'!$B$1:$B$515,1,0)</f>
        <v>#N/A</v>
      </c>
      <c r="H507" s="4" t="s">
        <v>15</v>
      </c>
      <c r="I507" s="40">
        <v>33847</v>
      </c>
      <c r="J507" s="41">
        <f t="shared" si="128"/>
        <v>1790.5063</v>
      </c>
      <c r="K507" s="5">
        <v>33847.300000000003</v>
      </c>
      <c r="L507" s="30"/>
      <c r="M507" s="35">
        <v>45357.835433333326</v>
      </c>
      <c r="N507" s="8">
        <v>37908.976000000002</v>
      </c>
      <c r="O507" s="10">
        <v>38924.395000000004</v>
      </c>
      <c r="P507" s="16">
        <f t="shared" si="132"/>
        <v>32282.928991596647</v>
      </c>
      <c r="Q507" s="16">
        <f t="shared" si="133"/>
        <v>6133.7565084033631</v>
      </c>
      <c r="R507" s="11">
        <f>AVERAGE(N507:O507)</f>
        <v>38416.685500000007</v>
      </c>
      <c r="S507" s="9">
        <f t="shared" si="130"/>
        <v>0.13500000000000001</v>
      </c>
      <c r="T507" s="12" t="s">
        <v>307</v>
      </c>
      <c r="U507" s="3" t="s">
        <v>250</v>
      </c>
      <c r="V507" s="26" t="b">
        <f t="shared" si="127"/>
        <v>1</v>
      </c>
      <c r="W507" s="28">
        <v>38924.395000000004</v>
      </c>
      <c r="X507" s="27">
        <f t="shared" si="131"/>
        <v>0</v>
      </c>
    </row>
    <row r="508" spans="1:24" ht="60" customHeight="1" x14ac:dyDescent="0.2">
      <c r="A508" s="24">
        <v>505</v>
      </c>
      <c r="B508" s="3" t="s">
        <v>10</v>
      </c>
      <c r="C508" s="3" t="s">
        <v>246</v>
      </c>
      <c r="D508" s="3" t="s">
        <v>246</v>
      </c>
      <c r="E508" s="3"/>
      <c r="F508" s="3" t="s">
        <v>120</v>
      </c>
      <c r="G508" s="3" t="e">
        <f>VLOOKUP(F508,'[1]RELACION COMPLETA X VEHICULO'!$B$1:$B$515,1,0)</f>
        <v>#N/A</v>
      </c>
      <c r="H508" s="4" t="s">
        <v>15</v>
      </c>
      <c r="I508" s="40">
        <v>62317</v>
      </c>
      <c r="J508" s="41">
        <f t="shared" si="128"/>
        <v>3296.5693000000001</v>
      </c>
      <c r="K508" s="5">
        <v>53865.4</v>
      </c>
      <c r="L508" s="30"/>
      <c r="M508" s="5">
        <v>56714.458500000001</v>
      </c>
      <c r="N508" s="8">
        <v>60329.248000000007</v>
      </c>
      <c r="O508" s="10">
        <v>61945.210000000006</v>
      </c>
      <c r="P508" s="16">
        <f t="shared" si="132"/>
        <v>50136.951400560225</v>
      </c>
      <c r="Q508" s="16">
        <f t="shared" si="133"/>
        <v>9526.0207661064433</v>
      </c>
      <c r="R508" s="11">
        <f t="shared" si="139"/>
        <v>59662.972166666666</v>
      </c>
      <c r="S508" s="9">
        <f t="shared" si="130"/>
        <v>0.10763072708392896</v>
      </c>
      <c r="T508" s="12" t="s">
        <v>307</v>
      </c>
      <c r="U508" s="3" t="s">
        <v>120</v>
      </c>
      <c r="V508" s="26" t="b">
        <f t="shared" si="127"/>
        <v>1</v>
      </c>
      <c r="W508" s="28">
        <v>61945.210000000006</v>
      </c>
      <c r="X508" s="27">
        <f t="shared" si="131"/>
        <v>0</v>
      </c>
    </row>
    <row r="509" spans="1:24" ht="60" customHeight="1" x14ac:dyDescent="0.2">
      <c r="A509" s="24">
        <v>506</v>
      </c>
      <c r="B509" s="3" t="s">
        <v>10</v>
      </c>
      <c r="C509" s="3" t="s">
        <v>246</v>
      </c>
      <c r="D509" s="3" t="s">
        <v>246</v>
      </c>
      <c r="E509" s="3"/>
      <c r="F509" s="3" t="s">
        <v>251</v>
      </c>
      <c r="G509" s="3" t="s">
        <v>327</v>
      </c>
      <c r="H509" s="4" t="s">
        <v>15</v>
      </c>
      <c r="I509" s="40">
        <v>80185</v>
      </c>
      <c r="J509" s="41">
        <f t="shared" si="128"/>
        <v>4241.7865000000002</v>
      </c>
      <c r="K509" s="5">
        <v>80185.25</v>
      </c>
      <c r="L509" s="30"/>
      <c r="M509" s="5">
        <v>103469.2621666667</v>
      </c>
      <c r="N509" s="8">
        <v>89807.48</v>
      </c>
      <c r="O509" s="10">
        <v>92213.037500000006</v>
      </c>
      <c r="P509" s="16">
        <f t="shared" si="132"/>
        <v>79969.125957049502</v>
      </c>
      <c r="Q509" s="16">
        <f t="shared" si="133"/>
        <v>15194.133931839406</v>
      </c>
      <c r="R509" s="11">
        <f t="shared" si="139"/>
        <v>95163.259888888904</v>
      </c>
      <c r="S509" s="9">
        <f t="shared" si="130"/>
        <v>0.18679258203832871</v>
      </c>
      <c r="T509" s="12" t="s">
        <v>307</v>
      </c>
      <c r="U509" s="3" t="s">
        <v>251</v>
      </c>
      <c r="V509" s="26" t="b">
        <f t="shared" si="127"/>
        <v>1</v>
      </c>
      <c r="W509" s="28">
        <v>92213.037500000006</v>
      </c>
      <c r="X509" s="27">
        <f t="shared" si="131"/>
        <v>0</v>
      </c>
    </row>
    <row r="510" spans="1:24" ht="60" customHeight="1" x14ac:dyDescent="0.2">
      <c r="A510" s="24">
        <v>507</v>
      </c>
      <c r="B510" s="3" t="s">
        <v>10</v>
      </c>
      <c r="C510" s="3" t="s">
        <v>246</v>
      </c>
      <c r="D510" s="3" t="s">
        <v>246</v>
      </c>
      <c r="E510" s="3"/>
      <c r="F510" s="3" t="s">
        <v>252</v>
      </c>
      <c r="G510" s="3" t="e">
        <f>VLOOKUP(F510,'[1]RELACION COMPLETA X VEHICULO'!$B$1:$B$515,1,0)</f>
        <v>#N/A</v>
      </c>
      <c r="H510" s="4" t="s">
        <v>15</v>
      </c>
      <c r="I510" s="40">
        <v>660526</v>
      </c>
      <c r="J510" s="41">
        <f t="shared" si="128"/>
        <v>34941.825400000002</v>
      </c>
      <c r="K510" s="5">
        <v>660525.69999999995</v>
      </c>
      <c r="L510" s="30"/>
      <c r="M510" s="35">
        <v>364080.5</v>
      </c>
      <c r="N510" s="8">
        <v>739788.78399999999</v>
      </c>
      <c r="O510" s="10">
        <v>759604.55500000005</v>
      </c>
      <c r="P510" s="16">
        <f t="shared" si="132"/>
        <v>629997.20126050431</v>
      </c>
      <c r="Q510" s="16">
        <f t="shared" si="133"/>
        <v>119699.46823949582</v>
      </c>
      <c r="R510" s="11">
        <f>AVERAGE(N510:O510)</f>
        <v>749696.66950000008</v>
      </c>
      <c r="S510" s="9">
        <f t="shared" si="130"/>
        <v>0.13500000000000023</v>
      </c>
      <c r="T510" s="12" t="s">
        <v>310</v>
      </c>
      <c r="U510" s="3" t="s">
        <v>252</v>
      </c>
      <c r="V510" s="26" t="b">
        <f t="shared" si="127"/>
        <v>1</v>
      </c>
      <c r="W510" s="28">
        <v>759604.55500000005</v>
      </c>
      <c r="X510" s="27">
        <f t="shared" si="131"/>
        <v>0</v>
      </c>
    </row>
    <row r="511" spans="1:24" ht="60" customHeight="1" x14ac:dyDescent="0.2">
      <c r="A511" s="24">
        <v>508</v>
      </c>
      <c r="B511" s="3" t="s">
        <v>10</v>
      </c>
      <c r="C511" s="3" t="s">
        <v>246</v>
      </c>
      <c r="D511" s="3" t="s">
        <v>246</v>
      </c>
      <c r="E511" s="3"/>
      <c r="F511" s="3" t="s">
        <v>253</v>
      </c>
      <c r="G511" s="3" t="s">
        <v>327</v>
      </c>
      <c r="H511" s="4" t="s">
        <v>15</v>
      </c>
      <c r="I511" s="40">
        <v>250546</v>
      </c>
      <c r="J511" s="41">
        <f t="shared" si="128"/>
        <v>13253.883400000001</v>
      </c>
      <c r="K511" s="5">
        <v>250546.4</v>
      </c>
      <c r="L511" s="30"/>
      <c r="M511" s="5">
        <v>263799.88339999999</v>
      </c>
      <c r="N511" s="8">
        <v>280611.96799999999</v>
      </c>
      <c r="O511" s="10">
        <v>288128.36</v>
      </c>
      <c r="P511" s="16">
        <f t="shared" si="132"/>
        <v>233204.54100840341</v>
      </c>
      <c r="Q511" s="16">
        <f t="shared" si="133"/>
        <v>44308.86279159665</v>
      </c>
      <c r="R511" s="11">
        <f t="shared" si="139"/>
        <v>277513.40380000003</v>
      </c>
      <c r="S511" s="9">
        <f t="shared" si="130"/>
        <v>0.10763277301130669</v>
      </c>
      <c r="T511" s="12" t="s">
        <v>307</v>
      </c>
      <c r="U511" s="3" t="s">
        <v>253</v>
      </c>
      <c r="V511" s="26" t="b">
        <f t="shared" si="127"/>
        <v>1</v>
      </c>
      <c r="W511" s="28">
        <v>288128.36</v>
      </c>
      <c r="X511" s="27">
        <f t="shared" si="131"/>
        <v>0</v>
      </c>
    </row>
    <row r="512" spans="1:24" ht="60" customHeight="1" x14ac:dyDescent="0.2">
      <c r="A512" s="24">
        <v>509</v>
      </c>
      <c r="B512" s="3" t="s">
        <v>10</v>
      </c>
      <c r="C512" s="3" t="s">
        <v>246</v>
      </c>
      <c r="D512" s="3" t="s">
        <v>246</v>
      </c>
      <c r="E512" s="3"/>
      <c r="F512" s="3" t="s">
        <v>254</v>
      </c>
      <c r="G512" s="3" t="e">
        <f>VLOOKUP(F512,'[1]RELACION COMPLETA X VEHICULO'!$B$1:$B$515,1,0)</f>
        <v>#N/A</v>
      </c>
      <c r="H512" s="4" t="s">
        <v>15</v>
      </c>
      <c r="I512" s="40">
        <v>373509</v>
      </c>
      <c r="J512" s="41">
        <f t="shared" si="128"/>
        <v>19758.626100000001</v>
      </c>
      <c r="K512" s="5">
        <v>373509.2</v>
      </c>
      <c r="L512" s="30"/>
      <c r="M512" s="35">
        <v>150654</v>
      </c>
      <c r="N512" s="8">
        <v>418330.304</v>
      </c>
      <c r="O512" s="10">
        <v>429535.57999999996</v>
      </c>
      <c r="P512" s="16">
        <f t="shared" si="132"/>
        <v>356246.16974789917</v>
      </c>
      <c r="Q512" s="16">
        <f t="shared" si="133"/>
        <v>67686.77225210084</v>
      </c>
      <c r="R512" s="11">
        <f>AVERAGE(N512:O512)</f>
        <v>423932.94199999998</v>
      </c>
      <c r="S512" s="9">
        <f t="shared" si="130"/>
        <v>0.13500000000000001</v>
      </c>
      <c r="T512" s="12" t="s">
        <v>310</v>
      </c>
      <c r="U512" s="3" t="s">
        <v>254</v>
      </c>
      <c r="V512" s="26" t="b">
        <f t="shared" si="127"/>
        <v>1</v>
      </c>
      <c r="W512" s="28">
        <v>429535.57999999996</v>
      </c>
      <c r="X512" s="27">
        <f t="shared" si="131"/>
        <v>0</v>
      </c>
    </row>
    <row r="513" spans="1:24" ht="60" customHeight="1" x14ac:dyDescent="0.2">
      <c r="A513" s="24">
        <v>510</v>
      </c>
      <c r="B513" s="3" t="s">
        <v>10</v>
      </c>
      <c r="C513" s="3" t="s">
        <v>246</v>
      </c>
      <c r="D513" s="3" t="s">
        <v>246</v>
      </c>
      <c r="E513" s="3"/>
      <c r="F513" s="3" t="s">
        <v>255</v>
      </c>
      <c r="G513" s="3" t="s">
        <v>327</v>
      </c>
      <c r="H513" s="4" t="s">
        <v>256</v>
      </c>
      <c r="I513" s="40">
        <v>68825</v>
      </c>
      <c r="J513" s="41">
        <f t="shared" si="128"/>
        <v>3640.8425000000002</v>
      </c>
      <c r="K513" s="5">
        <v>68825.2</v>
      </c>
      <c r="L513" s="30"/>
      <c r="M513" s="5">
        <v>72465.842499999999</v>
      </c>
      <c r="N513" s="8">
        <v>77084.224000000002</v>
      </c>
      <c r="O513" s="10">
        <v>79148.98</v>
      </c>
      <c r="P513" s="16">
        <f t="shared" si="132"/>
        <v>64061.357563025209</v>
      </c>
      <c r="Q513" s="16">
        <f t="shared" si="133"/>
        <v>12171.657936974791</v>
      </c>
      <c r="R513" s="11">
        <f t="shared" si="139"/>
        <v>76233.015499999994</v>
      </c>
      <c r="S513" s="9">
        <f t="shared" si="130"/>
        <v>0.1076323134549555</v>
      </c>
      <c r="T513" s="12" t="s">
        <v>307</v>
      </c>
      <c r="U513" s="3" t="s">
        <v>255</v>
      </c>
      <c r="V513" s="26" t="b">
        <f t="shared" si="127"/>
        <v>1</v>
      </c>
      <c r="W513" s="28">
        <v>79148.98</v>
      </c>
      <c r="X513" s="27">
        <f t="shared" si="131"/>
        <v>0</v>
      </c>
    </row>
    <row r="514" spans="1:24" ht="60" customHeight="1" x14ac:dyDescent="0.2">
      <c r="A514" s="24">
        <v>511</v>
      </c>
      <c r="B514" s="3" t="s">
        <v>10</v>
      </c>
      <c r="C514" s="3" t="s">
        <v>246</v>
      </c>
      <c r="D514" s="3" t="s">
        <v>246</v>
      </c>
      <c r="E514" s="3"/>
      <c r="F514" s="3" t="s">
        <v>257</v>
      </c>
      <c r="G514" s="3" t="e">
        <f>VLOOKUP(F514,'[1]RELACION COMPLETA X VEHICULO'!$B$1:$B$515,1,0)</f>
        <v>#N/A</v>
      </c>
      <c r="H514" s="4" t="s">
        <v>258</v>
      </c>
      <c r="I514" s="40">
        <v>34850</v>
      </c>
      <c r="J514" s="41">
        <f t="shared" si="128"/>
        <v>1843.5650000000001</v>
      </c>
      <c r="K514" s="5">
        <v>34849.9</v>
      </c>
      <c r="L514" s="30"/>
      <c r="M514" s="5">
        <v>36693.565000000002</v>
      </c>
      <c r="N514" s="8">
        <v>39031.888000000006</v>
      </c>
      <c r="O514" s="10">
        <v>40077.385000000002</v>
      </c>
      <c r="P514" s="16">
        <f t="shared" si="132"/>
        <v>32437.769747899165</v>
      </c>
      <c r="Q514" s="16">
        <f t="shared" si="133"/>
        <v>6163.1762521008413</v>
      </c>
      <c r="R514" s="11">
        <f t="shared" si="139"/>
        <v>38600.946000000004</v>
      </c>
      <c r="S514" s="9">
        <f t="shared" si="130"/>
        <v>0.10763434041417619</v>
      </c>
      <c r="T514" s="12" t="s">
        <v>307</v>
      </c>
      <c r="U514" s="3" t="s">
        <v>257</v>
      </c>
      <c r="V514" s="26" t="b">
        <f t="shared" si="127"/>
        <v>1</v>
      </c>
      <c r="W514" s="28">
        <v>40077.385000000002</v>
      </c>
      <c r="X514" s="27">
        <f t="shared" si="131"/>
        <v>0</v>
      </c>
    </row>
    <row r="515" spans="1:24" ht="60" customHeight="1" x14ac:dyDescent="0.2">
      <c r="A515" s="24">
        <v>512</v>
      </c>
      <c r="B515" s="3" t="s">
        <v>10</v>
      </c>
      <c r="C515" s="3" t="s">
        <v>246</v>
      </c>
      <c r="D515" s="3" t="s">
        <v>246</v>
      </c>
      <c r="E515" s="3"/>
      <c r="F515" s="3" t="s">
        <v>259</v>
      </c>
      <c r="G515" s="3" t="e">
        <f>VLOOKUP(F515,'[1]RELACION COMPLETA X VEHICULO'!$B$1:$B$515,1,0)</f>
        <v>#N/A</v>
      </c>
      <c r="H515" s="4" t="s">
        <v>260</v>
      </c>
      <c r="I515" s="40">
        <v>47939</v>
      </c>
      <c r="J515" s="41">
        <f t="shared" si="128"/>
        <v>2535.9731000000002</v>
      </c>
      <c r="K515" s="5">
        <v>47938.5</v>
      </c>
      <c r="L515" s="30"/>
      <c r="M515" s="5">
        <v>50474.973100000003</v>
      </c>
      <c r="N515" s="8">
        <v>53691.12000000001</v>
      </c>
      <c r="O515" s="10">
        <v>55129.275000000009</v>
      </c>
      <c r="P515" s="16">
        <f t="shared" si="132"/>
        <v>44620.551288515417</v>
      </c>
      <c r="Q515" s="16">
        <f t="shared" si="133"/>
        <v>8477.9047448179299</v>
      </c>
      <c r="R515" s="11">
        <f t="shared" si="139"/>
        <v>53098.456033333343</v>
      </c>
      <c r="S515" s="9">
        <f t="shared" si="130"/>
        <v>0.10763699392624604</v>
      </c>
      <c r="T515" s="12" t="s">
        <v>307</v>
      </c>
      <c r="U515" s="3" t="s">
        <v>259</v>
      </c>
      <c r="V515" s="26" t="b">
        <f t="shared" si="127"/>
        <v>1</v>
      </c>
      <c r="W515" s="28">
        <v>55129.275000000009</v>
      </c>
      <c r="X515" s="27">
        <f t="shared" si="131"/>
        <v>0</v>
      </c>
    </row>
    <row r="516" spans="1:24" ht="60" customHeight="1" x14ac:dyDescent="0.2">
      <c r="A516" s="24">
        <v>513</v>
      </c>
      <c r="B516" s="3" t="s">
        <v>10</v>
      </c>
      <c r="C516" s="3" t="s">
        <v>246</v>
      </c>
      <c r="D516" s="3" t="s">
        <v>246</v>
      </c>
      <c r="E516" s="3"/>
      <c r="F516" s="3" t="s">
        <v>261</v>
      </c>
      <c r="G516" s="3" t="e">
        <f>VLOOKUP(F516,'[1]RELACION COMPLETA X VEHICULO'!$B$1:$B$515,1,0)</f>
        <v>#N/A</v>
      </c>
      <c r="H516" s="4" t="s">
        <v>262</v>
      </c>
      <c r="I516" s="40">
        <v>92583</v>
      </c>
      <c r="J516" s="41">
        <f t="shared" si="128"/>
        <v>4897.6406999999999</v>
      </c>
      <c r="K516" s="5">
        <v>92583</v>
      </c>
      <c r="L516" s="30"/>
      <c r="M516" s="5">
        <v>103635.7135666667</v>
      </c>
      <c r="N516" s="8">
        <v>103692.95999999999</v>
      </c>
      <c r="O516" s="10">
        <v>106470.45</v>
      </c>
      <c r="P516" s="16">
        <f t="shared" si="132"/>
        <v>87898.914164332411</v>
      </c>
      <c r="Q516" s="16">
        <f t="shared" si="133"/>
        <v>16700.79369122316</v>
      </c>
      <c r="R516" s="11">
        <f t="shared" si="139"/>
        <v>104599.70785555556</v>
      </c>
      <c r="S516" s="9">
        <f t="shared" si="130"/>
        <v>0.12979389148715814</v>
      </c>
      <c r="T516" s="12" t="s">
        <v>307</v>
      </c>
      <c r="U516" s="3" t="s">
        <v>261</v>
      </c>
      <c r="V516" s="26" t="b">
        <f t="shared" ref="V516:V561" si="140">+F516=U516</f>
        <v>1</v>
      </c>
      <c r="W516" s="28">
        <v>106470.45</v>
      </c>
      <c r="X516" s="27">
        <f t="shared" si="131"/>
        <v>0</v>
      </c>
    </row>
    <row r="517" spans="1:24" ht="60" customHeight="1" x14ac:dyDescent="0.2">
      <c r="A517" s="24">
        <v>514</v>
      </c>
      <c r="B517" s="3" t="s">
        <v>10</v>
      </c>
      <c r="C517" s="3" t="s">
        <v>246</v>
      </c>
      <c r="D517" s="3" t="s">
        <v>246</v>
      </c>
      <c r="E517" s="3"/>
      <c r="F517" s="3" t="s">
        <v>263</v>
      </c>
      <c r="G517" s="3" t="s">
        <v>327</v>
      </c>
      <c r="H517" s="4" t="s">
        <v>15</v>
      </c>
      <c r="I517" s="40">
        <v>161595</v>
      </c>
      <c r="J517" s="41">
        <f t="shared" ref="J517:J561" si="141">+I517*$K$2</f>
        <v>8548.3755000000001</v>
      </c>
      <c r="K517" s="5">
        <v>161595.29999999999</v>
      </c>
      <c r="L517" s="30"/>
      <c r="M517" s="35">
        <v>157150.45850000001</v>
      </c>
      <c r="N517" s="8">
        <v>180986.73599999998</v>
      </c>
      <c r="O517" s="10">
        <v>185834.59499999997</v>
      </c>
      <c r="P517" s="16">
        <f t="shared" si="132"/>
        <v>154126.60966386553</v>
      </c>
      <c r="Q517" s="16">
        <f t="shared" si="133"/>
        <v>29284.055836134452</v>
      </c>
      <c r="R517" s="11">
        <f>AVERAGE(N517:O517)</f>
        <v>183410.66549999997</v>
      </c>
      <c r="S517" s="9">
        <f t="shared" ref="S517:S561" si="142">+R517/K517-1</f>
        <v>0.13500000000000001</v>
      </c>
      <c r="T517" s="12" t="s">
        <v>310</v>
      </c>
      <c r="U517" s="3" t="s">
        <v>263</v>
      </c>
      <c r="V517" s="26" t="b">
        <f t="shared" si="140"/>
        <v>1</v>
      </c>
      <c r="W517" s="28">
        <v>185834.59499999997</v>
      </c>
      <c r="X517" s="27">
        <f t="shared" ref="X517:X561" si="143">+W517-O517</f>
        <v>0</v>
      </c>
    </row>
    <row r="518" spans="1:24" ht="60" customHeight="1" x14ac:dyDescent="0.2">
      <c r="A518" s="24">
        <v>515</v>
      </c>
      <c r="B518" s="3" t="s">
        <v>10</v>
      </c>
      <c r="C518" s="3" t="s">
        <v>246</v>
      </c>
      <c r="D518" s="3" t="s">
        <v>246</v>
      </c>
      <c r="E518" s="3"/>
      <c r="F518" s="3" t="s">
        <v>155</v>
      </c>
      <c r="G518" s="3" t="e">
        <f>VLOOKUP(F518,'[1]RELACION COMPLETA X VEHICULO'!$B$1:$B$515,1,0)</f>
        <v>#N/A</v>
      </c>
      <c r="H518" s="4" t="s">
        <v>15</v>
      </c>
      <c r="I518" s="5">
        <v>594792.19999999995</v>
      </c>
      <c r="J518" s="41">
        <f t="shared" si="141"/>
        <v>31464.507379999999</v>
      </c>
      <c r="K518" s="5">
        <v>594792.19999999995</v>
      </c>
      <c r="L518" s="33" t="s">
        <v>360</v>
      </c>
      <c r="M518" s="7">
        <v>19900</v>
      </c>
      <c r="N518" s="8">
        <v>666167.26399999997</v>
      </c>
      <c r="O518" s="10">
        <v>684011.02999999991</v>
      </c>
      <c r="P518" s="16">
        <f t="shared" si="132"/>
        <v>383775.43249299715</v>
      </c>
      <c r="Q518" s="16">
        <f t="shared" si="133"/>
        <v>72917.332173669463</v>
      </c>
      <c r="R518" s="11">
        <f t="shared" si="139"/>
        <v>456692.76466666657</v>
      </c>
      <c r="S518" s="9">
        <f t="shared" si="142"/>
        <v>-0.23218097906013802</v>
      </c>
      <c r="T518" s="12" t="s">
        <v>307</v>
      </c>
      <c r="U518" s="3" t="s">
        <v>155</v>
      </c>
      <c r="V518" s="26" t="b">
        <f t="shared" si="140"/>
        <v>1</v>
      </c>
      <c r="W518" s="28">
        <v>684011.02999999991</v>
      </c>
      <c r="X518" s="27">
        <f t="shared" si="143"/>
        <v>0</v>
      </c>
    </row>
    <row r="519" spans="1:24" ht="60" customHeight="1" x14ac:dyDescent="0.2">
      <c r="A519" s="24">
        <v>516</v>
      </c>
      <c r="B519" s="3" t="s">
        <v>10</v>
      </c>
      <c r="C519" s="3" t="s">
        <v>246</v>
      </c>
      <c r="D519" s="3" t="s">
        <v>246</v>
      </c>
      <c r="E519" s="3"/>
      <c r="F519" s="3" t="s">
        <v>264</v>
      </c>
      <c r="G519" s="3" t="e">
        <f>VLOOKUP(F519,'[1]RELACION COMPLETA X VEHICULO'!$B$1:$B$515,1,0)</f>
        <v>#N/A</v>
      </c>
      <c r="H519" s="4" t="s">
        <v>15</v>
      </c>
      <c r="I519" s="40">
        <v>72670</v>
      </c>
      <c r="J519" s="41">
        <f t="shared" si="141"/>
        <v>3844.2430000000004</v>
      </c>
      <c r="K519" s="5">
        <v>72669.600000000006</v>
      </c>
      <c r="L519" s="30"/>
      <c r="M519" s="5">
        <v>76514.243000000002</v>
      </c>
      <c r="N519" s="8">
        <v>81389.952000000005</v>
      </c>
      <c r="O519" s="10">
        <v>83570.040000000008</v>
      </c>
      <c r="P519" s="16">
        <f t="shared" si="132"/>
        <v>67639.841736694681</v>
      </c>
      <c r="Q519" s="16">
        <f t="shared" si="133"/>
        <v>12851.569929971989</v>
      </c>
      <c r="R519" s="11">
        <f t="shared" si="139"/>
        <v>80491.411666666667</v>
      </c>
      <c r="S519" s="9">
        <f t="shared" si="142"/>
        <v>0.10763526518195587</v>
      </c>
      <c r="T519" s="12" t="s">
        <v>307</v>
      </c>
      <c r="U519" s="3" t="s">
        <v>264</v>
      </c>
      <c r="V519" s="26" t="b">
        <f t="shared" si="140"/>
        <v>1</v>
      </c>
      <c r="W519" s="28">
        <v>83570.040000000008</v>
      </c>
      <c r="X519" s="27">
        <f t="shared" si="143"/>
        <v>0</v>
      </c>
    </row>
    <row r="520" spans="1:24" ht="60" customHeight="1" x14ac:dyDescent="0.2">
      <c r="A520" s="24">
        <v>517</v>
      </c>
      <c r="B520" s="3" t="s">
        <v>10</v>
      </c>
      <c r="C520" s="3" t="s">
        <v>246</v>
      </c>
      <c r="D520" s="3" t="s">
        <v>246</v>
      </c>
      <c r="E520" s="3"/>
      <c r="F520" s="3" t="s">
        <v>157</v>
      </c>
      <c r="G520" s="3" t="e">
        <f>VLOOKUP(F520,'[1]RELACION COMPLETA X VEHICULO'!$B$1:$B$515,1,0)</f>
        <v>#N/A</v>
      </c>
      <c r="H520" s="4" t="s">
        <v>15</v>
      </c>
      <c r="I520" s="5">
        <v>399063.2</v>
      </c>
      <c r="J520" s="41">
        <f t="shared" si="141"/>
        <v>21110.443280000003</v>
      </c>
      <c r="K520" s="5">
        <v>399063.2</v>
      </c>
      <c r="L520" s="33" t="s">
        <v>361</v>
      </c>
      <c r="M520" s="14">
        <v>87123</v>
      </c>
      <c r="N520" s="8">
        <v>446950.78400000004</v>
      </c>
      <c r="O520" s="10">
        <v>458922.68000000005</v>
      </c>
      <c r="P520" s="16">
        <f t="shared" ref="P520:P561" si="144">+R520/1.19</f>
        <v>278150.27002801123</v>
      </c>
      <c r="Q520" s="16">
        <f t="shared" ref="Q520:Q561" si="145">+P520*19%</f>
        <v>52848.551305322137</v>
      </c>
      <c r="R520" s="11">
        <f t="shared" si="139"/>
        <v>330998.82133333333</v>
      </c>
      <c r="S520" s="9">
        <f t="shared" si="142"/>
        <v>-0.17056039912140908</v>
      </c>
      <c r="T520" s="12" t="s">
        <v>307</v>
      </c>
      <c r="U520" s="3" t="s">
        <v>157</v>
      </c>
      <c r="V520" s="26" t="b">
        <f t="shared" si="140"/>
        <v>1</v>
      </c>
      <c r="W520" s="28">
        <v>458922.68000000005</v>
      </c>
      <c r="X520" s="27">
        <f t="shared" si="143"/>
        <v>0</v>
      </c>
    </row>
    <row r="521" spans="1:24" ht="60" customHeight="1" x14ac:dyDescent="0.2">
      <c r="A521" s="24">
        <v>518</v>
      </c>
      <c r="B521" s="3" t="s">
        <v>10</v>
      </c>
      <c r="C521" s="3" t="s">
        <v>246</v>
      </c>
      <c r="D521" s="3" t="s">
        <v>246</v>
      </c>
      <c r="E521" s="3"/>
      <c r="F521" s="3" t="s">
        <v>265</v>
      </c>
      <c r="G521" s="3" t="e">
        <f>VLOOKUP(F521,'[1]RELACION COMPLETA X VEHICULO'!$B$1:$B$515,1,0)</f>
        <v>#N/A</v>
      </c>
      <c r="H521" s="4" t="s">
        <v>15</v>
      </c>
      <c r="I521" s="40">
        <v>1133102</v>
      </c>
      <c r="J521" s="41">
        <f t="shared" si="141"/>
        <v>59941.095800000003</v>
      </c>
      <c r="K521" s="5">
        <v>1133102.1333333331</v>
      </c>
      <c r="L521" s="30"/>
      <c r="M521" s="5">
        <v>1150951.031933333</v>
      </c>
      <c r="N521" s="8">
        <v>1269074.3893333331</v>
      </c>
      <c r="O521" s="10">
        <v>1303067.4533333331</v>
      </c>
      <c r="P521" s="16">
        <f t="shared" si="144"/>
        <v>1042883.1581512603</v>
      </c>
      <c r="Q521" s="16">
        <f t="shared" si="145"/>
        <v>198147.80004873947</v>
      </c>
      <c r="R521" s="11">
        <f t="shared" si="139"/>
        <v>1241030.9581999998</v>
      </c>
      <c r="S521" s="9">
        <f t="shared" si="142"/>
        <v>9.5250747211254705E-2</v>
      </c>
      <c r="T521" s="12" t="s">
        <v>307</v>
      </c>
      <c r="U521" s="3" t="s">
        <v>265</v>
      </c>
      <c r="V521" s="26" t="b">
        <f t="shared" si="140"/>
        <v>1</v>
      </c>
      <c r="W521" s="28">
        <v>1303067.4533333331</v>
      </c>
      <c r="X521" s="27">
        <f t="shared" si="143"/>
        <v>0</v>
      </c>
    </row>
    <row r="522" spans="1:24" ht="60" customHeight="1" x14ac:dyDescent="0.2">
      <c r="A522" s="24">
        <v>519</v>
      </c>
      <c r="B522" s="3" t="s">
        <v>10</v>
      </c>
      <c r="C522" s="3" t="s">
        <v>246</v>
      </c>
      <c r="D522" s="3" t="s">
        <v>246</v>
      </c>
      <c r="E522" s="3"/>
      <c r="F522" s="3" t="s">
        <v>266</v>
      </c>
      <c r="G522" s="3" t="e">
        <f>VLOOKUP(F522,'[1]RELACION COMPLETA X VEHICULO'!$B$1:$B$515,1,0)</f>
        <v>#N/A</v>
      </c>
      <c r="H522" s="4" t="s">
        <v>15</v>
      </c>
      <c r="I522" s="40">
        <v>121550</v>
      </c>
      <c r="J522" s="41">
        <f t="shared" si="141"/>
        <v>6429.9949999999999</v>
      </c>
      <c r="K522" s="5">
        <v>121549.9</v>
      </c>
      <c r="L522" s="30"/>
      <c r="M522" s="5">
        <v>127979.995</v>
      </c>
      <c r="N522" s="8">
        <v>136135.88800000001</v>
      </c>
      <c r="O522" s="10">
        <v>139782.38500000001</v>
      </c>
      <c r="P522" s="16">
        <f t="shared" si="144"/>
        <v>113136.76974789919</v>
      </c>
      <c r="Q522" s="16">
        <f t="shared" si="145"/>
        <v>21495.986252100847</v>
      </c>
      <c r="R522" s="11">
        <f t="shared" si="139"/>
        <v>134632.75600000002</v>
      </c>
      <c r="S522" s="9">
        <f t="shared" si="142"/>
        <v>0.10763362207620109</v>
      </c>
      <c r="T522" s="12" t="s">
        <v>307</v>
      </c>
      <c r="U522" s="3" t="s">
        <v>266</v>
      </c>
      <c r="V522" s="26" t="b">
        <f t="shared" si="140"/>
        <v>1</v>
      </c>
      <c r="W522" s="28">
        <v>139782.38500000001</v>
      </c>
      <c r="X522" s="27">
        <f t="shared" si="143"/>
        <v>0</v>
      </c>
    </row>
    <row r="523" spans="1:24" ht="60" customHeight="1" x14ac:dyDescent="0.2">
      <c r="A523" s="24">
        <v>520</v>
      </c>
      <c r="B523" s="3" t="s">
        <v>62</v>
      </c>
      <c r="C523" s="3" t="s">
        <v>267</v>
      </c>
      <c r="D523" s="3" t="s">
        <v>267</v>
      </c>
      <c r="E523" s="3"/>
      <c r="F523" s="3" t="s">
        <v>268</v>
      </c>
      <c r="G523" s="3" t="e">
        <f>VLOOKUP(F523,'[1]RELACION COMPLETA X VEHICULO'!$B$1:$B$515,1,0)</f>
        <v>#N/A</v>
      </c>
      <c r="H523" s="4" t="s">
        <v>15</v>
      </c>
      <c r="I523" s="40">
        <v>0</v>
      </c>
      <c r="J523" s="41">
        <f t="shared" si="141"/>
        <v>0</v>
      </c>
      <c r="K523" s="5"/>
      <c r="L523" s="30"/>
      <c r="M523" s="5">
        <v>753270</v>
      </c>
      <c r="N523" s="8">
        <v>849660</v>
      </c>
      <c r="O523" s="10">
        <v>849660</v>
      </c>
      <c r="P523" s="16">
        <f t="shared" si="144"/>
        <v>714000</v>
      </c>
      <c r="Q523" s="16">
        <f t="shared" si="145"/>
        <v>135660</v>
      </c>
      <c r="R523" s="11">
        <f t="shared" ref="R523:R524" si="146">AVERAGE(N523:O523)</f>
        <v>849660</v>
      </c>
      <c r="S523" s="9" t="s">
        <v>308</v>
      </c>
      <c r="T523" s="12" t="s">
        <v>307</v>
      </c>
      <c r="U523" s="3" t="s">
        <v>268</v>
      </c>
      <c r="V523" s="26" t="b">
        <f t="shared" si="140"/>
        <v>1</v>
      </c>
      <c r="W523" s="28">
        <v>849660</v>
      </c>
      <c r="X523" s="27">
        <f t="shared" si="143"/>
        <v>0</v>
      </c>
    </row>
    <row r="524" spans="1:24" ht="60" customHeight="1" x14ac:dyDescent="0.2">
      <c r="A524" s="24">
        <v>521</v>
      </c>
      <c r="B524" s="3" t="s">
        <v>62</v>
      </c>
      <c r="C524" s="3" t="s">
        <v>267</v>
      </c>
      <c r="D524" s="3" t="s">
        <v>267</v>
      </c>
      <c r="E524" s="3"/>
      <c r="F524" s="3" t="s">
        <v>269</v>
      </c>
      <c r="G524" s="3" t="e">
        <f>VLOOKUP(F524,'[1]RELACION COMPLETA X VEHICULO'!$B$1:$B$515,1,0)</f>
        <v>#N/A</v>
      </c>
      <c r="H524" s="4" t="s">
        <v>15</v>
      </c>
      <c r="I524" s="40">
        <v>0</v>
      </c>
      <c r="J524" s="41">
        <f t="shared" si="141"/>
        <v>0</v>
      </c>
      <c r="K524" s="5"/>
      <c r="L524" s="30"/>
      <c r="M524" s="5"/>
      <c r="N524" s="8">
        <v>7788550</v>
      </c>
      <c r="O524" s="10">
        <v>7788550</v>
      </c>
      <c r="P524" s="16">
        <f t="shared" si="144"/>
        <v>6545000</v>
      </c>
      <c r="Q524" s="16">
        <f t="shared" si="145"/>
        <v>1243550</v>
      </c>
      <c r="R524" s="11">
        <f t="shared" si="146"/>
        <v>7788550</v>
      </c>
      <c r="S524" s="9" t="s">
        <v>308</v>
      </c>
      <c r="T524" s="12" t="s">
        <v>307</v>
      </c>
      <c r="U524" s="3" t="s">
        <v>269</v>
      </c>
      <c r="V524" s="26" t="b">
        <f t="shared" si="140"/>
        <v>1</v>
      </c>
      <c r="W524" s="28">
        <v>7788550</v>
      </c>
      <c r="X524" s="27">
        <f t="shared" si="143"/>
        <v>0</v>
      </c>
    </row>
    <row r="525" spans="1:24" ht="60" customHeight="1" x14ac:dyDescent="0.2">
      <c r="A525" s="24">
        <v>522</v>
      </c>
      <c r="B525" s="3" t="s">
        <v>62</v>
      </c>
      <c r="C525" s="3" t="s">
        <v>267</v>
      </c>
      <c r="D525" s="3" t="s">
        <v>267</v>
      </c>
      <c r="E525" s="3" t="s">
        <v>267</v>
      </c>
      <c r="F525" s="3" t="s">
        <v>270</v>
      </c>
      <c r="G525" s="3" t="e">
        <f>VLOOKUP(F525,'[1]RELACION COMPLETA X VEHICULO'!$B$1:$B$515,1,0)</f>
        <v>#N/A</v>
      </c>
      <c r="H525" s="4" t="s">
        <v>15</v>
      </c>
      <c r="I525" s="40">
        <v>3419867</v>
      </c>
      <c r="J525" s="41">
        <f t="shared" si="141"/>
        <v>180910.96430000002</v>
      </c>
      <c r="K525" s="5">
        <v>3419867.15</v>
      </c>
      <c r="L525" s="30"/>
      <c r="M525" s="35">
        <v>3376372.6547666658</v>
      </c>
      <c r="N525" s="8">
        <v>3830251.2080000006</v>
      </c>
      <c r="O525" s="10">
        <v>3932847.2225000006</v>
      </c>
      <c r="P525" s="16">
        <f t="shared" si="144"/>
        <v>3261806.0632352945</v>
      </c>
      <c r="Q525" s="16">
        <f t="shared" si="145"/>
        <v>619743.15201470593</v>
      </c>
      <c r="R525" s="11">
        <f>AVERAGE(N525:O525)</f>
        <v>3881549.2152500004</v>
      </c>
      <c r="S525" s="9">
        <f t="shared" si="142"/>
        <v>0.13500000000000023</v>
      </c>
      <c r="T525" s="12" t="s">
        <v>310</v>
      </c>
      <c r="U525" s="3" t="s">
        <v>270</v>
      </c>
      <c r="V525" s="26" t="b">
        <f t="shared" si="140"/>
        <v>1</v>
      </c>
      <c r="W525" s="28">
        <v>3932847.2225000006</v>
      </c>
      <c r="X525" s="27">
        <f t="shared" si="143"/>
        <v>0</v>
      </c>
    </row>
    <row r="526" spans="1:24" ht="60" customHeight="1" x14ac:dyDescent="0.2">
      <c r="A526" s="24">
        <v>523</v>
      </c>
      <c r="B526" s="3" t="s">
        <v>62</v>
      </c>
      <c r="C526" s="3" t="s">
        <v>267</v>
      </c>
      <c r="D526" s="3" t="s">
        <v>267</v>
      </c>
      <c r="E526" s="3"/>
      <c r="F526" s="3" t="s">
        <v>271</v>
      </c>
      <c r="G526" s="3" t="e">
        <f>VLOOKUP(F526,'[1]RELACION COMPLETA X VEHICULO'!$B$1:$B$515,1,0)</f>
        <v>#N/A</v>
      </c>
      <c r="H526" s="4" t="s">
        <v>15</v>
      </c>
      <c r="I526" s="40">
        <v>0</v>
      </c>
      <c r="J526" s="41">
        <f t="shared" si="141"/>
        <v>0</v>
      </c>
      <c r="K526" s="5"/>
      <c r="L526" s="30"/>
      <c r="M526" s="5">
        <v>535500</v>
      </c>
      <c r="N526" s="8">
        <v>637245</v>
      </c>
      <c r="O526" s="10">
        <v>637245</v>
      </c>
      <c r="P526" s="16">
        <f t="shared" si="144"/>
        <v>535500</v>
      </c>
      <c r="Q526" s="16">
        <f t="shared" si="145"/>
        <v>101745</v>
      </c>
      <c r="R526" s="11">
        <f>AVERAGE(N526:O526)</f>
        <v>637245</v>
      </c>
      <c r="S526" s="9" t="s">
        <v>308</v>
      </c>
      <c r="T526" s="12" t="s">
        <v>307</v>
      </c>
      <c r="U526" s="3" t="s">
        <v>271</v>
      </c>
      <c r="V526" s="26" t="b">
        <f t="shared" si="140"/>
        <v>1</v>
      </c>
      <c r="W526" s="28">
        <v>637245</v>
      </c>
      <c r="X526" s="27">
        <f t="shared" si="143"/>
        <v>0</v>
      </c>
    </row>
    <row r="527" spans="1:24" ht="60" customHeight="1" x14ac:dyDescent="0.2">
      <c r="A527" s="24">
        <v>524</v>
      </c>
      <c r="B527" s="3" t="s">
        <v>62</v>
      </c>
      <c r="C527" s="3" t="s">
        <v>267</v>
      </c>
      <c r="D527" s="3" t="s">
        <v>267</v>
      </c>
      <c r="E527" s="3" t="s">
        <v>267</v>
      </c>
      <c r="F527" s="3" t="s">
        <v>272</v>
      </c>
      <c r="G527" s="3" t="s">
        <v>327</v>
      </c>
      <c r="H527" s="4" t="s">
        <v>273</v>
      </c>
      <c r="I527" s="40">
        <v>490000</v>
      </c>
      <c r="J527" s="41">
        <f t="shared" si="141"/>
        <v>25921</v>
      </c>
      <c r="K527" s="5">
        <v>490000</v>
      </c>
      <c r="L527" s="30"/>
      <c r="M527" s="35">
        <v>464912</v>
      </c>
      <c r="N527" s="8">
        <v>548800</v>
      </c>
      <c r="O527" s="10">
        <v>563500</v>
      </c>
      <c r="P527" s="16">
        <f t="shared" si="144"/>
        <v>467352.9411764706</v>
      </c>
      <c r="Q527" s="16">
        <f t="shared" si="145"/>
        <v>88797.058823529413</v>
      </c>
      <c r="R527" s="11">
        <f>AVERAGE(N527:O527)</f>
        <v>556150</v>
      </c>
      <c r="S527" s="9">
        <f t="shared" si="142"/>
        <v>0.13500000000000001</v>
      </c>
      <c r="T527" s="12" t="s">
        <v>310</v>
      </c>
      <c r="U527" s="3" t="s">
        <v>272</v>
      </c>
      <c r="V527" s="26" t="b">
        <f t="shared" si="140"/>
        <v>1</v>
      </c>
      <c r="W527" s="28">
        <v>563500</v>
      </c>
      <c r="X527" s="27">
        <f t="shared" si="143"/>
        <v>0</v>
      </c>
    </row>
    <row r="528" spans="1:24" ht="60" customHeight="1" x14ac:dyDescent="0.2">
      <c r="A528" s="24">
        <v>525</v>
      </c>
      <c r="B528" s="3" t="s">
        <v>62</v>
      </c>
      <c r="C528" s="3" t="s">
        <v>267</v>
      </c>
      <c r="D528" s="3" t="s">
        <v>267</v>
      </c>
      <c r="E528" s="3" t="s">
        <v>267</v>
      </c>
      <c r="F528" s="3" t="s">
        <v>80</v>
      </c>
      <c r="G528" s="3" t="e">
        <f>VLOOKUP(F528,'[1]RELACION COMPLETA X VEHICULO'!$B$1:$B$515,1,0)</f>
        <v>#N/A</v>
      </c>
      <c r="H528" s="4" t="s">
        <v>15</v>
      </c>
      <c r="I528" s="40">
        <v>111098</v>
      </c>
      <c r="J528" s="41">
        <f t="shared" si="141"/>
        <v>5877.0842000000002</v>
      </c>
      <c r="K528" s="5">
        <v>111770.75</v>
      </c>
      <c r="L528" s="30"/>
      <c r="M528" s="5">
        <v>117683.6859</v>
      </c>
      <c r="N528" s="8">
        <v>125183.24</v>
      </c>
      <c r="O528" s="10">
        <v>128536.3625</v>
      </c>
      <c r="P528" s="16">
        <f t="shared" si="144"/>
        <v>104034.53456582634</v>
      </c>
      <c r="Q528" s="16">
        <f t="shared" si="145"/>
        <v>19766.561567507004</v>
      </c>
      <c r="R528" s="11">
        <f t="shared" ref="R528:R530" si="147">AVERAGE(M528:O528)</f>
        <v>123801.09613333334</v>
      </c>
      <c r="S528" s="9">
        <f t="shared" si="142"/>
        <v>0.10763411834789816</v>
      </c>
      <c r="T528" s="12" t="s">
        <v>307</v>
      </c>
      <c r="U528" s="3" t="s">
        <v>80</v>
      </c>
      <c r="V528" s="26" t="b">
        <f t="shared" si="140"/>
        <v>1</v>
      </c>
      <c r="W528" s="28">
        <v>128536.3625</v>
      </c>
      <c r="X528" s="27">
        <f t="shared" si="143"/>
        <v>0</v>
      </c>
    </row>
    <row r="529" spans="1:24" ht="60" customHeight="1" x14ac:dyDescent="0.2">
      <c r="A529" s="24">
        <v>526</v>
      </c>
      <c r="B529" s="3" t="s">
        <v>62</v>
      </c>
      <c r="C529" s="3" t="s">
        <v>267</v>
      </c>
      <c r="D529" s="3" t="s">
        <v>267</v>
      </c>
      <c r="E529" s="3" t="s">
        <v>267</v>
      </c>
      <c r="F529" s="3" t="s">
        <v>274</v>
      </c>
      <c r="G529" s="3" t="e">
        <f>VLOOKUP(F529,'[1]RELACION COMPLETA X VEHICULO'!$B$1:$B$515,1,0)</f>
        <v>#N/A</v>
      </c>
      <c r="H529" s="4" t="s">
        <v>15</v>
      </c>
      <c r="I529" s="40">
        <v>2319405</v>
      </c>
      <c r="J529" s="41">
        <f t="shared" si="141"/>
        <v>122696.5245</v>
      </c>
      <c r="K529" s="5">
        <v>2319404.7000000002</v>
      </c>
      <c r="L529" s="30"/>
      <c r="M529" s="5">
        <v>2442101.5244999998</v>
      </c>
      <c r="N529" s="8">
        <v>2597733.2640000004</v>
      </c>
      <c r="O529" s="10">
        <v>2667315.4049999998</v>
      </c>
      <c r="P529" s="16">
        <f t="shared" si="144"/>
        <v>2158865.6004201681</v>
      </c>
      <c r="Q529" s="16">
        <f t="shared" si="145"/>
        <v>410184.46407983196</v>
      </c>
      <c r="R529" s="11">
        <f t="shared" si="147"/>
        <v>2569050.0644999999</v>
      </c>
      <c r="S529" s="9">
        <f t="shared" si="142"/>
        <v>0.10763337872860212</v>
      </c>
      <c r="T529" s="12" t="s">
        <v>307</v>
      </c>
      <c r="U529" s="3" t="s">
        <v>274</v>
      </c>
      <c r="V529" s="26" t="b">
        <f t="shared" si="140"/>
        <v>1</v>
      </c>
      <c r="W529" s="28">
        <v>2667315.4049999998</v>
      </c>
      <c r="X529" s="27">
        <f t="shared" si="143"/>
        <v>0</v>
      </c>
    </row>
    <row r="530" spans="1:24" ht="60" customHeight="1" x14ac:dyDescent="0.2">
      <c r="A530" s="24">
        <v>527</v>
      </c>
      <c r="B530" s="3" t="s">
        <v>62</v>
      </c>
      <c r="C530" s="3" t="s">
        <v>267</v>
      </c>
      <c r="D530" s="3" t="s">
        <v>267</v>
      </c>
      <c r="E530" s="3" t="s">
        <v>267</v>
      </c>
      <c r="F530" s="3" t="s">
        <v>134</v>
      </c>
      <c r="G530" s="3" t="e">
        <f>VLOOKUP(F530,'[1]RELACION COMPLETA X VEHICULO'!$B$1:$B$515,1,0)</f>
        <v>#N/A</v>
      </c>
      <c r="H530" s="4" t="s">
        <v>15</v>
      </c>
      <c r="I530" s="5">
        <v>958415</v>
      </c>
      <c r="J530" s="41">
        <f t="shared" si="141"/>
        <v>50700.1535</v>
      </c>
      <c r="K530" s="5">
        <v>958415</v>
      </c>
      <c r="L530" s="30"/>
      <c r="M530" s="5">
        <v>1009114.1006</v>
      </c>
      <c r="N530" s="8">
        <v>1073424.8</v>
      </c>
      <c r="O530" s="10">
        <v>1102177.25</v>
      </c>
      <c r="P530" s="16">
        <f t="shared" si="144"/>
        <v>892077.35310924391</v>
      </c>
      <c r="Q530" s="16">
        <f t="shared" si="145"/>
        <v>169494.69709075635</v>
      </c>
      <c r="R530" s="11">
        <f t="shared" si="147"/>
        <v>1061572.0502000002</v>
      </c>
      <c r="S530" s="9">
        <f t="shared" si="142"/>
        <v>0.10763296713845283</v>
      </c>
      <c r="T530" s="12" t="s">
        <v>307</v>
      </c>
      <c r="U530" s="3" t="s">
        <v>134</v>
      </c>
      <c r="V530" s="26" t="b">
        <f t="shared" si="140"/>
        <v>1</v>
      </c>
      <c r="W530" s="28">
        <v>1102177.25</v>
      </c>
      <c r="X530" s="27">
        <f t="shared" si="143"/>
        <v>0</v>
      </c>
    </row>
    <row r="531" spans="1:24" ht="60" customHeight="1" x14ac:dyDescent="0.2">
      <c r="A531" s="24">
        <v>528</v>
      </c>
      <c r="B531" s="3" t="s">
        <v>62</v>
      </c>
      <c r="C531" s="3" t="s">
        <v>267</v>
      </c>
      <c r="D531" s="3" t="s">
        <v>267</v>
      </c>
      <c r="E531" s="3" t="s">
        <v>267</v>
      </c>
      <c r="F531" s="3" t="s">
        <v>275</v>
      </c>
      <c r="G531" s="3" t="s">
        <v>323</v>
      </c>
      <c r="H531" s="4" t="s">
        <v>15</v>
      </c>
      <c r="I531" s="40">
        <v>3645132</v>
      </c>
      <c r="J531" s="41">
        <f t="shared" si="141"/>
        <v>192827.4828</v>
      </c>
      <c r="K531" s="5"/>
      <c r="L531" s="30"/>
      <c r="M531" s="36">
        <v>753270</v>
      </c>
      <c r="N531" s="8">
        <v>849660</v>
      </c>
      <c r="O531" s="10">
        <v>849660</v>
      </c>
      <c r="P531" s="16">
        <f t="shared" si="144"/>
        <v>714000</v>
      </c>
      <c r="Q531" s="16">
        <f t="shared" si="145"/>
        <v>135660</v>
      </c>
      <c r="R531" s="11">
        <f>AVERAGE(N531:O531)</f>
        <v>849660</v>
      </c>
      <c r="S531" s="13" t="s">
        <v>309</v>
      </c>
      <c r="T531" s="12" t="s">
        <v>307</v>
      </c>
      <c r="U531" s="3" t="s">
        <v>275</v>
      </c>
      <c r="V531" s="26" t="b">
        <f t="shared" si="140"/>
        <v>1</v>
      </c>
      <c r="W531" s="28">
        <v>849660</v>
      </c>
      <c r="X531" s="27">
        <f t="shared" si="143"/>
        <v>0</v>
      </c>
    </row>
    <row r="532" spans="1:24" ht="73.5" customHeight="1" x14ac:dyDescent="0.2">
      <c r="A532" s="24">
        <v>529</v>
      </c>
      <c r="B532" s="3" t="s">
        <v>62</v>
      </c>
      <c r="C532" s="3"/>
      <c r="D532" s="3" t="s">
        <v>276</v>
      </c>
      <c r="E532" s="3"/>
      <c r="F532" s="3" t="s">
        <v>277</v>
      </c>
      <c r="G532" s="3" t="e">
        <f>VLOOKUP(F532,'[1]RELACION COMPLETA X VEHICULO'!$B$1:$B$515,1,0)</f>
        <v>#N/A</v>
      </c>
      <c r="H532" s="4" t="s">
        <v>15</v>
      </c>
      <c r="I532" s="40">
        <v>158167</v>
      </c>
      <c r="J532" s="41">
        <f t="shared" si="141"/>
        <v>8367.0343000000012</v>
      </c>
      <c r="K532" s="5">
        <v>158167</v>
      </c>
      <c r="L532" s="30"/>
      <c r="M532" s="5">
        <v>166534.0343</v>
      </c>
      <c r="N532" s="8">
        <v>177147.03999999998</v>
      </c>
      <c r="O532" s="10">
        <v>181892.05</v>
      </c>
      <c r="P532" s="16">
        <f t="shared" si="144"/>
        <v>147219.3625490196</v>
      </c>
      <c r="Q532" s="16">
        <f t="shared" si="145"/>
        <v>27971.678884313726</v>
      </c>
      <c r="R532" s="11">
        <f t="shared" ref="R532:R561" si="148">AVERAGE(M532:O532)</f>
        <v>175191.04143333333</v>
      </c>
      <c r="S532" s="9">
        <f t="shared" si="142"/>
        <v>0.10763333333333325</v>
      </c>
      <c r="T532" s="12" t="s">
        <v>307</v>
      </c>
      <c r="U532" s="3" t="s">
        <v>277</v>
      </c>
      <c r="V532" s="26" t="b">
        <f t="shared" si="140"/>
        <v>1</v>
      </c>
      <c r="W532" s="28">
        <v>181892.05</v>
      </c>
      <c r="X532" s="27">
        <f t="shared" si="143"/>
        <v>0</v>
      </c>
    </row>
    <row r="533" spans="1:24" ht="107.25" customHeight="1" x14ac:dyDescent="0.2">
      <c r="A533" s="24">
        <v>530</v>
      </c>
      <c r="B533" s="3" t="s">
        <v>62</v>
      </c>
      <c r="C533" s="3"/>
      <c r="D533" s="3" t="s">
        <v>276</v>
      </c>
      <c r="E533" s="3"/>
      <c r="F533" s="3" t="s">
        <v>278</v>
      </c>
      <c r="G533" s="3" t="e">
        <f>VLOOKUP(F533,'[1]RELACION COMPLETA X VEHICULO'!$B$1:$B$515,1,0)</f>
        <v>#N/A</v>
      </c>
      <c r="H533" s="4" t="s">
        <v>15</v>
      </c>
      <c r="I533" s="40">
        <v>73028</v>
      </c>
      <c r="J533" s="41">
        <f t="shared" si="141"/>
        <v>3863.1812</v>
      </c>
      <c r="K533" s="5">
        <v>73028</v>
      </c>
      <c r="L533" s="30"/>
      <c r="M533" s="5">
        <v>76891.181200000006</v>
      </c>
      <c r="N533" s="8">
        <v>81791.360000000001</v>
      </c>
      <c r="O533" s="10">
        <v>83982.2</v>
      </c>
      <c r="P533" s="16">
        <f t="shared" si="144"/>
        <v>67973.316862745094</v>
      </c>
      <c r="Q533" s="16">
        <f t="shared" si="145"/>
        <v>12914.930203921567</v>
      </c>
      <c r="R533" s="11">
        <f t="shared" si="148"/>
        <v>80888.247066666663</v>
      </c>
      <c r="S533" s="9">
        <f t="shared" si="142"/>
        <v>0.10763333333333325</v>
      </c>
      <c r="T533" s="12" t="s">
        <v>307</v>
      </c>
      <c r="U533" s="3" t="s">
        <v>278</v>
      </c>
      <c r="V533" s="26" t="b">
        <f t="shared" si="140"/>
        <v>1</v>
      </c>
      <c r="W533" s="28">
        <v>83982.2</v>
      </c>
      <c r="X533" s="27">
        <f t="shared" si="143"/>
        <v>0</v>
      </c>
    </row>
    <row r="534" spans="1:24" ht="127.5" customHeight="1" x14ac:dyDescent="0.2">
      <c r="A534" s="24">
        <v>531</v>
      </c>
      <c r="B534" s="3" t="s">
        <v>62</v>
      </c>
      <c r="C534" s="3"/>
      <c r="D534" s="3" t="s">
        <v>276</v>
      </c>
      <c r="E534" s="3"/>
      <c r="F534" s="3" t="s">
        <v>279</v>
      </c>
      <c r="G534" s="3" t="s">
        <v>327</v>
      </c>
      <c r="H534" s="4" t="s">
        <v>15</v>
      </c>
      <c r="I534" s="40">
        <v>211084</v>
      </c>
      <c r="J534" s="41">
        <f t="shared" si="141"/>
        <v>11166.3436</v>
      </c>
      <c r="K534" s="5">
        <v>211084</v>
      </c>
      <c r="L534" s="30"/>
      <c r="M534" s="5">
        <v>222250.34359999999</v>
      </c>
      <c r="N534" s="8">
        <v>236414.07999999999</v>
      </c>
      <c r="O534" s="10">
        <v>242746.60000000003</v>
      </c>
      <c r="P534" s="16">
        <f t="shared" si="144"/>
        <v>196473.67607843137</v>
      </c>
      <c r="Q534" s="16">
        <f t="shared" si="145"/>
        <v>37329.998454901957</v>
      </c>
      <c r="R534" s="11">
        <f t="shared" si="148"/>
        <v>233803.67453333331</v>
      </c>
      <c r="S534" s="9">
        <f t="shared" si="142"/>
        <v>0.10763333333333325</v>
      </c>
      <c r="T534" s="12" t="s">
        <v>307</v>
      </c>
      <c r="U534" s="3" t="s">
        <v>279</v>
      </c>
      <c r="V534" s="26" t="b">
        <f t="shared" si="140"/>
        <v>1</v>
      </c>
      <c r="W534" s="28">
        <v>242746.60000000003</v>
      </c>
      <c r="X534" s="27">
        <f t="shared" si="143"/>
        <v>0</v>
      </c>
    </row>
    <row r="535" spans="1:24" ht="115.5" customHeight="1" x14ac:dyDescent="0.2">
      <c r="A535" s="24">
        <v>532</v>
      </c>
      <c r="B535" s="3" t="s">
        <v>62</v>
      </c>
      <c r="C535" s="3"/>
      <c r="D535" s="3" t="s">
        <v>280</v>
      </c>
      <c r="E535" s="3"/>
      <c r="F535" s="3" t="s">
        <v>277</v>
      </c>
      <c r="G535" s="3" t="e">
        <f>VLOOKUP(F535,'[1]RELACION COMPLETA X VEHICULO'!$B$1:$B$515,1,0)</f>
        <v>#N/A</v>
      </c>
      <c r="H535" s="4" t="s">
        <v>15</v>
      </c>
      <c r="I535" s="40">
        <v>158167</v>
      </c>
      <c r="J535" s="41">
        <f t="shared" si="141"/>
        <v>8367.0343000000012</v>
      </c>
      <c r="K535" s="5">
        <v>154667</v>
      </c>
      <c r="L535" s="30"/>
      <c r="M535" s="35">
        <v>137979.6281</v>
      </c>
      <c r="N535" s="8">
        <v>173227.04</v>
      </c>
      <c r="O535" s="10">
        <v>177867.05000000002</v>
      </c>
      <c r="P535" s="16">
        <f t="shared" si="144"/>
        <v>147518.52521008404</v>
      </c>
      <c r="Q535" s="16">
        <f t="shared" si="145"/>
        <v>28028.519789915968</v>
      </c>
      <c r="R535" s="11">
        <f>AVERAGE(N535:O535)</f>
        <v>175547.04500000001</v>
      </c>
      <c r="S535" s="9">
        <f t="shared" si="142"/>
        <v>0.13500000000000001</v>
      </c>
      <c r="T535" s="12" t="s">
        <v>310</v>
      </c>
      <c r="U535" s="3" t="s">
        <v>277</v>
      </c>
      <c r="V535" s="26" t="b">
        <f t="shared" si="140"/>
        <v>1</v>
      </c>
      <c r="W535" s="28">
        <v>177867.05000000002</v>
      </c>
      <c r="X535" s="27">
        <f t="shared" si="143"/>
        <v>0</v>
      </c>
    </row>
    <row r="536" spans="1:24" ht="81.75" customHeight="1" x14ac:dyDescent="0.2">
      <c r="A536" s="24">
        <v>533</v>
      </c>
      <c r="B536" s="3" t="s">
        <v>62</v>
      </c>
      <c r="C536" s="3"/>
      <c r="D536" s="3" t="s">
        <v>280</v>
      </c>
      <c r="E536" s="3"/>
      <c r="F536" s="3" t="s">
        <v>278</v>
      </c>
      <c r="G536" s="3" t="e">
        <f>VLOOKUP(F536,'[1]RELACION COMPLETA X VEHICULO'!$B$1:$B$515,1,0)</f>
        <v>#N/A</v>
      </c>
      <c r="H536" s="4" t="s">
        <v>15</v>
      </c>
      <c r="I536" s="40">
        <v>73028</v>
      </c>
      <c r="J536" s="41">
        <f t="shared" si="141"/>
        <v>3863.1812</v>
      </c>
      <c r="K536" s="5">
        <v>73028</v>
      </c>
      <c r="L536" s="30"/>
      <c r="M536" s="5">
        <v>76891.181200000006</v>
      </c>
      <c r="N536" s="8">
        <v>81791.360000000001</v>
      </c>
      <c r="O536" s="10">
        <v>83982.2</v>
      </c>
      <c r="P536" s="16">
        <f t="shared" si="144"/>
        <v>67973.316862745094</v>
      </c>
      <c r="Q536" s="16">
        <f t="shared" si="145"/>
        <v>12914.930203921567</v>
      </c>
      <c r="R536" s="11">
        <f t="shared" si="148"/>
        <v>80888.247066666663</v>
      </c>
      <c r="S536" s="9">
        <f t="shared" si="142"/>
        <v>0.10763333333333325</v>
      </c>
      <c r="T536" s="12" t="s">
        <v>307</v>
      </c>
      <c r="U536" s="3" t="s">
        <v>278</v>
      </c>
      <c r="V536" s="26" t="b">
        <f t="shared" si="140"/>
        <v>1</v>
      </c>
      <c r="W536" s="28">
        <v>83982.2</v>
      </c>
      <c r="X536" s="27">
        <f t="shared" si="143"/>
        <v>0</v>
      </c>
    </row>
    <row r="537" spans="1:24" ht="174.75" customHeight="1" x14ac:dyDescent="0.2">
      <c r="A537" s="24">
        <v>534</v>
      </c>
      <c r="B537" s="3" t="s">
        <v>62</v>
      </c>
      <c r="C537" s="3"/>
      <c r="D537" s="3" t="s">
        <v>280</v>
      </c>
      <c r="E537" s="3"/>
      <c r="F537" s="3" t="s">
        <v>279</v>
      </c>
      <c r="G537" s="3" t="s">
        <v>327</v>
      </c>
      <c r="H537" s="4" t="s">
        <v>15</v>
      </c>
      <c r="I537" s="5">
        <v>220626</v>
      </c>
      <c r="J537" s="41">
        <f t="shared" si="141"/>
        <v>11671.115400000001</v>
      </c>
      <c r="K537" s="5">
        <v>220626</v>
      </c>
      <c r="L537" s="30"/>
      <c r="M537" s="5">
        <v>232297.11540000001</v>
      </c>
      <c r="N537" s="8">
        <v>247101.12</v>
      </c>
      <c r="O537" s="10">
        <v>253719.9</v>
      </c>
      <c r="P537" s="16">
        <f t="shared" si="144"/>
        <v>205355.22000000003</v>
      </c>
      <c r="Q537" s="16">
        <f t="shared" si="145"/>
        <v>39017.491800000003</v>
      </c>
      <c r="R537" s="11">
        <f t="shared" si="148"/>
        <v>244372.71180000002</v>
      </c>
      <c r="S537" s="9">
        <f t="shared" si="142"/>
        <v>0.10763333333333347</v>
      </c>
      <c r="T537" s="12" t="s">
        <v>307</v>
      </c>
      <c r="U537" s="3" t="s">
        <v>279</v>
      </c>
      <c r="V537" s="26" t="b">
        <f t="shared" si="140"/>
        <v>1</v>
      </c>
      <c r="W537" s="28">
        <v>253719.9</v>
      </c>
      <c r="X537" s="27">
        <f t="shared" si="143"/>
        <v>0</v>
      </c>
    </row>
    <row r="538" spans="1:24" ht="60" customHeight="1" x14ac:dyDescent="0.2">
      <c r="A538" s="24">
        <v>535</v>
      </c>
      <c r="B538" s="3" t="s">
        <v>10</v>
      </c>
      <c r="C538" s="3" t="s">
        <v>281</v>
      </c>
      <c r="D538" s="3" t="s">
        <v>282</v>
      </c>
      <c r="E538" s="3"/>
      <c r="F538" s="3" t="s">
        <v>283</v>
      </c>
      <c r="G538" s="3" t="e">
        <f>VLOOKUP(F538,'[1]RELACION COMPLETA X VEHICULO'!$B$1:$B$515,1,0)</f>
        <v>#N/A</v>
      </c>
      <c r="H538" s="4" t="s">
        <v>17</v>
      </c>
      <c r="I538" s="40">
        <v>56674</v>
      </c>
      <c r="J538" s="41">
        <f t="shared" si="141"/>
        <v>2998.0545999999999</v>
      </c>
      <c r="K538" s="5">
        <v>56674</v>
      </c>
      <c r="L538" s="30"/>
      <c r="M538" s="35">
        <v>51540.68486666667</v>
      </c>
      <c r="N538" s="8">
        <v>63474.879999999997</v>
      </c>
      <c r="O538" s="10">
        <v>65175.1</v>
      </c>
      <c r="P538" s="16">
        <f>+R538</f>
        <v>64324.99</v>
      </c>
      <c r="Q538" s="16">
        <v>0</v>
      </c>
      <c r="R538" s="11">
        <f t="shared" ref="R538:R539" si="149">AVERAGE(N538:O538)</f>
        <v>64324.99</v>
      </c>
      <c r="S538" s="9">
        <f t="shared" si="142"/>
        <v>0.13500000000000001</v>
      </c>
      <c r="T538" s="12" t="s">
        <v>310</v>
      </c>
      <c r="U538" s="3" t="s">
        <v>283</v>
      </c>
      <c r="V538" s="26" t="b">
        <f t="shared" si="140"/>
        <v>1</v>
      </c>
      <c r="W538" s="28">
        <v>65175.1</v>
      </c>
      <c r="X538" s="27">
        <f t="shared" si="143"/>
        <v>0</v>
      </c>
    </row>
    <row r="539" spans="1:24" ht="60" customHeight="1" x14ac:dyDescent="0.2">
      <c r="A539" s="24">
        <v>536</v>
      </c>
      <c r="B539" s="3" t="s">
        <v>10</v>
      </c>
      <c r="C539" s="3" t="s">
        <v>281</v>
      </c>
      <c r="D539" s="3" t="s">
        <v>282</v>
      </c>
      <c r="E539" s="3"/>
      <c r="F539" s="3" t="s">
        <v>284</v>
      </c>
      <c r="G539" s="3" t="e">
        <f>VLOOKUP(F539,'[1]RELACION COMPLETA X VEHICULO'!$B$1:$B$515,1,0)</f>
        <v>#N/A</v>
      </c>
      <c r="H539" s="4" t="s">
        <v>15</v>
      </c>
      <c r="I539" s="40">
        <v>440816</v>
      </c>
      <c r="J539" s="41">
        <f t="shared" si="141"/>
        <v>23319.166400000002</v>
      </c>
      <c r="K539" s="5">
        <v>440815.66666666669</v>
      </c>
      <c r="L539" s="30"/>
      <c r="M539" s="35">
        <v>400878.38880000002</v>
      </c>
      <c r="N539" s="8">
        <v>493713.54666666675</v>
      </c>
      <c r="O539" s="10">
        <v>506938.01666666672</v>
      </c>
      <c r="P539" s="16">
        <f t="shared" si="144"/>
        <v>420441.83333333343</v>
      </c>
      <c r="Q539" s="16">
        <f t="shared" si="145"/>
        <v>79883.948333333348</v>
      </c>
      <c r="R539" s="11">
        <f t="shared" si="149"/>
        <v>500325.78166666673</v>
      </c>
      <c r="S539" s="9">
        <f t="shared" si="142"/>
        <v>0.13500000000000001</v>
      </c>
      <c r="T539" s="12" t="s">
        <v>310</v>
      </c>
      <c r="U539" s="3" t="s">
        <v>284</v>
      </c>
      <c r="V539" s="26" t="b">
        <f t="shared" si="140"/>
        <v>1</v>
      </c>
      <c r="W539" s="28">
        <v>506938.01666666672</v>
      </c>
      <c r="X539" s="27">
        <f t="shared" si="143"/>
        <v>0</v>
      </c>
    </row>
    <row r="540" spans="1:24" ht="60" customHeight="1" x14ac:dyDescent="0.2">
      <c r="A540" s="24">
        <v>537</v>
      </c>
      <c r="B540" s="3" t="s">
        <v>10</v>
      </c>
      <c r="C540" s="3" t="s">
        <v>281</v>
      </c>
      <c r="D540" s="3" t="s">
        <v>282</v>
      </c>
      <c r="E540" s="3"/>
      <c r="F540" s="3" t="s">
        <v>285</v>
      </c>
      <c r="G540" s="3" t="e">
        <f>VLOOKUP(F540,'[1]RELACION COMPLETA X VEHICULO'!$B$1:$B$515,1,0)</f>
        <v>#N/A</v>
      </c>
      <c r="H540" s="4" t="s">
        <v>15</v>
      </c>
      <c r="I540" s="40">
        <v>271018</v>
      </c>
      <c r="J540" s="41">
        <f t="shared" si="141"/>
        <v>14336.852200000001</v>
      </c>
      <c r="K540" s="5">
        <v>271018.02500000002</v>
      </c>
      <c r="L540" s="30"/>
      <c r="M540" s="5">
        <v>285354.85220000002</v>
      </c>
      <c r="N540" s="8">
        <v>303540.18800000008</v>
      </c>
      <c r="O540" s="10">
        <v>311670.72875000007</v>
      </c>
      <c r="P540" s="16">
        <f t="shared" si="144"/>
        <v>252259.31903361349</v>
      </c>
      <c r="Q540" s="16">
        <f t="shared" si="145"/>
        <v>47929.270616386566</v>
      </c>
      <c r="R540" s="11">
        <f t="shared" si="148"/>
        <v>300188.58965000004</v>
      </c>
      <c r="S540" s="9">
        <f t="shared" si="142"/>
        <v>0.107633300958488</v>
      </c>
      <c r="T540" s="12" t="s">
        <v>307</v>
      </c>
      <c r="U540" s="3" t="s">
        <v>285</v>
      </c>
      <c r="V540" s="26" t="b">
        <f t="shared" si="140"/>
        <v>1</v>
      </c>
      <c r="W540" s="28">
        <v>311670.72875000007</v>
      </c>
      <c r="X540" s="27">
        <f t="shared" si="143"/>
        <v>0</v>
      </c>
    </row>
    <row r="541" spans="1:24" ht="60" customHeight="1" x14ac:dyDescent="0.2">
      <c r="A541" s="24">
        <v>538</v>
      </c>
      <c r="B541" s="3" t="s">
        <v>10</v>
      </c>
      <c r="C541" s="3" t="s">
        <v>281</v>
      </c>
      <c r="D541" s="3" t="s">
        <v>282</v>
      </c>
      <c r="E541" s="3"/>
      <c r="F541" s="3" t="s">
        <v>286</v>
      </c>
      <c r="G541" s="3" t="e">
        <f>VLOOKUP(F541,'[1]RELACION COMPLETA X VEHICULO'!$B$1:$B$515,1,0)</f>
        <v>#N/A</v>
      </c>
      <c r="H541" s="4" t="s">
        <v>15</v>
      </c>
      <c r="I541" s="40">
        <v>27449</v>
      </c>
      <c r="J541" s="41">
        <f t="shared" si="141"/>
        <v>1452.0521000000001</v>
      </c>
      <c r="K541" s="5">
        <v>27449.333333333328</v>
      </c>
      <c r="L541" s="30"/>
      <c r="M541" s="5">
        <v>28901.052100000001</v>
      </c>
      <c r="N541" s="8">
        <v>30743.25333333333</v>
      </c>
      <c r="O541" s="10">
        <v>31566.73333333333</v>
      </c>
      <c r="P541" s="16">
        <f t="shared" si="144"/>
        <v>25549.310578898225</v>
      </c>
      <c r="Q541" s="16">
        <f t="shared" si="145"/>
        <v>4854.3690099906626</v>
      </c>
      <c r="R541" s="11">
        <f t="shared" si="148"/>
        <v>30403.679588888888</v>
      </c>
      <c r="S541" s="9">
        <f t="shared" si="142"/>
        <v>0.10762907133951871</v>
      </c>
      <c r="T541" s="12" t="s">
        <v>307</v>
      </c>
      <c r="U541" s="3" t="s">
        <v>286</v>
      </c>
      <c r="V541" s="26" t="b">
        <f t="shared" si="140"/>
        <v>1</v>
      </c>
      <c r="W541" s="28">
        <v>31566.73333333333</v>
      </c>
      <c r="X541" s="27">
        <f t="shared" si="143"/>
        <v>0</v>
      </c>
    </row>
    <row r="542" spans="1:24" ht="60" customHeight="1" x14ac:dyDescent="0.2">
      <c r="A542" s="24">
        <v>539</v>
      </c>
      <c r="B542" s="3" t="s">
        <v>10</v>
      </c>
      <c r="C542" s="3" t="s">
        <v>281</v>
      </c>
      <c r="D542" s="3" t="s">
        <v>282</v>
      </c>
      <c r="E542" s="3"/>
      <c r="F542" s="3" t="s">
        <v>287</v>
      </c>
      <c r="G542" s="3" t="e">
        <f>VLOOKUP(F542,'[1]RELACION COMPLETA X VEHICULO'!$B$1:$B$515,1,0)</f>
        <v>#N/A</v>
      </c>
      <c r="H542" s="4" t="s">
        <v>15</v>
      </c>
      <c r="I542" s="40">
        <v>400938</v>
      </c>
      <c r="J542" s="41">
        <f t="shared" si="141"/>
        <v>21209.620200000001</v>
      </c>
      <c r="K542" s="5">
        <v>400937.75</v>
      </c>
      <c r="L542" s="30"/>
      <c r="M542" s="5"/>
      <c r="N542" s="8">
        <v>449050.28</v>
      </c>
      <c r="O542" s="10">
        <v>461078.41250000003</v>
      </c>
      <c r="P542" s="16">
        <f t="shared" si="144"/>
        <v>382407.01365546224</v>
      </c>
      <c r="Q542" s="16">
        <f t="shared" si="145"/>
        <v>72657.332594537831</v>
      </c>
      <c r="R542" s="11">
        <f t="shared" si="148"/>
        <v>455064.34625000006</v>
      </c>
      <c r="S542" s="9">
        <f t="shared" si="142"/>
        <v>0.13500000000000023</v>
      </c>
      <c r="T542" s="12" t="s">
        <v>307</v>
      </c>
      <c r="U542" s="3" t="s">
        <v>287</v>
      </c>
      <c r="V542" s="26" t="b">
        <f t="shared" si="140"/>
        <v>1</v>
      </c>
      <c r="W542" s="28">
        <v>461078.41250000003</v>
      </c>
      <c r="X542" s="27">
        <f t="shared" si="143"/>
        <v>0</v>
      </c>
    </row>
    <row r="543" spans="1:24" ht="60" customHeight="1" x14ac:dyDescent="0.2">
      <c r="A543" s="24">
        <v>540</v>
      </c>
      <c r="B543" s="3" t="s">
        <v>10</v>
      </c>
      <c r="C543" s="3" t="s">
        <v>281</v>
      </c>
      <c r="D543" s="3" t="s">
        <v>282</v>
      </c>
      <c r="E543" s="3"/>
      <c r="F543" s="3" t="s">
        <v>288</v>
      </c>
      <c r="G543" s="3" t="e">
        <f>VLOOKUP(F543,'[1]RELACION COMPLETA X VEHICULO'!$B$1:$B$515,1,0)</f>
        <v>#N/A</v>
      </c>
      <c r="H543" s="4" t="s">
        <v>15</v>
      </c>
      <c r="I543" s="40">
        <v>594407</v>
      </c>
      <c r="J543" s="41">
        <f t="shared" si="141"/>
        <v>31444.130300000001</v>
      </c>
      <c r="K543" s="5">
        <v>594406.625</v>
      </c>
      <c r="L543" s="30"/>
      <c r="M543" s="5">
        <v>637925.56514999992</v>
      </c>
      <c r="N543" s="8">
        <v>665735.42000000004</v>
      </c>
      <c r="O543" s="10">
        <v>683567.61875000002</v>
      </c>
      <c r="P543" s="16">
        <f t="shared" si="144"/>
        <v>556646.6677591037</v>
      </c>
      <c r="Q543" s="16">
        <f t="shared" si="145"/>
        <v>105762.8668742297</v>
      </c>
      <c r="R543" s="11">
        <f t="shared" si="148"/>
        <v>662409.53463333333</v>
      </c>
      <c r="S543" s="9">
        <f t="shared" si="142"/>
        <v>0.11440469667264108</v>
      </c>
      <c r="T543" s="12" t="s">
        <v>307</v>
      </c>
      <c r="U543" s="3" t="s">
        <v>288</v>
      </c>
      <c r="V543" s="26" t="b">
        <f t="shared" si="140"/>
        <v>1</v>
      </c>
      <c r="W543" s="28">
        <v>683567.61875000002</v>
      </c>
      <c r="X543" s="27">
        <f t="shared" si="143"/>
        <v>0</v>
      </c>
    </row>
    <row r="544" spans="1:24" ht="60" customHeight="1" x14ac:dyDescent="0.2">
      <c r="A544" s="24">
        <v>541</v>
      </c>
      <c r="B544" s="3" t="s">
        <v>10</v>
      </c>
      <c r="C544" s="3" t="s">
        <v>281</v>
      </c>
      <c r="D544" s="3" t="s">
        <v>282</v>
      </c>
      <c r="E544" s="3"/>
      <c r="F544" s="3" t="s">
        <v>289</v>
      </c>
      <c r="G544" s="3" t="e">
        <f>VLOOKUP(F544,'[1]RELACION COMPLETA X VEHICULO'!$B$1:$B$515,1,0)</f>
        <v>#N/A</v>
      </c>
      <c r="H544" s="4" t="s">
        <v>15</v>
      </c>
      <c r="I544" s="40">
        <v>30000</v>
      </c>
      <c r="J544" s="41">
        <f t="shared" si="141"/>
        <v>1587</v>
      </c>
      <c r="K544" s="5">
        <v>28587</v>
      </c>
      <c r="L544" s="30" t="s">
        <v>343</v>
      </c>
      <c r="M544" s="15">
        <v>31133.0841</v>
      </c>
      <c r="N544" s="8">
        <v>32017.439999999999</v>
      </c>
      <c r="O544" s="10">
        <v>32875.050000000003</v>
      </c>
      <c r="P544" s="16">
        <f>+R544</f>
        <v>32008.524699999998</v>
      </c>
      <c r="Q544" s="16">
        <v>0</v>
      </c>
      <c r="R544" s="11">
        <f>AVERAGE(M544:O544)</f>
        <v>32008.524699999998</v>
      </c>
      <c r="S544" s="9">
        <f t="shared" si="142"/>
        <v>0.11968813446671556</v>
      </c>
      <c r="T544" s="12" t="s">
        <v>307</v>
      </c>
      <c r="U544" s="3" t="s">
        <v>289</v>
      </c>
      <c r="V544" s="26" t="b">
        <f t="shared" si="140"/>
        <v>1</v>
      </c>
      <c r="W544" s="28">
        <v>32875.050000000003</v>
      </c>
      <c r="X544" s="27">
        <f t="shared" si="143"/>
        <v>0</v>
      </c>
    </row>
    <row r="545" spans="1:24" ht="60" customHeight="1" x14ac:dyDescent="0.2">
      <c r="A545" s="24">
        <v>542</v>
      </c>
      <c r="B545" s="3" t="s">
        <v>10</v>
      </c>
      <c r="C545" s="3" t="s">
        <v>281</v>
      </c>
      <c r="D545" s="3" t="s">
        <v>282</v>
      </c>
      <c r="E545" s="3"/>
      <c r="F545" s="3" t="s">
        <v>290</v>
      </c>
      <c r="G545" s="3" t="e">
        <f>VLOOKUP(F545,'[1]RELACION COMPLETA X VEHICULO'!$B$1:$B$515,1,0)</f>
        <v>#N/A</v>
      </c>
      <c r="H545" s="4" t="s">
        <v>15</v>
      </c>
      <c r="I545" s="40">
        <v>80000</v>
      </c>
      <c r="J545" s="41">
        <f t="shared" si="141"/>
        <v>4232</v>
      </c>
      <c r="K545" s="5">
        <v>66913.375</v>
      </c>
      <c r="L545" s="30"/>
      <c r="M545" s="5">
        <v>79750.899233333344</v>
      </c>
      <c r="N545" s="8">
        <v>74942.98000000001</v>
      </c>
      <c r="O545" s="10">
        <v>76950.381250000006</v>
      </c>
      <c r="P545" s="16">
        <f t="shared" si="144"/>
        <v>64886.347474323069</v>
      </c>
      <c r="Q545" s="16">
        <f t="shared" si="145"/>
        <v>12328.406020121383</v>
      </c>
      <c r="R545" s="11">
        <f t="shared" si="148"/>
        <v>77214.753494444449</v>
      </c>
      <c r="S545" s="9">
        <f t="shared" si="142"/>
        <v>0.15395096263556352</v>
      </c>
      <c r="T545" s="12" t="s">
        <v>307</v>
      </c>
      <c r="U545" s="3" t="s">
        <v>290</v>
      </c>
      <c r="V545" s="26" t="b">
        <f t="shared" si="140"/>
        <v>1</v>
      </c>
      <c r="W545" s="28">
        <v>76950.381250000006</v>
      </c>
      <c r="X545" s="27">
        <f t="shared" si="143"/>
        <v>0</v>
      </c>
    </row>
    <row r="546" spans="1:24" ht="60" customHeight="1" x14ac:dyDescent="0.2">
      <c r="A546" s="24">
        <v>543</v>
      </c>
      <c r="B546" s="3" t="s">
        <v>10</v>
      </c>
      <c r="C546" s="3" t="s">
        <v>281</v>
      </c>
      <c r="D546" s="3" t="s">
        <v>282</v>
      </c>
      <c r="E546" s="3"/>
      <c r="F546" s="3" t="s">
        <v>291</v>
      </c>
      <c r="G546" s="3" t="e">
        <f>VLOOKUP(F546,'[1]RELACION COMPLETA X VEHICULO'!$B$1:$B$515,1,0)</f>
        <v>#N/A</v>
      </c>
      <c r="H546" s="4" t="s">
        <v>15</v>
      </c>
      <c r="I546" s="40">
        <v>497242</v>
      </c>
      <c r="J546" s="41">
        <f t="shared" si="141"/>
        <v>26304.1018</v>
      </c>
      <c r="K546" s="5">
        <v>497242.25</v>
      </c>
      <c r="L546" s="30"/>
      <c r="M546" s="5">
        <v>536773.05090000003</v>
      </c>
      <c r="N546" s="8">
        <v>556911.32000000007</v>
      </c>
      <c r="O546" s="10">
        <v>571828.58750000002</v>
      </c>
      <c r="P546" s="16">
        <f t="shared" si="144"/>
        <v>466530.24044817925</v>
      </c>
      <c r="Q546" s="16">
        <f t="shared" si="145"/>
        <v>88640.745685154063</v>
      </c>
      <c r="R546" s="11">
        <f t="shared" si="148"/>
        <v>555170.9861333333</v>
      </c>
      <c r="S546" s="9">
        <f t="shared" si="142"/>
        <v>0.11650002817204963</v>
      </c>
      <c r="T546" s="12" t="s">
        <v>307</v>
      </c>
      <c r="U546" s="3" t="s">
        <v>291</v>
      </c>
      <c r="V546" s="26" t="b">
        <f t="shared" si="140"/>
        <v>1</v>
      </c>
      <c r="W546" s="28">
        <v>571828.58750000002</v>
      </c>
      <c r="X546" s="27">
        <f t="shared" si="143"/>
        <v>0</v>
      </c>
    </row>
    <row r="547" spans="1:24" ht="60" customHeight="1" x14ac:dyDescent="0.2">
      <c r="A547" s="24">
        <v>544</v>
      </c>
      <c r="B547" s="3" t="s">
        <v>10</v>
      </c>
      <c r="C547" s="3" t="s">
        <v>281</v>
      </c>
      <c r="D547" s="3" t="s">
        <v>282</v>
      </c>
      <c r="E547" s="3"/>
      <c r="F547" s="3" t="s">
        <v>322</v>
      </c>
      <c r="G547" s="3" t="e">
        <f>VLOOKUP(F547,'[1]RELACION COMPLETA X VEHICULO'!$B$1:$B$515,1,0)</f>
        <v>#N/A</v>
      </c>
      <c r="H547" s="4" t="s">
        <v>15</v>
      </c>
      <c r="I547" s="40">
        <v>70468</v>
      </c>
      <c r="J547" s="41">
        <f t="shared" si="141"/>
        <v>3727.7572</v>
      </c>
      <c r="K547" s="5">
        <v>70467.5</v>
      </c>
      <c r="L547" s="30"/>
      <c r="M547" s="5">
        <v>74195.757199999993</v>
      </c>
      <c r="N547" s="8">
        <v>78923.600000000006</v>
      </c>
      <c r="O547" s="10">
        <v>81037.625</v>
      </c>
      <c r="P547" s="16">
        <f t="shared" si="144"/>
        <v>65590.191092436973</v>
      </c>
      <c r="Q547" s="16">
        <f t="shared" si="145"/>
        <v>12462.136307563025</v>
      </c>
      <c r="R547" s="11">
        <f t="shared" si="148"/>
        <v>78052.327399999995</v>
      </c>
      <c r="S547" s="9">
        <f t="shared" si="142"/>
        <v>0.10763582360662705</v>
      </c>
      <c r="T547" s="12" t="s">
        <v>307</v>
      </c>
      <c r="U547" s="3" t="s">
        <v>322</v>
      </c>
      <c r="V547" s="26" t="b">
        <f t="shared" si="140"/>
        <v>1</v>
      </c>
      <c r="W547" s="28">
        <v>81037.625</v>
      </c>
      <c r="X547" s="27">
        <f t="shared" si="143"/>
        <v>0</v>
      </c>
    </row>
    <row r="548" spans="1:24" ht="60" customHeight="1" x14ac:dyDescent="0.2">
      <c r="A548" s="24">
        <v>545</v>
      </c>
      <c r="B548" s="3" t="s">
        <v>10</v>
      </c>
      <c r="C548" s="3" t="s">
        <v>281</v>
      </c>
      <c r="D548" s="3" t="s">
        <v>282</v>
      </c>
      <c r="E548" s="3"/>
      <c r="F548" s="3" t="s">
        <v>292</v>
      </c>
      <c r="G548" s="3" t="e">
        <f>VLOOKUP(F548,'[1]RELACION COMPLETA X VEHICULO'!$B$1:$B$515,1,0)</f>
        <v>#N/A</v>
      </c>
      <c r="H548" s="4" t="s">
        <v>15</v>
      </c>
      <c r="I548" s="40">
        <v>82585</v>
      </c>
      <c r="J548" s="41">
        <f t="shared" si="141"/>
        <v>4368.7465000000002</v>
      </c>
      <c r="K548" s="5">
        <v>82582.03333333334</v>
      </c>
      <c r="L548" s="30"/>
      <c r="M548" s="35">
        <v>113384.5821666667</v>
      </c>
      <c r="N548" s="8">
        <v>92491.877333333352</v>
      </c>
      <c r="O548" s="10">
        <v>94969.338333333333</v>
      </c>
      <c r="P548" s="16">
        <f t="shared" si="144"/>
        <v>78765.216666666674</v>
      </c>
      <c r="Q548" s="16">
        <f t="shared" si="145"/>
        <v>14965.391166666668</v>
      </c>
      <c r="R548" s="11">
        <f>AVERAGE(N548:O548)</f>
        <v>93730.607833333343</v>
      </c>
      <c r="S548" s="9">
        <f t="shared" si="142"/>
        <v>0.13500000000000001</v>
      </c>
      <c r="T548" s="12" t="s">
        <v>307</v>
      </c>
      <c r="U548" s="3" t="s">
        <v>292</v>
      </c>
      <c r="V548" s="26" t="b">
        <f t="shared" si="140"/>
        <v>1</v>
      </c>
      <c r="W548" s="28">
        <v>94969.338333333333</v>
      </c>
      <c r="X548" s="27">
        <f t="shared" si="143"/>
        <v>0</v>
      </c>
    </row>
    <row r="549" spans="1:24" ht="60" customHeight="1" x14ac:dyDescent="0.2">
      <c r="A549" s="24">
        <v>546</v>
      </c>
      <c r="B549" s="3" t="s">
        <v>10</v>
      </c>
      <c r="C549" s="3" t="s">
        <v>281</v>
      </c>
      <c r="D549" s="3" t="s">
        <v>282</v>
      </c>
      <c r="E549" s="3"/>
      <c r="F549" s="3" t="s">
        <v>293</v>
      </c>
      <c r="G549" s="3" t="e">
        <f>VLOOKUP(F549,'[1]RELACION COMPLETA X VEHICULO'!$B$1:$B$515,1,0)</f>
        <v>#N/A</v>
      </c>
      <c r="H549" s="4" t="s">
        <v>15</v>
      </c>
      <c r="I549" s="40">
        <v>61761</v>
      </c>
      <c r="J549" s="41">
        <f t="shared" si="141"/>
        <v>3267.1569</v>
      </c>
      <c r="K549" s="5">
        <v>61761</v>
      </c>
      <c r="L549" s="30"/>
      <c r="M549" s="5">
        <v>65028.156900000002</v>
      </c>
      <c r="N549" s="8">
        <v>69172.320000000007</v>
      </c>
      <c r="O549" s="10">
        <v>71025.149999999994</v>
      </c>
      <c r="P549" s="16">
        <f t="shared" si="144"/>
        <v>57486.170000000006</v>
      </c>
      <c r="Q549" s="16">
        <f t="shared" si="145"/>
        <v>10922.372300000001</v>
      </c>
      <c r="R549" s="11">
        <f t="shared" si="148"/>
        <v>68408.542300000001</v>
      </c>
      <c r="S549" s="9">
        <f t="shared" si="142"/>
        <v>0.10763333333333325</v>
      </c>
      <c r="T549" s="12" t="s">
        <v>307</v>
      </c>
      <c r="U549" s="3" t="s">
        <v>293</v>
      </c>
      <c r="V549" s="26" t="b">
        <f t="shared" si="140"/>
        <v>1</v>
      </c>
      <c r="W549" s="28">
        <v>71025.149999999994</v>
      </c>
      <c r="X549" s="27">
        <f t="shared" si="143"/>
        <v>0</v>
      </c>
    </row>
    <row r="550" spans="1:24" ht="60" customHeight="1" x14ac:dyDescent="0.2">
      <c r="A550" s="24">
        <v>547</v>
      </c>
      <c r="B550" s="3" t="s">
        <v>62</v>
      </c>
      <c r="C550" s="3" t="s">
        <v>281</v>
      </c>
      <c r="D550" s="3" t="s">
        <v>282</v>
      </c>
      <c r="E550" s="3"/>
      <c r="F550" s="3" t="s">
        <v>294</v>
      </c>
      <c r="G550" s="3" t="e">
        <f>VLOOKUP(F550,'[1]RELACION COMPLETA X VEHICULO'!$B$1:$B$515,1,0)</f>
        <v>#N/A</v>
      </c>
      <c r="H550" s="4" t="s">
        <v>15</v>
      </c>
      <c r="I550" s="40">
        <v>26772</v>
      </c>
      <c r="J550" s="41">
        <f t="shared" si="141"/>
        <v>1416.2388000000001</v>
      </c>
      <c r="K550" s="5">
        <v>26771.85</v>
      </c>
      <c r="L550" s="30"/>
      <c r="M550" s="5">
        <v>28188.238799999999</v>
      </c>
      <c r="N550" s="8">
        <v>29984.472000000002</v>
      </c>
      <c r="O550" s="10">
        <v>30787.627500000002</v>
      </c>
      <c r="P550" s="16">
        <f t="shared" si="144"/>
        <v>24918.862268907564</v>
      </c>
      <c r="Q550" s="16">
        <f t="shared" si="145"/>
        <v>4734.5838310924373</v>
      </c>
      <c r="R550" s="11">
        <f t="shared" si="148"/>
        <v>29653.446100000001</v>
      </c>
      <c r="S550" s="9">
        <f t="shared" si="142"/>
        <v>0.1076352997644916</v>
      </c>
      <c r="T550" s="12" t="s">
        <v>307</v>
      </c>
      <c r="U550" s="3" t="s">
        <v>294</v>
      </c>
      <c r="V550" s="26" t="b">
        <f t="shared" si="140"/>
        <v>1</v>
      </c>
      <c r="W550" s="28">
        <v>30787.627500000002</v>
      </c>
      <c r="X550" s="27">
        <f t="shared" si="143"/>
        <v>0</v>
      </c>
    </row>
    <row r="551" spans="1:24" ht="60" customHeight="1" x14ac:dyDescent="0.2">
      <c r="A551" s="24">
        <v>548</v>
      </c>
      <c r="B551" s="3" t="s">
        <v>62</v>
      </c>
      <c r="C551" s="3" t="s">
        <v>281</v>
      </c>
      <c r="D551" s="3" t="s">
        <v>282</v>
      </c>
      <c r="E551" s="3"/>
      <c r="F551" s="3" t="s">
        <v>295</v>
      </c>
      <c r="G551" s="3" t="s">
        <v>327</v>
      </c>
      <c r="H551" s="4" t="s">
        <v>15</v>
      </c>
      <c r="I551" s="40">
        <v>26522</v>
      </c>
      <c r="J551" s="41">
        <f t="shared" si="141"/>
        <v>1403.0138000000002</v>
      </c>
      <c r="K551" s="5">
        <v>26521.85</v>
      </c>
      <c r="L551" s="30"/>
      <c r="M551" s="37">
        <v>30408.337933333329</v>
      </c>
      <c r="N551" s="8">
        <v>29704.471999999998</v>
      </c>
      <c r="O551" s="10">
        <v>30500.127499999999</v>
      </c>
      <c r="P551" s="16">
        <f>+R551</f>
        <v>30204.312477777774</v>
      </c>
      <c r="Q551" s="16">
        <v>0</v>
      </c>
      <c r="R551" s="11">
        <f>AVERAGE(M551:O551)</f>
        <v>30204.312477777774</v>
      </c>
      <c r="S551" s="9">
        <f t="shared" si="142"/>
        <v>0.13884636546009332</v>
      </c>
      <c r="T551" s="12" t="s">
        <v>307</v>
      </c>
      <c r="U551" s="3" t="s">
        <v>295</v>
      </c>
      <c r="V551" s="26" t="b">
        <f t="shared" si="140"/>
        <v>1</v>
      </c>
      <c r="W551" s="28">
        <v>30500.127499999999</v>
      </c>
      <c r="X551" s="27">
        <f t="shared" si="143"/>
        <v>0</v>
      </c>
    </row>
    <row r="552" spans="1:24" ht="60" customHeight="1" x14ac:dyDescent="0.2">
      <c r="A552" s="24">
        <v>549</v>
      </c>
      <c r="B552" s="3" t="s">
        <v>62</v>
      </c>
      <c r="C552" s="3" t="s">
        <v>281</v>
      </c>
      <c r="D552" s="3" t="s">
        <v>282</v>
      </c>
      <c r="E552" s="3"/>
      <c r="F552" s="3" t="s">
        <v>296</v>
      </c>
      <c r="G552" s="3" t="e">
        <f>VLOOKUP(F552,'[1]RELACION COMPLETA X VEHICULO'!$B$1:$B$515,1,0)</f>
        <v>#N/A</v>
      </c>
      <c r="H552" s="4" t="s">
        <v>15</v>
      </c>
      <c r="I552" s="40">
        <v>19982</v>
      </c>
      <c r="J552" s="41">
        <f t="shared" si="141"/>
        <v>1057.0478000000001</v>
      </c>
      <c r="K552" s="5">
        <v>19982.099999999999</v>
      </c>
      <c r="L552" s="30"/>
      <c r="M552" s="5">
        <v>21039.0478</v>
      </c>
      <c r="N552" s="8">
        <v>22379.952000000001</v>
      </c>
      <c r="O552" s="10">
        <v>22979.414999999997</v>
      </c>
      <c r="P552" s="16">
        <f t="shared" si="144"/>
        <v>18598.99574229692</v>
      </c>
      <c r="Q552" s="16">
        <f t="shared" si="145"/>
        <v>3533.8091910364146</v>
      </c>
      <c r="R552" s="11">
        <f t="shared" si="148"/>
        <v>22132.804933333333</v>
      </c>
      <c r="S552" s="9">
        <f t="shared" si="142"/>
        <v>0.10763157692801739</v>
      </c>
      <c r="T552" s="12" t="s">
        <v>307</v>
      </c>
      <c r="U552" s="3" t="s">
        <v>296</v>
      </c>
      <c r="V552" s="26" t="b">
        <f t="shared" si="140"/>
        <v>1</v>
      </c>
      <c r="W552" s="28">
        <v>22979.414999999997</v>
      </c>
      <c r="X552" s="27">
        <f t="shared" si="143"/>
        <v>0</v>
      </c>
    </row>
    <row r="553" spans="1:24" ht="60" customHeight="1" x14ac:dyDescent="0.2">
      <c r="A553" s="24">
        <v>550</v>
      </c>
      <c r="B553" s="3" t="s">
        <v>62</v>
      </c>
      <c r="C553" s="3" t="s">
        <v>281</v>
      </c>
      <c r="D553" s="3" t="s">
        <v>282</v>
      </c>
      <c r="E553" s="3"/>
      <c r="F553" s="3" t="s">
        <v>297</v>
      </c>
      <c r="G553" s="3" t="e">
        <f>VLOOKUP(F553,'[1]RELACION COMPLETA X VEHICULO'!$B$1:$B$515,1,0)</f>
        <v>#N/A</v>
      </c>
      <c r="H553" s="4" t="s">
        <v>15</v>
      </c>
      <c r="I553" s="40">
        <v>53841</v>
      </c>
      <c r="J553" s="41">
        <f t="shared" si="141"/>
        <v>2848.1889000000001</v>
      </c>
      <c r="K553" s="5">
        <v>53841.1</v>
      </c>
      <c r="L553" s="30"/>
      <c r="M553" s="5">
        <v>56689.188900000001</v>
      </c>
      <c r="N553" s="8">
        <v>60302.031999999999</v>
      </c>
      <c r="O553" s="10">
        <v>61917.264999999999</v>
      </c>
      <c r="P553" s="16">
        <f t="shared" si="144"/>
        <v>50114.42182072829</v>
      </c>
      <c r="Q553" s="16">
        <f t="shared" si="145"/>
        <v>9521.7401459383746</v>
      </c>
      <c r="R553" s="11">
        <f t="shared" si="148"/>
        <v>59636.161966666667</v>
      </c>
      <c r="S553" s="9">
        <f t="shared" si="142"/>
        <v>0.10763268147691396</v>
      </c>
      <c r="T553" s="12" t="s">
        <v>307</v>
      </c>
      <c r="U553" s="3" t="s">
        <v>297</v>
      </c>
      <c r="V553" s="26" t="b">
        <f t="shared" si="140"/>
        <v>1</v>
      </c>
      <c r="W553" s="28">
        <v>61917.264999999999</v>
      </c>
      <c r="X553" s="27">
        <f t="shared" si="143"/>
        <v>0</v>
      </c>
    </row>
    <row r="554" spans="1:24" ht="60" customHeight="1" x14ac:dyDescent="0.2">
      <c r="A554" s="24">
        <v>551</v>
      </c>
      <c r="B554" s="3" t="s">
        <v>62</v>
      </c>
      <c r="C554" s="3" t="s">
        <v>281</v>
      </c>
      <c r="D554" s="3" t="s">
        <v>282</v>
      </c>
      <c r="E554" s="3"/>
      <c r="F554" s="3" t="s">
        <v>298</v>
      </c>
      <c r="G554" s="3" t="e">
        <f>VLOOKUP(F554,'[1]RELACION COMPLETA X VEHICULO'!$B$1:$B$515,1,0)</f>
        <v>#N/A</v>
      </c>
      <c r="H554" s="4" t="s">
        <v>15</v>
      </c>
      <c r="I554" s="40">
        <v>66410</v>
      </c>
      <c r="J554" s="41">
        <f t="shared" si="141"/>
        <v>3513.0890000000004</v>
      </c>
      <c r="K554" s="5">
        <v>66409.933333333334</v>
      </c>
      <c r="L554" s="30"/>
      <c r="M554" s="5">
        <v>69923.089000000007</v>
      </c>
      <c r="N554" s="8">
        <v>74379.125333333344</v>
      </c>
      <c r="O554" s="10">
        <v>76371.42333333334</v>
      </c>
      <c r="P554" s="16">
        <f t="shared" si="144"/>
        <v>61813.343884220376</v>
      </c>
      <c r="Q554" s="16">
        <f t="shared" si="145"/>
        <v>11744.535338001871</v>
      </c>
      <c r="R554" s="11">
        <f t="shared" si="148"/>
        <v>73557.87922222224</v>
      </c>
      <c r="S554" s="9">
        <f t="shared" si="142"/>
        <v>0.10763368565679787</v>
      </c>
      <c r="T554" s="12" t="s">
        <v>307</v>
      </c>
      <c r="U554" s="3" t="s">
        <v>298</v>
      </c>
      <c r="V554" s="26" t="b">
        <f t="shared" si="140"/>
        <v>1</v>
      </c>
      <c r="W554" s="28">
        <v>76371.42333333334</v>
      </c>
      <c r="X554" s="27">
        <f t="shared" si="143"/>
        <v>0</v>
      </c>
    </row>
    <row r="555" spans="1:24" ht="60" customHeight="1" x14ac:dyDescent="0.2">
      <c r="A555" s="24">
        <v>552</v>
      </c>
      <c r="B555" s="3" t="s">
        <v>62</v>
      </c>
      <c r="C555" s="3" t="s">
        <v>281</v>
      </c>
      <c r="D555" s="3" t="s">
        <v>282</v>
      </c>
      <c r="E555" s="3"/>
      <c r="F555" s="3" t="s">
        <v>278</v>
      </c>
      <c r="G555" s="3" t="e">
        <f>VLOOKUP(F555,'[1]RELACION COMPLETA X VEHICULO'!$B$1:$B$515,1,0)</f>
        <v>#N/A</v>
      </c>
      <c r="H555" s="4" t="s">
        <v>15</v>
      </c>
      <c r="I555" s="40">
        <v>150000</v>
      </c>
      <c r="J555" s="41">
        <f t="shared" si="141"/>
        <v>7935</v>
      </c>
      <c r="K555" s="5">
        <v>30940</v>
      </c>
      <c r="L555" s="30"/>
      <c r="M555" s="5">
        <v>32576.725999999999</v>
      </c>
      <c r="N555" s="8">
        <v>34652.800000000003</v>
      </c>
      <c r="O555" s="10">
        <v>35581</v>
      </c>
      <c r="P555" s="16">
        <f t="shared" si="144"/>
        <v>28798.466666666667</v>
      </c>
      <c r="Q555" s="16">
        <f t="shared" si="145"/>
        <v>5471.7086666666664</v>
      </c>
      <c r="R555" s="11">
        <f t="shared" si="148"/>
        <v>34270.175333333333</v>
      </c>
      <c r="S555" s="9">
        <f t="shared" si="142"/>
        <v>0.10763333333333325</v>
      </c>
      <c r="T555" s="12" t="s">
        <v>307</v>
      </c>
      <c r="U555" s="3" t="s">
        <v>278</v>
      </c>
      <c r="V555" s="26" t="b">
        <f t="shared" si="140"/>
        <v>1</v>
      </c>
      <c r="W555" s="28">
        <v>35581</v>
      </c>
      <c r="X555" s="27">
        <f t="shared" si="143"/>
        <v>0</v>
      </c>
    </row>
    <row r="556" spans="1:24" ht="60" customHeight="1" x14ac:dyDescent="0.2">
      <c r="A556" s="24">
        <v>553</v>
      </c>
      <c r="B556" s="3" t="s">
        <v>62</v>
      </c>
      <c r="C556" s="3" t="s">
        <v>281</v>
      </c>
      <c r="D556" s="3" t="s">
        <v>282</v>
      </c>
      <c r="E556" s="3"/>
      <c r="F556" s="3" t="s">
        <v>299</v>
      </c>
      <c r="G556" s="3" t="s">
        <v>327</v>
      </c>
      <c r="H556" s="4" t="s">
        <v>15</v>
      </c>
      <c r="I556" s="40">
        <v>250000</v>
      </c>
      <c r="J556" s="41">
        <f t="shared" si="141"/>
        <v>13225</v>
      </c>
      <c r="K556" s="5">
        <v>55692</v>
      </c>
      <c r="L556" s="30"/>
      <c r="M556" s="5">
        <v>58638.106800000001</v>
      </c>
      <c r="N556" s="8">
        <v>62375.040000000001</v>
      </c>
      <c r="O556" s="10">
        <v>64045.8</v>
      </c>
      <c r="P556" s="16">
        <f t="shared" si="144"/>
        <v>51837.240000000005</v>
      </c>
      <c r="Q556" s="16">
        <f t="shared" si="145"/>
        <v>9849.0756000000019</v>
      </c>
      <c r="R556" s="11">
        <f t="shared" si="148"/>
        <v>61686.315600000002</v>
      </c>
      <c r="S556" s="9">
        <f t="shared" si="142"/>
        <v>0.10763333333333347</v>
      </c>
      <c r="T556" s="12" t="s">
        <v>307</v>
      </c>
      <c r="U556" s="3" t="s">
        <v>299</v>
      </c>
      <c r="V556" s="26" t="b">
        <f t="shared" si="140"/>
        <v>1</v>
      </c>
      <c r="W556" s="28">
        <v>64045.8</v>
      </c>
      <c r="X556" s="27">
        <f t="shared" si="143"/>
        <v>0</v>
      </c>
    </row>
    <row r="557" spans="1:24" ht="60" customHeight="1" x14ac:dyDescent="0.2">
      <c r="A557" s="24">
        <v>554</v>
      </c>
      <c r="B557" s="3" t="s">
        <v>62</v>
      </c>
      <c r="C557" s="3" t="s">
        <v>281</v>
      </c>
      <c r="D557" s="3" t="s">
        <v>282</v>
      </c>
      <c r="E557" s="3"/>
      <c r="F557" s="3" t="s">
        <v>300</v>
      </c>
      <c r="G557" s="3" t="e">
        <f>VLOOKUP(F557,'[1]RELACION COMPLETA X VEHICULO'!$B$1:$B$515,1,0)</f>
        <v>#N/A</v>
      </c>
      <c r="H557" s="4" t="s">
        <v>15</v>
      </c>
      <c r="I557" s="40">
        <v>12955</v>
      </c>
      <c r="J557" s="41">
        <f t="shared" si="141"/>
        <v>685.31950000000006</v>
      </c>
      <c r="K557" s="5">
        <v>12955.13333333333</v>
      </c>
      <c r="L557" s="30"/>
      <c r="M557" s="5">
        <v>13640.3195</v>
      </c>
      <c r="N557" s="8">
        <v>14509.74933333333</v>
      </c>
      <c r="O557" s="10">
        <v>14898.40333333333</v>
      </c>
      <c r="P557" s="16">
        <f t="shared" si="144"/>
        <v>12058.395564892622</v>
      </c>
      <c r="Q557" s="16">
        <f t="shared" si="145"/>
        <v>2291.0951573295984</v>
      </c>
      <c r="R557" s="11">
        <f t="shared" si="148"/>
        <v>14349.490722222219</v>
      </c>
      <c r="S557" s="9">
        <f t="shared" si="142"/>
        <v>0.10762972120875292</v>
      </c>
      <c r="T557" s="12" t="s">
        <v>307</v>
      </c>
      <c r="U557" s="3" t="s">
        <v>300</v>
      </c>
      <c r="V557" s="26" t="b">
        <f t="shared" si="140"/>
        <v>1</v>
      </c>
      <c r="W557" s="28">
        <v>14898.40333333333</v>
      </c>
      <c r="X557" s="27">
        <f t="shared" si="143"/>
        <v>0</v>
      </c>
    </row>
    <row r="558" spans="1:24" ht="60" customHeight="1" x14ac:dyDescent="0.2">
      <c r="A558" s="24">
        <v>555</v>
      </c>
      <c r="B558" s="3" t="s">
        <v>62</v>
      </c>
      <c r="C558" s="3" t="s">
        <v>281</v>
      </c>
      <c r="D558" s="3" t="s">
        <v>282</v>
      </c>
      <c r="E558" s="3"/>
      <c r="F558" s="3" t="s">
        <v>301</v>
      </c>
      <c r="G558" s="3" t="e">
        <f>VLOOKUP(F558,'[1]RELACION COMPLETA X VEHICULO'!$B$1:$B$515,1,0)</f>
        <v>#N/A</v>
      </c>
      <c r="H558" s="4" t="s">
        <v>15</v>
      </c>
      <c r="I558" s="40">
        <v>203677</v>
      </c>
      <c r="J558" s="41">
        <f t="shared" si="141"/>
        <v>10774.513300000001</v>
      </c>
      <c r="K558" s="5">
        <v>203677.4</v>
      </c>
      <c r="L558" s="30"/>
      <c r="M558" s="5">
        <v>214451.51329999999</v>
      </c>
      <c r="N558" s="8">
        <v>228118.68799999999</v>
      </c>
      <c r="O558" s="10">
        <v>234229.00999999998</v>
      </c>
      <c r="P558" s="16">
        <f t="shared" si="144"/>
        <v>189579.61100840336</v>
      </c>
      <c r="Q558" s="16">
        <f t="shared" si="145"/>
        <v>36020.126091596641</v>
      </c>
      <c r="R558" s="11">
        <f t="shared" si="148"/>
        <v>225599.7371</v>
      </c>
      <c r="S558" s="9">
        <f t="shared" si="142"/>
        <v>0.1076326440734221</v>
      </c>
      <c r="T558" s="12" t="s">
        <v>307</v>
      </c>
      <c r="U558" s="3" t="s">
        <v>301</v>
      </c>
      <c r="V558" s="26" t="b">
        <f t="shared" si="140"/>
        <v>1</v>
      </c>
      <c r="W558" s="28">
        <v>234229.00999999998</v>
      </c>
      <c r="X558" s="27">
        <f t="shared" si="143"/>
        <v>0</v>
      </c>
    </row>
    <row r="559" spans="1:24" ht="60" customHeight="1" x14ac:dyDescent="0.2">
      <c r="A559" s="24">
        <v>556</v>
      </c>
      <c r="B559" s="3" t="s">
        <v>62</v>
      </c>
      <c r="C559" s="3" t="s">
        <v>281</v>
      </c>
      <c r="D559" s="3" t="s">
        <v>282</v>
      </c>
      <c r="E559" s="3"/>
      <c r="F559" s="3" t="s">
        <v>302</v>
      </c>
      <c r="G559" s="3" t="e">
        <f>VLOOKUP(F559,'[1]RELACION COMPLETA X VEHICULO'!$B$1:$B$515,1,0)</f>
        <v>#N/A</v>
      </c>
      <c r="H559" s="4" t="s">
        <v>15</v>
      </c>
      <c r="I559" s="40">
        <v>134912</v>
      </c>
      <c r="J559" s="41">
        <f t="shared" si="141"/>
        <v>7136.8448000000008</v>
      </c>
      <c r="K559" s="5">
        <v>134912</v>
      </c>
      <c r="L559" s="30"/>
      <c r="M559" s="5">
        <v>142048.84479999999</v>
      </c>
      <c r="N559" s="8">
        <v>151101.44</v>
      </c>
      <c r="O559" s="10">
        <v>155148.80000000002</v>
      </c>
      <c r="P559" s="16">
        <f t="shared" si="144"/>
        <v>125573.97333333336</v>
      </c>
      <c r="Q559" s="16">
        <f t="shared" si="145"/>
        <v>23859.054933333337</v>
      </c>
      <c r="R559" s="11">
        <f t="shared" si="148"/>
        <v>149433.02826666669</v>
      </c>
      <c r="S559" s="9">
        <f t="shared" si="142"/>
        <v>0.10763333333333347</v>
      </c>
      <c r="T559" s="12" t="s">
        <v>307</v>
      </c>
      <c r="U559" s="3" t="s">
        <v>302</v>
      </c>
      <c r="V559" s="26" t="b">
        <f t="shared" si="140"/>
        <v>1</v>
      </c>
      <c r="W559" s="28">
        <v>155148.80000000002</v>
      </c>
      <c r="X559" s="27">
        <f t="shared" si="143"/>
        <v>0</v>
      </c>
    </row>
    <row r="560" spans="1:24" ht="60" customHeight="1" x14ac:dyDescent="0.2">
      <c r="A560" s="24">
        <v>557</v>
      </c>
      <c r="B560" s="3" t="s">
        <v>62</v>
      </c>
      <c r="C560" s="3" t="s">
        <v>281</v>
      </c>
      <c r="D560" s="3" t="s">
        <v>282</v>
      </c>
      <c r="E560" s="3"/>
      <c r="F560" s="3" t="s">
        <v>303</v>
      </c>
      <c r="G560" s="3" t="e">
        <f>VLOOKUP(F560,'[1]RELACION COMPLETA X VEHICULO'!$B$1:$B$515,1,0)</f>
        <v>#N/A</v>
      </c>
      <c r="H560" s="4" t="s">
        <v>15</v>
      </c>
      <c r="I560" s="40">
        <v>52725</v>
      </c>
      <c r="J560" s="41">
        <f t="shared" si="141"/>
        <v>2789.1525000000001</v>
      </c>
      <c r="K560" s="5">
        <v>52724.933333333327</v>
      </c>
      <c r="L560" s="30"/>
      <c r="M560" s="5">
        <v>55514.152499999997</v>
      </c>
      <c r="N560" s="8">
        <v>59051.925333333325</v>
      </c>
      <c r="O560" s="10">
        <v>60633.673333333332</v>
      </c>
      <c r="P560" s="16">
        <f t="shared" si="144"/>
        <v>49075.560550887021</v>
      </c>
      <c r="Q560" s="16">
        <f t="shared" si="145"/>
        <v>9324.3565046685344</v>
      </c>
      <c r="R560" s="11">
        <f t="shared" si="148"/>
        <v>58399.917055555554</v>
      </c>
      <c r="S560" s="9">
        <f t="shared" si="142"/>
        <v>0.10763377710398037</v>
      </c>
      <c r="T560" s="12" t="s">
        <v>307</v>
      </c>
      <c r="U560" s="3" t="s">
        <v>303</v>
      </c>
      <c r="V560" s="26" t="b">
        <f t="shared" si="140"/>
        <v>1</v>
      </c>
      <c r="W560" s="28">
        <v>60633.673333333332</v>
      </c>
      <c r="X560" s="27">
        <f t="shared" si="143"/>
        <v>0</v>
      </c>
    </row>
    <row r="561" spans="1:24" ht="60" customHeight="1" x14ac:dyDescent="0.2">
      <c r="A561" s="24">
        <v>558</v>
      </c>
      <c r="B561" s="3" t="s">
        <v>62</v>
      </c>
      <c r="C561" s="3" t="s">
        <v>281</v>
      </c>
      <c r="D561" s="3" t="s">
        <v>282</v>
      </c>
      <c r="E561" s="3"/>
      <c r="F561" s="3" t="s">
        <v>304</v>
      </c>
      <c r="G561" s="3" t="e">
        <f>VLOOKUP(F561,'[1]RELACION COMPLETA X VEHICULO'!$B$1:$B$515,1,0)</f>
        <v>#N/A</v>
      </c>
      <c r="H561" s="4" t="s">
        <v>15</v>
      </c>
      <c r="I561" s="40">
        <v>53455</v>
      </c>
      <c r="J561" s="41">
        <f t="shared" si="141"/>
        <v>2827.7695000000003</v>
      </c>
      <c r="K561" s="5">
        <v>53454.8</v>
      </c>
      <c r="L561" s="30"/>
      <c r="M561" s="5">
        <v>56282.769500000002</v>
      </c>
      <c r="N561" s="8">
        <v>59869.376000000011</v>
      </c>
      <c r="O561" s="10">
        <v>61473.020000000011</v>
      </c>
      <c r="P561" s="16">
        <f t="shared" si="144"/>
        <v>49754.948319327741</v>
      </c>
      <c r="Q561" s="16">
        <f t="shared" si="145"/>
        <v>9453.4401806722708</v>
      </c>
      <c r="R561" s="11">
        <f t="shared" si="148"/>
        <v>59208.388500000008</v>
      </c>
      <c r="S561" s="9">
        <f t="shared" si="142"/>
        <v>0.10763464646767007</v>
      </c>
      <c r="T561" s="12" t="s">
        <v>307</v>
      </c>
      <c r="U561" s="3" t="s">
        <v>304</v>
      </c>
      <c r="V561" s="26" t="b">
        <f t="shared" si="140"/>
        <v>1</v>
      </c>
      <c r="W561" s="28">
        <v>61473.020000000011</v>
      </c>
      <c r="X561" s="27">
        <f t="shared" si="143"/>
        <v>0</v>
      </c>
    </row>
    <row r="562" spans="1:24" x14ac:dyDescent="0.25">
      <c r="T562" s="6"/>
    </row>
  </sheetData>
  <autoFilter ref="A3:X561" xr:uid="{00000000-0001-0000-0000-000000000000}"/>
  <mergeCells count="2">
    <mergeCell ref="B1:O1"/>
    <mergeCell ref="I2:J2"/>
  </mergeCells>
  <conditionalFormatting sqref="B4:C561 F4:L561">
    <cfRule type="expression" dxfId="3" priority="2">
      <formula>#REF!="ALERTA &gt;10%"</formula>
    </cfRule>
  </conditionalFormatting>
  <conditionalFormatting sqref="U4:U561">
    <cfRule type="expression" dxfId="2" priority="1">
      <formula>#REF!="ALERTA &gt;10%"</formula>
    </cfRule>
  </conditionalFormatting>
  <hyperlinks>
    <hyperlink ref="L6" r:id="rId1" xr:uid="{120D06FD-25A3-41B8-9296-BF5D45520A44}"/>
    <hyperlink ref="L7" r:id="rId2" xr:uid="{E067EAD3-F278-4BCC-923A-1975E93F8BFF}"/>
    <hyperlink ref="L10" r:id="rId3" xr:uid="{0B2B5698-0362-4326-9CB5-AA68A612DDCA}"/>
    <hyperlink ref="L12" r:id="rId4" xr:uid="{A6B52E74-A9D8-40CD-A1F6-C5776C7D85A0}"/>
    <hyperlink ref="L14" r:id="rId5" xr:uid="{86594913-04A1-4B35-BADA-94C300A371BC}"/>
    <hyperlink ref="L15" r:id="rId6" xr:uid="{CA7D9FCA-F7CB-4D31-8B9A-61496E9864C4}"/>
    <hyperlink ref="L17" r:id="rId7" xr:uid="{E3B04BE4-71D9-437C-B4CA-BEE2704AD496}"/>
    <hyperlink ref="L20" r:id="rId8" xr:uid="{8CCC7893-FA01-4C5A-A7C7-B842FEB0678E}"/>
    <hyperlink ref="L21" r:id="rId9" xr:uid="{AB32F947-DBCA-4807-B47A-02414FE2E8F5}"/>
    <hyperlink ref="L23" r:id="rId10" xr:uid="{7FC1359A-D9B5-46F6-939B-2E8815CD6029}"/>
    <hyperlink ref="L30" r:id="rId11" xr:uid="{B7F5B69D-5E4E-472E-8B53-203969AE17F0}"/>
    <hyperlink ref="L33" r:id="rId12" xr:uid="{87C54417-EE4A-46D8-B73E-EA0B670B9593}"/>
    <hyperlink ref="L35" r:id="rId13" xr:uid="{FC2B6A70-6068-4D70-BAD4-295A10DE295B}"/>
    <hyperlink ref="L36" r:id="rId14" xr:uid="{8EC66A9F-427D-4F9B-BC98-33EA58040381}"/>
    <hyperlink ref="L38" r:id="rId15" xr:uid="{8A97314E-DCD1-438E-A392-295E802C194C}"/>
    <hyperlink ref="L43" r:id="rId16" xr:uid="{C447A460-4903-4486-B4F9-77D5C6623E13}"/>
    <hyperlink ref="L70" r:id="rId17" xr:uid="{3F152FB2-2E12-4A94-A29A-D0076A3A6A08}"/>
    <hyperlink ref="L116" r:id="rId18" xr:uid="{3AA77E26-49CE-4543-9F2C-3926650E0811}"/>
    <hyperlink ref="L198" r:id="rId19" xr:uid="{2F43C348-588D-4538-A09B-325F075E8881}"/>
    <hyperlink ref="L281" r:id="rId20" xr:uid="{45A68981-8834-4292-8877-6179FF4FE236}"/>
    <hyperlink ref="L368" r:id="rId21" xr:uid="{DA7215FA-A2AD-4728-A64D-6C74C7D74313}"/>
    <hyperlink ref="L436" r:id="rId22" xr:uid="{BCD7DB32-2C31-45E8-80EC-F92B5EC66DA2}"/>
    <hyperlink ref="L71" r:id="rId23" xr:uid="{964CDD6A-CD3B-4270-B499-5E21F4F53B59}"/>
    <hyperlink ref="L117" r:id="rId24" xr:uid="{4CC0F4C8-F152-4803-A43A-465A3E655A01}"/>
    <hyperlink ref="L199" r:id="rId25" xr:uid="{066BFBE2-42A5-4ED8-90C6-3B95B48619C0}"/>
    <hyperlink ref="L282" r:id="rId26" xr:uid="{B6B5C8E1-A924-4991-9C8C-5705327EDB2A}"/>
    <hyperlink ref="L369" r:id="rId27" xr:uid="{790A8FA2-A644-45F9-9E59-F759F4AD2C08}"/>
    <hyperlink ref="L437" r:id="rId28" xr:uid="{5182430A-E19F-4E3F-BB81-79653DA12278}"/>
    <hyperlink ref="L201" r:id="rId29" xr:uid="{0E0FF23A-34C3-4FA3-907B-FF1185FE8F73}"/>
    <hyperlink ref="L286" r:id="rId30" xr:uid="{B74BA441-57A9-4FEB-B24D-B2EC2843878D}"/>
    <hyperlink ref="L121" r:id="rId31" xr:uid="{E7EBA13A-DF74-4C12-B6C5-CC33DD9EAFC0}"/>
    <hyperlink ref="L202" r:id="rId32" xr:uid="{FD8C4DC4-209A-45BA-B527-FC9EF787F9D9}"/>
    <hyperlink ref="L288" r:id="rId33" xr:uid="{2FB222F3-C29E-4BA1-BB37-4192C77673BD}"/>
    <hyperlink ref="L374" r:id="rId34" xr:uid="{DD561E4F-4A7F-4875-8757-F473744E6324}"/>
    <hyperlink ref="L442" r:id="rId35" xr:uid="{9F0168D8-FF6E-45E8-B69D-B7F0F5760A57}"/>
    <hyperlink ref="L204" r:id="rId36" xr:uid="{119491E8-AC5E-496D-A926-CD356BAD52FD}"/>
    <hyperlink ref="L292" r:id="rId37" xr:uid="{E7791C2D-9BB4-4833-A0F8-48A14C0576B2}"/>
    <hyperlink ref="L205" r:id="rId38" xr:uid="{C1067F2A-C49C-4F92-BC85-0EABBFC0A65D}"/>
    <hyperlink ref="L293" r:id="rId39" xr:uid="{B9B45109-57E0-4D00-9434-EC2AB7A44793}"/>
    <hyperlink ref="L207" r:id="rId40" xr:uid="{40526F56-34AF-40F7-9547-3921156067EE}"/>
    <hyperlink ref="L209" r:id="rId41" xr:uid="{D1F4F6E8-888E-42FA-9EBA-7FCCD2FC2A64}"/>
    <hyperlink ref="L210" r:id="rId42" xr:uid="{AB0AF635-E51D-49F9-9313-38B3809A8CC8}"/>
    <hyperlink ref="L77" r:id="rId43" xr:uid="{712C5926-D530-4BAA-8968-59074119F47E}"/>
    <hyperlink ref="L127" r:id="rId44" xr:uid="{8B18DD26-A037-42D3-B922-C3014203C9E5}"/>
    <hyperlink ref="L211" r:id="rId45" xr:uid="{3D4291A0-9435-4C95-8A46-2496ACE34A6E}"/>
    <hyperlink ref="L299" r:id="rId46" xr:uid="{41EC3A0A-6043-4B03-81B4-94B7B0683085}"/>
    <hyperlink ref="L379" r:id="rId47" xr:uid="{ABC1BD59-5D3E-47A1-A904-C71CF9D902FA}"/>
    <hyperlink ref="L129" r:id="rId48" xr:uid="{1D409B61-2A8A-486A-9FA1-9E55EEF9FEB7}"/>
    <hyperlink ref="L212" r:id="rId49" xr:uid="{7B038DDC-68CD-4924-A351-AA922F34B24E}"/>
    <hyperlink ref="L215" r:id="rId50" xr:uid="{9469F47B-BA95-4D8D-A2D4-52DFE947DCBC}"/>
    <hyperlink ref="L302" r:id="rId51" xr:uid="{B05D0E81-2804-4513-8EF5-3CC4AECF66B9}"/>
    <hyperlink ref="L137" r:id="rId52" xr:uid="{AEF6C13D-91CA-48C2-ADFC-52810E5B962D}"/>
    <hyperlink ref="L221" r:id="rId53" xr:uid="{501F5314-6EF8-4534-AD4D-69F3CEA29FA3}"/>
    <hyperlink ref="L82" r:id="rId54" xr:uid="{05B4FF66-08CF-4928-94E7-10CF5CB96A36}"/>
    <hyperlink ref="L142" r:id="rId55" xr:uid="{C9A21D9E-A033-4BC6-AF3A-CEC9A874A411}"/>
    <hyperlink ref="L224" r:id="rId56" xr:uid="{D652305F-59E0-4D72-BC34-2F94289484CC}"/>
    <hyperlink ref="L387" r:id="rId57" xr:uid="{4B39AF38-20C4-4A54-A1CF-B8E109EB549B}"/>
    <hyperlink ref="L455" r:id="rId58" xr:uid="{E9F70901-A4AB-4DB9-AA03-C90143273490}"/>
    <hyperlink ref="L225" r:id="rId59" xr:uid="{2C20BB8C-23BF-4071-8FC5-F55BDB9BDE97}"/>
    <hyperlink ref="L226" r:id="rId60" xr:uid="{2CCB3D12-E3EB-47FB-B999-719B9711DBC5}"/>
    <hyperlink ref="L227" r:id="rId61" xr:uid="{41EA9234-C3A2-4A78-A4C8-6A41640B45F7}"/>
    <hyperlink ref="L313" r:id="rId62" xr:uid="{D4CDFFF7-C182-40B7-A96E-4AF120160D07}"/>
    <hyperlink ref="L148" r:id="rId63" xr:uid="{D9F8DFB8-09A2-4CC1-8E95-FEC209A00C89}"/>
    <hyperlink ref="L229" r:id="rId64" xr:uid="{9DD47E6D-FE10-4411-AA90-B926897F40B3}"/>
    <hyperlink ref="L392" r:id="rId65" xr:uid="{0F86C66A-7315-4B7B-A1DF-AB82C01AFEF5}"/>
    <hyperlink ref="L231" r:id="rId66" xr:uid="{D417B0EA-8B76-46D1-AB43-0D4D795F171D}"/>
    <hyperlink ref="L315" r:id="rId67" xr:uid="{B44FFF91-C820-447A-8249-912DAD68A9FB}"/>
    <hyperlink ref="L518" r:id="rId68" xr:uid="{D653B8F3-399A-4298-A809-997B9D74789C}"/>
    <hyperlink ref="L233" r:id="rId69" xr:uid="{F125A24E-13B3-4184-A7F9-BDD43353C36A}"/>
    <hyperlink ref="L316" r:id="rId70" xr:uid="{41E85915-DDFD-4FC0-AC7F-B193249AE64D}"/>
    <hyperlink ref="L520" r:id="rId71" xr:uid="{6F9B41FC-7976-4F6E-9957-BCC398A57F81}"/>
    <hyperlink ref="L153" r:id="rId72" xr:uid="{287170AF-9331-462D-A6DE-13DA6AF052CB}"/>
    <hyperlink ref="L234" r:id="rId73" xr:uid="{B76E6657-9C28-4C43-85F2-C4119AD86BCF}"/>
    <hyperlink ref="L235" r:id="rId74" xr:uid="{0EFD0EDB-AB94-4E3B-9B6D-DA9B472359DF}"/>
    <hyperlink ref="L318" r:id="rId75" xr:uid="{8B9CD5A0-1ADF-4D86-8C16-4F37B9454D6C}"/>
    <hyperlink ref="L236" r:id="rId76" xr:uid="{11BF81D2-4A0E-4FA8-9816-584F215F8602}"/>
    <hyperlink ref="L237" r:id="rId77" xr:uid="{6262E05B-A013-4023-9939-F8DFEF985BBA}"/>
    <hyperlink ref="L320" r:id="rId78" xr:uid="{EAB34E64-BBB1-4A5C-9601-C2F5E0468100}"/>
    <hyperlink ref="L397" r:id="rId79" xr:uid="{8A0144F0-176D-44BF-85EB-A9D4706360C6}"/>
    <hyperlink ref="L464" r:id="rId80" xr:uid="{AD881775-848F-4925-AF79-CB2E14D654DE}"/>
    <hyperlink ref="L238" r:id="rId81" xr:uid="{A98DDE35-3F49-4BED-AE1B-67798D7113B9}"/>
    <hyperlink ref="L239" r:id="rId82" xr:uid="{E9157ACB-C2A4-4060-A1F2-4E6B9EB24689}"/>
    <hyperlink ref="L322" r:id="rId83" xr:uid="{B3A1057E-DEC2-4FDB-9243-F91CF49773B5}"/>
    <hyperlink ref="L87" r:id="rId84" xr:uid="{F2B275E2-3517-4F57-9BE2-34541C6A1CA1}"/>
    <hyperlink ref="L155" r:id="rId85" xr:uid="{AE290A4B-47C0-4CE2-A845-060336A68DCA}"/>
    <hyperlink ref="L240" r:id="rId86" xr:uid="{FE71CC1A-B536-469C-9ED2-BD74159D0228}"/>
    <hyperlink ref="L245" r:id="rId87" xr:uid="{44B25DD9-C574-458A-83E0-378777C26F79}"/>
    <hyperlink ref="L330" r:id="rId88" xr:uid="{BB82E627-61AF-40E4-90DE-62D10C4C2BC7}"/>
  </hyperlinks>
  <pageMargins left="0.7" right="0.7" top="0.75" bottom="0.75" header="0.3" footer="0.3"/>
  <pageSetup paperSize="9" scale="50" orientation="portrait"/>
  <legacyDrawing r:id="rId8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7"/>
  <sheetViews>
    <sheetView showGridLines="0" tabSelected="1" topLeftCell="A561" zoomScaleNormal="100" workbookViewId="0">
      <selection activeCell="G565" sqref="G565"/>
    </sheetView>
  </sheetViews>
  <sheetFormatPr baseColWidth="10" defaultColWidth="16" defaultRowHeight="15" x14ac:dyDescent="0.25"/>
  <cols>
    <col min="1" max="1" width="7.5703125" style="1" customWidth="1"/>
    <col min="2" max="2" width="9.7109375" style="1" customWidth="1"/>
    <col min="3" max="3" width="11.85546875" style="1" customWidth="1"/>
    <col min="4" max="4" width="14.42578125" style="1" customWidth="1"/>
    <col min="5" max="5" width="7.5703125" style="1" customWidth="1"/>
    <col min="6" max="6" width="19.5703125" style="1" customWidth="1"/>
    <col min="7" max="7" width="13.42578125" style="2" customWidth="1"/>
    <col min="8" max="8" width="12.42578125" style="2" customWidth="1"/>
    <col min="9" max="9" width="11.7109375" style="2" customWidth="1"/>
    <col min="10" max="10" width="18.5703125" style="1" customWidth="1"/>
    <col min="11" max="11" width="30.5703125" style="1" customWidth="1"/>
    <col min="12" max="12" width="19.7109375" style="1" customWidth="1"/>
    <col min="13" max="13" width="19.42578125" style="79" customWidth="1"/>
    <col min="14" max="14" width="18" style="80" customWidth="1"/>
    <col min="15" max="15" width="18.28515625" style="81" customWidth="1"/>
    <col min="16" max="16" width="46.7109375" style="1" customWidth="1"/>
    <col min="17" max="16384" width="16" style="1"/>
  </cols>
  <sheetData>
    <row r="1" spans="1:16" s="21" customFormat="1" ht="34.5" customHeight="1" x14ac:dyDescent="0.25">
      <c r="B1" s="88" t="s">
        <v>0</v>
      </c>
      <c r="C1" s="89"/>
      <c r="D1" s="89"/>
      <c r="E1" s="89"/>
      <c r="F1" s="89"/>
      <c r="G1" s="90"/>
      <c r="H1" s="90"/>
      <c r="I1" s="90"/>
      <c r="J1" s="89"/>
      <c r="K1" s="89"/>
      <c r="L1" s="89"/>
      <c r="M1" s="89"/>
      <c r="N1" s="91"/>
      <c r="O1" s="70"/>
      <c r="P1" s="20"/>
    </row>
    <row r="2" spans="1:16" s="21" customFormat="1" ht="34.5" customHeight="1" thickBot="1" x14ac:dyDescent="0.25">
      <c r="B2" s="17"/>
      <c r="G2" s="18"/>
      <c r="H2" s="92" t="s">
        <v>368</v>
      </c>
      <c r="I2" s="93"/>
      <c r="J2" s="93"/>
      <c r="K2" s="48">
        <v>5.2900000000000003E-2</v>
      </c>
      <c r="M2" s="71"/>
      <c r="N2" s="71"/>
      <c r="O2" s="70"/>
      <c r="P2" s="20"/>
    </row>
    <row r="3" spans="1:16" s="21" customFormat="1" ht="56.45" customHeight="1" x14ac:dyDescent="0.2">
      <c r="A3" s="22" t="s">
        <v>315</v>
      </c>
      <c r="B3" s="22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 t="s">
        <v>6</v>
      </c>
      <c r="H3" s="38" t="s">
        <v>365</v>
      </c>
      <c r="I3" s="39" t="s">
        <v>388</v>
      </c>
      <c r="J3" s="22" t="s">
        <v>369</v>
      </c>
      <c r="K3" s="22" t="s">
        <v>385</v>
      </c>
      <c r="L3" s="22" t="s">
        <v>370</v>
      </c>
      <c r="M3" s="82" t="s">
        <v>386</v>
      </c>
      <c r="N3" s="82" t="s">
        <v>387</v>
      </c>
      <c r="O3" s="83" t="s">
        <v>379</v>
      </c>
      <c r="P3" s="23" t="s">
        <v>306</v>
      </c>
    </row>
    <row r="4" spans="1:16" ht="173.1" customHeight="1" x14ac:dyDescent="0.2">
      <c r="A4" s="24">
        <v>1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4" t="s">
        <v>15</v>
      </c>
      <c r="H4" s="44">
        <v>1724908</v>
      </c>
      <c r="I4" s="45">
        <f t="shared" ref="I4:I20" si="0">+H4*$K$2</f>
        <v>91247.633200000011</v>
      </c>
      <c r="J4" s="46">
        <f>+H4+I4</f>
        <v>1816155.6332</v>
      </c>
      <c r="K4" s="65"/>
      <c r="L4" s="7"/>
      <c r="M4" s="72">
        <v>1931897.2960000001</v>
      </c>
      <c r="N4" s="73">
        <v>1983644.5449999999</v>
      </c>
      <c r="O4" s="74">
        <f>AVERAGE(J4+M4+N4)/3</f>
        <v>1910565.8247333334</v>
      </c>
      <c r="P4" s="69"/>
    </row>
    <row r="5" spans="1:16" ht="60" customHeight="1" x14ac:dyDescent="0.2">
      <c r="A5" s="24">
        <v>2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16</v>
      </c>
      <c r="G5" s="4" t="s">
        <v>17</v>
      </c>
      <c r="H5" s="44">
        <v>45725</v>
      </c>
      <c r="I5" s="45">
        <f t="shared" si="0"/>
        <v>2418.8525</v>
      </c>
      <c r="J5" s="46">
        <f t="shared" ref="J5:J29" si="1">+H5+I5</f>
        <v>48143.852500000001</v>
      </c>
      <c r="K5" s="65"/>
      <c r="L5" s="7"/>
      <c r="M5" s="72">
        <v>51211.663999999997</v>
      </c>
      <c r="N5" s="73">
        <v>52583.404999999999</v>
      </c>
      <c r="O5" s="74">
        <f t="shared" ref="O5:O68" si="2">AVERAGE(J5+M5+N5)/3</f>
        <v>50646.307166666666</v>
      </c>
      <c r="P5" s="12"/>
    </row>
    <row r="6" spans="1:16" ht="71.099999999999994" customHeight="1" x14ac:dyDescent="0.2">
      <c r="A6" s="24">
        <v>3</v>
      </c>
      <c r="B6" s="3" t="s">
        <v>10</v>
      </c>
      <c r="C6" s="3" t="s">
        <v>11</v>
      </c>
      <c r="D6" s="3" t="s">
        <v>12</v>
      </c>
      <c r="E6" s="3" t="s">
        <v>13</v>
      </c>
      <c r="F6" s="3" t="s">
        <v>18</v>
      </c>
      <c r="G6" s="4" t="s">
        <v>17</v>
      </c>
      <c r="H6" s="44">
        <v>47082</v>
      </c>
      <c r="I6" s="45">
        <f t="shared" si="0"/>
        <v>2490.6378</v>
      </c>
      <c r="J6" s="46">
        <f t="shared" si="1"/>
        <v>49572.637799999997</v>
      </c>
      <c r="K6" s="31" t="s">
        <v>333</v>
      </c>
      <c r="L6" s="7">
        <v>40000</v>
      </c>
      <c r="M6" s="72">
        <v>52731.392</v>
      </c>
      <c r="N6" s="73">
        <v>54143.839999999997</v>
      </c>
      <c r="O6" s="74">
        <f t="shared" si="2"/>
        <v>52149.289933333326</v>
      </c>
      <c r="P6" s="12" t="s">
        <v>381</v>
      </c>
    </row>
    <row r="7" spans="1:16" ht="69.599999999999994" customHeight="1" x14ac:dyDescent="0.2">
      <c r="A7" s="24">
        <v>4</v>
      </c>
      <c r="B7" s="3" t="s">
        <v>10</v>
      </c>
      <c r="C7" s="3" t="s">
        <v>11</v>
      </c>
      <c r="D7" s="3" t="s">
        <v>12</v>
      </c>
      <c r="E7" s="3" t="s">
        <v>13</v>
      </c>
      <c r="F7" s="3" t="s">
        <v>19</v>
      </c>
      <c r="G7" s="4" t="s">
        <v>17</v>
      </c>
      <c r="H7" s="44">
        <v>46332</v>
      </c>
      <c r="I7" s="45">
        <f t="shared" si="0"/>
        <v>2450.9628000000002</v>
      </c>
      <c r="J7" s="46">
        <f t="shared" si="1"/>
        <v>48782.962800000001</v>
      </c>
      <c r="K7" s="31" t="s">
        <v>334</v>
      </c>
      <c r="L7" s="7">
        <v>40900</v>
      </c>
      <c r="M7" s="72">
        <v>51891.392</v>
      </c>
      <c r="N7" s="73">
        <v>53281.34</v>
      </c>
      <c r="O7" s="74">
        <f t="shared" si="2"/>
        <v>51318.564933333335</v>
      </c>
      <c r="P7" s="12" t="s">
        <v>381</v>
      </c>
    </row>
    <row r="8" spans="1:16" ht="60" customHeight="1" x14ac:dyDescent="0.2">
      <c r="A8" s="24">
        <v>5</v>
      </c>
      <c r="B8" s="3" t="s">
        <v>10</v>
      </c>
      <c r="C8" s="3" t="s">
        <v>11</v>
      </c>
      <c r="D8" s="3" t="s">
        <v>12</v>
      </c>
      <c r="E8" s="3" t="s">
        <v>13</v>
      </c>
      <c r="F8" s="3" t="s">
        <v>20</v>
      </c>
      <c r="G8" s="4" t="s">
        <v>15</v>
      </c>
      <c r="H8" s="44">
        <v>487392</v>
      </c>
      <c r="I8" s="45">
        <f t="shared" si="0"/>
        <v>25783.036800000002</v>
      </c>
      <c r="J8" s="46">
        <f t="shared" si="1"/>
        <v>513175.0368</v>
      </c>
      <c r="K8" s="65"/>
      <c r="L8" s="7"/>
      <c r="M8" s="72">
        <v>553094.22933333344</v>
      </c>
      <c r="N8" s="73">
        <v>567909.25333333341</v>
      </c>
      <c r="O8" s="74">
        <f t="shared" si="2"/>
        <v>544726.17315555562</v>
      </c>
      <c r="P8" s="12"/>
    </row>
    <row r="9" spans="1:16" ht="60" customHeight="1" x14ac:dyDescent="0.2">
      <c r="A9" s="24">
        <v>6</v>
      </c>
      <c r="B9" s="3" t="s">
        <v>10</v>
      </c>
      <c r="C9" s="3" t="s">
        <v>11</v>
      </c>
      <c r="D9" s="3" t="s">
        <v>12</v>
      </c>
      <c r="E9" s="3" t="s">
        <v>13</v>
      </c>
      <c r="F9" s="3" t="s">
        <v>21</v>
      </c>
      <c r="G9" s="4" t="s">
        <v>15</v>
      </c>
      <c r="H9" s="46">
        <v>379562.4</v>
      </c>
      <c r="I9" s="45">
        <f t="shared" si="0"/>
        <v>20078.850960000003</v>
      </c>
      <c r="J9" s="46">
        <f t="shared" si="1"/>
        <v>399641.25096000003</v>
      </c>
      <c r="K9" s="65"/>
      <c r="L9" s="7"/>
      <c r="M9" s="72">
        <v>425109.88800000009</v>
      </c>
      <c r="N9" s="73">
        <v>436496.76000000007</v>
      </c>
      <c r="O9" s="74">
        <f t="shared" si="2"/>
        <v>420415.96632000007</v>
      </c>
      <c r="P9" s="12"/>
    </row>
    <row r="10" spans="1:16" ht="60" customHeight="1" x14ac:dyDescent="0.2">
      <c r="A10" s="24">
        <v>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22</v>
      </c>
      <c r="G10" s="4" t="s">
        <v>15</v>
      </c>
      <c r="H10" s="46">
        <v>454665.1</v>
      </c>
      <c r="I10" s="45">
        <f t="shared" si="0"/>
        <v>24051.783790000001</v>
      </c>
      <c r="J10" s="46">
        <f t="shared" si="1"/>
        <v>478716.88378999999</v>
      </c>
      <c r="K10" s="31" t="s">
        <v>335</v>
      </c>
      <c r="L10" s="7">
        <v>100900</v>
      </c>
      <c r="M10" s="72">
        <v>509224.91200000001</v>
      </c>
      <c r="N10" s="73">
        <v>522864.86499999999</v>
      </c>
      <c r="O10" s="74">
        <f t="shared" si="2"/>
        <v>503602.22026333335</v>
      </c>
      <c r="P10" s="12" t="s">
        <v>381</v>
      </c>
    </row>
    <row r="11" spans="1:16" ht="25.5" x14ac:dyDescent="0.2">
      <c r="A11" s="24">
        <v>8</v>
      </c>
      <c r="B11" s="3" t="s">
        <v>10</v>
      </c>
      <c r="C11" s="3" t="s">
        <v>11</v>
      </c>
      <c r="D11" s="3" t="s">
        <v>12</v>
      </c>
      <c r="E11" s="3" t="s">
        <v>13</v>
      </c>
      <c r="F11" s="3" t="s">
        <v>23</v>
      </c>
      <c r="G11" s="4" t="s">
        <v>15</v>
      </c>
      <c r="H11" s="46">
        <v>1179155.1333333331</v>
      </c>
      <c r="I11" s="45">
        <f t="shared" si="0"/>
        <v>62377.306553333321</v>
      </c>
      <c r="J11" s="46">
        <f t="shared" si="1"/>
        <v>1241532.4398866664</v>
      </c>
      <c r="K11" s="65"/>
      <c r="L11" s="7"/>
      <c r="M11" s="72">
        <v>1320653.749333333</v>
      </c>
      <c r="N11" s="73">
        <v>1356028.4033333331</v>
      </c>
      <c r="O11" s="74">
        <f t="shared" si="2"/>
        <v>1306071.5308511108</v>
      </c>
      <c r="P11" s="12"/>
    </row>
    <row r="12" spans="1:16" ht="65.45" customHeight="1" x14ac:dyDescent="0.2">
      <c r="A12" s="24">
        <v>9</v>
      </c>
      <c r="B12" s="3" t="s">
        <v>10</v>
      </c>
      <c r="C12" s="3" t="s">
        <v>11</v>
      </c>
      <c r="D12" s="3" t="s">
        <v>12</v>
      </c>
      <c r="E12" s="3" t="s">
        <v>13</v>
      </c>
      <c r="F12" s="3" t="s">
        <v>24</v>
      </c>
      <c r="G12" s="4" t="s">
        <v>15</v>
      </c>
      <c r="H12" s="46">
        <v>1203540.8500000001</v>
      </c>
      <c r="I12" s="45">
        <f t="shared" si="0"/>
        <v>63667.310965000011</v>
      </c>
      <c r="J12" s="46">
        <f t="shared" si="1"/>
        <v>1267208.160965</v>
      </c>
      <c r="K12" s="31" t="s">
        <v>336</v>
      </c>
      <c r="L12" s="7">
        <v>477900</v>
      </c>
      <c r="M12" s="72">
        <v>1347965.7520000001</v>
      </c>
      <c r="N12" s="73">
        <v>1384071.9775</v>
      </c>
      <c r="O12" s="74">
        <f t="shared" si="2"/>
        <v>1333081.9634883334</v>
      </c>
      <c r="P12" s="12" t="s">
        <v>381</v>
      </c>
    </row>
    <row r="13" spans="1:16" ht="60" customHeight="1" x14ac:dyDescent="0.2">
      <c r="A13" s="24">
        <v>10</v>
      </c>
      <c r="B13" s="3" t="s">
        <v>10</v>
      </c>
      <c r="C13" s="3" t="s">
        <v>11</v>
      </c>
      <c r="D13" s="3" t="s">
        <v>12</v>
      </c>
      <c r="E13" s="3" t="s">
        <v>13</v>
      </c>
      <c r="F13" s="3" t="s">
        <v>25</v>
      </c>
      <c r="G13" s="4" t="s">
        <v>15</v>
      </c>
      <c r="H13" s="46">
        <v>1907094</v>
      </c>
      <c r="I13" s="45">
        <f t="shared" si="0"/>
        <v>100885.27260000001</v>
      </c>
      <c r="J13" s="46">
        <f t="shared" si="1"/>
        <v>2007979.2726</v>
      </c>
      <c r="K13" s="65"/>
      <c r="L13" s="7"/>
      <c r="M13" s="72">
        <v>2135945.2800000003</v>
      </c>
      <c r="N13" s="73">
        <v>2193158.1</v>
      </c>
      <c r="O13" s="74">
        <f t="shared" si="2"/>
        <v>2112360.8841999997</v>
      </c>
      <c r="P13" s="12"/>
    </row>
    <row r="14" spans="1:16" ht="60" customHeight="1" x14ac:dyDescent="0.2">
      <c r="A14" s="24">
        <v>11</v>
      </c>
      <c r="B14" s="3" t="s">
        <v>10</v>
      </c>
      <c r="C14" s="3" t="s">
        <v>11</v>
      </c>
      <c r="D14" s="3" t="s">
        <v>12</v>
      </c>
      <c r="E14" s="3" t="s">
        <v>13</v>
      </c>
      <c r="F14" s="3" t="s">
        <v>26</v>
      </c>
      <c r="G14" s="4" t="s">
        <v>15</v>
      </c>
      <c r="H14" s="44">
        <v>45752</v>
      </c>
      <c r="I14" s="45">
        <f t="shared" si="0"/>
        <v>2420.2808</v>
      </c>
      <c r="J14" s="46">
        <f t="shared" si="1"/>
        <v>48172.2808</v>
      </c>
      <c r="K14" s="31" t="s">
        <v>337</v>
      </c>
      <c r="L14" s="7">
        <v>19900</v>
      </c>
      <c r="M14" s="72">
        <v>60784.565333333325</v>
      </c>
      <c r="N14" s="73">
        <v>62412.723333333328</v>
      </c>
      <c r="O14" s="74">
        <f t="shared" si="2"/>
        <v>57123.189822222223</v>
      </c>
      <c r="P14" s="12" t="s">
        <v>381</v>
      </c>
    </row>
    <row r="15" spans="1:16" ht="60" customHeight="1" x14ac:dyDescent="0.2">
      <c r="A15" s="24">
        <v>12</v>
      </c>
      <c r="B15" s="3" t="s">
        <v>10</v>
      </c>
      <c r="C15" s="3" t="s">
        <v>11</v>
      </c>
      <c r="D15" s="3" t="s">
        <v>12</v>
      </c>
      <c r="E15" s="3" t="s">
        <v>13</v>
      </c>
      <c r="F15" s="3" t="s">
        <v>27</v>
      </c>
      <c r="G15" s="4" t="s">
        <v>15</v>
      </c>
      <c r="H15" s="44">
        <v>15329</v>
      </c>
      <c r="I15" s="45">
        <f t="shared" si="0"/>
        <v>810.90410000000008</v>
      </c>
      <c r="J15" s="46">
        <f t="shared" si="1"/>
        <v>16139.9041</v>
      </c>
      <c r="K15" s="31" t="s">
        <v>338</v>
      </c>
      <c r="L15" s="7">
        <v>13000</v>
      </c>
      <c r="M15" s="72">
        <v>17728.704000000002</v>
      </c>
      <c r="N15" s="73">
        <v>18203.580000000002</v>
      </c>
      <c r="O15" s="74">
        <f t="shared" si="2"/>
        <v>17357.396033333334</v>
      </c>
      <c r="P15" s="12" t="s">
        <v>381</v>
      </c>
    </row>
    <row r="16" spans="1:16" ht="60" customHeight="1" x14ac:dyDescent="0.2">
      <c r="A16" s="24">
        <v>13</v>
      </c>
      <c r="B16" s="3" t="s">
        <v>10</v>
      </c>
      <c r="C16" s="3" t="s">
        <v>11</v>
      </c>
      <c r="D16" s="3" t="s">
        <v>12</v>
      </c>
      <c r="E16" s="3" t="s">
        <v>13</v>
      </c>
      <c r="F16" s="3" t="s">
        <v>28</v>
      </c>
      <c r="G16" s="4" t="s">
        <v>15</v>
      </c>
      <c r="H16" s="46">
        <v>717316.1333333333</v>
      </c>
      <c r="I16" s="45">
        <f t="shared" si="0"/>
        <v>37946.023453333335</v>
      </c>
      <c r="J16" s="46">
        <f t="shared" si="1"/>
        <v>755262.1567866666</v>
      </c>
      <c r="K16" s="65"/>
      <c r="L16" s="7"/>
      <c r="M16" s="72">
        <v>803394.06933333329</v>
      </c>
      <c r="N16" s="73">
        <v>824913.55333333323</v>
      </c>
      <c r="O16" s="74">
        <f t="shared" si="2"/>
        <v>794523.25981777767</v>
      </c>
      <c r="P16" s="12"/>
    </row>
    <row r="17" spans="1:16" ht="60" customHeight="1" x14ac:dyDescent="0.2">
      <c r="A17" s="24">
        <v>14</v>
      </c>
      <c r="B17" s="3" t="s">
        <v>10</v>
      </c>
      <c r="C17" s="3" t="s">
        <v>11</v>
      </c>
      <c r="D17" s="3" t="s">
        <v>12</v>
      </c>
      <c r="E17" s="3" t="s">
        <v>13</v>
      </c>
      <c r="F17" s="3" t="s">
        <v>29</v>
      </c>
      <c r="G17" s="4" t="s">
        <v>15</v>
      </c>
      <c r="H17" s="46">
        <v>51003.4</v>
      </c>
      <c r="I17" s="45">
        <f t="shared" si="0"/>
        <v>2698.0798600000003</v>
      </c>
      <c r="J17" s="46">
        <f t="shared" si="1"/>
        <v>53701.479859999999</v>
      </c>
      <c r="K17" s="31" t="s">
        <v>339</v>
      </c>
      <c r="L17" s="7">
        <v>20500</v>
      </c>
      <c r="M17" s="72">
        <v>57123.807999999997</v>
      </c>
      <c r="N17" s="73">
        <v>58653.91</v>
      </c>
      <c r="O17" s="74">
        <f t="shared" si="2"/>
        <v>56493.065953333338</v>
      </c>
      <c r="P17" s="12" t="s">
        <v>381</v>
      </c>
    </row>
    <row r="18" spans="1:16" ht="60" customHeight="1" x14ac:dyDescent="0.2">
      <c r="A18" s="24">
        <v>15</v>
      </c>
      <c r="B18" s="3" t="s">
        <v>10</v>
      </c>
      <c r="C18" s="3" t="s">
        <v>11</v>
      </c>
      <c r="D18" s="3" t="s">
        <v>12</v>
      </c>
      <c r="E18" s="3" t="s">
        <v>13</v>
      </c>
      <c r="F18" s="3" t="s">
        <v>30</v>
      </c>
      <c r="G18" s="4" t="s">
        <v>15</v>
      </c>
      <c r="H18" s="44">
        <v>4165729</v>
      </c>
      <c r="I18" s="45">
        <f t="shared" si="0"/>
        <v>220367.06410000002</v>
      </c>
      <c r="J18" s="46">
        <f t="shared" si="1"/>
        <v>4386096.0641000001</v>
      </c>
      <c r="K18" s="65"/>
      <c r="L18" s="7"/>
      <c r="M18" s="72">
        <v>4665612.5599999996</v>
      </c>
      <c r="N18" s="73">
        <v>4790584.3249999993</v>
      </c>
      <c r="O18" s="74">
        <f t="shared" si="2"/>
        <v>4614097.6497</v>
      </c>
      <c r="P18" s="12"/>
    </row>
    <row r="19" spans="1:16" ht="60" customHeight="1" x14ac:dyDescent="0.2">
      <c r="A19" s="24">
        <v>16</v>
      </c>
      <c r="B19" s="3" t="s">
        <v>10</v>
      </c>
      <c r="C19" s="3" t="s">
        <v>11</v>
      </c>
      <c r="D19" s="3" t="s">
        <v>12</v>
      </c>
      <c r="E19" s="3" t="s">
        <v>13</v>
      </c>
      <c r="F19" s="3" t="s">
        <v>31</v>
      </c>
      <c r="G19" s="4" t="s">
        <v>15</v>
      </c>
      <c r="H19" s="46">
        <v>651945.80000000005</v>
      </c>
      <c r="I19" s="45">
        <f t="shared" si="0"/>
        <v>34487.932820000002</v>
      </c>
      <c r="J19" s="46">
        <f t="shared" si="1"/>
        <v>686433.73282000003</v>
      </c>
      <c r="K19" s="65"/>
      <c r="L19" s="7"/>
      <c r="M19" s="72">
        <v>730179.29600000009</v>
      </c>
      <c r="N19" s="73">
        <v>749737.67000000016</v>
      </c>
      <c r="O19" s="74">
        <f t="shared" si="2"/>
        <v>722116.89960666688</v>
      </c>
      <c r="P19" s="12"/>
    </row>
    <row r="20" spans="1:16" ht="60" customHeight="1" x14ac:dyDescent="0.2">
      <c r="A20" s="24">
        <v>17</v>
      </c>
      <c r="B20" s="3" t="s">
        <v>10</v>
      </c>
      <c r="C20" s="3" t="s">
        <v>11</v>
      </c>
      <c r="D20" s="3" t="s">
        <v>12</v>
      </c>
      <c r="E20" s="3" t="s">
        <v>13</v>
      </c>
      <c r="F20" s="3" t="s">
        <v>32</v>
      </c>
      <c r="G20" s="4" t="s">
        <v>15</v>
      </c>
      <c r="H20" s="46">
        <v>402009.2</v>
      </c>
      <c r="I20" s="45">
        <f t="shared" si="0"/>
        <v>21266.286680000001</v>
      </c>
      <c r="J20" s="46">
        <f t="shared" si="1"/>
        <v>423275.48668000003</v>
      </c>
      <c r="K20" s="31" t="s">
        <v>340</v>
      </c>
      <c r="L20" s="7">
        <v>139944</v>
      </c>
      <c r="M20" s="72">
        <v>450250.30400000006</v>
      </c>
      <c r="N20" s="73">
        <v>462310.58</v>
      </c>
      <c r="O20" s="74">
        <f t="shared" si="2"/>
        <v>445278.79022666672</v>
      </c>
      <c r="P20" s="12" t="s">
        <v>381</v>
      </c>
    </row>
    <row r="21" spans="1:16" ht="60" customHeight="1" x14ac:dyDescent="0.2">
      <c r="A21" s="24">
        <v>18</v>
      </c>
      <c r="B21" s="3" t="s">
        <v>10</v>
      </c>
      <c r="C21" s="3" t="s">
        <v>11</v>
      </c>
      <c r="D21" s="3" t="s">
        <v>12</v>
      </c>
      <c r="E21" s="3" t="s">
        <v>13</v>
      </c>
      <c r="F21" s="3" t="s">
        <v>33</v>
      </c>
      <c r="G21" s="4" t="s">
        <v>15</v>
      </c>
      <c r="H21" s="44"/>
      <c r="I21" s="45"/>
      <c r="J21" s="56"/>
      <c r="K21" s="66" t="s">
        <v>380</v>
      </c>
      <c r="L21" s="7">
        <v>552000</v>
      </c>
      <c r="M21" s="72">
        <v>465933.61920000002</v>
      </c>
      <c r="N21" s="73">
        <v>478413.984</v>
      </c>
      <c r="O21" s="74">
        <f>AVERAGE(M21,N21)</f>
        <v>472173.80160000001</v>
      </c>
      <c r="P21" s="12" t="s">
        <v>382</v>
      </c>
    </row>
    <row r="22" spans="1:16" ht="60" customHeight="1" x14ac:dyDescent="0.2">
      <c r="A22" s="24">
        <v>19</v>
      </c>
      <c r="B22" s="3" t="s">
        <v>10</v>
      </c>
      <c r="C22" s="3" t="s">
        <v>11</v>
      </c>
      <c r="D22" s="3" t="s">
        <v>12</v>
      </c>
      <c r="E22" s="3" t="s">
        <v>13</v>
      </c>
      <c r="F22" s="3" t="s">
        <v>34</v>
      </c>
      <c r="G22" s="4" t="s">
        <v>15</v>
      </c>
      <c r="H22" s="44"/>
      <c r="I22" s="45"/>
      <c r="J22" s="46"/>
      <c r="K22" s="65"/>
      <c r="L22" s="7"/>
      <c r="M22" s="72">
        <v>490456.45600000001</v>
      </c>
      <c r="N22" s="73">
        <v>503593.6825</v>
      </c>
      <c r="O22" s="74">
        <f>AVERAGE(M22,N22)</f>
        <v>497025.06925</v>
      </c>
      <c r="P22" s="12" t="s">
        <v>384</v>
      </c>
    </row>
    <row r="23" spans="1:16" ht="60" customHeight="1" x14ac:dyDescent="0.2">
      <c r="A23" s="24">
        <v>20</v>
      </c>
      <c r="B23" s="3" t="s">
        <v>10</v>
      </c>
      <c r="C23" s="3" t="s">
        <v>11</v>
      </c>
      <c r="D23" s="3" t="s">
        <v>12</v>
      </c>
      <c r="E23" s="3" t="s">
        <v>13</v>
      </c>
      <c r="F23" s="3" t="s">
        <v>35</v>
      </c>
      <c r="G23" s="4" t="s">
        <v>15</v>
      </c>
      <c r="H23" s="46">
        <v>53728.25</v>
      </c>
      <c r="I23" s="45">
        <f t="shared" ref="I23:I29" si="3">+H23*$K$2</f>
        <v>2842.2244250000003</v>
      </c>
      <c r="J23" s="64">
        <f t="shared" si="1"/>
        <v>56570.474425</v>
      </c>
      <c r="K23" s="50" t="s">
        <v>342</v>
      </c>
      <c r="L23" s="7">
        <v>16850</v>
      </c>
      <c r="M23" s="72">
        <v>60175.64</v>
      </c>
      <c r="N23" s="73">
        <v>61787.487500000003</v>
      </c>
      <c r="O23" s="74">
        <f t="shared" si="2"/>
        <v>59511.200641666677</v>
      </c>
      <c r="P23" s="12" t="s">
        <v>381</v>
      </c>
    </row>
    <row r="24" spans="1:16" ht="60" customHeight="1" x14ac:dyDescent="0.2">
      <c r="A24" s="24">
        <v>21</v>
      </c>
      <c r="B24" s="3" t="s">
        <v>10</v>
      </c>
      <c r="C24" s="3" t="s">
        <v>11</v>
      </c>
      <c r="D24" s="3" t="s">
        <v>12</v>
      </c>
      <c r="E24" s="3" t="s">
        <v>13</v>
      </c>
      <c r="F24" s="3" t="s">
        <v>36</v>
      </c>
      <c r="G24" s="4" t="s">
        <v>15</v>
      </c>
      <c r="H24" s="46">
        <v>54341.1</v>
      </c>
      <c r="I24" s="45">
        <f t="shared" si="3"/>
        <v>2874.64419</v>
      </c>
      <c r="J24" s="46">
        <f t="shared" si="1"/>
        <v>57215.744189999998</v>
      </c>
      <c r="K24" s="65"/>
      <c r="L24" s="7"/>
      <c r="M24" s="72">
        <v>60862.031999999999</v>
      </c>
      <c r="N24" s="73">
        <v>62492.264999999999</v>
      </c>
      <c r="O24" s="74">
        <f t="shared" si="2"/>
        <v>60190.013730000006</v>
      </c>
      <c r="P24" s="12"/>
    </row>
    <row r="25" spans="1:16" ht="60" customHeight="1" x14ac:dyDescent="0.2">
      <c r="A25" s="24">
        <v>22</v>
      </c>
      <c r="B25" s="3" t="s">
        <v>10</v>
      </c>
      <c r="C25" s="3" t="s">
        <v>11</v>
      </c>
      <c r="D25" s="3" t="s">
        <v>12</v>
      </c>
      <c r="E25" s="3" t="s">
        <v>13</v>
      </c>
      <c r="F25" s="3" t="s">
        <v>37</v>
      </c>
      <c r="G25" s="4" t="s">
        <v>15</v>
      </c>
      <c r="H25" s="46">
        <v>80160.95</v>
      </c>
      <c r="I25" s="45">
        <f t="shared" si="3"/>
        <v>4240.514255</v>
      </c>
      <c r="J25" s="46">
        <f t="shared" si="1"/>
        <v>84401.464254999999</v>
      </c>
      <c r="K25" s="31" t="s">
        <v>343</v>
      </c>
      <c r="L25" s="7">
        <v>39900</v>
      </c>
      <c r="M25" s="72">
        <v>89780.263999999996</v>
      </c>
      <c r="N25" s="73">
        <v>92185.092499999999</v>
      </c>
      <c r="O25" s="74">
        <f t="shared" si="2"/>
        <v>88788.94025166666</v>
      </c>
      <c r="P25" s="12" t="s">
        <v>381</v>
      </c>
    </row>
    <row r="26" spans="1:16" ht="60" customHeight="1" x14ac:dyDescent="0.2">
      <c r="A26" s="24">
        <v>23</v>
      </c>
      <c r="B26" s="3" t="s">
        <v>10</v>
      </c>
      <c r="C26" s="3" t="s">
        <v>11</v>
      </c>
      <c r="D26" s="3" t="s">
        <v>12</v>
      </c>
      <c r="E26" s="3" t="s">
        <v>13</v>
      </c>
      <c r="F26" s="3" t="s">
        <v>38</v>
      </c>
      <c r="G26" s="4" t="s">
        <v>15</v>
      </c>
      <c r="H26" s="44">
        <v>148444</v>
      </c>
      <c r="I26" s="45">
        <f t="shared" si="3"/>
        <v>7852.6876000000002</v>
      </c>
      <c r="J26" s="46">
        <f t="shared" si="1"/>
        <v>156296.6876</v>
      </c>
      <c r="K26" s="65"/>
      <c r="L26" s="7"/>
      <c r="M26" s="72">
        <v>140130.59200000003</v>
      </c>
      <c r="N26" s="73">
        <v>143884.09000000003</v>
      </c>
      <c r="O26" s="74">
        <f t="shared" si="2"/>
        <v>146770.45653333334</v>
      </c>
      <c r="P26" s="12"/>
    </row>
    <row r="27" spans="1:16" ht="60" customHeight="1" x14ac:dyDescent="0.2">
      <c r="A27" s="24">
        <v>24</v>
      </c>
      <c r="B27" s="3" t="s">
        <v>10</v>
      </c>
      <c r="C27" s="3" t="s">
        <v>11</v>
      </c>
      <c r="D27" s="3" t="s">
        <v>12</v>
      </c>
      <c r="E27" s="3" t="s">
        <v>13</v>
      </c>
      <c r="F27" s="3" t="s">
        <v>39</v>
      </c>
      <c r="G27" s="4" t="s">
        <v>15</v>
      </c>
      <c r="H27" s="46">
        <v>303510.40000000002</v>
      </c>
      <c r="I27" s="45">
        <f t="shared" si="3"/>
        <v>16055.700160000002</v>
      </c>
      <c r="J27" s="46">
        <f t="shared" si="1"/>
        <v>319566.10016000003</v>
      </c>
      <c r="K27" s="31" t="s">
        <v>344</v>
      </c>
      <c r="L27" s="7">
        <v>47000</v>
      </c>
      <c r="M27" s="72">
        <v>339931.64800000004</v>
      </c>
      <c r="N27" s="73">
        <v>349036.96</v>
      </c>
      <c r="O27" s="74">
        <f t="shared" si="2"/>
        <v>336178.23605333338</v>
      </c>
      <c r="P27" s="12" t="s">
        <v>381</v>
      </c>
    </row>
    <row r="28" spans="1:16" ht="60" customHeight="1" x14ac:dyDescent="0.2">
      <c r="A28" s="24">
        <v>25</v>
      </c>
      <c r="B28" s="3" t="s">
        <v>10</v>
      </c>
      <c r="C28" s="3" t="s">
        <v>11</v>
      </c>
      <c r="D28" s="3" t="s">
        <v>12</v>
      </c>
      <c r="E28" s="3" t="s">
        <v>13</v>
      </c>
      <c r="F28" s="3" t="s">
        <v>40</v>
      </c>
      <c r="G28" s="4" t="s">
        <v>15</v>
      </c>
      <c r="H28" s="46">
        <v>318277.40000000002</v>
      </c>
      <c r="I28" s="45">
        <f t="shared" si="3"/>
        <v>16836.874460000003</v>
      </c>
      <c r="J28" s="46">
        <f t="shared" si="1"/>
        <v>335114.27446000004</v>
      </c>
      <c r="K28" s="31" t="s">
        <v>345</v>
      </c>
      <c r="L28" s="7">
        <v>158000</v>
      </c>
      <c r="M28" s="72">
        <v>356470.68800000008</v>
      </c>
      <c r="N28" s="73">
        <v>366019.01000000007</v>
      </c>
      <c r="O28" s="74">
        <f t="shared" si="2"/>
        <v>352534.65748666669</v>
      </c>
      <c r="P28" s="12" t="s">
        <v>381</v>
      </c>
    </row>
    <row r="29" spans="1:16" ht="60" customHeight="1" x14ac:dyDescent="0.2">
      <c r="A29" s="24">
        <v>26</v>
      </c>
      <c r="B29" s="3" t="s">
        <v>10</v>
      </c>
      <c r="C29" s="3" t="s">
        <v>11</v>
      </c>
      <c r="D29" s="3" t="s">
        <v>12</v>
      </c>
      <c r="E29" s="3" t="s">
        <v>13</v>
      </c>
      <c r="F29" s="3" t="s">
        <v>41</v>
      </c>
      <c r="G29" s="4" t="s">
        <v>15</v>
      </c>
      <c r="H29" s="44">
        <v>330457</v>
      </c>
      <c r="I29" s="45">
        <f t="shared" si="3"/>
        <v>17481.175300000003</v>
      </c>
      <c r="J29" s="46">
        <f t="shared" si="1"/>
        <v>347938.1753</v>
      </c>
      <c r="K29" s="65"/>
      <c r="L29" s="7"/>
      <c r="M29" s="72">
        <v>370112.23199999996</v>
      </c>
      <c r="N29" s="73">
        <v>380025.95250000001</v>
      </c>
      <c r="O29" s="74">
        <f t="shared" si="2"/>
        <v>366025.45326666668</v>
      </c>
      <c r="P29" s="12"/>
    </row>
    <row r="30" spans="1:16" ht="60" customHeight="1" x14ac:dyDescent="0.2">
      <c r="A30" s="24">
        <v>27</v>
      </c>
      <c r="B30" s="3" t="s">
        <v>10</v>
      </c>
      <c r="C30" s="3" t="s">
        <v>11</v>
      </c>
      <c r="D30" s="3" t="s">
        <v>12</v>
      </c>
      <c r="E30" s="3" t="s">
        <v>13</v>
      </c>
      <c r="F30" s="3" t="s">
        <v>42</v>
      </c>
      <c r="G30" s="4" t="s">
        <v>15</v>
      </c>
      <c r="H30" s="44"/>
      <c r="I30" s="45"/>
      <c r="J30" s="46"/>
      <c r="K30" s="31" t="s">
        <v>346</v>
      </c>
      <c r="L30" s="7">
        <v>251400</v>
      </c>
      <c r="M30" s="72">
        <v>169318.91200000001</v>
      </c>
      <c r="N30" s="73">
        <v>173854.24</v>
      </c>
      <c r="O30" s="74">
        <f t="shared" ref="O30:O32" si="4">AVERAGE(M30,N30)</f>
        <v>171586.576</v>
      </c>
      <c r="P30" s="12" t="s">
        <v>382</v>
      </c>
    </row>
    <row r="31" spans="1:16" ht="60" customHeight="1" x14ac:dyDescent="0.2">
      <c r="A31" s="24">
        <v>28</v>
      </c>
      <c r="B31" s="3" t="s">
        <v>10</v>
      </c>
      <c r="C31" s="3" t="s">
        <v>11</v>
      </c>
      <c r="D31" s="3" t="s">
        <v>12</v>
      </c>
      <c r="E31" s="3" t="s">
        <v>13</v>
      </c>
      <c r="F31" s="3" t="s">
        <v>43</v>
      </c>
      <c r="G31" s="4"/>
      <c r="H31" s="44"/>
      <c r="I31" s="45"/>
      <c r="J31" s="46"/>
      <c r="K31" s="65"/>
      <c r="L31" s="7"/>
      <c r="M31" s="72">
        <v>5027155</v>
      </c>
      <c r="N31" s="73">
        <v>5027155</v>
      </c>
      <c r="O31" s="74">
        <f t="shared" si="4"/>
        <v>5027155</v>
      </c>
      <c r="P31" s="12"/>
    </row>
    <row r="32" spans="1:16" ht="60" customHeight="1" x14ac:dyDescent="0.2">
      <c r="A32" s="24">
        <v>29</v>
      </c>
      <c r="B32" s="3" t="s">
        <v>10</v>
      </c>
      <c r="C32" s="3" t="s">
        <v>11</v>
      </c>
      <c r="D32" s="3" t="s">
        <v>12</v>
      </c>
      <c r="E32" s="3" t="s">
        <v>13</v>
      </c>
      <c r="F32" s="3" t="s">
        <v>44</v>
      </c>
      <c r="G32" s="4" t="s">
        <v>15</v>
      </c>
      <c r="H32" s="44"/>
      <c r="I32" s="45"/>
      <c r="J32" s="46"/>
      <c r="K32" s="65"/>
      <c r="L32" s="7"/>
      <c r="M32" s="72">
        <v>1532720</v>
      </c>
      <c r="N32" s="73">
        <v>1573775</v>
      </c>
      <c r="O32" s="74">
        <f t="shared" si="4"/>
        <v>1553247.5</v>
      </c>
      <c r="P32" s="12" t="s">
        <v>384</v>
      </c>
    </row>
    <row r="33" spans="1:16" ht="60" customHeight="1" x14ac:dyDescent="0.2">
      <c r="A33" s="24">
        <v>30</v>
      </c>
      <c r="B33" s="3" t="s">
        <v>10</v>
      </c>
      <c r="C33" s="3" t="s">
        <v>11</v>
      </c>
      <c r="D33" s="3" t="s">
        <v>12</v>
      </c>
      <c r="E33" s="3" t="s">
        <v>13</v>
      </c>
      <c r="F33" s="3" t="s">
        <v>45</v>
      </c>
      <c r="G33" s="4" t="s">
        <v>15</v>
      </c>
      <c r="H33" s="44"/>
      <c r="I33" s="45">
        <f t="shared" ref="I33:I47" si="5">+H33*$K$2</f>
        <v>0</v>
      </c>
      <c r="J33" s="46">
        <v>65148.533333333333</v>
      </c>
      <c r="K33" s="50" t="s">
        <v>347</v>
      </c>
      <c r="L33" s="7">
        <v>150000</v>
      </c>
      <c r="M33" s="72">
        <v>72966.357333333333</v>
      </c>
      <c r="N33" s="73">
        <v>74920.813333333339</v>
      </c>
      <c r="O33" s="74">
        <f t="shared" si="2"/>
        <v>71011.901333333342</v>
      </c>
      <c r="P33" s="12" t="s">
        <v>381</v>
      </c>
    </row>
    <row r="34" spans="1:16" ht="60" customHeight="1" x14ac:dyDescent="0.2">
      <c r="A34" s="24">
        <v>31</v>
      </c>
      <c r="B34" s="3" t="s">
        <v>10</v>
      </c>
      <c r="C34" s="3" t="s">
        <v>11</v>
      </c>
      <c r="D34" s="3" t="s">
        <v>12</v>
      </c>
      <c r="E34" s="3" t="s">
        <v>13</v>
      </c>
      <c r="F34" s="3" t="s">
        <v>46</v>
      </c>
      <c r="G34" s="4" t="s">
        <v>15</v>
      </c>
      <c r="H34" s="44">
        <v>1178577</v>
      </c>
      <c r="I34" s="45">
        <f t="shared" si="5"/>
        <v>62346.723300000005</v>
      </c>
      <c r="J34" s="46">
        <v>1178576.6000000001</v>
      </c>
      <c r="K34" s="65"/>
      <c r="L34" s="7"/>
      <c r="M34" s="72">
        <v>1320005.7920000001</v>
      </c>
      <c r="N34" s="73">
        <v>1355363.09</v>
      </c>
      <c r="O34" s="74">
        <f t="shared" si="2"/>
        <v>1284648.4939999999</v>
      </c>
      <c r="P34" s="12"/>
    </row>
    <row r="35" spans="1:16" ht="60" customHeight="1" x14ac:dyDescent="0.2">
      <c r="A35" s="24">
        <v>32</v>
      </c>
      <c r="B35" s="3" t="s">
        <v>10</v>
      </c>
      <c r="C35" s="3" t="s">
        <v>11</v>
      </c>
      <c r="D35" s="3" t="s">
        <v>12</v>
      </c>
      <c r="E35" s="3" t="s">
        <v>13</v>
      </c>
      <c r="F35" s="3" t="s">
        <v>47</v>
      </c>
      <c r="G35" s="4" t="s">
        <v>15</v>
      </c>
      <c r="H35" s="46">
        <v>335200.09999999998</v>
      </c>
      <c r="I35" s="45">
        <f t="shared" si="5"/>
        <v>17732.085289999999</v>
      </c>
      <c r="J35" s="46">
        <v>335200.09999999998</v>
      </c>
      <c r="K35" s="31" t="s">
        <v>348</v>
      </c>
      <c r="L35" s="7">
        <v>219900</v>
      </c>
      <c r="M35" s="72">
        <v>375424.11199999996</v>
      </c>
      <c r="N35" s="73">
        <v>385480.11499999993</v>
      </c>
      <c r="O35" s="74">
        <f t="shared" si="2"/>
        <v>365368.10899999994</v>
      </c>
      <c r="P35" s="12" t="s">
        <v>381</v>
      </c>
    </row>
    <row r="36" spans="1:16" ht="60" customHeight="1" x14ac:dyDescent="0.2">
      <c r="A36" s="24">
        <v>33</v>
      </c>
      <c r="B36" s="3" t="s">
        <v>10</v>
      </c>
      <c r="C36" s="3" t="s">
        <v>11</v>
      </c>
      <c r="D36" s="3" t="s">
        <v>12</v>
      </c>
      <c r="E36" s="3" t="s">
        <v>13</v>
      </c>
      <c r="F36" s="3" t="s">
        <v>48</v>
      </c>
      <c r="G36" s="4" t="s">
        <v>15</v>
      </c>
      <c r="H36" s="44">
        <v>159525</v>
      </c>
      <c r="I36" s="45">
        <f t="shared" si="5"/>
        <v>8438.8725000000013</v>
      </c>
      <c r="J36" s="46">
        <v>157490.1</v>
      </c>
      <c r="K36" s="49" t="s">
        <v>349</v>
      </c>
      <c r="L36" s="7">
        <v>43000</v>
      </c>
      <c r="M36" s="72">
        <v>176388.91200000001</v>
      </c>
      <c r="N36" s="73">
        <v>181113.61500000002</v>
      </c>
      <c r="O36" s="74">
        <f t="shared" si="2"/>
        <v>171664.209</v>
      </c>
      <c r="P36" s="12" t="s">
        <v>381</v>
      </c>
    </row>
    <row r="37" spans="1:16" ht="60" customHeight="1" x14ac:dyDescent="0.2">
      <c r="A37" s="24">
        <v>34</v>
      </c>
      <c r="B37" s="3" t="s">
        <v>10</v>
      </c>
      <c r="C37" s="3" t="s">
        <v>11</v>
      </c>
      <c r="D37" s="3" t="s">
        <v>12</v>
      </c>
      <c r="E37" s="3" t="s">
        <v>13</v>
      </c>
      <c r="F37" s="3" t="s">
        <v>49</v>
      </c>
      <c r="G37" s="4" t="s">
        <v>15</v>
      </c>
      <c r="H37" s="46">
        <v>601788.80000000005</v>
      </c>
      <c r="I37" s="45">
        <f t="shared" si="5"/>
        <v>31834.627520000005</v>
      </c>
      <c r="J37" s="46">
        <v>601788.80000000005</v>
      </c>
      <c r="K37" s="65"/>
      <c r="L37" s="7"/>
      <c r="M37" s="72">
        <v>674003.45600000012</v>
      </c>
      <c r="N37" s="73">
        <v>692057.12</v>
      </c>
      <c r="O37" s="74">
        <f t="shared" si="2"/>
        <v>655949.79200000002</v>
      </c>
      <c r="P37" s="12"/>
    </row>
    <row r="38" spans="1:16" ht="60" customHeight="1" x14ac:dyDescent="0.2">
      <c r="A38" s="24">
        <v>35</v>
      </c>
      <c r="B38" s="3" t="s">
        <v>10</v>
      </c>
      <c r="C38" s="3" t="s">
        <v>11</v>
      </c>
      <c r="D38" s="3" t="s">
        <v>12</v>
      </c>
      <c r="E38" s="3" t="s">
        <v>13</v>
      </c>
      <c r="F38" s="3" t="s">
        <v>50</v>
      </c>
      <c r="G38" s="4" t="s">
        <v>15</v>
      </c>
      <c r="H38" s="46">
        <v>1325172.8</v>
      </c>
      <c r="I38" s="45">
        <f t="shared" si="5"/>
        <v>70101.64112</v>
      </c>
      <c r="J38" s="46">
        <v>1325172.8</v>
      </c>
      <c r="K38" s="50" t="s">
        <v>350</v>
      </c>
      <c r="L38" s="7">
        <v>599000</v>
      </c>
      <c r="M38" s="72">
        <v>1484193.5360000001</v>
      </c>
      <c r="N38" s="73">
        <v>1523948.7200000002</v>
      </c>
      <c r="O38" s="74">
        <f t="shared" si="2"/>
        <v>1444438.352</v>
      </c>
      <c r="P38" s="12" t="s">
        <v>381</v>
      </c>
    </row>
    <row r="39" spans="1:16" ht="60" customHeight="1" x14ac:dyDescent="0.2">
      <c r="A39" s="24">
        <v>36</v>
      </c>
      <c r="B39" s="3" t="s">
        <v>10</v>
      </c>
      <c r="C39" s="3" t="s">
        <v>11</v>
      </c>
      <c r="D39" s="3" t="s">
        <v>12</v>
      </c>
      <c r="E39" s="3" t="s">
        <v>13</v>
      </c>
      <c r="F39" s="3" t="s">
        <v>51</v>
      </c>
      <c r="G39" s="4" t="s">
        <v>15</v>
      </c>
      <c r="H39" s="46">
        <v>78016.400000000009</v>
      </c>
      <c r="I39" s="45">
        <f t="shared" si="5"/>
        <v>4127.0675600000004</v>
      </c>
      <c r="J39" s="46">
        <v>78016.400000000009</v>
      </c>
      <c r="K39" s="65"/>
      <c r="L39" s="7"/>
      <c r="M39" s="72">
        <v>87378.368000000017</v>
      </c>
      <c r="N39" s="73">
        <v>89718.860000000015</v>
      </c>
      <c r="O39" s="74">
        <f t="shared" si="2"/>
        <v>85037.876000000018</v>
      </c>
      <c r="P39" s="12"/>
    </row>
    <row r="40" spans="1:16" ht="60" customHeight="1" x14ac:dyDescent="0.2">
      <c r="A40" s="24">
        <v>37</v>
      </c>
      <c r="B40" s="3" t="s">
        <v>10</v>
      </c>
      <c r="C40" s="3" t="s">
        <v>11</v>
      </c>
      <c r="D40" s="3" t="s">
        <v>12</v>
      </c>
      <c r="E40" s="3" t="s">
        <v>13</v>
      </c>
      <c r="F40" s="3" t="s">
        <v>52</v>
      </c>
      <c r="G40" s="4" t="s">
        <v>15</v>
      </c>
      <c r="H40" s="46">
        <v>78825.599999999991</v>
      </c>
      <c r="I40" s="45">
        <f t="shared" si="5"/>
        <v>4169.8742400000001</v>
      </c>
      <c r="J40" s="46">
        <v>78825.599999999991</v>
      </c>
      <c r="K40" s="65"/>
      <c r="L40" s="7"/>
      <c r="M40" s="72">
        <v>88284.672000000006</v>
      </c>
      <c r="N40" s="73">
        <v>90649.44</v>
      </c>
      <c r="O40" s="74">
        <f t="shared" si="2"/>
        <v>85919.903999999995</v>
      </c>
      <c r="P40" s="12"/>
    </row>
    <row r="41" spans="1:16" ht="60" customHeight="1" x14ac:dyDescent="0.2">
      <c r="A41" s="24">
        <v>38</v>
      </c>
      <c r="B41" s="3" t="s">
        <v>10</v>
      </c>
      <c r="C41" s="3" t="s">
        <v>11</v>
      </c>
      <c r="D41" s="3" t="s">
        <v>12</v>
      </c>
      <c r="E41" s="3" t="s">
        <v>13</v>
      </c>
      <c r="F41" s="3" t="s">
        <v>53</v>
      </c>
      <c r="G41" s="4" t="s">
        <v>15</v>
      </c>
      <c r="H41" s="46">
        <v>399792.4</v>
      </c>
      <c r="I41" s="45">
        <f t="shared" si="5"/>
        <v>21149.017960000001</v>
      </c>
      <c r="J41" s="46">
        <v>399792.4</v>
      </c>
      <c r="K41" s="65"/>
      <c r="L41" s="7"/>
      <c r="M41" s="72">
        <v>447767.48800000007</v>
      </c>
      <c r="N41" s="73">
        <v>459761.26000000007</v>
      </c>
      <c r="O41" s="74">
        <f t="shared" si="2"/>
        <v>435773.71600000001</v>
      </c>
      <c r="P41" s="12"/>
    </row>
    <row r="42" spans="1:16" ht="60" customHeight="1" x14ac:dyDescent="0.2">
      <c r="A42" s="24">
        <v>39</v>
      </c>
      <c r="B42" s="3" t="s">
        <v>10</v>
      </c>
      <c r="C42" s="3" t="s">
        <v>11</v>
      </c>
      <c r="D42" s="3" t="s">
        <v>12</v>
      </c>
      <c r="E42" s="3" t="s">
        <v>13</v>
      </c>
      <c r="F42" s="3" t="s">
        <v>54</v>
      </c>
      <c r="G42" s="4" t="s">
        <v>15</v>
      </c>
      <c r="H42" s="46">
        <v>460894.93333333329</v>
      </c>
      <c r="I42" s="45">
        <f t="shared" si="5"/>
        <v>24381.341973333332</v>
      </c>
      <c r="J42" s="46">
        <v>460894.93333333329</v>
      </c>
      <c r="K42" s="65"/>
      <c r="L42" s="7"/>
      <c r="M42" s="72">
        <v>516202.32533333328</v>
      </c>
      <c r="N42" s="73">
        <v>530029.17333333334</v>
      </c>
      <c r="O42" s="74">
        <f t="shared" si="2"/>
        <v>502375.47733333334</v>
      </c>
      <c r="P42" s="12"/>
    </row>
    <row r="43" spans="1:16" ht="60" customHeight="1" x14ac:dyDescent="0.2">
      <c r="A43" s="24">
        <v>40</v>
      </c>
      <c r="B43" s="3" t="s">
        <v>10</v>
      </c>
      <c r="C43" s="3" t="s">
        <v>11</v>
      </c>
      <c r="D43" s="3" t="s">
        <v>12</v>
      </c>
      <c r="E43" s="3" t="s">
        <v>13</v>
      </c>
      <c r="F43" s="3" t="s">
        <v>55</v>
      </c>
      <c r="G43" s="4" t="s">
        <v>15</v>
      </c>
      <c r="H43" s="46">
        <v>344195.6</v>
      </c>
      <c r="I43" s="45">
        <f t="shared" si="5"/>
        <v>18207.947240000001</v>
      </c>
      <c r="J43" s="46">
        <v>344195.6</v>
      </c>
      <c r="K43" s="31" t="s">
        <v>351</v>
      </c>
      <c r="L43" s="7">
        <v>167000</v>
      </c>
      <c r="M43" s="72">
        <v>385499.07199999999</v>
      </c>
      <c r="N43" s="73">
        <v>395824.94</v>
      </c>
      <c r="O43" s="74">
        <f t="shared" si="2"/>
        <v>375173.20399999997</v>
      </c>
      <c r="P43" s="12" t="s">
        <v>381</v>
      </c>
    </row>
    <row r="44" spans="1:16" ht="60" customHeight="1" x14ac:dyDescent="0.2">
      <c r="A44" s="24">
        <v>41</v>
      </c>
      <c r="B44" s="3" t="s">
        <v>10</v>
      </c>
      <c r="C44" s="3" t="s">
        <v>11</v>
      </c>
      <c r="D44" s="3" t="s">
        <v>12</v>
      </c>
      <c r="E44" s="3" t="s">
        <v>13</v>
      </c>
      <c r="F44" s="3" t="s">
        <v>56</v>
      </c>
      <c r="G44" s="4" t="s">
        <v>15</v>
      </c>
      <c r="H44" s="46">
        <v>240427.6</v>
      </c>
      <c r="I44" s="45">
        <f t="shared" si="5"/>
        <v>12718.620040000002</v>
      </c>
      <c r="J44" s="46">
        <v>240427.6</v>
      </c>
      <c r="K44" s="65"/>
      <c r="L44" s="7"/>
      <c r="M44" s="72">
        <v>269278.91200000001</v>
      </c>
      <c r="N44" s="73">
        <v>276491.74</v>
      </c>
      <c r="O44" s="74">
        <f t="shared" si="2"/>
        <v>262066.084</v>
      </c>
      <c r="P44" s="12"/>
    </row>
    <row r="45" spans="1:16" ht="60" customHeight="1" x14ac:dyDescent="0.2">
      <c r="A45" s="24">
        <v>42</v>
      </c>
      <c r="B45" s="3" t="s">
        <v>10</v>
      </c>
      <c r="C45" s="3" t="s">
        <v>11</v>
      </c>
      <c r="D45" s="3" t="s">
        <v>12</v>
      </c>
      <c r="E45" s="3" t="s">
        <v>13</v>
      </c>
      <c r="F45" s="3" t="s">
        <v>57</v>
      </c>
      <c r="G45" s="4" t="s">
        <v>15</v>
      </c>
      <c r="H45" s="46">
        <v>374332.1</v>
      </c>
      <c r="I45" s="45">
        <f t="shared" si="5"/>
        <v>19802.168089999999</v>
      </c>
      <c r="J45" s="46">
        <v>374332.1</v>
      </c>
      <c r="K45" s="65"/>
      <c r="L45" s="7"/>
      <c r="M45" s="72">
        <v>419251.95199999999</v>
      </c>
      <c r="N45" s="73">
        <v>430481.91500000004</v>
      </c>
      <c r="O45" s="74">
        <f t="shared" si="2"/>
        <v>408021.989</v>
      </c>
      <c r="P45" s="12"/>
    </row>
    <row r="46" spans="1:16" ht="60" customHeight="1" x14ac:dyDescent="0.2">
      <c r="A46" s="24">
        <v>43</v>
      </c>
      <c r="B46" s="3" t="s">
        <v>10</v>
      </c>
      <c r="C46" s="3" t="s">
        <v>11</v>
      </c>
      <c r="D46" s="3" t="s">
        <v>12</v>
      </c>
      <c r="E46" s="3" t="s">
        <v>13</v>
      </c>
      <c r="F46" s="3" t="s">
        <v>58</v>
      </c>
      <c r="G46" s="4" t="s">
        <v>15</v>
      </c>
      <c r="H46" s="46">
        <v>320991</v>
      </c>
      <c r="I46" s="45">
        <f t="shared" si="5"/>
        <v>16980.423900000002</v>
      </c>
      <c r="J46" s="46">
        <v>320991</v>
      </c>
      <c r="K46" s="65"/>
      <c r="L46" s="7"/>
      <c r="M46" s="72">
        <v>359509.91999999993</v>
      </c>
      <c r="N46" s="73">
        <v>369139.65</v>
      </c>
      <c r="O46" s="74">
        <f t="shared" si="2"/>
        <v>349880.18999999994</v>
      </c>
      <c r="P46" s="12"/>
    </row>
    <row r="47" spans="1:16" ht="60" customHeight="1" x14ac:dyDescent="0.2">
      <c r="A47" s="24">
        <v>44</v>
      </c>
      <c r="B47" s="3" t="s">
        <v>10</v>
      </c>
      <c r="C47" s="3" t="s">
        <v>11</v>
      </c>
      <c r="D47" s="3" t="s">
        <v>12</v>
      </c>
      <c r="E47" s="3" t="s">
        <v>13</v>
      </c>
      <c r="F47" s="3" t="s">
        <v>59</v>
      </c>
      <c r="G47" s="4" t="s">
        <v>15</v>
      </c>
      <c r="H47" s="46">
        <v>1201472.2</v>
      </c>
      <c r="I47" s="45">
        <f t="shared" si="5"/>
        <v>63557.879379999998</v>
      </c>
      <c r="J47" s="46">
        <v>1201472.2</v>
      </c>
      <c r="K47" s="65"/>
      <c r="L47" s="7"/>
      <c r="M47" s="72">
        <v>1345648.8639999998</v>
      </c>
      <c r="N47" s="73">
        <v>1381693.0299999998</v>
      </c>
      <c r="O47" s="74">
        <f t="shared" si="2"/>
        <v>1309604.6979999999</v>
      </c>
      <c r="P47" s="12"/>
    </row>
    <row r="48" spans="1:16" ht="60" customHeight="1" x14ac:dyDescent="0.2">
      <c r="A48" s="24">
        <v>45</v>
      </c>
      <c r="B48" s="3" t="s">
        <v>10</v>
      </c>
      <c r="C48" s="3" t="s">
        <v>11</v>
      </c>
      <c r="D48" s="3" t="s">
        <v>12</v>
      </c>
      <c r="E48" s="3" t="s">
        <v>13</v>
      </c>
      <c r="F48" s="3" t="s">
        <v>60</v>
      </c>
      <c r="G48" s="4" t="s">
        <v>15</v>
      </c>
      <c r="H48" s="44"/>
      <c r="I48" s="45"/>
      <c r="J48" s="46"/>
      <c r="K48" s="65"/>
      <c r="L48" s="7"/>
      <c r="M48" s="72">
        <v>56644</v>
      </c>
      <c r="N48" s="73">
        <v>56644</v>
      </c>
      <c r="O48" s="74">
        <f t="shared" ref="O48:O49" si="6">AVERAGE(M48,N48)</f>
        <v>56644</v>
      </c>
      <c r="P48" s="12"/>
    </row>
    <row r="49" spans="1:16" ht="60" customHeight="1" x14ac:dyDescent="0.2">
      <c r="A49" s="24">
        <v>46</v>
      </c>
      <c r="B49" s="3" t="s">
        <v>10</v>
      </c>
      <c r="C49" s="3" t="s">
        <v>11</v>
      </c>
      <c r="D49" s="3" t="s">
        <v>12</v>
      </c>
      <c r="E49" s="3" t="s">
        <v>13</v>
      </c>
      <c r="F49" s="3" t="s">
        <v>61</v>
      </c>
      <c r="G49" s="4" t="s">
        <v>15</v>
      </c>
      <c r="H49" s="44"/>
      <c r="I49" s="45"/>
      <c r="J49" s="46"/>
      <c r="K49" s="65"/>
      <c r="L49" s="7"/>
      <c r="M49" s="72">
        <v>3780987</v>
      </c>
      <c r="N49" s="73">
        <v>3780987</v>
      </c>
      <c r="O49" s="74">
        <f t="shared" si="6"/>
        <v>3780987</v>
      </c>
      <c r="P49" s="12"/>
    </row>
    <row r="50" spans="1:16" ht="60" customHeight="1" x14ac:dyDescent="0.2">
      <c r="A50" s="24">
        <v>47</v>
      </c>
      <c r="B50" s="3" t="s">
        <v>62</v>
      </c>
      <c r="C50" s="3" t="s">
        <v>11</v>
      </c>
      <c r="D50" s="3" t="s">
        <v>12</v>
      </c>
      <c r="E50" s="3" t="s">
        <v>13</v>
      </c>
      <c r="F50" s="3" t="s">
        <v>63</v>
      </c>
      <c r="G50" s="4" t="s">
        <v>15</v>
      </c>
      <c r="H50" s="44">
        <v>124261</v>
      </c>
      <c r="I50" s="45">
        <f>+H50*$K$2</f>
        <v>6573.4069</v>
      </c>
      <c r="J50" s="46">
        <v>125867.8</v>
      </c>
      <c r="K50" s="65"/>
      <c r="L50" s="7"/>
      <c r="M50" s="72">
        <v>140971.93600000002</v>
      </c>
      <c r="N50" s="73">
        <v>144747.97</v>
      </c>
      <c r="O50" s="74">
        <f t="shared" si="2"/>
        <v>137195.902</v>
      </c>
      <c r="P50" s="12"/>
    </row>
    <row r="51" spans="1:16" ht="60" customHeight="1" x14ac:dyDescent="0.2">
      <c r="A51" s="24">
        <v>48</v>
      </c>
      <c r="B51" s="3" t="s">
        <v>62</v>
      </c>
      <c r="C51" s="3" t="s">
        <v>11</v>
      </c>
      <c r="D51" s="3" t="s">
        <v>12</v>
      </c>
      <c r="E51" s="3" t="s">
        <v>13</v>
      </c>
      <c r="F51" s="3" t="s">
        <v>64</v>
      </c>
      <c r="G51" s="4" t="s">
        <v>15</v>
      </c>
      <c r="H51" s="44"/>
      <c r="I51" s="45"/>
      <c r="J51" s="56"/>
      <c r="K51" s="65"/>
      <c r="L51" s="7"/>
      <c r="M51" s="72">
        <v>166600</v>
      </c>
      <c r="N51" s="73">
        <v>171062.5</v>
      </c>
      <c r="O51" s="74">
        <f t="shared" ref="O51:O52" si="7">AVERAGE(M51,N51)</f>
        <v>168831.25</v>
      </c>
      <c r="P51" s="12" t="s">
        <v>384</v>
      </c>
    </row>
    <row r="52" spans="1:16" ht="60" customHeight="1" x14ac:dyDescent="0.2">
      <c r="A52" s="24">
        <v>49</v>
      </c>
      <c r="B52" s="3" t="s">
        <v>62</v>
      </c>
      <c r="C52" s="3" t="s">
        <v>11</v>
      </c>
      <c r="D52" s="3" t="s">
        <v>12</v>
      </c>
      <c r="E52" s="3" t="s">
        <v>13</v>
      </c>
      <c r="F52" s="3" t="s">
        <v>65</v>
      </c>
      <c r="G52" s="4" t="s">
        <v>15</v>
      </c>
      <c r="H52" s="44"/>
      <c r="I52" s="45"/>
      <c r="J52" s="46"/>
      <c r="K52" s="65"/>
      <c r="L52" s="7"/>
      <c r="M52" s="72">
        <v>559776</v>
      </c>
      <c r="N52" s="73">
        <v>574770</v>
      </c>
      <c r="O52" s="74">
        <f t="shared" si="7"/>
        <v>567273</v>
      </c>
      <c r="P52" s="12" t="s">
        <v>384</v>
      </c>
    </row>
    <row r="53" spans="1:16" ht="60" customHeight="1" x14ac:dyDescent="0.2">
      <c r="A53" s="24">
        <v>50</v>
      </c>
      <c r="B53" s="3" t="s">
        <v>62</v>
      </c>
      <c r="C53" s="3" t="s">
        <v>11</v>
      </c>
      <c r="D53" s="3" t="s">
        <v>12</v>
      </c>
      <c r="E53" s="3" t="s">
        <v>13</v>
      </c>
      <c r="F53" s="3" t="s">
        <v>66</v>
      </c>
      <c r="G53" s="4" t="s">
        <v>15</v>
      </c>
      <c r="H53" s="44">
        <v>274955</v>
      </c>
      <c r="I53" s="45">
        <f>+H53*$K$2</f>
        <v>14545.119500000001</v>
      </c>
      <c r="J53" s="64">
        <v>273866.95</v>
      </c>
      <c r="K53" s="65"/>
      <c r="L53" s="7"/>
      <c r="M53" s="72">
        <v>306730.98400000005</v>
      </c>
      <c r="N53" s="73">
        <v>314946.99250000005</v>
      </c>
      <c r="O53" s="74">
        <f t="shared" si="2"/>
        <v>298514.97550000006</v>
      </c>
      <c r="P53" s="12"/>
    </row>
    <row r="54" spans="1:16" ht="60" customHeight="1" x14ac:dyDescent="0.2">
      <c r="A54" s="24">
        <v>51</v>
      </c>
      <c r="B54" s="3" t="s">
        <v>62</v>
      </c>
      <c r="C54" s="3" t="s">
        <v>11</v>
      </c>
      <c r="D54" s="3" t="s">
        <v>12</v>
      </c>
      <c r="E54" s="3" t="s">
        <v>13</v>
      </c>
      <c r="F54" s="3" t="s">
        <v>67</v>
      </c>
      <c r="G54" s="4" t="s">
        <v>15</v>
      </c>
      <c r="H54" s="44">
        <v>108465</v>
      </c>
      <c r="I54" s="45">
        <f>+H54*$K$2</f>
        <v>5737.7984999999999</v>
      </c>
      <c r="J54" s="46">
        <v>110182.2</v>
      </c>
      <c r="K54" s="65"/>
      <c r="L54" s="7"/>
      <c r="M54" s="72">
        <v>123404.064</v>
      </c>
      <c r="N54" s="73">
        <v>126709.53</v>
      </c>
      <c r="O54" s="74">
        <f t="shared" si="2"/>
        <v>120098.598</v>
      </c>
      <c r="P54" s="12"/>
    </row>
    <row r="55" spans="1:16" ht="60" customHeight="1" x14ac:dyDescent="0.2">
      <c r="A55" s="24">
        <v>52</v>
      </c>
      <c r="B55" s="3" t="s">
        <v>62</v>
      </c>
      <c r="C55" s="3" t="s">
        <v>11</v>
      </c>
      <c r="D55" s="3" t="s">
        <v>12</v>
      </c>
      <c r="E55" s="3" t="s">
        <v>13</v>
      </c>
      <c r="F55" s="3" t="s">
        <v>68</v>
      </c>
      <c r="G55" s="4" t="s">
        <v>15</v>
      </c>
      <c r="H55" s="44"/>
      <c r="I55" s="45"/>
      <c r="J55" s="46"/>
      <c r="K55" s="65"/>
      <c r="L55" s="7"/>
      <c r="M55" s="72">
        <v>991270</v>
      </c>
      <c r="N55" s="73">
        <v>991270</v>
      </c>
      <c r="O55" s="74">
        <f>AVERAGE(M55,N55)</f>
        <v>991270</v>
      </c>
      <c r="P55" s="12"/>
    </row>
    <row r="56" spans="1:16" ht="60" customHeight="1" x14ac:dyDescent="0.2">
      <c r="A56" s="24">
        <v>53</v>
      </c>
      <c r="B56" s="3" t="s">
        <v>62</v>
      </c>
      <c r="C56" s="3" t="s">
        <v>11</v>
      </c>
      <c r="D56" s="3" t="s">
        <v>12</v>
      </c>
      <c r="E56" s="3" t="s">
        <v>13</v>
      </c>
      <c r="F56" s="3" t="s">
        <v>69</v>
      </c>
      <c r="G56" s="4" t="s">
        <v>15</v>
      </c>
      <c r="H56" s="46">
        <v>1206818.666666667</v>
      </c>
      <c r="I56" s="45">
        <f>+H56*$K$2</f>
        <v>63840.707466666689</v>
      </c>
      <c r="J56" s="46">
        <v>1206818.666666667</v>
      </c>
      <c r="K56" s="65"/>
      <c r="L56" s="7"/>
      <c r="M56" s="72">
        <v>1351636.9066666672</v>
      </c>
      <c r="N56" s="73">
        <v>1387841.4666666673</v>
      </c>
      <c r="O56" s="74">
        <f t="shared" si="2"/>
        <v>1315432.3466666671</v>
      </c>
      <c r="P56" s="12"/>
    </row>
    <row r="57" spans="1:16" ht="60" customHeight="1" x14ac:dyDescent="0.2">
      <c r="A57" s="24">
        <v>54</v>
      </c>
      <c r="B57" s="3" t="s">
        <v>62</v>
      </c>
      <c r="C57" s="3" t="s">
        <v>11</v>
      </c>
      <c r="D57" s="3" t="s">
        <v>12</v>
      </c>
      <c r="E57" s="3" t="s">
        <v>13</v>
      </c>
      <c r="F57" s="3" t="s">
        <v>70</v>
      </c>
      <c r="G57" s="4" t="s">
        <v>15</v>
      </c>
      <c r="H57" s="44"/>
      <c r="I57" s="45"/>
      <c r="J57" s="46"/>
      <c r="K57" s="65"/>
      <c r="L57" s="7"/>
      <c r="M57" s="72">
        <v>2548980</v>
      </c>
      <c r="N57" s="73">
        <v>2548980</v>
      </c>
      <c r="O57" s="74">
        <f>AVERAGE(M57,N57)</f>
        <v>2548980</v>
      </c>
      <c r="P57" s="12"/>
    </row>
    <row r="58" spans="1:16" ht="60" customHeight="1" x14ac:dyDescent="0.2">
      <c r="A58" s="24">
        <v>55</v>
      </c>
      <c r="B58" s="3" t="s">
        <v>62</v>
      </c>
      <c r="C58" s="3" t="s">
        <v>11</v>
      </c>
      <c r="D58" s="3" t="s">
        <v>12</v>
      </c>
      <c r="E58" s="3" t="s">
        <v>13</v>
      </c>
      <c r="F58" s="3" t="s">
        <v>71</v>
      </c>
      <c r="G58" s="4" t="s">
        <v>15</v>
      </c>
      <c r="H58" s="46">
        <v>1132237.3999999999</v>
      </c>
      <c r="I58" s="45">
        <f>+H58*$K$2</f>
        <v>59895.358459999996</v>
      </c>
      <c r="J58" s="46">
        <v>1132237.3999999999</v>
      </c>
      <c r="K58" s="65"/>
      <c r="L58" s="7"/>
      <c r="M58" s="72">
        <v>1268105.888</v>
      </c>
      <c r="N58" s="73">
        <v>1302073.01</v>
      </c>
      <c r="O58" s="74">
        <f t="shared" si="2"/>
        <v>1234138.7659999998</v>
      </c>
      <c r="P58" s="12"/>
    </row>
    <row r="59" spans="1:16" ht="60" customHeight="1" x14ac:dyDescent="0.2">
      <c r="A59" s="24">
        <v>56</v>
      </c>
      <c r="B59" s="3" t="s">
        <v>62</v>
      </c>
      <c r="C59" s="3" t="s">
        <v>11</v>
      </c>
      <c r="D59" s="3" t="s">
        <v>12</v>
      </c>
      <c r="E59" s="3" t="s">
        <v>13</v>
      </c>
      <c r="F59" s="3" t="s">
        <v>72</v>
      </c>
      <c r="G59" s="4" t="s">
        <v>15</v>
      </c>
      <c r="H59" s="44"/>
      <c r="I59" s="45"/>
      <c r="J59" s="46"/>
      <c r="K59" s="65"/>
      <c r="L59" s="7"/>
      <c r="M59" s="72">
        <v>6372450</v>
      </c>
      <c r="N59" s="73">
        <v>6372450</v>
      </c>
      <c r="O59" s="74">
        <f t="shared" ref="O59:O60" si="8">AVERAGE(M59,N59)</f>
        <v>6372450</v>
      </c>
      <c r="P59" s="12"/>
    </row>
    <row r="60" spans="1:16" ht="60" customHeight="1" x14ac:dyDescent="0.2">
      <c r="A60" s="24">
        <v>57</v>
      </c>
      <c r="B60" s="3" t="s">
        <v>62</v>
      </c>
      <c r="C60" s="3" t="s">
        <v>11</v>
      </c>
      <c r="D60" s="3" t="s">
        <v>12</v>
      </c>
      <c r="E60" s="3" t="s">
        <v>13</v>
      </c>
      <c r="F60" s="3" t="s">
        <v>73</v>
      </c>
      <c r="G60" s="4" t="s">
        <v>15</v>
      </c>
      <c r="H60" s="44"/>
      <c r="I60" s="45"/>
      <c r="J60" s="46"/>
      <c r="K60" s="65"/>
      <c r="L60" s="7"/>
      <c r="M60" s="72">
        <v>2832200</v>
      </c>
      <c r="N60" s="73">
        <v>2832200</v>
      </c>
      <c r="O60" s="74">
        <f t="shared" si="8"/>
        <v>2832200</v>
      </c>
      <c r="P60" s="12"/>
    </row>
    <row r="61" spans="1:16" ht="60" customHeight="1" x14ac:dyDescent="0.2">
      <c r="A61" s="24">
        <v>58</v>
      </c>
      <c r="B61" s="3" t="s">
        <v>62</v>
      </c>
      <c r="C61" s="3" t="s">
        <v>11</v>
      </c>
      <c r="D61" s="3" t="s">
        <v>12</v>
      </c>
      <c r="E61" s="3" t="s">
        <v>13</v>
      </c>
      <c r="F61" s="3" t="s">
        <v>74</v>
      </c>
      <c r="G61" s="4" t="s">
        <v>15</v>
      </c>
      <c r="H61" s="44">
        <v>652796</v>
      </c>
      <c r="I61" s="45">
        <f t="shared" ref="I61:I106" si="9">+H61*$K$2</f>
        <v>34532.9084</v>
      </c>
      <c r="J61" s="46">
        <v>661681.75</v>
      </c>
      <c r="K61" s="65"/>
      <c r="L61" s="7"/>
      <c r="M61" s="72">
        <v>741083.55999999994</v>
      </c>
      <c r="N61" s="73">
        <v>760934.01249999995</v>
      </c>
      <c r="O61" s="74">
        <f t="shared" si="2"/>
        <v>721233.10749999993</v>
      </c>
      <c r="P61" s="12"/>
    </row>
    <row r="62" spans="1:16" ht="60" customHeight="1" x14ac:dyDescent="0.2">
      <c r="A62" s="24">
        <v>59</v>
      </c>
      <c r="B62" s="3" t="s">
        <v>62</v>
      </c>
      <c r="C62" s="3" t="s">
        <v>11</v>
      </c>
      <c r="D62" s="3" t="s">
        <v>12</v>
      </c>
      <c r="E62" s="3" t="s">
        <v>13</v>
      </c>
      <c r="F62" s="3" t="s">
        <v>75</v>
      </c>
      <c r="G62" s="4" t="s">
        <v>15</v>
      </c>
      <c r="H62" s="46">
        <v>660246</v>
      </c>
      <c r="I62" s="45">
        <f t="shared" si="9"/>
        <v>34927.013400000003</v>
      </c>
      <c r="J62" s="46">
        <v>660246</v>
      </c>
      <c r="K62" s="65"/>
      <c r="L62" s="7"/>
      <c r="M62" s="72">
        <v>739475.52</v>
      </c>
      <c r="N62" s="73">
        <v>759282.9</v>
      </c>
      <c r="O62" s="74">
        <f t="shared" si="2"/>
        <v>719668.14</v>
      </c>
      <c r="P62" s="12"/>
    </row>
    <row r="63" spans="1:16" ht="60" customHeight="1" x14ac:dyDescent="0.2">
      <c r="A63" s="24">
        <v>60</v>
      </c>
      <c r="B63" s="3" t="s">
        <v>62</v>
      </c>
      <c r="C63" s="3" t="s">
        <v>11</v>
      </c>
      <c r="D63" s="3" t="s">
        <v>12</v>
      </c>
      <c r="E63" s="3" t="s">
        <v>13</v>
      </c>
      <c r="F63" s="3" t="s">
        <v>76</v>
      </c>
      <c r="G63" s="4" t="s">
        <v>15</v>
      </c>
      <c r="H63" s="44">
        <v>136199</v>
      </c>
      <c r="I63" s="45">
        <f t="shared" si="9"/>
        <v>7204.9271000000008</v>
      </c>
      <c r="J63" s="46">
        <v>132819.8666666667</v>
      </c>
      <c r="K63" s="65"/>
      <c r="L63" s="7"/>
      <c r="M63" s="72">
        <v>148758.25066666672</v>
      </c>
      <c r="N63" s="73">
        <v>152742.84666666671</v>
      </c>
      <c r="O63" s="74">
        <f t="shared" si="2"/>
        <v>144773.65466666673</v>
      </c>
      <c r="P63" s="12"/>
    </row>
    <row r="64" spans="1:16" ht="60" customHeight="1" x14ac:dyDescent="0.2">
      <c r="A64" s="24">
        <v>61</v>
      </c>
      <c r="B64" s="3" t="s">
        <v>62</v>
      </c>
      <c r="C64" s="3" t="s">
        <v>11</v>
      </c>
      <c r="D64" s="3" t="s">
        <v>12</v>
      </c>
      <c r="E64" s="3" t="s">
        <v>13</v>
      </c>
      <c r="F64" s="3" t="s">
        <v>77</v>
      </c>
      <c r="G64" s="4" t="s">
        <v>15</v>
      </c>
      <c r="H64" s="44">
        <v>620686</v>
      </c>
      <c r="I64" s="45">
        <f t="shared" si="9"/>
        <v>32834.289400000001</v>
      </c>
      <c r="J64" s="46">
        <v>620685.5</v>
      </c>
      <c r="K64" s="65"/>
      <c r="L64" s="7"/>
      <c r="M64" s="72">
        <v>695167.76</v>
      </c>
      <c r="N64" s="73">
        <v>713788.32499999995</v>
      </c>
      <c r="O64" s="74">
        <f t="shared" si="2"/>
        <v>676547.19499999995</v>
      </c>
      <c r="P64" s="12"/>
    </row>
    <row r="65" spans="1:16" ht="60" customHeight="1" x14ac:dyDescent="0.2">
      <c r="A65" s="24">
        <v>62</v>
      </c>
      <c r="B65" s="3" t="s">
        <v>62</v>
      </c>
      <c r="C65" s="3" t="s">
        <v>11</v>
      </c>
      <c r="D65" s="3" t="s">
        <v>12</v>
      </c>
      <c r="E65" s="3" t="s">
        <v>13</v>
      </c>
      <c r="F65" s="3" t="s">
        <v>78</v>
      </c>
      <c r="G65" s="4" t="s">
        <v>15</v>
      </c>
      <c r="H65" s="44">
        <v>248236</v>
      </c>
      <c r="I65" s="45">
        <f t="shared" si="9"/>
        <v>13131.6844</v>
      </c>
      <c r="J65" s="46">
        <v>240546.6</v>
      </c>
      <c r="K65" s="65"/>
      <c r="L65" s="7"/>
      <c r="M65" s="72">
        <v>269412.19199999998</v>
      </c>
      <c r="N65" s="73">
        <v>276628.59000000003</v>
      </c>
      <c r="O65" s="74">
        <f t="shared" si="2"/>
        <v>262195.79399999999</v>
      </c>
      <c r="P65" s="12"/>
    </row>
    <row r="66" spans="1:16" ht="60" customHeight="1" x14ac:dyDescent="0.2">
      <c r="A66" s="24">
        <v>63</v>
      </c>
      <c r="B66" s="3" t="s">
        <v>62</v>
      </c>
      <c r="C66" s="3" t="s">
        <v>11</v>
      </c>
      <c r="D66" s="3" t="s">
        <v>12</v>
      </c>
      <c r="E66" s="3" t="s">
        <v>13</v>
      </c>
      <c r="F66" s="3" t="s">
        <v>79</v>
      </c>
      <c r="G66" s="4" t="s">
        <v>15</v>
      </c>
      <c r="H66" s="44">
        <v>191527</v>
      </c>
      <c r="I66" s="45">
        <f t="shared" si="9"/>
        <v>10131.7783</v>
      </c>
      <c r="J66" s="46">
        <v>192681.7</v>
      </c>
      <c r="K66" s="65"/>
      <c r="L66" s="7"/>
      <c r="M66" s="72">
        <v>215803.50400000002</v>
      </c>
      <c r="N66" s="73">
        <v>221583.95500000002</v>
      </c>
      <c r="O66" s="74">
        <f t="shared" si="2"/>
        <v>210023.05299999999</v>
      </c>
      <c r="P66" s="12"/>
    </row>
    <row r="67" spans="1:16" ht="60" customHeight="1" x14ac:dyDescent="0.2">
      <c r="A67" s="24">
        <v>64</v>
      </c>
      <c r="B67" s="3" t="s">
        <v>62</v>
      </c>
      <c r="C67" s="3" t="s">
        <v>11</v>
      </c>
      <c r="D67" s="3" t="s">
        <v>12</v>
      </c>
      <c r="E67" s="3" t="s">
        <v>13</v>
      </c>
      <c r="F67" s="3" t="s">
        <v>80</v>
      </c>
      <c r="G67" s="4" t="s">
        <v>15</v>
      </c>
      <c r="H67" s="44">
        <v>111098</v>
      </c>
      <c r="I67" s="45">
        <f t="shared" si="9"/>
        <v>5877.0842000000002</v>
      </c>
      <c r="J67" s="46">
        <v>110407.9</v>
      </c>
      <c r="K67" s="65"/>
      <c r="L67" s="7"/>
      <c r="M67" s="72">
        <v>123656.848</v>
      </c>
      <c r="N67" s="73">
        <v>126969.08499999999</v>
      </c>
      <c r="O67" s="74">
        <f t="shared" si="2"/>
        <v>120344.61099999999</v>
      </c>
      <c r="P67" s="12"/>
    </row>
    <row r="68" spans="1:16" ht="60" customHeight="1" x14ac:dyDescent="0.2">
      <c r="A68" s="24">
        <v>65</v>
      </c>
      <c r="B68" s="3" t="s">
        <v>62</v>
      </c>
      <c r="C68" s="3" t="s">
        <v>11</v>
      </c>
      <c r="D68" s="3" t="s">
        <v>12</v>
      </c>
      <c r="E68" s="3" t="s">
        <v>13</v>
      </c>
      <c r="F68" s="3" t="s">
        <v>81</v>
      </c>
      <c r="G68" s="4" t="s">
        <v>15</v>
      </c>
      <c r="H68" s="44">
        <v>343315</v>
      </c>
      <c r="I68" s="45">
        <f t="shared" si="9"/>
        <v>18161.363499999999</v>
      </c>
      <c r="J68" s="46">
        <v>348552.9</v>
      </c>
      <c r="K68" s="65"/>
      <c r="L68" s="7"/>
      <c r="M68" s="72">
        <v>390379.24800000008</v>
      </c>
      <c r="N68" s="73">
        <v>400835.83500000008</v>
      </c>
      <c r="O68" s="74">
        <f t="shared" si="2"/>
        <v>379922.66100000002</v>
      </c>
      <c r="P68" s="12"/>
    </row>
    <row r="69" spans="1:16" ht="60" customHeight="1" x14ac:dyDescent="0.2">
      <c r="A69" s="24">
        <v>66</v>
      </c>
      <c r="B69" s="3" t="s">
        <v>10</v>
      </c>
      <c r="C69" s="3" t="s">
        <v>82</v>
      </c>
      <c r="D69" s="3" t="s">
        <v>83</v>
      </c>
      <c r="E69" s="3" t="s">
        <v>84</v>
      </c>
      <c r="F69" s="3" t="s">
        <v>85</v>
      </c>
      <c r="G69" s="4" t="s">
        <v>17</v>
      </c>
      <c r="H69" s="44">
        <v>62006</v>
      </c>
      <c r="I69" s="45">
        <f t="shared" si="9"/>
        <v>3280.1174000000001</v>
      </c>
      <c r="J69" s="46">
        <v>62005.7</v>
      </c>
      <c r="K69" s="65"/>
      <c r="L69" s="7"/>
      <c r="M69" s="72">
        <v>69446.383999999991</v>
      </c>
      <c r="N69" s="73">
        <v>71306.554999999993</v>
      </c>
      <c r="O69" s="74">
        <f t="shared" ref="O69:O131" si="10">AVERAGE(J69+M69+N69)/3</f>
        <v>67586.212999999989</v>
      </c>
      <c r="P69" s="12"/>
    </row>
    <row r="70" spans="1:16" ht="60" customHeight="1" x14ac:dyDescent="0.2">
      <c r="A70" s="24">
        <v>67</v>
      </c>
      <c r="B70" s="3" t="s">
        <v>10</v>
      </c>
      <c r="C70" s="3" t="s">
        <v>82</v>
      </c>
      <c r="D70" s="3" t="s">
        <v>83</v>
      </c>
      <c r="E70" s="3" t="s">
        <v>84</v>
      </c>
      <c r="F70" s="3" t="s">
        <v>18</v>
      </c>
      <c r="G70" s="4" t="s">
        <v>17</v>
      </c>
      <c r="H70" s="44">
        <v>68902</v>
      </c>
      <c r="I70" s="45">
        <f t="shared" si="9"/>
        <v>3644.9158000000002</v>
      </c>
      <c r="J70" s="46">
        <v>68902.45</v>
      </c>
      <c r="K70" s="31" t="s">
        <v>333</v>
      </c>
      <c r="L70" s="7">
        <v>40000</v>
      </c>
      <c r="M70" s="72">
        <v>77170.743999999992</v>
      </c>
      <c r="N70" s="73">
        <v>79237.81749999999</v>
      </c>
      <c r="O70" s="74">
        <f t="shared" si="10"/>
        <v>75103.670499999993</v>
      </c>
      <c r="P70" s="12" t="s">
        <v>381</v>
      </c>
    </row>
    <row r="71" spans="1:16" ht="60" customHeight="1" x14ac:dyDescent="0.2">
      <c r="A71" s="24">
        <v>68</v>
      </c>
      <c r="B71" s="3" t="s">
        <v>10</v>
      </c>
      <c r="C71" s="3" t="s">
        <v>82</v>
      </c>
      <c r="D71" s="3" t="s">
        <v>83</v>
      </c>
      <c r="E71" s="3" t="s">
        <v>84</v>
      </c>
      <c r="F71" s="3" t="s">
        <v>19</v>
      </c>
      <c r="G71" s="4" t="s">
        <v>17</v>
      </c>
      <c r="H71" s="44">
        <v>59917</v>
      </c>
      <c r="I71" s="45">
        <f t="shared" si="9"/>
        <v>3169.6093000000001</v>
      </c>
      <c r="J71" s="46">
        <v>59917.15</v>
      </c>
      <c r="K71" s="31" t="s">
        <v>334</v>
      </c>
      <c r="L71" s="7">
        <v>40900</v>
      </c>
      <c r="M71" s="72">
        <v>67107.207999999999</v>
      </c>
      <c r="N71" s="73">
        <v>68904.722500000003</v>
      </c>
      <c r="O71" s="74">
        <f t="shared" si="10"/>
        <v>65309.693500000001</v>
      </c>
      <c r="P71" s="12" t="s">
        <v>381</v>
      </c>
    </row>
    <row r="72" spans="1:16" ht="60" customHeight="1" x14ac:dyDescent="0.2">
      <c r="A72" s="24">
        <v>69</v>
      </c>
      <c r="B72" s="3" t="s">
        <v>10</v>
      </c>
      <c r="C72" s="3" t="s">
        <v>82</v>
      </c>
      <c r="D72" s="3" t="s">
        <v>83</v>
      </c>
      <c r="E72" s="3" t="s">
        <v>84</v>
      </c>
      <c r="F72" s="3" t="s">
        <v>20</v>
      </c>
      <c r="G72" s="4" t="s">
        <v>15</v>
      </c>
      <c r="H72" s="46">
        <v>1148104.0666666669</v>
      </c>
      <c r="I72" s="45">
        <f t="shared" si="9"/>
        <v>60734.705126666682</v>
      </c>
      <c r="J72" s="46">
        <v>1148104.0666666669</v>
      </c>
      <c r="K72" s="65"/>
      <c r="L72" s="7"/>
      <c r="M72" s="72">
        <v>1285876.554666667</v>
      </c>
      <c r="N72" s="73">
        <v>1320319.6766666672</v>
      </c>
      <c r="O72" s="74">
        <f t="shared" si="10"/>
        <v>1251433.432666667</v>
      </c>
      <c r="P72" s="12"/>
    </row>
    <row r="73" spans="1:16" ht="60" customHeight="1" x14ac:dyDescent="0.2">
      <c r="A73" s="24">
        <v>70</v>
      </c>
      <c r="B73" s="3" t="s">
        <v>10</v>
      </c>
      <c r="C73" s="3" t="s">
        <v>82</v>
      </c>
      <c r="D73" s="3" t="s">
        <v>83</v>
      </c>
      <c r="E73" s="3" t="s">
        <v>84</v>
      </c>
      <c r="F73" s="3" t="s">
        <v>21</v>
      </c>
      <c r="G73" s="4" t="s">
        <v>15</v>
      </c>
      <c r="H73" s="46">
        <v>1242756.666666667</v>
      </c>
      <c r="I73" s="45">
        <f t="shared" si="9"/>
        <v>65741.827666666693</v>
      </c>
      <c r="J73" s="46">
        <v>1242756.666666667</v>
      </c>
      <c r="K73" s="65"/>
      <c r="L73" s="7"/>
      <c r="M73" s="72">
        <v>1391887.4666666673</v>
      </c>
      <c r="N73" s="73">
        <v>1429170.1666666672</v>
      </c>
      <c r="O73" s="74">
        <f t="shared" si="10"/>
        <v>1354604.7666666673</v>
      </c>
      <c r="P73" s="12"/>
    </row>
    <row r="74" spans="1:16" ht="60" customHeight="1" x14ac:dyDescent="0.2">
      <c r="A74" s="24">
        <v>71</v>
      </c>
      <c r="B74" s="3" t="s">
        <v>10</v>
      </c>
      <c r="C74" s="3" t="s">
        <v>82</v>
      </c>
      <c r="D74" s="3" t="s">
        <v>83</v>
      </c>
      <c r="E74" s="3" t="s">
        <v>84</v>
      </c>
      <c r="F74" s="3" t="s">
        <v>86</v>
      </c>
      <c r="G74" s="4" t="s">
        <v>15</v>
      </c>
      <c r="H74" s="44">
        <v>1933378</v>
      </c>
      <c r="I74" s="45">
        <f t="shared" si="9"/>
        <v>102275.69620000001</v>
      </c>
      <c r="J74" s="46">
        <v>1933377.75</v>
      </c>
      <c r="K74" s="65"/>
      <c r="L74" s="7"/>
      <c r="M74" s="72">
        <v>2165383.08</v>
      </c>
      <c r="N74" s="73">
        <v>2223384.4125000001</v>
      </c>
      <c r="O74" s="74">
        <f t="shared" si="10"/>
        <v>2107381.7475000001</v>
      </c>
      <c r="P74" s="12"/>
    </row>
    <row r="75" spans="1:16" ht="60" customHeight="1" x14ac:dyDescent="0.2">
      <c r="A75" s="24">
        <v>72</v>
      </c>
      <c r="B75" s="3" t="s">
        <v>10</v>
      </c>
      <c r="C75" s="3" t="s">
        <v>82</v>
      </c>
      <c r="D75" s="3" t="s">
        <v>83</v>
      </c>
      <c r="E75" s="3" t="s">
        <v>84</v>
      </c>
      <c r="F75" s="3" t="s">
        <v>87</v>
      </c>
      <c r="G75" s="4" t="s">
        <v>15</v>
      </c>
      <c r="H75" s="44">
        <v>862781</v>
      </c>
      <c r="I75" s="45">
        <f t="shared" si="9"/>
        <v>45641.1149</v>
      </c>
      <c r="J75" s="46">
        <v>879408.3</v>
      </c>
      <c r="K75" s="65"/>
      <c r="L75" s="7"/>
      <c r="M75" s="72">
        <v>984937.29600000009</v>
      </c>
      <c r="N75" s="73">
        <v>1011319.545</v>
      </c>
      <c r="O75" s="74">
        <f t="shared" si="10"/>
        <v>958555.04700000014</v>
      </c>
      <c r="P75" s="12"/>
    </row>
    <row r="76" spans="1:16" ht="60" customHeight="1" x14ac:dyDescent="0.2">
      <c r="A76" s="24">
        <v>73</v>
      </c>
      <c r="B76" s="3" t="s">
        <v>10</v>
      </c>
      <c r="C76" s="3" t="s">
        <v>82</v>
      </c>
      <c r="D76" s="3" t="s">
        <v>83</v>
      </c>
      <c r="E76" s="3" t="s">
        <v>84</v>
      </c>
      <c r="F76" s="3" t="s">
        <v>88</v>
      </c>
      <c r="G76" s="4" t="s">
        <v>15</v>
      </c>
      <c r="H76" s="46">
        <v>862781.45</v>
      </c>
      <c r="I76" s="45">
        <f t="shared" si="9"/>
        <v>45641.138704999998</v>
      </c>
      <c r="J76" s="46">
        <v>862781.45</v>
      </c>
      <c r="K76" s="65"/>
      <c r="L76" s="7"/>
      <c r="M76" s="72">
        <v>966315.22399999993</v>
      </c>
      <c r="N76" s="73">
        <v>992198.66749999998</v>
      </c>
      <c r="O76" s="74">
        <f t="shared" si="10"/>
        <v>940431.78049999999</v>
      </c>
      <c r="P76" s="12"/>
    </row>
    <row r="77" spans="1:16" ht="60" customHeight="1" x14ac:dyDescent="0.2">
      <c r="A77" s="24">
        <v>74</v>
      </c>
      <c r="B77" s="3" t="s">
        <v>10</v>
      </c>
      <c r="C77" s="3" t="s">
        <v>82</v>
      </c>
      <c r="D77" s="3" t="s">
        <v>83</v>
      </c>
      <c r="E77" s="3" t="s">
        <v>84</v>
      </c>
      <c r="F77" s="3" t="s">
        <v>32</v>
      </c>
      <c r="G77" s="4" t="s">
        <v>15</v>
      </c>
      <c r="H77" s="46">
        <v>925536.05</v>
      </c>
      <c r="I77" s="45">
        <f t="shared" si="9"/>
        <v>48960.857045000004</v>
      </c>
      <c r="J77" s="46">
        <v>925536.05</v>
      </c>
      <c r="K77" s="31" t="s">
        <v>340</v>
      </c>
      <c r="L77" s="7">
        <v>139944</v>
      </c>
      <c r="M77" s="72">
        <v>1036600.3760000002</v>
      </c>
      <c r="N77" s="73">
        <v>1064366.4575000003</v>
      </c>
      <c r="O77" s="74">
        <f t="shared" si="10"/>
        <v>1008834.2945000002</v>
      </c>
      <c r="P77" s="12" t="s">
        <v>381</v>
      </c>
    </row>
    <row r="78" spans="1:16" ht="60" customHeight="1" x14ac:dyDescent="0.2">
      <c r="A78" s="24">
        <v>75</v>
      </c>
      <c r="B78" s="3" t="s">
        <v>10</v>
      </c>
      <c r="C78" s="3" t="s">
        <v>82</v>
      </c>
      <c r="D78" s="3" t="s">
        <v>83</v>
      </c>
      <c r="E78" s="3" t="s">
        <v>84</v>
      </c>
      <c r="F78" s="3" t="s">
        <v>37</v>
      </c>
      <c r="G78" s="4" t="s">
        <v>15</v>
      </c>
      <c r="H78" s="46">
        <v>156383</v>
      </c>
      <c r="I78" s="45">
        <f t="shared" si="9"/>
        <v>8272.6607000000004</v>
      </c>
      <c r="J78" s="46">
        <v>156383</v>
      </c>
      <c r="K78" s="31" t="s">
        <v>343</v>
      </c>
      <c r="L78" s="7">
        <v>39900</v>
      </c>
      <c r="M78" s="72">
        <v>175148.96</v>
      </c>
      <c r="N78" s="73">
        <v>179840.45</v>
      </c>
      <c r="O78" s="74">
        <f t="shared" si="10"/>
        <v>170457.47</v>
      </c>
      <c r="P78" s="12" t="s">
        <v>381</v>
      </c>
    </row>
    <row r="79" spans="1:16" ht="60" customHeight="1" x14ac:dyDescent="0.2">
      <c r="A79" s="24">
        <v>76</v>
      </c>
      <c r="B79" s="3" t="s">
        <v>10</v>
      </c>
      <c r="C79" s="3" t="s">
        <v>82</v>
      </c>
      <c r="D79" s="3" t="s">
        <v>83</v>
      </c>
      <c r="E79" s="3" t="s">
        <v>84</v>
      </c>
      <c r="F79" s="3" t="s">
        <v>39</v>
      </c>
      <c r="G79" s="4" t="s">
        <v>15</v>
      </c>
      <c r="H79" s="46">
        <v>425738.15</v>
      </c>
      <c r="I79" s="45">
        <f t="shared" si="9"/>
        <v>22521.548135000001</v>
      </c>
      <c r="J79" s="46">
        <v>425738.15</v>
      </c>
      <c r="K79" s="31" t="s">
        <v>344</v>
      </c>
      <c r="L79" s="7">
        <v>47000</v>
      </c>
      <c r="M79" s="72">
        <v>476826.72800000006</v>
      </c>
      <c r="N79" s="73">
        <v>489598.87250000006</v>
      </c>
      <c r="O79" s="74">
        <f t="shared" si="10"/>
        <v>464054.58350000001</v>
      </c>
      <c r="P79" s="12" t="s">
        <v>381</v>
      </c>
    </row>
    <row r="80" spans="1:16" ht="60" customHeight="1" x14ac:dyDescent="0.2">
      <c r="A80" s="24">
        <v>77</v>
      </c>
      <c r="B80" s="3" t="s">
        <v>10</v>
      </c>
      <c r="C80" s="3" t="s">
        <v>82</v>
      </c>
      <c r="D80" s="3" t="s">
        <v>83</v>
      </c>
      <c r="E80" s="3" t="s">
        <v>84</v>
      </c>
      <c r="F80" s="3" t="s">
        <v>89</v>
      </c>
      <c r="G80" s="4" t="s">
        <v>15</v>
      </c>
      <c r="H80" s="46">
        <v>780805.3</v>
      </c>
      <c r="I80" s="45">
        <f t="shared" si="9"/>
        <v>41304.600370000007</v>
      </c>
      <c r="J80" s="46">
        <v>780805.3</v>
      </c>
      <c r="K80" s="31" t="s">
        <v>335</v>
      </c>
      <c r="L80" s="7">
        <v>100900</v>
      </c>
      <c r="M80" s="72">
        <v>874501.9360000001</v>
      </c>
      <c r="N80" s="73">
        <v>897926.09499999997</v>
      </c>
      <c r="O80" s="74">
        <f t="shared" si="10"/>
        <v>851077.77700000012</v>
      </c>
      <c r="P80" s="12" t="s">
        <v>381</v>
      </c>
    </row>
    <row r="81" spans="1:16" ht="60" customHeight="1" x14ac:dyDescent="0.2">
      <c r="A81" s="24">
        <v>78</v>
      </c>
      <c r="B81" s="3" t="s">
        <v>10</v>
      </c>
      <c r="C81" s="3" t="s">
        <v>82</v>
      </c>
      <c r="D81" s="3" t="s">
        <v>83</v>
      </c>
      <c r="E81" s="3" t="s">
        <v>84</v>
      </c>
      <c r="F81" s="3" t="s">
        <v>41</v>
      </c>
      <c r="G81" s="4" t="s">
        <v>15</v>
      </c>
      <c r="H81" s="46">
        <v>771669.8</v>
      </c>
      <c r="I81" s="45">
        <f t="shared" si="9"/>
        <v>40821.332420000006</v>
      </c>
      <c r="J81" s="46">
        <v>771669.8</v>
      </c>
      <c r="K81" s="65"/>
      <c r="L81" s="7"/>
      <c r="M81" s="72">
        <v>864270.17599999998</v>
      </c>
      <c r="N81" s="73">
        <v>887420.27</v>
      </c>
      <c r="O81" s="74">
        <f t="shared" si="10"/>
        <v>841120.08200000005</v>
      </c>
      <c r="P81" s="12"/>
    </row>
    <row r="82" spans="1:16" ht="60" customHeight="1" x14ac:dyDescent="0.2">
      <c r="A82" s="24">
        <v>79</v>
      </c>
      <c r="B82" s="3" t="s">
        <v>10</v>
      </c>
      <c r="C82" s="3" t="s">
        <v>82</v>
      </c>
      <c r="D82" s="3" t="s">
        <v>83</v>
      </c>
      <c r="E82" s="3" t="s">
        <v>84</v>
      </c>
      <c r="F82" s="3" t="s">
        <v>42</v>
      </c>
      <c r="G82" s="4" t="s">
        <v>15</v>
      </c>
      <c r="H82" s="46">
        <v>1739411.8</v>
      </c>
      <c r="I82" s="45">
        <f t="shared" si="9"/>
        <v>92014.884220000007</v>
      </c>
      <c r="J82" s="46">
        <v>1739411.8</v>
      </c>
      <c r="K82" s="31" t="s">
        <v>346</v>
      </c>
      <c r="L82" s="7">
        <v>251400</v>
      </c>
      <c r="M82" s="72">
        <v>1948141.216</v>
      </c>
      <c r="N82" s="73">
        <v>2000323.5700000003</v>
      </c>
      <c r="O82" s="74">
        <f t="shared" si="10"/>
        <v>1895958.862</v>
      </c>
      <c r="P82" s="12" t="s">
        <v>381</v>
      </c>
    </row>
    <row r="83" spans="1:16" ht="60" customHeight="1" x14ac:dyDescent="0.2">
      <c r="A83" s="24">
        <v>80</v>
      </c>
      <c r="B83" s="3" t="s">
        <v>10</v>
      </c>
      <c r="C83" s="3" t="s">
        <v>82</v>
      </c>
      <c r="D83" s="3" t="s">
        <v>83</v>
      </c>
      <c r="E83" s="3" t="s">
        <v>84</v>
      </c>
      <c r="F83" s="3" t="s">
        <v>90</v>
      </c>
      <c r="G83" s="4" t="s">
        <v>15</v>
      </c>
      <c r="H83" s="46">
        <v>4345520.9000000004</v>
      </c>
      <c r="I83" s="45">
        <f t="shared" si="9"/>
        <v>229878.05561000004</v>
      </c>
      <c r="J83" s="46">
        <v>4345520.9000000004</v>
      </c>
      <c r="K83" s="65"/>
      <c r="L83" s="7"/>
      <c r="M83" s="72">
        <v>4866983.4080000008</v>
      </c>
      <c r="N83" s="73">
        <v>4997349.0350000011</v>
      </c>
      <c r="O83" s="74">
        <f t="shared" si="10"/>
        <v>4736617.7810000004</v>
      </c>
      <c r="P83" s="12"/>
    </row>
    <row r="84" spans="1:16" ht="60" customHeight="1" x14ac:dyDescent="0.2">
      <c r="A84" s="24">
        <v>81</v>
      </c>
      <c r="B84" s="3" t="s">
        <v>10</v>
      </c>
      <c r="C84" s="3" t="s">
        <v>82</v>
      </c>
      <c r="D84" s="3" t="s">
        <v>83</v>
      </c>
      <c r="E84" s="3" t="s">
        <v>84</v>
      </c>
      <c r="F84" s="3" t="s">
        <v>91</v>
      </c>
      <c r="G84" s="4" t="s">
        <v>15</v>
      </c>
      <c r="H84" s="46">
        <v>3554623.5</v>
      </c>
      <c r="I84" s="45">
        <f t="shared" si="9"/>
        <v>188039.58315000002</v>
      </c>
      <c r="J84" s="46">
        <v>3554623.5</v>
      </c>
      <c r="K84" s="65"/>
      <c r="L84" s="7"/>
      <c r="M84" s="72">
        <v>3981178.3200000003</v>
      </c>
      <c r="N84" s="73">
        <v>4087817.0250000004</v>
      </c>
      <c r="O84" s="74">
        <f t="shared" si="10"/>
        <v>3874539.6150000002</v>
      </c>
      <c r="P84" s="12"/>
    </row>
    <row r="85" spans="1:16" ht="60" customHeight="1" x14ac:dyDescent="0.2">
      <c r="A85" s="24">
        <v>82</v>
      </c>
      <c r="B85" s="3" t="s">
        <v>10</v>
      </c>
      <c r="C85" s="3" t="s">
        <v>82</v>
      </c>
      <c r="D85" s="3" t="s">
        <v>83</v>
      </c>
      <c r="E85" s="3" t="s">
        <v>84</v>
      </c>
      <c r="F85" s="3" t="s">
        <v>92</v>
      </c>
      <c r="G85" s="4" t="s">
        <v>15</v>
      </c>
      <c r="H85" s="46">
        <v>5551691.1333333338</v>
      </c>
      <c r="I85" s="45">
        <f t="shared" si="9"/>
        <v>293684.46095333336</v>
      </c>
      <c r="J85" s="46">
        <v>1767442.1</v>
      </c>
      <c r="K85" s="65"/>
      <c r="L85" s="7"/>
      <c r="M85" s="72">
        <v>1979535.1520000002</v>
      </c>
      <c r="N85" s="73">
        <v>2032558.4150000003</v>
      </c>
      <c r="O85" s="74">
        <f t="shared" si="10"/>
        <v>1926511.8890000002</v>
      </c>
      <c r="P85" s="12"/>
    </row>
    <row r="86" spans="1:16" ht="60" customHeight="1" x14ac:dyDescent="0.2">
      <c r="A86" s="24">
        <v>83</v>
      </c>
      <c r="B86" s="3" t="s">
        <v>10</v>
      </c>
      <c r="C86" s="3" t="s">
        <v>82</v>
      </c>
      <c r="D86" s="3" t="s">
        <v>83</v>
      </c>
      <c r="E86" s="3" t="s">
        <v>84</v>
      </c>
      <c r="F86" s="3" t="s">
        <v>93</v>
      </c>
      <c r="G86" s="4" t="s">
        <v>15</v>
      </c>
      <c r="H86" s="46">
        <v>5551691.1333333338</v>
      </c>
      <c r="I86" s="45">
        <f t="shared" si="9"/>
        <v>293684.46095333336</v>
      </c>
      <c r="J86" s="46">
        <v>5551691.1333333338</v>
      </c>
      <c r="K86" s="65"/>
      <c r="L86" s="7"/>
      <c r="M86" s="72">
        <v>6217894.0693333345</v>
      </c>
      <c r="N86" s="73">
        <v>6384444.8033333337</v>
      </c>
      <c r="O86" s="74">
        <f t="shared" si="10"/>
        <v>6051343.3353333334</v>
      </c>
      <c r="P86" s="12"/>
    </row>
    <row r="87" spans="1:16" ht="60" customHeight="1" x14ac:dyDescent="0.2">
      <c r="A87" s="24">
        <v>84</v>
      </c>
      <c r="B87" s="3" t="s">
        <v>10</v>
      </c>
      <c r="C87" s="3" t="s">
        <v>82</v>
      </c>
      <c r="D87" s="3" t="s">
        <v>83</v>
      </c>
      <c r="E87" s="3" t="s">
        <v>84</v>
      </c>
      <c r="F87" s="3" t="s">
        <v>94</v>
      </c>
      <c r="G87" s="4" t="s">
        <v>15</v>
      </c>
      <c r="H87" s="46">
        <v>904881</v>
      </c>
      <c r="I87" s="45">
        <f t="shared" si="9"/>
        <v>47868.204900000004</v>
      </c>
      <c r="J87" s="46">
        <v>904881</v>
      </c>
      <c r="K87" s="31" t="s">
        <v>352</v>
      </c>
      <c r="L87" s="7">
        <v>53000</v>
      </c>
      <c r="M87" s="72">
        <v>1013466.7200000001</v>
      </c>
      <c r="N87" s="73">
        <v>1040613.1500000001</v>
      </c>
      <c r="O87" s="74">
        <f t="shared" si="10"/>
        <v>986320.29</v>
      </c>
      <c r="P87" s="12" t="s">
        <v>381</v>
      </c>
    </row>
    <row r="88" spans="1:16" ht="60" customHeight="1" x14ac:dyDescent="0.2">
      <c r="A88" s="24">
        <v>85</v>
      </c>
      <c r="B88" s="3" t="s">
        <v>10</v>
      </c>
      <c r="C88" s="3" t="s">
        <v>82</v>
      </c>
      <c r="D88" s="3" t="s">
        <v>83</v>
      </c>
      <c r="E88" s="3" t="s">
        <v>84</v>
      </c>
      <c r="F88" s="3" t="s">
        <v>51</v>
      </c>
      <c r="G88" s="4" t="s">
        <v>15</v>
      </c>
      <c r="H88" s="46">
        <v>181623.7</v>
      </c>
      <c r="I88" s="45">
        <f t="shared" si="9"/>
        <v>9607.8937300000016</v>
      </c>
      <c r="J88" s="46">
        <v>181623.7</v>
      </c>
      <c r="K88" s="65"/>
      <c r="L88" s="7"/>
      <c r="M88" s="72">
        <v>203418.54400000005</v>
      </c>
      <c r="N88" s="73">
        <v>208867.25500000003</v>
      </c>
      <c r="O88" s="74">
        <f t="shared" si="10"/>
        <v>197969.83300000001</v>
      </c>
      <c r="P88" s="12"/>
    </row>
    <row r="89" spans="1:16" ht="60" customHeight="1" x14ac:dyDescent="0.2">
      <c r="A89" s="24">
        <v>86</v>
      </c>
      <c r="B89" s="3" t="s">
        <v>10</v>
      </c>
      <c r="C89" s="3" t="s">
        <v>82</v>
      </c>
      <c r="D89" s="3" t="s">
        <v>83</v>
      </c>
      <c r="E89" s="3" t="s">
        <v>84</v>
      </c>
      <c r="F89" s="3" t="s">
        <v>52</v>
      </c>
      <c r="G89" s="4" t="s">
        <v>15</v>
      </c>
      <c r="H89" s="46">
        <v>178694.39999999999</v>
      </c>
      <c r="I89" s="45">
        <f t="shared" si="9"/>
        <v>9452.9337599999999</v>
      </c>
      <c r="J89" s="46">
        <v>178694.39999999999</v>
      </c>
      <c r="K89" s="65"/>
      <c r="L89" s="7"/>
      <c r="M89" s="72">
        <v>200137.728</v>
      </c>
      <c r="N89" s="73">
        <v>205498.56</v>
      </c>
      <c r="O89" s="74">
        <f t="shared" si="10"/>
        <v>194776.89600000004</v>
      </c>
      <c r="P89" s="12"/>
    </row>
    <row r="90" spans="1:16" ht="60" customHeight="1" x14ac:dyDescent="0.2">
      <c r="A90" s="24">
        <v>87</v>
      </c>
      <c r="B90" s="3" t="s">
        <v>10</v>
      </c>
      <c r="C90" s="3" t="s">
        <v>82</v>
      </c>
      <c r="D90" s="3" t="s">
        <v>83</v>
      </c>
      <c r="E90" s="3" t="s">
        <v>84</v>
      </c>
      <c r="F90" s="3" t="s">
        <v>95</v>
      </c>
      <c r="G90" s="4" t="s">
        <v>15</v>
      </c>
      <c r="H90" s="46">
        <v>387339.9</v>
      </c>
      <c r="I90" s="45">
        <f t="shared" si="9"/>
        <v>20490.280710000003</v>
      </c>
      <c r="J90" s="46">
        <v>387339.9</v>
      </c>
      <c r="K90" s="65"/>
      <c r="L90" s="7"/>
      <c r="M90" s="72">
        <v>433820.68800000002</v>
      </c>
      <c r="N90" s="73">
        <v>445440.88500000007</v>
      </c>
      <c r="O90" s="74">
        <f t="shared" si="10"/>
        <v>422200.49099999998</v>
      </c>
      <c r="P90" s="12"/>
    </row>
    <row r="91" spans="1:16" ht="60" customHeight="1" x14ac:dyDescent="0.2">
      <c r="A91" s="24">
        <v>88</v>
      </c>
      <c r="B91" s="3" t="s">
        <v>10</v>
      </c>
      <c r="C91" s="3" t="s">
        <v>82</v>
      </c>
      <c r="D91" s="3" t="s">
        <v>83</v>
      </c>
      <c r="E91" s="3" t="s">
        <v>84</v>
      </c>
      <c r="F91" s="3" t="s">
        <v>53</v>
      </c>
      <c r="G91" s="4" t="s">
        <v>15</v>
      </c>
      <c r="H91" s="46">
        <v>1195236.5</v>
      </c>
      <c r="I91" s="45">
        <f t="shared" si="9"/>
        <v>63228.010850000006</v>
      </c>
      <c r="J91" s="46">
        <v>1195236.5</v>
      </c>
      <c r="K91" s="65"/>
      <c r="L91" s="7"/>
      <c r="M91" s="72">
        <v>1338664.8800000001</v>
      </c>
      <c r="N91" s="73">
        <v>1374521.9750000001</v>
      </c>
      <c r="O91" s="74">
        <f t="shared" si="10"/>
        <v>1302807.7849999999</v>
      </c>
      <c r="P91" s="12"/>
    </row>
    <row r="92" spans="1:16" ht="60" customHeight="1" x14ac:dyDescent="0.2">
      <c r="A92" s="24">
        <v>89</v>
      </c>
      <c r="B92" s="3" t="s">
        <v>10</v>
      </c>
      <c r="C92" s="3" t="s">
        <v>82</v>
      </c>
      <c r="D92" s="3" t="s">
        <v>83</v>
      </c>
      <c r="E92" s="3" t="s">
        <v>84</v>
      </c>
      <c r="F92" s="3" t="s">
        <v>54</v>
      </c>
      <c r="G92" s="4" t="s">
        <v>15</v>
      </c>
      <c r="H92" s="46">
        <v>1164637.3</v>
      </c>
      <c r="I92" s="45">
        <f t="shared" si="9"/>
        <v>61609.313170000009</v>
      </c>
      <c r="J92" s="46">
        <v>1164637.3</v>
      </c>
      <c r="K92" s="65"/>
      <c r="L92" s="7"/>
      <c r="M92" s="72">
        <v>1304393.7760000003</v>
      </c>
      <c r="N92" s="73">
        <v>1339332.895</v>
      </c>
      <c r="O92" s="74">
        <f t="shared" si="10"/>
        <v>1269454.6570000001</v>
      </c>
      <c r="P92" s="12"/>
    </row>
    <row r="93" spans="1:16" ht="60" customHeight="1" x14ac:dyDescent="0.2">
      <c r="A93" s="24">
        <v>90</v>
      </c>
      <c r="B93" s="3" t="s">
        <v>10</v>
      </c>
      <c r="C93" s="3" t="s">
        <v>82</v>
      </c>
      <c r="D93" s="3" t="s">
        <v>83</v>
      </c>
      <c r="E93" s="3" t="s">
        <v>84</v>
      </c>
      <c r="F93" s="3" t="s">
        <v>96</v>
      </c>
      <c r="G93" s="4" t="s">
        <v>15</v>
      </c>
      <c r="H93" s="46">
        <v>852715.4</v>
      </c>
      <c r="I93" s="45">
        <f t="shared" si="9"/>
        <v>45108.644660000005</v>
      </c>
      <c r="J93" s="46">
        <v>852715.4</v>
      </c>
      <c r="K93" s="65"/>
      <c r="L93" s="7"/>
      <c r="M93" s="72">
        <v>955041.24800000014</v>
      </c>
      <c r="N93" s="73">
        <v>980622.7100000002</v>
      </c>
      <c r="O93" s="74">
        <f t="shared" si="10"/>
        <v>929459.78599999996</v>
      </c>
      <c r="P93" s="12"/>
    </row>
    <row r="94" spans="1:16" ht="60" customHeight="1" x14ac:dyDescent="0.2">
      <c r="A94" s="24">
        <v>91</v>
      </c>
      <c r="B94" s="3" t="s">
        <v>10</v>
      </c>
      <c r="C94" s="3" t="s">
        <v>82</v>
      </c>
      <c r="D94" s="3" t="s">
        <v>83</v>
      </c>
      <c r="E94" s="3" t="s">
        <v>84</v>
      </c>
      <c r="F94" s="3" t="s">
        <v>97</v>
      </c>
      <c r="G94" s="4" t="s">
        <v>15</v>
      </c>
      <c r="H94" s="46">
        <v>1070951.8999999999</v>
      </c>
      <c r="I94" s="45">
        <f t="shared" si="9"/>
        <v>56653.355510000001</v>
      </c>
      <c r="J94" s="46">
        <v>1070951.8999999999</v>
      </c>
      <c r="K94" s="65"/>
      <c r="L94" s="7"/>
      <c r="M94" s="72">
        <v>1199466.128</v>
      </c>
      <c r="N94" s="73">
        <v>1231594.6850000001</v>
      </c>
      <c r="O94" s="74">
        <f t="shared" si="10"/>
        <v>1167337.571</v>
      </c>
      <c r="P94" s="12"/>
    </row>
    <row r="95" spans="1:16" ht="60" customHeight="1" x14ac:dyDescent="0.2">
      <c r="A95" s="24">
        <v>92</v>
      </c>
      <c r="B95" s="3" t="s">
        <v>62</v>
      </c>
      <c r="C95" s="3" t="s">
        <v>82</v>
      </c>
      <c r="D95" s="3" t="s">
        <v>83</v>
      </c>
      <c r="E95" s="3" t="s">
        <v>84</v>
      </c>
      <c r="F95" s="3" t="s">
        <v>63</v>
      </c>
      <c r="G95" s="4" t="s">
        <v>15</v>
      </c>
      <c r="H95" s="46">
        <v>162975.6</v>
      </c>
      <c r="I95" s="45">
        <f t="shared" si="9"/>
        <v>8621.4092400000009</v>
      </c>
      <c r="J95" s="46">
        <v>162975.6</v>
      </c>
      <c r="K95" s="65"/>
      <c r="L95" s="7"/>
      <c r="M95" s="72">
        <v>182532.67200000002</v>
      </c>
      <c r="N95" s="73">
        <v>187421.94000000006</v>
      </c>
      <c r="O95" s="74">
        <f t="shared" si="10"/>
        <v>177643.40400000001</v>
      </c>
      <c r="P95" s="12"/>
    </row>
    <row r="96" spans="1:16" ht="60" customHeight="1" x14ac:dyDescent="0.2">
      <c r="A96" s="24">
        <v>93</v>
      </c>
      <c r="B96" s="3" t="s">
        <v>62</v>
      </c>
      <c r="C96" s="3" t="s">
        <v>82</v>
      </c>
      <c r="D96" s="3" t="s">
        <v>83</v>
      </c>
      <c r="E96" s="3" t="s">
        <v>84</v>
      </c>
      <c r="F96" s="3" t="s">
        <v>98</v>
      </c>
      <c r="G96" s="4" t="s">
        <v>15</v>
      </c>
      <c r="H96" s="46">
        <v>343208.2</v>
      </c>
      <c r="I96" s="45">
        <f t="shared" si="9"/>
        <v>18155.713780000002</v>
      </c>
      <c r="J96" s="46">
        <v>134549.33333333331</v>
      </c>
      <c r="K96" s="65"/>
      <c r="L96" s="7"/>
      <c r="M96" s="72">
        <v>150695.25333333333</v>
      </c>
      <c r="N96" s="73">
        <v>154731.73333333334</v>
      </c>
      <c r="O96" s="74">
        <f t="shared" si="10"/>
        <v>146658.77333333335</v>
      </c>
      <c r="P96" s="12"/>
    </row>
    <row r="97" spans="1:16" ht="60" customHeight="1" x14ac:dyDescent="0.2">
      <c r="A97" s="24">
        <v>94</v>
      </c>
      <c r="B97" s="3" t="s">
        <v>62</v>
      </c>
      <c r="C97" s="3" t="s">
        <v>82</v>
      </c>
      <c r="D97" s="3" t="s">
        <v>83</v>
      </c>
      <c r="E97" s="3" t="s">
        <v>84</v>
      </c>
      <c r="F97" s="3" t="s">
        <v>66</v>
      </c>
      <c r="G97" s="4" t="s">
        <v>15</v>
      </c>
      <c r="H97" s="46">
        <v>343208.2</v>
      </c>
      <c r="I97" s="45">
        <f t="shared" si="9"/>
        <v>18155.713780000002</v>
      </c>
      <c r="J97" s="46">
        <v>343208.2</v>
      </c>
      <c r="K97" s="65"/>
      <c r="L97" s="7"/>
      <c r="M97" s="72">
        <v>384393.18400000007</v>
      </c>
      <c r="N97" s="73">
        <v>394689.43000000005</v>
      </c>
      <c r="O97" s="74">
        <f t="shared" si="10"/>
        <v>374096.93800000008</v>
      </c>
      <c r="P97" s="12"/>
    </row>
    <row r="98" spans="1:16" ht="60" customHeight="1" x14ac:dyDescent="0.2">
      <c r="A98" s="24">
        <v>95</v>
      </c>
      <c r="B98" s="3" t="s">
        <v>62</v>
      </c>
      <c r="C98" s="3" t="s">
        <v>82</v>
      </c>
      <c r="D98" s="3" t="s">
        <v>83</v>
      </c>
      <c r="E98" s="3" t="s">
        <v>84</v>
      </c>
      <c r="F98" s="3" t="s">
        <v>99</v>
      </c>
      <c r="G98" s="4" t="s">
        <v>15</v>
      </c>
      <c r="H98" s="46">
        <v>804820.79999999993</v>
      </c>
      <c r="I98" s="45">
        <f t="shared" si="9"/>
        <v>42575.020319999996</v>
      </c>
      <c r="J98" s="46">
        <v>804820.79999999993</v>
      </c>
      <c r="K98" s="65"/>
      <c r="L98" s="7"/>
      <c r="M98" s="72">
        <v>901399.29600000009</v>
      </c>
      <c r="N98" s="73">
        <v>925543.92</v>
      </c>
      <c r="O98" s="74">
        <f t="shared" si="10"/>
        <v>877254.6719999999</v>
      </c>
      <c r="P98" s="12"/>
    </row>
    <row r="99" spans="1:16" ht="60" customHeight="1" x14ac:dyDescent="0.2">
      <c r="A99" s="24">
        <v>96</v>
      </c>
      <c r="B99" s="3" t="s">
        <v>62</v>
      </c>
      <c r="C99" s="3" t="s">
        <v>82</v>
      </c>
      <c r="D99" s="3" t="s">
        <v>83</v>
      </c>
      <c r="E99" s="3" t="s">
        <v>84</v>
      </c>
      <c r="F99" s="3" t="s">
        <v>67</v>
      </c>
      <c r="G99" s="4" t="s">
        <v>15</v>
      </c>
      <c r="H99" s="46">
        <v>1199464.466666667</v>
      </c>
      <c r="I99" s="45">
        <f t="shared" si="9"/>
        <v>63451.670286666689</v>
      </c>
      <c r="J99" s="46">
        <v>108464.5333333333</v>
      </c>
      <c r="K99" s="65"/>
      <c r="L99" s="7"/>
      <c r="M99" s="72">
        <v>121480.2773333333</v>
      </c>
      <c r="N99" s="73">
        <v>124734.2133333333</v>
      </c>
      <c r="O99" s="74">
        <f t="shared" si="10"/>
        <v>118226.3413333333</v>
      </c>
      <c r="P99" s="12"/>
    </row>
    <row r="100" spans="1:16" ht="60" customHeight="1" x14ac:dyDescent="0.2">
      <c r="A100" s="24">
        <v>97</v>
      </c>
      <c r="B100" s="3" t="s">
        <v>62</v>
      </c>
      <c r="C100" s="3" t="s">
        <v>82</v>
      </c>
      <c r="D100" s="3" t="s">
        <v>83</v>
      </c>
      <c r="E100" s="3" t="s">
        <v>84</v>
      </c>
      <c r="F100" s="3" t="s">
        <v>100</v>
      </c>
      <c r="G100" s="4" t="s">
        <v>15</v>
      </c>
      <c r="H100" s="46">
        <v>1180105.8</v>
      </c>
      <c r="I100" s="45">
        <f t="shared" si="9"/>
        <v>62427.596820000006</v>
      </c>
      <c r="J100" s="46">
        <v>1180105.8</v>
      </c>
      <c r="K100" s="65"/>
      <c r="L100" s="7"/>
      <c r="M100" s="72">
        <v>1321718.496</v>
      </c>
      <c r="N100" s="73">
        <v>1357121.67</v>
      </c>
      <c r="O100" s="74">
        <f t="shared" si="10"/>
        <v>1286315.3219999999</v>
      </c>
      <c r="P100" s="12"/>
    </row>
    <row r="101" spans="1:16" ht="60" customHeight="1" x14ac:dyDescent="0.2">
      <c r="A101" s="24">
        <v>98</v>
      </c>
      <c r="B101" s="3" t="s">
        <v>62</v>
      </c>
      <c r="C101" s="3" t="s">
        <v>82</v>
      </c>
      <c r="D101" s="3" t="s">
        <v>83</v>
      </c>
      <c r="E101" s="3" t="s">
        <v>84</v>
      </c>
      <c r="F101" s="3" t="s">
        <v>101</v>
      </c>
      <c r="G101" s="4" t="s">
        <v>15</v>
      </c>
      <c r="H101" s="46">
        <v>109545.05</v>
      </c>
      <c r="I101" s="45">
        <f t="shared" si="9"/>
        <v>5794.9331450000009</v>
      </c>
      <c r="J101" s="46">
        <v>415336.05</v>
      </c>
      <c r="K101" s="65"/>
      <c r="L101" s="7"/>
      <c r="M101" s="72">
        <v>465176.37599999999</v>
      </c>
      <c r="N101" s="73">
        <v>477636.45749999996</v>
      </c>
      <c r="O101" s="74">
        <f t="shared" si="10"/>
        <v>452716.29450000002</v>
      </c>
      <c r="P101" s="12"/>
    </row>
    <row r="102" spans="1:16" ht="60" customHeight="1" x14ac:dyDescent="0.2">
      <c r="A102" s="24">
        <v>99</v>
      </c>
      <c r="B102" s="3" t="s">
        <v>62</v>
      </c>
      <c r="C102" s="3" t="s">
        <v>82</v>
      </c>
      <c r="D102" s="3" t="s">
        <v>83</v>
      </c>
      <c r="E102" s="3" t="s">
        <v>84</v>
      </c>
      <c r="F102" s="3" t="s">
        <v>102</v>
      </c>
      <c r="G102" s="4" t="s">
        <v>15</v>
      </c>
      <c r="H102" s="46">
        <v>557902.35</v>
      </c>
      <c r="I102" s="45">
        <f t="shared" si="9"/>
        <v>29513.034315000001</v>
      </c>
      <c r="J102" s="46">
        <v>238912.33333333331</v>
      </c>
      <c r="K102" s="65"/>
      <c r="L102" s="7"/>
      <c r="M102" s="72">
        <v>267581.81333333335</v>
      </c>
      <c r="N102" s="73">
        <v>274749.18333333335</v>
      </c>
      <c r="O102" s="74">
        <f t="shared" si="10"/>
        <v>260414.44333333336</v>
      </c>
      <c r="P102" s="12"/>
    </row>
    <row r="103" spans="1:16" ht="60" customHeight="1" x14ac:dyDescent="0.2">
      <c r="A103" s="24">
        <v>100</v>
      </c>
      <c r="B103" s="3" t="s">
        <v>62</v>
      </c>
      <c r="C103" s="3" t="s">
        <v>82</v>
      </c>
      <c r="D103" s="3" t="s">
        <v>83</v>
      </c>
      <c r="E103" s="3" t="s">
        <v>84</v>
      </c>
      <c r="F103" s="3" t="s">
        <v>69</v>
      </c>
      <c r="G103" s="4" t="s">
        <v>15</v>
      </c>
      <c r="H103" s="46">
        <v>1199464.466666667</v>
      </c>
      <c r="I103" s="45">
        <f t="shared" si="9"/>
        <v>63451.670286666689</v>
      </c>
      <c r="J103" s="46">
        <v>1199464.466666667</v>
      </c>
      <c r="K103" s="65"/>
      <c r="L103" s="7"/>
      <c r="M103" s="72">
        <v>1343400.2026666673</v>
      </c>
      <c r="N103" s="73">
        <v>1379384.1366666672</v>
      </c>
      <c r="O103" s="74">
        <f t="shared" si="10"/>
        <v>1307416.2686666672</v>
      </c>
      <c r="P103" s="12"/>
    </row>
    <row r="104" spans="1:16" ht="60" customHeight="1" x14ac:dyDescent="0.2">
      <c r="A104" s="24">
        <v>101</v>
      </c>
      <c r="B104" s="3" t="s">
        <v>62</v>
      </c>
      <c r="C104" s="3" t="s">
        <v>82</v>
      </c>
      <c r="D104" s="3" t="s">
        <v>83</v>
      </c>
      <c r="E104" s="3" t="s">
        <v>84</v>
      </c>
      <c r="F104" s="3" t="s">
        <v>103</v>
      </c>
      <c r="G104" s="4" t="s">
        <v>15</v>
      </c>
      <c r="H104" s="46">
        <v>479169.5</v>
      </c>
      <c r="I104" s="45">
        <f t="shared" si="9"/>
        <v>25348.06655</v>
      </c>
      <c r="J104" s="46">
        <v>549200.94999999995</v>
      </c>
      <c r="K104" s="65"/>
      <c r="L104" s="7"/>
      <c r="M104" s="72">
        <v>615105.06400000001</v>
      </c>
      <c r="N104" s="73">
        <v>631581.09250000003</v>
      </c>
      <c r="O104" s="74">
        <f t="shared" si="10"/>
        <v>598629.0355</v>
      </c>
      <c r="P104" s="12"/>
    </row>
    <row r="105" spans="1:16" ht="60" customHeight="1" x14ac:dyDescent="0.2">
      <c r="A105" s="24">
        <v>102</v>
      </c>
      <c r="B105" s="3" t="s">
        <v>62</v>
      </c>
      <c r="C105" s="3" t="s">
        <v>82</v>
      </c>
      <c r="D105" s="3" t="s">
        <v>83</v>
      </c>
      <c r="E105" s="3" t="s">
        <v>84</v>
      </c>
      <c r="F105" s="3" t="s">
        <v>71</v>
      </c>
      <c r="G105" s="4" t="s">
        <v>15</v>
      </c>
      <c r="H105" s="46">
        <v>1005954.6</v>
      </c>
      <c r="I105" s="45">
        <f t="shared" si="9"/>
        <v>53214.998339999998</v>
      </c>
      <c r="J105" s="46">
        <v>1005954.6</v>
      </c>
      <c r="K105" s="65"/>
      <c r="L105" s="7"/>
      <c r="M105" s="72">
        <v>1126669.152</v>
      </c>
      <c r="N105" s="73">
        <v>1156847.79</v>
      </c>
      <c r="O105" s="74">
        <f t="shared" si="10"/>
        <v>1096490.514</v>
      </c>
      <c r="P105" s="12"/>
    </row>
    <row r="106" spans="1:16" ht="60" customHeight="1" x14ac:dyDescent="0.2">
      <c r="A106" s="24">
        <v>103</v>
      </c>
      <c r="B106" s="3" t="s">
        <v>62</v>
      </c>
      <c r="C106" s="3" t="s">
        <v>82</v>
      </c>
      <c r="D106" s="3" t="s">
        <v>83</v>
      </c>
      <c r="E106" s="3" t="s">
        <v>84</v>
      </c>
      <c r="F106" s="3" t="s">
        <v>104</v>
      </c>
      <c r="G106" s="4" t="s">
        <v>15</v>
      </c>
      <c r="H106" s="44">
        <v>242189</v>
      </c>
      <c r="I106" s="45">
        <f t="shared" si="9"/>
        <v>12811.7981</v>
      </c>
      <c r="J106" s="46">
        <v>244632.26666666669</v>
      </c>
      <c r="K106" s="65"/>
      <c r="L106" s="7"/>
      <c r="M106" s="72">
        <v>273988.13866666669</v>
      </c>
      <c r="N106" s="73">
        <v>281327.10666666669</v>
      </c>
      <c r="O106" s="74">
        <f t="shared" si="10"/>
        <v>266649.1706666667</v>
      </c>
      <c r="P106" s="12"/>
    </row>
    <row r="107" spans="1:16" ht="60" customHeight="1" x14ac:dyDescent="0.2">
      <c r="A107" s="24">
        <v>104</v>
      </c>
      <c r="B107" s="3" t="s">
        <v>62</v>
      </c>
      <c r="C107" s="3" t="s">
        <v>82</v>
      </c>
      <c r="D107" s="3" t="s">
        <v>83</v>
      </c>
      <c r="E107" s="3" t="s">
        <v>84</v>
      </c>
      <c r="F107" s="3" t="s">
        <v>72</v>
      </c>
      <c r="G107" s="4" t="s">
        <v>15</v>
      </c>
      <c r="H107" s="44"/>
      <c r="I107" s="45"/>
      <c r="J107" s="46"/>
      <c r="K107" s="65"/>
      <c r="L107" s="7"/>
      <c r="M107" s="72">
        <v>9912700</v>
      </c>
      <c r="N107" s="73">
        <v>9912700</v>
      </c>
      <c r="O107" s="74">
        <f>AVERAGE(M107,N107)</f>
        <v>9912700</v>
      </c>
      <c r="P107" s="12"/>
    </row>
    <row r="108" spans="1:16" ht="60" customHeight="1" x14ac:dyDescent="0.2">
      <c r="A108" s="24">
        <v>105</v>
      </c>
      <c r="B108" s="3" t="s">
        <v>62</v>
      </c>
      <c r="C108" s="3" t="s">
        <v>82</v>
      </c>
      <c r="D108" s="3" t="s">
        <v>83</v>
      </c>
      <c r="E108" s="3" t="s">
        <v>84</v>
      </c>
      <c r="F108" s="3" t="s">
        <v>105</v>
      </c>
      <c r="G108" s="4" t="s">
        <v>15</v>
      </c>
      <c r="H108" s="44">
        <v>1160787</v>
      </c>
      <c r="I108" s="45">
        <f t="shared" ref="I108:I119" si="11">+H108*$K$2</f>
        <v>61405.632300000005</v>
      </c>
      <c r="J108" s="46">
        <v>1160428.05</v>
      </c>
      <c r="K108" s="65"/>
      <c r="L108" s="7"/>
      <c r="M108" s="72">
        <v>1299679.4160000002</v>
      </c>
      <c r="N108" s="73">
        <v>1334492.2575000001</v>
      </c>
      <c r="O108" s="74">
        <f t="shared" si="10"/>
        <v>1264866.5745000001</v>
      </c>
      <c r="P108" s="12"/>
    </row>
    <row r="109" spans="1:16" ht="60" customHeight="1" x14ac:dyDescent="0.2">
      <c r="A109" s="24">
        <v>106</v>
      </c>
      <c r="B109" s="3" t="s">
        <v>62</v>
      </c>
      <c r="C109" s="3" t="s">
        <v>82</v>
      </c>
      <c r="D109" s="3" t="s">
        <v>83</v>
      </c>
      <c r="E109" s="3" t="s">
        <v>84</v>
      </c>
      <c r="F109" s="3" t="s">
        <v>75</v>
      </c>
      <c r="G109" s="4" t="s">
        <v>15</v>
      </c>
      <c r="H109" s="46">
        <v>109545.05</v>
      </c>
      <c r="I109" s="45">
        <f t="shared" si="11"/>
        <v>5794.9331450000009</v>
      </c>
      <c r="J109" s="46">
        <v>109545.05</v>
      </c>
      <c r="K109" s="65"/>
      <c r="L109" s="7"/>
      <c r="M109" s="72">
        <v>122690.45600000001</v>
      </c>
      <c r="N109" s="73">
        <v>125976.80750000002</v>
      </c>
      <c r="O109" s="74">
        <f t="shared" si="10"/>
        <v>119404.10450000002</v>
      </c>
      <c r="P109" s="12"/>
    </row>
    <row r="110" spans="1:16" ht="60" customHeight="1" x14ac:dyDescent="0.2">
      <c r="A110" s="24">
        <v>107</v>
      </c>
      <c r="B110" s="3" t="s">
        <v>62</v>
      </c>
      <c r="C110" s="3" t="s">
        <v>82</v>
      </c>
      <c r="D110" s="3" t="s">
        <v>83</v>
      </c>
      <c r="E110" s="3" t="s">
        <v>84</v>
      </c>
      <c r="F110" s="3" t="s">
        <v>76</v>
      </c>
      <c r="G110" s="4" t="s">
        <v>15</v>
      </c>
      <c r="H110" s="44">
        <v>136199</v>
      </c>
      <c r="I110" s="45">
        <f t="shared" si="11"/>
        <v>7204.9271000000008</v>
      </c>
      <c r="J110" s="46">
        <v>135271.26666666669</v>
      </c>
      <c r="K110" s="65"/>
      <c r="L110" s="7"/>
      <c r="M110" s="72">
        <v>151503.81866666669</v>
      </c>
      <c r="N110" s="73">
        <v>155561.95666666669</v>
      </c>
      <c r="O110" s="74">
        <f t="shared" si="10"/>
        <v>147445.68066666668</v>
      </c>
      <c r="P110" s="12"/>
    </row>
    <row r="111" spans="1:16" ht="60" customHeight="1" x14ac:dyDescent="0.2">
      <c r="A111" s="24">
        <v>108</v>
      </c>
      <c r="B111" s="3" t="s">
        <v>62</v>
      </c>
      <c r="C111" s="3" t="s">
        <v>82</v>
      </c>
      <c r="D111" s="3" t="s">
        <v>83</v>
      </c>
      <c r="E111" s="3" t="s">
        <v>84</v>
      </c>
      <c r="F111" s="3" t="s">
        <v>78</v>
      </c>
      <c r="G111" s="4" t="s">
        <v>15</v>
      </c>
      <c r="H111" s="46">
        <v>109545.05</v>
      </c>
      <c r="I111" s="45">
        <f t="shared" si="11"/>
        <v>5794.9331450000009</v>
      </c>
      <c r="J111" s="46">
        <v>109545.05</v>
      </c>
      <c r="K111" s="65"/>
      <c r="L111" s="7"/>
      <c r="M111" s="72">
        <v>624850.63199999998</v>
      </c>
      <c r="N111" s="73">
        <v>641587.70250000001</v>
      </c>
      <c r="O111" s="74">
        <f t="shared" si="10"/>
        <v>458661.12816666672</v>
      </c>
      <c r="P111" s="12"/>
    </row>
    <row r="112" spans="1:16" ht="60" customHeight="1" x14ac:dyDescent="0.2">
      <c r="A112" s="24">
        <v>109</v>
      </c>
      <c r="B112" s="3" t="s">
        <v>62</v>
      </c>
      <c r="C112" s="3" t="s">
        <v>82</v>
      </c>
      <c r="D112" s="3" t="s">
        <v>83</v>
      </c>
      <c r="E112" s="3" t="s">
        <v>84</v>
      </c>
      <c r="F112" s="3" t="s">
        <v>79</v>
      </c>
      <c r="G112" s="4" t="s">
        <v>15</v>
      </c>
      <c r="H112" s="44">
        <v>245760</v>
      </c>
      <c r="I112" s="45">
        <f t="shared" si="11"/>
        <v>13000.704000000002</v>
      </c>
      <c r="J112" s="46">
        <v>299912.5</v>
      </c>
      <c r="K112" s="65"/>
      <c r="L112" s="7"/>
      <c r="M112" s="72">
        <v>335902</v>
      </c>
      <c r="N112" s="73">
        <v>344899.37500000006</v>
      </c>
      <c r="O112" s="74">
        <f t="shared" si="10"/>
        <v>326904.625</v>
      </c>
      <c r="P112" s="12"/>
    </row>
    <row r="113" spans="1:16" ht="60" customHeight="1" x14ac:dyDescent="0.2">
      <c r="A113" s="24">
        <v>110</v>
      </c>
      <c r="B113" s="3" t="s">
        <v>62</v>
      </c>
      <c r="C113" s="3" t="s">
        <v>82</v>
      </c>
      <c r="D113" s="3" t="s">
        <v>83</v>
      </c>
      <c r="E113" s="3" t="s">
        <v>84</v>
      </c>
      <c r="F113" s="3" t="s">
        <v>80</v>
      </c>
      <c r="G113" s="4" t="s">
        <v>15</v>
      </c>
      <c r="H113" s="44">
        <v>111098</v>
      </c>
      <c r="I113" s="45">
        <f t="shared" si="11"/>
        <v>5877.0842000000002</v>
      </c>
      <c r="J113" s="46">
        <v>108932.2</v>
      </c>
      <c r="K113" s="65"/>
      <c r="L113" s="7"/>
      <c r="M113" s="72">
        <v>122004.06399999998</v>
      </c>
      <c r="N113" s="73">
        <v>125272.02999999998</v>
      </c>
      <c r="O113" s="74">
        <f t="shared" si="10"/>
        <v>118736.09799999998</v>
      </c>
      <c r="P113" s="12"/>
    </row>
    <row r="114" spans="1:16" ht="60" customHeight="1" x14ac:dyDescent="0.2">
      <c r="A114" s="24">
        <v>111</v>
      </c>
      <c r="B114" s="3" t="s">
        <v>62</v>
      </c>
      <c r="C114" s="3" t="s">
        <v>82</v>
      </c>
      <c r="D114" s="3" t="s">
        <v>83</v>
      </c>
      <c r="E114" s="3" t="s">
        <v>84</v>
      </c>
      <c r="F114" s="3" t="s">
        <v>81</v>
      </c>
      <c r="G114" s="4" t="s">
        <v>15</v>
      </c>
      <c r="H114" s="46">
        <v>479169.5</v>
      </c>
      <c r="I114" s="45">
        <f t="shared" si="11"/>
        <v>25348.06655</v>
      </c>
      <c r="J114" s="46">
        <v>479169.5</v>
      </c>
      <c r="K114" s="65"/>
      <c r="L114" s="7"/>
      <c r="M114" s="72">
        <v>536669.84</v>
      </c>
      <c r="N114" s="73">
        <v>551044.92500000005</v>
      </c>
      <c r="O114" s="74">
        <f t="shared" si="10"/>
        <v>522294.75500000006</v>
      </c>
      <c r="P114" s="12"/>
    </row>
    <row r="115" spans="1:16" ht="60" customHeight="1" x14ac:dyDescent="0.2">
      <c r="A115" s="24">
        <v>112</v>
      </c>
      <c r="B115" s="3" t="s">
        <v>10</v>
      </c>
      <c r="C115" s="3" t="s">
        <v>106</v>
      </c>
      <c r="D115" s="3" t="s">
        <v>107</v>
      </c>
      <c r="E115" s="3" t="s">
        <v>108</v>
      </c>
      <c r="F115" s="3" t="s">
        <v>85</v>
      </c>
      <c r="G115" s="4" t="s">
        <v>17</v>
      </c>
      <c r="H115" s="44">
        <v>46701</v>
      </c>
      <c r="I115" s="45">
        <f t="shared" si="11"/>
        <v>2470.4829</v>
      </c>
      <c r="J115" s="46">
        <v>46700.800000000003</v>
      </c>
      <c r="K115" s="65"/>
      <c r="L115" s="7"/>
      <c r="M115" s="72">
        <v>52304.896000000001</v>
      </c>
      <c r="N115" s="73">
        <v>53705.920000000006</v>
      </c>
      <c r="O115" s="74">
        <f t="shared" si="10"/>
        <v>50903.872000000003</v>
      </c>
      <c r="P115" s="12"/>
    </row>
    <row r="116" spans="1:16" ht="60" customHeight="1" x14ac:dyDescent="0.2">
      <c r="A116" s="24">
        <v>113</v>
      </c>
      <c r="B116" s="3" t="s">
        <v>10</v>
      </c>
      <c r="C116" s="3" t="s">
        <v>106</v>
      </c>
      <c r="D116" s="3" t="s">
        <v>107</v>
      </c>
      <c r="E116" s="3" t="s">
        <v>108</v>
      </c>
      <c r="F116" s="3" t="s">
        <v>18</v>
      </c>
      <c r="G116" s="4" t="s">
        <v>17</v>
      </c>
      <c r="H116" s="44">
        <v>47677</v>
      </c>
      <c r="I116" s="45">
        <f t="shared" si="11"/>
        <v>2522.1133</v>
      </c>
      <c r="J116" s="46">
        <v>47676.5</v>
      </c>
      <c r="K116" s="31" t="s">
        <v>333</v>
      </c>
      <c r="L116" s="7">
        <v>40000</v>
      </c>
      <c r="M116" s="72">
        <v>53397.68</v>
      </c>
      <c r="N116" s="73">
        <v>54827.974999999999</v>
      </c>
      <c r="O116" s="74">
        <f t="shared" si="10"/>
        <v>51967.385000000002</v>
      </c>
      <c r="P116" s="12" t="s">
        <v>381</v>
      </c>
    </row>
    <row r="117" spans="1:16" ht="60" customHeight="1" x14ac:dyDescent="0.2">
      <c r="A117" s="24">
        <v>114</v>
      </c>
      <c r="B117" s="3" t="s">
        <v>10</v>
      </c>
      <c r="C117" s="3" t="s">
        <v>106</v>
      </c>
      <c r="D117" s="3" t="s">
        <v>107</v>
      </c>
      <c r="E117" s="3" t="s">
        <v>108</v>
      </c>
      <c r="F117" s="3" t="s">
        <v>19</v>
      </c>
      <c r="G117" s="4" t="s">
        <v>17</v>
      </c>
      <c r="H117" s="44">
        <v>47064</v>
      </c>
      <c r="I117" s="45">
        <f t="shared" si="11"/>
        <v>2489.6856000000002</v>
      </c>
      <c r="J117" s="46">
        <v>47176.5</v>
      </c>
      <c r="K117" s="31" t="s">
        <v>334</v>
      </c>
      <c r="L117" s="7">
        <v>40900</v>
      </c>
      <c r="M117" s="72">
        <v>52837.68</v>
      </c>
      <c r="N117" s="73">
        <v>54252.974999999999</v>
      </c>
      <c r="O117" s="74">
        <f t="shared" si="10"/>
        <v>51422.385000000002</v>
      </c>
      <c r="P117" s="12" t="s">
        <v>381</v>
      </c>
    </row>
    <row r="118" spans="1:16" ht="60" customHeight="1" x14ac:dyDescent="0.2">
      <c r="A118" s="24">
        <v>115</v>
      </c>
      <c r="B118" s="3" t="s">
        <v>10</v>
      </c>
      <c r="C118" s="3" t="s">
        <v>106</v>
      </c>
      <c r="D118" s="3" t="s">
        <v>107</v>
      </c>
      <c r="E118" s="3" t="s">
        <v>108</v>
      </c>
      <c r="F118" s="3" t="s">
        <v>20</v>
      </c>
      <c r="G118" s="4" t="s">
        <v>15</v>
      </c>
      <c r="H118" s="46">
        <v>415381.4</v>
      </c>
      <c r="I118" s="45">
        <f t="shared" si="11"/>
        <v>21973.676060000002</v>
      </c>
      <c r="J118" s="46">
        <v>415381.4</v>
      </c>
      <c r="K118" s="65"/>
      <c r="L118" s="7"/>
      <c r="M118" s="72">
        <v>465227.16800000006</v>
      </c>
      <c r="N118" s="73">
        <v>477688.6100000001</v>
      </c>
      <c r="O118" s="74">
        <f t="shared" si="10"/>
        <v>452765.72600000008</v>
      </c>
      <c r="P118" s="12"/>
    </row>
    <row r="119" spans="1:16" ht="60" customHeight="1" x14ac:dyDescent="0.2">
      <c r="A119" s="24">
        <v>116</v>
      </c>
      <c r="B119" s="3" t="s">
        <v>10</v>
      </c>
      <c r="C119" s="3" t="s">
        <v>106</v>
      </c>
      <c r="D119" s="3" t="s">
        <v>107</v>
      </c>
      <c r="E119" s="3" t="s">
        <v>108</v>
      </c>
      <c r="F119" s="3" t="s">
        <v>21</v>
      </c>
      <c r="G119" s="4" t="s">
        <v>15</v>
      </c>
      <c r="H119" s="46">
        <v>500466.4</v>
      </c>
      <c r="I119" s="45">
        <f t="shared" si="11"/>
        <v>26474.672560000003</v>
      </c>
      <c r="J119" s="46">
        <v>500466.4</v>
      </c>
      <c r="K119" s="65"/>
      <c r="L119" s="7"/>
      <c r="M119" s="72">
        <v>560522.36800000013</v>
      </c>
      <c r="N119" s="73">
        <v>575536.3600000001</v>
      </c>
      <c r="O119" s="74">
        <f t="shared" si="10"/>
        <v>545508.37600000005</v>
      </c>
      <c r="P119" s="12"/>
    </row>
    <row r="120" spans="1:16" ht="60" customHeight="1" x14ac:dyDescent="0.2">
      <c r="A120" s="24">
        <v>117</v>
      </c>
      <c r="B120" s="3" t="s">
        <v>10</v>
      </c>
      <c r="C120" s="3" t="s">
        <v>106</v>
      </c>
      <c r="D120" s="3" t="s">
        <v>107</v>
      </c>
      <c r="E120" s="3" t="s">
        <v>108</v>
      </c>
      <c r="F120" s="3" t="s">
        <v>109</v>
      </c>
      <c r="G120" s="4" t="s">
        <v>15</v>
      </c>
      <c r="H120" s="44"/>
      <c r="I120" s="45"/>
      <c r="J120" s="46"/>
      <c r="K120" s="65"/>
      <c r="L120" s="7"/>
      <c r="M120" s="72">
        <v>410669</v>
      </c>
      <c r="N120" s="73">
        <v>410669</v>
      </c>
      <c r="O120" s="74">
        <f>AVERAGE(M120,N120)</f>
        <v>410669</v>
      </c>
      <c r="P120" s="12"/>
    </row>
    <row r="121" spans="1:16" ht="60" customHeight="1" x14ac:dyDescent="0.2">
      <c r="A121" s="24">
        <v>118</v>
      </c>
      <c r="B121" s="3" t="s">
        <v>10</v>
      </c>
      <c r="C121" s="3" t="s">
        <v>106</v>
      </c>
      <c r="D121" s="3" t="s">
        <v>107</v>
      </c>
      <c r="E121" s="3" t="s">
        <v>108</v>
      </c>
      <c r="F121" s="3" t="s">
        <v>24</v>
      </c>
      <c r="G121" s="4" t="s">
        <v>15</v>
      </c>
      <c r="H121" s="46">
        <v>1266659.05</v>
      </c>
      <c r="I121" s="45">
        <f>+H121*$K$2</f>
        <v>67006.263745000004</v>
      </c>
      <c r="J121" s="46">
        <v>1266659.05</v>
      </c>
      <c r="K121" s="31" t="s">
        <v>336</v>
      </c>
      <c r="L121" s="7">
        <v>477900</v>
      </c>
      <c r="M121" s="72">
        <v>1418658.1360000002</v>
      </c>
      <c r="N121" s="73">
        <v>1456657.9075000002</v>
      </c>
      <c r="O121" s="74">
        <f t="shared" si="10"/>
        <v>1380658.3645000001</v>
      </c>
      <c r="P121" s="12" t="s">
        <v>381</v>
      </c>
    </row>
    <row r="122" spans="1:16" ht="60" customHeight="1" x14ac:dyDescent="0.2">
      <c r="A122" s="24">
        <v>119</v>
      </c>
      <c r="B122" s="3" t="s">
        <v>10</v>
      </c>
      <c r="C122" s="3" t="s">
        <v>106</v>
      </c>
      <c r="D122" s="3" t="s">
        <v>107</v>
      </c>
      <c r="E122" s="3" t="s">
        <v>108</v>
      </c>
      <c r="F122" s="3" t="s">
        <v>110</v>
      </c>
      <c r="G122" s="4" t="s">
        <v>15</v>
      </c>
      <c r="H122" s="44"/>
      <c r="I122" s="45"/>
      <c r="J122" s="46"/>
      <c r="K122" s="65"/>
      <c r="L122" s="7"/>
      <c r="M122" s="72">
        <v>127449</v>
      </c>
      <c r="N122" s="73">
        <v>127449</v>
      </c>
      <c r="O122" s="74">
        <f t="shared" ref="O122:O125" si="12">AVERAGE(M122,N122)</f>
        <v>127449</v>
      </c>
      <c r="P122" s="12"/>
    </row>
    <row r="123" spans="1:16" ht="60" customHeight="1" x14ac:dyDescent="0.2">
      <c r="A123" s="24">
        <v>120</v>
      </c>
      <c r="B123" s="3" t="s">
        <v>10</v>
      </c>
      <c r="C123" s="3" t="s">
        <v>106</v>
      </c>
      <c r="D123" s="3" t="s">
        <v>107</v>
      </c>
      <c r="E123" s="3" t="s">
        <v>108</v>
      </c>
      <c r="F123" s="3" t="s">
        <v>111</v>
      </c>
      <c r="G123" s="4" t="s">
        <v>15</v>
      </c>
      <c r="H123" s="44"/>
      <c r="I123" s="45"/>
      <c r="J123" s="46"/>
      <c r="K123" s="65"/>
      <c r="L123" s="7"/>
      <c r="M123" s="72">
        <v>119952</v>
      </c>
      <c r="N123" s="73">
        <v>123165</v>
      </c>
      <c r="O123" s="74">
        <f t="shared" si="12"/>
        <v>121558.5</v>
      </c>
      <c r="P123" s="12"/>
    </row>
    <row r="124" spans="1:16" ht="60" customHeight="1" x14ac:dyDescent="0.2">
      <c r="A124" s="24">
        <v>121</v>
      </c>
      <c r="B124" s="3" t="s">
        <v>10</v>
      </c>
      <c r="C124" s="3" t="s">
        <v>106</v>
      </c>
      <c r="D124" s="3" t="s">
        <v>107</v>
      </c>
      <c r="E124" s="3" t="s">
        <v>108</v>
      </c>
      <c r="F124" s="3" t="s">
        <v>112</v>
      </c>
      <c r="G124" s="4" t="s">
        <v>15</v>
      </c>
      <c r="H124" s="44"/>
      <c r="I124" s="45"/>
      <c r="J124" s="46"/>
      <c r="K124" s="65"/>
      <c r="L124" s="7"/>
      <c r="M124" s="72">
        <v>159936</v>
      </c>
      <c r="N124" s="73">
        <v>164220</v>
      </c>
      <c r="O124" s="74">
        <f t="shared" si="12"/>
        <v>162078</v>
      </c>
      <c r="P124" s="12" t="s">
        <v>384</v>
      </c>
    </row>
    <row r="125" spans="1:16" ht="60" customHeight="1" x14ac:dyDescent="0.2">
      <c r="A125" s="24">
        <v>122</v>
      </c>
      <c r="B125" s="3" t="s">
        <v>10</v>
      </c>
      <c r="C125" s="3" t="s">
        <v>106</v>
      </c>
      <c r="D125" s="3" t="s">
        <v>107</v>
      </c>
      <c r="E125" s="3" t="s">
        <v>108</v>
      </c>
      <c r="F125" s="3" t="s">
        <v>87</v>
      </c>
      <c r="G125" s="4" t="s">
        <v>15</v>
      </c>
      <c r="H125" s="44"/>
      <c r="I125" s="45"/>
      <c r="J125" s="46"/>
      <c r="K125" s="65"/>
      <c r="L125" s="7"/>
      <c r="M125" s="72">
        <v>659475.37600000016</v>
      </c>
      <c r="N125" s="73">
        <v>677139.89500000014</v>
      </c>
      <c r="O125" s="74">
        <f t="shared" si="12"/>
        <v>668307.63550000009</v>
      </c>
      <c r="P125" s="12"/>
    </row>
    <row r="126" spans="1:16" ht="60" customHeight="1" x14ac:dyDescent="0.2">
      <c r="A126" s="24">
        <v>123</v>
      </c>
      <c r="B126" s="3" t="s">
        <v>10</v>
      </c>
      <c r="C126" s="3" t="s">
        <v>106</v>
      </c>
      <c r="D126" s="3" t="s">
        <v>107</v>
      </c>
      <c r="E126" s="3" t="s">
        <v>108</v>
      </c>
      <c r="F126" s="3" t="s">
        <v>88</v>
      </c>
      <c r="G126" s="4" t="s">
        <v>15</v>
      </c>
      <c r="H126" s="44">
        <v>465460</v>
      </c>
      <c r="I126" s="45">
        <f>+H126*$K$2</f>
        <v>24622.834000000003</v>
      </c>
      <c r="J126" s="46">
        <v>465460.1</v>
      </c>
      <c r="K126" s="65"/>
      <c r="L126" s="7"/>
      <c r="M126" s="72">
        <v>521315.31200000003</v>
      </c>
      <c r="N126" s="73">
        <v>535279.11499999999</v>
      </c>
      <c r="O126" s="74">
        <f t="shared" si="10"/>
        <v>507351.50900000002</v>
      </c>
      <c r="P126" s="12"/>
    </row>
    <row r="127" spans="1:16" ht="60" customHeight="1" x14ac:dyDescent="0.2">
      <c r="A127" s="24">
        <v>124</v>
      </c>
      <c r="B127" s="3" t="s">
        <v>10</v>
      </c>
      <c r="C127" s="3" t="s">
        <v>106</v>
      </c>
      <c r="D127" s="3" t="s">
        <v>107</v>
      </c>
      <c r="E127" s="3" t="s">
        <v>108</v>
      </c>
      <c r="F127" s="3" t="s">
        <v>32</v>
      </c>
      <c r="G127" s="4" t="s">
        <v>15</v>
      </c>
      <c r="H127" s="46">
        <v>303219.93333333329</v>
      </c>
      <c r="I127" s="45">
        <f>+H127*$K$2</f>
        <v>16040.334473333332</v>
      </c>
      <c r="J127" s="46">
        <v>303219.93333333329</v>
      </c>
      <c r="K127" s="49" t="s">
        <v>340</v>
      </c>
      <c r="L127" s="7">
        <v>139944</v>
      </c>
      <c r="M127" s="72">
        <v>339606.32533333328</v>
      </c>
      <c r="N127" s="73">
        <v>348702.92333333328</v>
      </c>
      <c r="O127" s="74">
        <f t="shared" si="10"/>
        <v>330509.72733333329</v>
      </c>
      <c r="P127" s="12" t="s">
        <v>381</v>
      </c>
    </row>
    <row r="128" spans="1:16" ht="60" customHeight="1" x14ac:dyDescent="0.2">
      <c r="A128" s="24">
        <v>125</v>
      </c>
      <c r="B128" s="3" t="s">
        <v>10</v>
      </c>
      <c r="C128" s="3" t="s">
        <v>106</v>
      </c>
      <c r="D128" s="3" t="s">
        <v>107</v>
      </c>
      <c r="E128" s="3" t="s">
        <v>108</v>
      </c>
      <c r="F128" s="3" t="s">
        <v>113</v>
      </c>
      <c r="G128" s="4" t="s">
        <v>15</v>
      </c>
      <c r="H128" s="44"/>
      <c r="I128" s="45"/>
      <c r="J128" s="46"/>
      <c r="K128" s="65"/>
      <c r="L128" s="7"/>
      <c r="M128" s="72">
        <v>306544</v>
      </c>
      <c r="N128" s="73">
        <v>314755</v>
      </c>
      <c r="O128" s="74">
        <f t="shared" ref="O128:O129" si="13">AVERAGE(M128,N128)</f>
        <v>310649.5</v>
      </c>
      <c r="P128" s="12" t="s">
        <v>384</v>
      </c>
    </row>
    <row r="129" spans="1:16" ht="60" customHeight="1" x14ac:dyDescent="0.2">
      <c r="A129" s="24">
        <v>126</v>
      </c>
      <c r="B129" s="3" t="s">
        <v>10</v>
      </c>
      <c r="C129" s="3" t="s">
        <v>106</v>
      </c>
      <c r="D129" s="3" t="s">
        <v>107</v>
      </c>
      <c r="E129" s="3" t="s">
        <v>108</v>
      </c>
      <c r="F129" s="3" t="s">
        <v>33</v>
      </c>
      <c r="G129" s="4" t="s">
        <v>15</v>
      </c>
      <c r="H129" s="44"/>
      <c r="I129" s="45"/>
      <c r="J129" s="46"/>
      <c r="K129" s="50" t="s">
        <v>341</v>
      </c>
      <c r="L129" s="7">
        <v>28000</v>
      </c>
      <c r="M129" s="72">
        <v>339864</v>
      </c>
      <c r="N129" s="73">
        <v>348967.5</v>
      </c>
      <c r="O129" s="74">
        <f t="shared" si="13"/>
        <v>344415.75</v>
      </c>
      <c r="P129" s="12" t="s">
        <v>382</v>
      </c>
    </row>
    <row r="130" spans="1:16" ht="60" customHeight="1" x14ac:dyDescent="0.2">
      <c r="A130" s="24">
        <v>127</v>
      </c>
      <c r="B130" s="3" t="s">
        <v>10</v>
      </c>
      <c r="C130" s="3" t="s">
        <v>106</v>
      </c>
      <c r="D130" s="3" t="s">
        <v>107</v>
      </c>
      <c r="E130" s="3" t="s">
        <v>108</v>
      </c>
      <c r="F130" s="3" t="s">
        <v>114</v>
      </c>
      <c r="G130" s="4" t="s">
        <v>15</v>
      </c>
      <c r="H130" s="44">
        <v>2365332</v>
      </c>
      <c r="I130" s="45">
        <f>+H130*$K$2</f>
        <v>125126.0628</v>
      </c>
      <c r="J130" s="46">
        <v>2365331.7999999998</v>
      </c>
      <c r="K130" s="65"/>
      <c r="L130" s="7"/>
      <c r="M130" s="72">
        <v>2649171.6159999999</v>
      </c>
      <c r="N130" s="73">
        <v>2720131.5700000003</v>
      </c>
      <c r="O130" s="74">
        <f t="shared" si="10"/>
        <v>2578211.662</v>
      </c>
      <c r="P130" s="12"/>
    </row>
    <row r="131" spans="1:16" ht="60" customHeight="1" x14ac:dyDescent="0.2">
      <c r="A131" s="24">
        <v>128</v>
      </c>
      <c r="B131" s="3" t="s">
        <v>10</v>
      </c>
      <c r="C131" s="3" t="s">
        <v>106</v>
      </c>
      <c r="D131" s="3" t="s">
        <v>107</v>
      </c>
      <c r="E131" s="3" t="s">
        <v>108</v>
      </c>
      <c r="F131" s="3" t="s">
        <v>115</v>
      </c>
      <c r="G131" s="4" t="s">
        <v>15</v>
      </c>
      <c r="H131" s="46">
        <v>254699.2</v>
      </c>
      <c r="I131" s="45">
        <f>+H131*$K$2</f>
        <v>13473.587680000001</v>
      </c>
      <c r="J131" s="46">
        <v>254699.2</v>
      </c>
      <c r="K131" s="65"/>
      <c r="L131" s="7"/>
      <c r="M131" s="72">
        <v>285263.10400000005</v>
      </c>
      <c r="N131" s="73">
        <v>292904.08</v>
      </c>
      <c r="O131" s="74">
        <f t="shared" si="10"/>
        <v>277622.12800000003</v>
      </c>
      <c r="P131" s="12"/>
    </row>
    <row r="132" spans="1:16" ht="60" customHeight="1" x14ac:dyDescent="0.2">
      <c r="A132" s="24">
        <v>129</v>
      </c>
      <c r="B132" s="3" t="s">
        <v>10</v>
      </c>
      <c r="C132" s="3" t="s">
        <v>106</v>
      </c>
      <c r="D132" s="3" t="s">
        <v>107</v>
      </c>
      <c r="E132" s="3" t="s">
        <v>108</v>
      </c>
      <c r="F132" s="3" t="s">
        <v>116</v>
      </c>
      <c r="G132" s="4" t="s">
        <v>15</v>
      </c>
      <c r="H132" s="44"/>
      <c r="I132" s="45"/>
      <c r="J132" s="46"/>
      <c r="K132" s="65"/>
      <c r="L132" s="7"/>
      <c r="M132" s="72">
        <v>127449</v>
      </c>
      <c r="N132" s="73">
        <v>127449</v>
      </c>
      <c r="O132" s="74">
        <f t="shared" ref="O132:O134" si="14">AVERAGE(M132,N132)</f>
        <v>127449</v>
      </c>
      <c r="P132" s="12"/>
    </row>
    <row r="133" spans="1:16" ht="60" customHeight="1" x14ac:dyDescent="0.2">
      <c r="A133" s="24">
        <v>130</v>
      </c>
      <c r="B133" s="3" t="s">
        <v>10</v>
      </c>
      <c r="C133" s="3" t="s">
        <v>106</v>
      </c>
      <c r="D133" s="3" t="s">
        <v>107</v>
      </c>
      <c r="E133" s="3" t="s">
        <v>108</v>
      </c>
      <c r="F133" s="3" t="s">
        <v>117</v>
      </c>
      <c r="G133" s="4" t="s">
        <v>15</v>
      </c>
      <c r="H133" s="44"/>
      <c r="I133" s="45"/>
      <c r="J133" s="46"/>
      <c r="K133" s="65"/>
      <c r="L133" s="7"/>
      <c r="M133" s="72">
        <v>786352</v>
      </c>
      <c r="N133" s="73">
        <v>807415</v>
      </c>
      <c r="O133" s="74">
        <f t="shared" si="14"/>
        <v>796883.5</v>
      </c>
      <c r="P133" s="12" t="s">
        <v>384</v>
      </c>
    </row>
    <row r="134" spans="1:16" ht="60" customHeight="1" x14ac:dyDescent="0.2">
      <c r="A134" s="24">
        <v>131</v>
      </c>
      <c r="B134" s="3" t="s">
        <v>10</v>
      </c>
      <c r="C134" s="3" t="s">
        <v>106</v>
      </c>
      <c r="D134" s="3" t="s">
        <v>107</v>
      </c>
      <c r="E134" s="3" t="s">
        <v>108</v>
      </c>
      <c r="F134" s="3" t="s">
        <v>118</v>
      </c>
      <c r="G134" s="4" t="s">
        <v>15</v>
      </c>
      <c r="H134" s="44"/>
      <c r="I134" s="45"/>
      <c r="J134" s="46"/>
      <c r="K134" s="65"/>
      <c r="L134" s="7"/>
      <c r="M134" s="72">
        <v>166600</v>
      </c>
      <c r="N134" s="73">
        <v>171062.5</v>
      </c>
      <c r="O134" s="74">
        <f t="shared" si="14"/>
        <v>168831.25</v>
      </c>
      <c r="P134" s="12" t="s">
        <v>384</v>
      </c>
    </row>
    <row r="135" spans="1:16" ht="60" customHeight="1" x14ac:dyDescent="0.2">
      <c r="A135" s="24">
        <v>132</v>
      </c>
      <c r="B135" s="3" t="s">
        <v>10</v>
      </c>
      <c r="C135" s="3" t="s">
        <v>106</v>
      </c>
      <c r="D135" s="3" t="s">
        <v>107</v>
      </c>
      <c r="E135" s="3" t="s">
        <v>108</v>
      </c>
      <c r="F135" s="3" t="s">
        <v>37</v>
      </c>
      <c r="G135" s="4" t="s">
        <v>15</v>
      </c>
      <c r="H135" s="44">
        <v>108121</v>
      </c>
      <c r="I135" s="45">
        <f>+H135*$K$2</f>
        <v>5719.6009000000004</v>
      </c>
      <c r="J135" s="46">
        <v>114221.45</v>
      </c>
      <c r="K135" s="50" t="s">
        <v>343</v>
      </c>
      <c r="L135" s="7">
        <v>39900</v>
      </c>
      <c r="M135" s="72">
        <v>127928.02399999999</v>
      </c>
      <c r="N135" s="73">
        <v>131354.66749999998</v>
      </c>
      <c r="O135" s="74">
        <f t="shared" ref="O135:O195" si="15">AVERAGE(J135+M135+N135)/3</f>
        <v>124501.38049999998</v>
      </c>
      <c r="P135" s="12" t="s">
        <v>381</v>
      </c>
    </row>
    <row r="136" spans="1:16" ht="60" customHeight="1" x14ac:dyDescent="0.2">
      <c r="A136" s="24">
        <v>133</v>
      </c>
      <c r="B136" s="3" t="s">
        <v>10</v>
      </c>
      <c r="C136" s="3" t="s">
        <v>106</v>
      </c>
      <c r="D136" s="3" t="s">
        <v>107</v>
      </c>
      <c r="E136" s="3" t="s">
        <v>108</v>
      </c>
      <c r="F136" s="3" t="s">
        <v>39</v>
      </c>
      <c r="G136" s="4" t="s">
        <v>15</v>
      </c>
      <c r="H136" s="46">
        <v>60642.85</v>
      </c>
      <c r="I136" s="45">
        <f>+H136*$K$2</f>
        <v>3208.0067650000001</v>
      </c>
      <c r="J136" s="46">
        <v>60642.85</v>
      </c>
      <c r="K136" s="31" t="s">
        <v>344</v>
      </c>
      <c r="L136" s="7">
        <v>47000</v>
      </c>
      <c r="M136" s="72">
        <v>67919.991999999998</v>
      </c>
      <c r="N136" s="73">
        <v>69739.277499999997</v>
      </c>
      <c r="O136" s="74">
        <f t="shared" si="15"/>
        <v>66100.7065</v>
      </c>
      <c r="P136" s="12" t="s">
        <v>381</v>
      </c>
    </row>
    <row r="137" spans="1:16" ht="60" customHeight="1" x14ac:dyDescent="0.2">
      <c r="A137" s="24">
        <v>134</v>
      </c>
      <c r="B137" s="3" t="s">
        <v>10</v>
      </c>
      <c r="C137" s="3" t="s">
        <v>106</v>
      </c>
      <c r="D137" s="3" t="s">
        <v>107</v>
      </c>
      <c r="E137" s="3" t="s">
        <v>108</v>
      </c>
      <c r="F137" s="3" t="s">
        <v>119</v>
      </c>
      <c r="G137" s="4" t="s">
        <v>15</v>
      </c>
      <c r="H137" s="46">
        <v>124950</v>
      </c>
      <c r="I137" s="45">
        <f>+H137*$K$2</f>
        <v>6609.8550000000005</v>
      </c>
      <c r="J137" s="46">
        <v>124950</v>
      </c>
      <c r="K137" s="31" t="s">
        <v>353</v>
      </c>
      <c r="L137" s="7">
        <v>140200</v>
      </c>
      <c r="M137" s="72">
        <v>139944</v>
      </c>
      <c r="N137" s="73">
        <v>143692.5</v>
      </c>
      <c r="O137" s="74">
        <f t="shared" si="15"/>
        <v>136195.5</v>
      </c>
      <c r="P137" s="12" t="s">
        <v>381</v>
      </c>
    </row>
    <row r="138" spans="1:16" ht="60" customHeight="1" x14ac:dyDescent="0.2">
      <c r="A138" s="24">
        <v>135</v>
      </c>
      <c r="B138" s="3" t="s">
        <v>10</v>
      </c>
      <c r="C138" s="3" t="s">
        <v>106</v>
      </c>
      <c r="D138" s="3" t="s">
        <v>107</v>
      </c>
      <c r="E138" s="3" t="s">
        <v>108</v>
      </c>
      <c r="F138" s="3" t="s">
        <v>120</v>
      </c>
      <c r="G138" s="4" t="s">
        <v>15</v>
      </c>
      <c r="H138" s="44">
        <v>62317</v>
      </c>
      <c r="I138" s="45">
        <f>+H138*$K$2</f>
        <v>3296.5693000000001</v>
      </c>
      <c r="J138" s="46">
        <v>62317.4</v>
      </c>
      <c r="K138" s="65"/>
      <c r="L138" s="7"/>
      <c r="M138" s="72">
        <v>69795.488000000012</v>
      </c>
      <c r="N138" s="73">
        <v>71665.010000000009</v>
      </c>
      <c r="O138" s="74">
        <f t="shared" si="15"/>
        <v>67925.966</v>
      </c>
      <c r="P138" s="12"/>
    </row>
    <row r="139" spans="1:16" ht="60" customHeight="1" x14ac:dyDescent="0.2">
      <c r="A139" s="24">
        <v>136</v>
      </c>
      <c r="B139" s="3" t="s">
        <v>10</v>
      </c>
      <c r="C139" s="3" t="s">
        <v>106</v>
      </c>
      <c r="D139" s="3" t="s">
        <v>107</v>
      </c>
      <c r="E139" s="3" t="s">
        <v>108</v>
      </c>
      <c r="F139" s="3" t="s">
        <v>121</v>
      </c>
      <c r="G139" s="4" t="s">
        <v>15</v>
      </c>
      <c r="H139" s="44"/>
      <c r="I139" s="45"/>
      <c r="J139" s="46"/>
      <c r="K139" s="65"/>
      <c r="L139" s="7"/>
      <c r="M139" s="72">
        <v>611755.19999999995</v>
      </c>
      <c r="N139" s="73">
        <v>611755.19999999995</v>
      </c>
      <c r="O139" s="74">
        <f>AVERAGE(M139,N139)</f>
        <v>611755.19999999995</v>
      </c>
      <c r="P139" s="12"/>
    </row>
    <row r="140" spans="1:16" ht="60" customHeight="1" x14ac:dyDescent="0.2">
      <c r="A140" s="24">
        <v>137</v>
      </c>
      <c r="B140" s="3" t="s">
        <v>10</v>
      </c>
      <c r="C140" s="3" t="s">
        <v>106</v>
      </c>
      <c r="D140" s="3" t="s">
        <v>107</v>
      </c>
      <c r="E140" s="3" t="s">
        <v>108</v>
      </c>
      <c r="F140" s="3" t="s">
        <v>89</v>
      </c>
      <c r="G140" s="4" t="s">
        <v>15</v>
      </c>
      <c r="H140" s="46">
        <v>603254.30000000005</v>
      </c>
      <c r="I140" s="45">
        <f>+H140*$K$2</f>
        <v>31912.152470000005</v>
      </c>
      <c r="J140" s="46">
        <v>603254.30000000005</v>
      </c>
      <c r="K140" s="31" t="s">
        <v>335</v>
      </c>
      <c r="L140" s="7">
        <v>100900</v>
      </c>
      <c r="M140" s="72">
        <v>675644.81600000011</v>
      </c>
      <c r="N140" s="73">
        <v>693742.44500000007</v>
      </c>
      <c r="O140" s="74">
        <f t="shared" si="15"/>
        <v>657547.18700000003</v>
      </c>
      <c r="P140" s="12" t="s">
        <v>381</v>
      </c>
    </row>
    <row r="141" spans="1:16" ht="60" customHeight="1" x14ac:dyDescent="0.2">
      <c r="A141" s="24">
        <v>138</v>
      </c>
      <c r="B141" s="3" t="s">
        <v>10</v>
      </c>
      <c r="C141" s="3" t="s">
        <v>106</v>
      </c>
      <c r="D141" s="3" t="s">
        <v>107</v>
      </c>
      <c r="E141" s="3" t="s">
        <v>108</v>
      </c>
      <c r="F141" s="3" t="s">
        <v>41</v>
      </c>
      <c r="G141" s="4" t="s">
        <v>15</v>
      </c>
      <c r="H141" s="46">
        <v>600573.30000000005</v>
      </c>
      <c r="I141" s="45">
        <f>+H141*$K$2</f>
        <v>31770.327570000005</v>
      </c>
      <c r="J141" s="46">
        <v>600573.30000000005</v>
      </c>
      <c r="K141" s="65"/>
      <c r="L141" s="7"/>
      <c r="M141" s="72">
        <v>672642.09600000002</v>
      </c>
      <c r="N141" s="73">
        <v>690659.29500000004</v>
      </c>
      <c r="O141" s="74">
        <f t="shared" si="15"/>
        <v>654624.897</v>
      </c>
      <c r="P141" s="12"/>
    </row>
    <row r="142" spans="1:16" ht="60" customHeight="1" x14ac:dyDescent="0.2">
      <c r="A142" s="24">
        <v>139</v>
      </c>
      <c r="B142" s="3" t="s">
        <v>10</v>
      </c>
      <c r="C142" s="3" t="s">
        <v>106</v>
      </c>
      <c r="D142" s="3" t="s">
        <v>107</v>
      </c>
      <c r="E142" s="3" t="s">
        <v>108</v>
      </c>
      <c r="F142" s="3" t="s">
        <v>42</v>
      </c>
      <c r="G142" s="4" t="s">
        <v>15</v>
      </c>
      <c r="H142" s="46">
        <v>426337.33333333331</v>
      </c>
      <c r="I142" s="45">
        <f>+H142*$K$2</f>
        <v>22553.244933333335</v>
      </c>
      <c r="J142" s="46">
        <v>426337.33333333331</v>
      </c>
      <c r="K142" s="49" t="s">
        <v>346</v>
      </c>
      <c r="L142" s="7">
        <v>251400</v>
      </c>
      <c r="M142" s="72">
        <v>477497.81333333335</v>
      </c>
      <c r="N142" s="73">
        <v>490287.93333333335</v>
      </c>
      <c r="O142" s="74">
        <f t="shared" si="15"/>
        <v>464707.69333333336</v>
      </c>
      <c r="P142" s="12" t="s">
        <v>381</v>
      </c>
    </row>
    <row r="143" spans="1:16" ht="60" customHeight="1" x14ac:dyDescent="0.2">
      <c r="A143" s="24">
        <v>140</v>
      </c>
      <c r="B143" s="3" t="s">
        <v>10</v>
      </c>
      <c r="C143" s="3" t="s">
        <v>106</v>
      </c>
      <c r="D143" s="3" t="s">
        <v>107</v>
      </c>
      <c r="E143" s="3" t="s">
        <v>108</v>
      </c>
      <c r="F143" s="3" t="s">
        <v>122</v>
      </c>
      <c r="G143" s="4" t="s">
        <v>15</v>
      </c>
      <c r="H143" s="44"/>
      <c r="I143" s="45"/>
      <c r="J143" s="46"/>
      <c r="K143" s="65"/>
      <c r="L143" s="7"/>
      <c r="M143" s="72">
        <v>393176</v>
      </c>
      <c r="N143" s="73">
        <v>403707.5</v>
      </c>
      <c r="O143" s="74">
        <f>AVERAGE(M143,N143)</f>
        <v>398441.75</v>
      </c>
      <c r="P143" s="12" t="s">
        <v>384</v>
      </c>
    </row>
    <row r="144" spans="1:16" ht="60" customHeight="1" x14ac:dyDescent="0.2">
      <c r="A144" s="24">
        <v>141</v>
      </c>
      <c r="B144" s="3" t="s">
        <v>10</v>
      </c>
      <c r="C144" s="3" t="s">
        <v>106</v>
      </c>
      <c r="D144" s="3" t="s">
        <v>107</v>
      </c>
      <c r="E144" s="3" t="s">
        <v>108</v>
      </c>
      <c r="F144" s="3" t="s">
        <v>90</v>
      </c>
      <c r="G144" s="4" t="s">
        <v>15</v>
      </c>
      <c r="H144" s="44">
        <v>2825886</v>
      </c>
      <c r="I144" s="45">
        <f>+H144*$K$2</f>
        <v>149489.3694</v>
      </c>
      <c r="J144" s="46">
        <v>2825885.8</v>
      </c>
      <c r="K144" s="65"/>
      <c r="L144" s="7"/>
      <c r="M144" s="72">
        <v>3164992.0959999999</v>
      </c>
      <c r="N144" s="73">
        <v>3249768.67</v>
      </c>
      <c r="O144" s="74">
        <f t="shared" si="15"/>
        <v>3080215.5219999999</v>
      </c>
      <c r="P144" s="12"/>
    </row>
    <row r="145" spans="1:16" ht="60" customHeight="1" x14ac:dyDescent="0.2">
      <c r="A145" s="24">
        <v>142</v>
      </c>
      <c r="B145" s="3" t="s">
        <v>10</v>
      </c>
      <c r="C145" s="3" t="s">
        <v>106</v>
      </c>
      <c r="D145" s="3" t="s">
        <v>107</v>
      </c>
      <c r="E145" s="3" t="s">
        <v>108</v>
      </c>
      <c r="F145" s="3" t="s">
        <v>91</v>
      </c>
      <c r="G145" s="4" t="s">
        <v>15</v>
      </c>
      <c r="H145" s="44">
        <v>2722165</v>
      </c>
      <c r="I145" s="45">
        <f>+H145*$K$2</f>
        <v>144002.52850000001</v>
      </c>
      <c r="J145" s="46">
        <v>2722164.666666667</v>
      </c>
      <c r="K145" s="65"/>
      <c r="L145" s="7"/>
      <c r="M145" s="72">
        <v>3048824.4266666668</v>
      </c>
      <c r="N145" s="73">
        <v>3130489.3666666667</v>
      </c>
      <c r="O145" s="74">
        <f t="shared" si="15"/>
        <v>2967159.4866666668</v>
      </c>
      <c r="P145" s="12"/>
    </row>
    <row r="146" spans="1:16" ht="60" customHeight="1" x14ac:dyDescent="0.2">
      <c r="A146" s="24">
        <v>143</v>
      </c>
      <c r="B146" s="3" t="s">
        <v>10</v>
      </c>
      <c r="C146" s="3" t="s">
        <v>106</v>
      </c>
      <c r="D146" s="3" t="s">
        <v>107</v>
      </c>
      <c r="E146" s="3" t="s">
        <v>108</v>
      </c>
      <c r="F146" s="3" t="s">
        <v>123</v>
      </c>
      <c r="G146" s="4" t="s">
        <v>15</v>
      </c>
      <c r="H146" s="44"/>
      <c r="I146" s="45"/>
      <c r="J146" s="46"/>
      <c r="K146" s="65"/>
      <c r="L146" s="7"/>
      <c r="M146" s="72">
        <v>112624.7136</v>
      </c>
      <c r="N146" s="73">
        <v>115641.447</v>
      </c>
      <c r="O146" s="74">
        <f t="shared" ref="O146:O155" si="16">AVERAGE(M146,N146)</f>
        <v>114133.0803</v>
      </c>
      <c r="P146" s="12" t="s">
        <v>384</v>
      </c>
    </row>
    <row r="147" spans="1:16" ht="60" customHeight="1" x14ac:dyDescent="0.2">
      <c r="A147" s="24">
        <v>144</v>
      </c>
      <c r="B147" s="3" t="s">
        <v>10</v>
      </c>
      <c r="C147" s="3" t="s">
        <v>106</v>
      </c>
      <c r="D147" s="3" t="s">
        <v>107</v>
      </c>
      <c r="E147" s="3" t="s">
        <v>108</v>
      </c>
      <c r="F147" s="3" t="s">
        <v>124</v>
      </c>
      <c r="G147" s="4" t="s">
        <v>15</v>
      </c>
      <c r="H147" s="44"/>
      <c r="I147" s="45"/>
      <c r="J147" s="46"/>
      <c r="K147" s="65"/>
      <c r="L147" s="7"/>
      <c r="M147" s="72">
        <v>56644</v>
      </c>
      <c r="N147" s="73">
        <v>56644</v>
      </c>
      <c r="O147" s="74">
        <f t="shared" si="16"/>
        <v>56644</v>
      </c>
      <c r="P147" s="12"/>
    </row>
    <row r="148" spans="1:16" ht="60" customHeight="1" x14ac:dyDescent="0.2">
      <c r="A148" s="24">
        <v>145</v>
      </c>
      <c r="B148" s="3" t="s">
        <v>10</v>
      </c>
      <c r="C148" s="3" t="s">
        <v>106</v>
      </c>
      <c r="D148" s="3" t="s">
        <v>107</v>
      </c>
      <c r="E148" s="3" t="s">
        <v>108</v>
      </c>
      <c r="F148" s="3" t="s">
        <v>125</v>
      </c>
      <c r="G148" s="4" t="s">
        <v>17</v>
      </c>
      <c r="H148" s="44"/>
      <c r="I148" s="45"/>
      <c r="J148" s="56"/>
      <c r="K148" s="49" t="s">
        <v>354</v>
      </c>
      <c r="L148" s="7">
        <v>37900</v>
      </c>
      <c r="M148" s="72">
        <v>2209116</v>
      </c>
      <c r="N148" s="73">
        <v>2209116</v>
      </c>
      <c r="O148" s="74">
        <f t="shared" si="16"/>
        <v>2209116</v>
      </c>
      <c r="P148" s="12" t="s">
        <v>382</v>
      </c>
    </row>
    <row r="149" spans="1:16" ht="60" customHeight="1" x14ac:dyDescent="0.2">
      <c r="A149" s="24">
        <v>146</v>
      </c>
      <c r="B149" s="3" t="s">
        <v>10</v>
      </c>
      <c r="C149" s="3" t="s">
        <v>106</v>
      </c>
      <c r="D149" s="3" t="s">
        <v>107</v>
      </c>
      <c r="E149" s="3" t="s">
        <v>108</v>
      </c>
      <c r="F149" s="3" t="s">
        <v>126</v>
      </c>
      <c r="G149" s="4" t="s">
        <v>15</v>
      </c>
      <c r="H149" s="44"/>
      <c r="I149" s="45"/>
      <c r="J149" s="46"/>
      <c r="K149" s="65"/>
      <c r="L149" s="7"/>
      <c r="M149" s="72">
        <v>1547682.304</v>
      </c>
      <c r="N149" s="73">
        <v>1589138.08</v>
      </c>
      <c r="O149" s="74">
        <f t="shared" si="16"/>
        <v>1568410.192</v>
      </c>
      <c r="P149" s="12" t="s">
        <v>384</v>
      </c>
    </row>
    <row r="150" spans="1:16" ht="60" customHeight="1" x14ac:dyDescent="0.2">
      <c r="A150" s="24">
        <v>147</v>
      </c>
      <c r="B150" s="3" t="s">
        <v>10</v>
      </c>
      <c r="C150" s="3" t="s">
        <v>106</v>
      </c>
      <c r="D150" s="3" t="s">
        <v>107</v>
      </c>
      <c r="E150" s="3" t="s">
        <v>108</v>
      </c>
      <c r="F150" s="3" t="s">
        <v>127</v>
      </c>
      <c r="G150" s="4" t="s">
        <v>15</v>
      </c>
      <c r="H150" s="44"/>
      <c r="I150" s="45"/>
      <c r="J150" s="64"/>
      <c r="K150" s="65"/>
      <c r="L150" s="7"/>
      <c r="M150" s="72">
        <v>297381</v>
      </c>
      <c r="N150" s="73">
        <v>297381</v>
      </c>
      <c r="O150" s="74">
        <f t="shared" si="16"/>
        <v>297381</v>
      </c>
      <c r="P150" s="12"/>
    </row>
    <row r="151" spans="1:16" ht="60" customHeight="1" x14ac:dyDescent="0.2">
      <c r="A151" s="24">
        <v>148</v>
      </c>
      <c r="B151" s="3" t="s">
        <v>10</v>
      </c>
      <c r="C151" s="3" t="s">
        <v>106</v>
      </c>
      <c r="D151" s="3" t="s">
        <v>107</v>
      </c>
      <c r="E151" s="3" t="s">
        <v>108</v>
      </c>
      <c r="F151" s="3" t="s">
        <v>128</v>
      </c>
      <c r="G151" s="4" t="s">
        <v>15</v>
      </c>
      <c r="H151" s="44"/>
      <c r="I151" s="45"/>
      <c r="J151" s="46"/>
      <c r="K151" s="65"/>
      <c r="L151" s="7"/>
      <c r="M151" s="72">
        <v>1196604.5</v>
      </c>
      <c r="N151" s="73">
        <v>1196604.5</v>
      </c>
      <c r="O151" s="74">
        <f t="shared" si="16"/>
        <v>1196604.5</v>
      </c>
      <c r="P151" s="12"/>
    </row>
    <row r="152" spans="1:16" ht="60" customHeight="1" x14ac:dyDescent="0.2">
      <c r="A152" s="24">
        <v>149</v>
      </c>
      <c r="B152" s="3" t="s">
        <v>10</v>
      </c>
      <c r="C152" s="3" t="s">
        <v>106</v>
      </c>
      <c r="D152" s="3" t="s">
        <v>107</v>
      </c>
      <c r="E152" s="3" t="s">
        <v>108</v>
      </c>
      <c r="F152" s="3" t="s">
        <v>93</v>
      </c>
      <c r="G152" s="4" t="s">
        <v>15</v>
      </c>
      <c r="H152" s="44"/>
      <c r="I152" s="45"/>
      <c r="J152" s="46"/>
      <c r="K152" s="65"/>
      <c r="L152" s="7"/>
      <c r="M152" s="72">
        <v>1721950.9440000001</v>
      </c>
      <c r="N152" s="73">
        <v>1768074.63</v>
      </c>
      <c r="O152" s="74">
        <f t="shared" si="16"/>
        <v>1745012.787</v>
      </c>
      <c r="P152" s="12"/>
    </row>
    <row r="153" spans="1:16" ht="60" customHeight="1" x14ac:dyDescent="0.2">
      <c r="A153" s="24">
        <v>150</v>
      </c>
      <c r="B153" s="3" t="s">
        <v>10</v>
      </c>
      <c r="C153" s="3" t="s">
        <v>106</v>
      </c>
      <c r="D153" s="3" t="s">
        <v>107</v>
      </c>
      <c r="E153" s="3" t="s">
        <v>108</v>
      </c>
      <c r="F153" s="3" t="s">
        <v>129</v>
      </c>
      <c r="G153" s="4" t="s">
        <v>15</v>
      </c>
      <c r="H153" s="44"/>
      <c r="I153" s="45"/>
      <c r="J153" s="46"/>
      <c r="K153" s="49" t="s">
        <v>355</v>
      </c>
      <c r="L153" s="7">
        <v>100600</v>
      </c>
      <c r="M153" s="72">
        <v>153272</v>
      </c>
      <c r="N153" s="73">
        <v>157377.5</v>
      </c>
      <c r="O153" s="74">
        <f t="shared" si="16"/>
        <v>155324.75</v>
      </c>
      <c r="P153" s="12" t="s">
        <v>382</v>
      </c>
    </row>
    <row r="154" spans="1:16" ht="60" customHeight="1" x14ac:dyDescent="0.2">
      <c r="A154" s="24">
        <v>151</v>
      </c>
      <c r="B154" s="3" t="s">
        <v>10</v>
      </c>
      <c r="C154" s="3" t="s">
        <v>106</v>
      </c>
      <c r="D154" s="3" t="s">
        <v>107</v>
      </c>
      <c r="E154" s="3" t="s">
        <v>108</v>
      </c>
      <c r="F154" s="3" t="s">
        <v>130</v>
      </c>
      <c r="G154" s="4" t="s">
        <v>15</v>
      </c>
      <c r="H154" s="44"/>
      <c r="I154" s="45"/>
      <c r="J154" s="46"/>
      <c r="K154" s="65"/>
      <c r="L154" s="7"/>
      <c r="M154" s="72">
        <v>287562.38560000004</v>
      </c>
      <c r="N154" s="73">
        <v>295264.94950000005</v>
      </c>
      <c r="O154" s="74">
        <f t="shared" si="16"/>
        <v>291413.66755000001</v>
      </c>
      <c r="P154" s="12" t="s">
        <v>384</v>
      </c>
    </row>
    <row r="155" spans="1:16" ht="60" customHeight="1" x14ac:dyDescent="0.2">
      <c r="A155" s="24">
        <v>152</v>
      </c>
      <c r="B155" s="3" t="s">
        <v>10</v>
      </c>
      <c r="C155" s="3" t="s">
        <v>106</v>
      </c>
      <c r="D155" s="3" t="s">
        <v>107</v>
      </c>
      <c r="E155" s="3" t="s">
        <v>108</v>
      </c>
      <c r="F155" s="3" t="s">
        <v>94</v>
      </c>
      <c r="G155" s="4" t="s">
        <v>15</v>
      </c>
      <c r="H155" s="44"/>
      <c r="I155" s="45"/>
      <c r="J155" s="46"/>
      <c r="K155" s="50" t="s">
        <v>352</v>
      </c>
      <c r="L155" s="7">
        <v>53000</v>
      </c>
      <c r="M155" s="72">
        <v>617903.85066666664</v>
      </c>
      <c r="N155" s="73">
        <v>634454.84666666668</v>
      </c>
      <c r="O155" s="74">
        <f t="shared" si="16"/>
        <v>626179.34866666666</v>
      </c>
      <c r="P155" s="12" t="s">
        <v>382</v>
      </c>
    </row>
    <row r="156" spans="1:16" ht="60" customHeight="1" x14ac:dyDescent="0.2">
      <c r="A156" s="24">
        <v>153</v>
      </c>
      <c r="B156" s="3" t="s">
        <v>10</v>
      </c>
      <c r="C156" s="3" t="s">
        <v>106</v>
      </c>
      <c r="D156" s="3" t="s">
        <v>107</v>
      </c>
      <c r="E156" s="3" t="s">
        <v>108</v>
      </c>
      <c r="F156" s="3" t="s">
        <v>51</v>
      </c>
      <c r="G156" s="4" t="s">
        <v>15</v>
      </c>
      <c r="H156" s="44">
        <v>105275</v>
      </c>
      <c r="I156" s="45">
        <f>+H156*$K$2</f>
        <v>5569.0475000000006</v>
      </c>
      <c r="J156" s="46">
        <v>90075.066666666666</v>
      </c>
      <c r="K156" s="65"/>
      <c r="L156" s="7"/>
      <c r="M156" s="72">
        <v>100884.07466666668</v>
      </c>
      <c r="N156" s="73">
        <v>103586.32666666668</v>
      </c>
      <c r="O156" s="74">
        <f t="shared" si="15"/>
        <v>98181.82266666666</v>
      </c>
      <c r="P156" s="12"/>
    </row>
    <row r="157" spans="1:16" ht="60" customHeight="1" x14ac:dyDescent="0.2">
      <c r="A157" s="24">
        <v>154</v>
      </c>
      <c r="B157" s="3" t="s">
        <v>10</v>
      </c>
      <c r="C157" s="3" t="s">
        <v>106</v>
      </c>
      <c r="D157" s="3" t="s">
        <v>107</v>
      </c>
      <c r="E157" s="3" t="s">
        <v>108</v>
      </c>
      <c r="F157" s="3" t="s">
        <v>52</v>
      </c>
      <c r="G157" s="4" t="s">
        <v>15</v>
      </c>
      <c r="H157" s="44">
        <v>107727</v>
      </c>
      <c r="I157" s="45">
        <f>+H157*$K$2</f>
        <v>5698.7583000000004</v>
      </c>
      <c r="J157" s="46">
        <v>91693.466666666674</v>
      </c>
      <c r="K157" s="65"/>
      <c r="L157" s="7"/>
      <c r="M157" s="72">
        <v>102696.68266666667</v>
      </c>
      <c r="N157" s="73">
        <v>105447.48666666668</v>
      </c>
      <c r="O157" s="74">
        <f t="shared" si="15"/>
        <v>99945.878666666686</v>
      </c>
      <c r="P157" s="12"/>
    </row>
    <row r="158" spans="1:16" ht="60" customHeight="1" x14ac:dyDescent="0.2">
      <c r="A158" s="24">
        <v>155</v>
      </c>
      <c r="B158" s="3" t="s">
        <v>10</v>
      </c>
      <c r="C158" s="3" t="s">
        <v>106</v>
      </c>
      <c r="D158" s="3" t="s">
        <v>107</v>
      </c>
      <c r="E158" s="3" t="s">
        <v>108</v>
      </c>
      <c r="F158" s="3" t="s">
        <v>95</v>
      </c>
      <c r="G158" s="4" t="s">
        <v>15</v>
      </c>
      <c r="H158" s="44">
        <v>250583</v>
      </c>
      <c r="I158" s="45">
        <f>+H158*$K$2</f>
        <v>13255.840700000001</v>
      </c>
      <c r="J158" s="46">
        <v>250582.6</v>
      </c>
      <c r="K158" s="65"/>
      <c r="L158" s="7"/>
      <c r="M158" s="72">
        <v>280652.51199999999</v>
      </c>
      <c r="N158" s="73">
        <v>288169.99</v>
      </c>
      <c r="O158" s="74">
        <f t="shared" si="15"/>
        <v>273135.03399999999</v>
      </c>
      <c r="P158" s="12"/>
    </row>
    <row r="159" spans="1:16" ht="60" customHeight="1" x14ac:dyDescent="0.2">
      <c r="A159" s="24">
        <v>156</v>
      </c>
      <c r="B159" s="3" t="s">
        <v>10</v>
      </c>
      <c r="C159" s="3" t="s">
        <v>106</v>
      </c>
      <c r="D159" s="3" t="s">
        <v>107</v>
      </c>
      <c r="E159" s="3" t="s">
        <v>108</v>
      </c>
      <c r="F159" s="3" t="s">
        <v>53</v>
      </c>
      <c r="G159" s="4" t="s">
        <v>15</v>
      </c>
      <c r="H159" s="46">
        <v>273462</v>
      </c>
      <c r="I159" s="45">
        <f>+H159*$K$2</f>
        <v>14466.139800000001</v>
      </c>
      <c r="J159" s="46">
        <v>273462</v>
      </c>
      <c r="K159" s="65"/>
      <c r="L159" s="7"/>
      <c r="M159" s="72">
        <v>306277.44</v>
      </c>
      <c r="N159" s="73">
        <v>314481.3</v>
      </c>
      <c r="O159" s="74">
        <f t="shared" si="15"/>
        <v>298073.58</v>
      </c>
      <c r="P159" s="12"/>
    </row>
    <row r="160" spans="1:16" ht="60" customHeight="1" x14ac:dyDescent="0.2">
      <c r="A160" s="24">
        <v>157</v>
      </c>
      <c r="B160" s="3" t="s">
        <v>10</v>
      </c>
      <c r="C160" s="3" t="s">
        <v>106</v>
      </c>
      <c r="D160" s="3" t="s">
        <v>107</v>
      </c>
      <c r="E160" s="3" t="s">
        <v>108</v>
      </c>
      <c r="F160" s="3" t="s">
        <v>54</v>
      </c>
      <c r="G160" s="4" t="s">
        <v>15</v>
      </c>
      <c r="H160" s="46">
        <v>305322.26666666672</v>
      </c>
      <c r="I160" s="45">
        <f>+H160*$K$2</f>
        <v>16151.54790666667</v>
      </c>
      <c r="J160" s="46">
        <v>305322.26666666672</v>
      </c>
      <c r="K160" s="65"/>
      <c r="L160" s="7"/>
      <c r="M160" s="72">
        <v>341960.93866666674</v>
      </c>
      <c r="N160" s="73">
        <v>351120.6066666668</v>
      </c>
      <c r="O160" s="74">
        <f t="shared" si="15"/>
        <v>332801.27066666674</v>
      </c>
      <c r="P160" s="12"/>
    </row>
    <row r="161" spans="1:16" ht="60" customHeight="1" x14ac:dyDescent="0.2">
      <c r="A161" s="24">
        <v>158</v>
      </c>
      <c r="B161" s="3" t="s">
        <v>10</v>
      </c>
      <c r="C161" s="3" t="s">
        <v>106</v>
      </c>
      <c r="D161" s="3" t="s">
        <v>107</v>
      </c>
      <c r="E161" s="3" t="s">
        <v>108</v>
      </c>
      <c r="F161" s="3" t="s">
        <v>131</v>
      </c>
      <c r="G161" s="4" t="s">
        <v>15</v>
      </c>
      <c r="H161" s="44"/>
      <c r="I161" s="45"/>
      <c r="J161" s="46"/>
      <c r="K161" s="65"/>
      <c r="L161" s="7"/>
      <c r="M161" s="72">
        <v>1168282.5</v>
      </c>
      <c r="N161" s="73">
        <v>1168282.5</v>
      </c>
      <c r="O161" s="74">
        <f t="shared" ref="O161:O162" si="17">AVERAGE(M161,N161)</f>
        <v>1168282.5</v>
      </c>
      <c r="P161" s="12"/>
    </row>
    <row r="162" spans="1:16" ht="60" customHeight="1" x14ac:dyDescent="0.2">
      <c r="A162" s="24">
        <v>159</v>
      </c>
      <c r="B162" s="3" t="s">
        <v>10</v>
      </c>
      <c r="C162" s="3" t="s">
        <v>106</v>
      </c>
      <c r="D162" s="3" t="s">
        <v>107</v>
      </c>
      <c r="E162" s="3" t="s">
        <v>108</v>
      </c>
      <c r="F162" s="3" t="s">
        <v>132</v>
      </c>
      <c r="G162" s="4" t="s">
        <v>15</v>
      </c>
      <c r="H162" s="44"/>
      <c r="I162" s="45"/>
      <c r="J162" s="46"/>
      <c r="K162" s="65"/>
      <c r="L162" s="7"/>
      <c r="M162" s="72">
        <v>552279</v>
      </c>
      <c r="N162" s="73">
        <v>552279</v>
      </c>
      <c r="O162" s="74">
        <f t="shared" si="17"/>
        <v>552279</v>
      </c>
      <c r="P162" s="12"/>
    </row>
    <row r="163" spans="1:16" ht="60" customHeight="1" x14ac:dyDescent="0.2">
      <c r="A163" s="24">
        <v>160</v>
      </c>
      <c r="B163" s="3" t="s">
        <v>10</v>
      </c>
      <c r="C163" s="3" t="s">
        <v>106</v>
      </c>
      <c r="D163" s="3" t="s">
        <v>107</v>
      </c>
      <c r="E163" s="3" t="s">
        <v>108</v>
      </c>
      <c r="F163" s="3" t="s">
        <v>96</v>
      </c>
      <c r="G163" s="4" t="s">
        <v>15</v>
      </c>
      <c r="H163" s="44">
        <v>359134</v>
      </c>
      <c r="I163" s="45">
        <f>+H163*$K$2</f>
        <v>18998.188600000001</v>
      </c>
      <c r="J163" s="46">
        <v>359134.45</v>
      </c>
      <c r="K163" s="65"/>
      <c r="L163" s="7"/>
      <c r="M163" s="72">
        <v>402230.58400000003</v>
      </c>
      <c r="N163" s="73">
        <v>413004.61750000011</v>
      </c>
      <c r="O163" s="74">
        <f t="shared" si="15"/>
        <v>391456.55050000007</v>
      </c>
      <c r="P163" s="12"/>
    </row>
    <row r="164" spans="1:16" ht="60" customHeight="1" x14ac:dyDescent="0.2">
      <c r="A164" s="24">
        <v>161</v>
      </c>
      <c r="B164" s="3" t="s">
        <v>10</v>
      </c>
      <c r="C164" s="3" t="s">
        <v>106</v>
      </c>
      <c r="D164" s="3" t="s">
        <v>107</v>
      </c>
      <c r="E164" s="3" t="s">
        <v>108</v>
      </c>
      <c r="F164" s="3" t="s">
        <v>97</v>
      </c>
      <c r="G164" s="4" t="s">
        <v>15</v>
      </c>
      <c r="H164" s="44">
        <v>302871</v>
      </c>
      <c r="I164" s="45">
        <f>+H164*$K$2</f>
        <v>16021.875900000001</v>
      </c>
      <c r="J164" s="46">
        <v>302870.86666666658</v>
      </c>
      <c r="K164" s="65"/>
      <c r="L164" s="7"/>
      <c r="M164" s="72">
        <v>339215.3706666666</v>
      </c>
      <c r="N164" s="73">
        <v>348301.49666666659</v>
      </c>
      <c r="O164" s="74">
        <f t="shared" si="15"/>
        <v>330129.24466666655</v>
      </c>
      <c r="P164" s="12"/>
    </row>
    <row r="165" spans="1:16" ht="60" customHeight="1" x14ac:dyDescent="0.2">
      <c r="A165" s="24">
        <v>162</v>
      </c>
      <c r="B165" s="3" t="s">
        <v>10</v>
      </c>
      <c r="C165" s="3" t="s">
        <v>106</v>
      </c>
      <c r="D165" s="3" t="s">
        <v>107</v>
      </c>
      <c r="E165" s="3" t="s">
        <v>108</v>
      </c>
      <c r="F165" s="3" t="s">
        <v>133</v>
      </c>
      <c r="G165" s="4" t="s">
        <v>15</v>
      </c>
      <c r="H165" s="44"/>
      <c r="I165" s="45"/>
      <c r="J165" s="46"/>
      <c r="K165" s="65"/>
      <c r="L165" s="7"/>
      <c r="M165" s="72">
        <v>1132880</v>
      </c>
      <c r="N165" s="73">
        <v>1132880</v>
      </c>
      <c r="O165" s="74">
        <f>AVERAGE(M165,N165)</f>
        <v>1132880</v>
      </c>
      <c r="P165" s="12"/>
    </row>
    <row r="166" spans="1:16" ht="60" customHeight="1" x14ac:dyDescent="0.2">
      <c r="A166" s="24">
        <v>163</v>
      </c>
      <c r="B166" s="3" t="s">
        <v>10</v>
      </c>
      <c r="C166" s="3" t="s">
        <v>106</v>
      </c>
      <c r="D166" s="3" t="s">
        <v>107</v>
      </c>
      <c r="E166" s="3" t="s">
        <v>108</v>
      </c>
      <c r="F166" s="3" t="s">
        <v>134</v>
      </c>
      <c r="G166" s="4" t="s">
        <v>15</v>
      </c>
      <c r="H166" s="44">
        <v>1054579</v>
      </c>
      <c r="I166" s="45">
        <f>+H166*$K$2</f>
        <v>55787.229100000004</v>
      </c>
      <c r="J166" s="46">
        <v>1054578.8</v>
      </c>
      <c r="K166" s="65"/>
      <c r="L166" s="7"/>
      <c r="M166" s="72">
        <v>1181128.2560000001</v>
      </c>
      <c r="N166" s="73">
        <v>1212765.6200000001</v>
      </c>
      <c r="O166" s="74">
        <f t="shared" si="15"/>
        <v>1149490.892</v>
      </c>
      <c r="P166" s="12"/>
    </row>
    <row r="167" spans="1:16" ht="60" customHeight="1" x14ac:dyDescent="0.2">
      <c r="A167" s="24">
        <v>164</v>
      </c>
      <c r="B167" s="3" t="s">
        <v>62</v>
      </c>
      <c r="C167" s="3" t="s">
        <v>106</v>
      </c>
      <c r="D167" s="3" t="s">
        <v>107</v>
      </c>
      <c r="E167" s="3" t="s">
        <v>108</v>
      </c>
      <c r="F167" s="3" t="s">
        <v>63</v>
      </c>
      <c r="G167" s="4" t="s">
        <v>15</v>
      </c>
      <c r="H167" s="46">
        <v>163916</v>
      </c>
      <c r="I167" s="45">
        <f>+H167*$K$2</f>
        <v>8671.1563999999998</v>
      </c>
      <c r="J167" s="46">
        <v>163916</v>
      </c>
      <c r="K167" s="65"/>
      <c r="L167" s="7"/>
      <c r="M167" s="72">
        <v>183585.92000000004</v>
      </c>
      <c r="N167" s="73">
        <v>188503.40000000002</v>
      </c>
      <c r="O167" s="74">
        <f t="shared" si="15"/>
        <v>178668.44000000003</v>
      </c>
      <c r="P167" s="12"/>
    </row>
    <row r="168" spans="1:16" ht="60" customHeight="1" x14ac:dyDescent="0.2">
      <c r="A168" s="24">
        <v>165</v>
      </c>
      <c r="B168" s="3" t="s">
        <v>62</v>
      </c>
      <c r="C168" s="3" t="s">
        <v>106</v>
      </c>
      <c r="D168" s="3" t="s">
        <v>107</v>
      </c>
      <c r="E168" s="3" t="s">
        <v>108</v>
      </c>
      <c r="F168" s="3" t="s">
        <v>135</v>
      </c>
      <c r="G168" s="4" t="s">
        <v>15</v>
      </c>
      <c r="H168" s="44"/>
      <c r="I168" s="45"/>
      <c r="J168" s="46"/>
      <c r="K168" s="65"/>
      <c r="L168" s="7"/>
      <c r="M168" s="72">
        <v>2690590</v>
      </c>
      <c r="N168" s="73">
        <v>2690590</v>
      </c>
      <c r="O168" s="74">
        <f>AVERAGE(M168,N168)</f>
        <v>2690590</v>
      </c>
      <c r="P168" s="12"/>
    </row>
    <row r="169" spans="1:16" ht="60" customHeight="1" x14ac:dyDescent="0.2">
      <c r="A169" s="24">
        <v>166</v>
      </c>
      <c r="B169" s="3" t="s">
        <v>62</v>
      </c>
      <c r="C169" s="3" t="s">
        <v>106</v>
      </c>
      <c r="D169" s="3" t="s">
        <v>107</v>
      </c>
      <c r="E169" s="3" t="s">
        <v>108</v>
      </c>
      <c r="F169" s="3" t="s">
        <v>136</v>
      </c>
      <c r="G169" s="4" t="s">
        <v>15</v>
      </c>
      <c r="H169" s="44">
        <v>135152</v>
      </c>
      <c r="I169" s="45">
        <f>+H169*$K$2</f>
        <v>7149.5408000000007</v>
      </c>
      <c r="J169" s="46">
        <v>214200</v>
      </c>
      <c r="K169" s="65"/>
      <c r="L169" s="7"/>
      <c r="M169" s="72">
        <v>239904</v>
      </c>
      <c r="N169" s="73">
        <v>246330</v>
      </c>
      <c r="O169" s="74">
        <f t="shared" si="15"/>
        <v>233478</v>
      </c>
      <c r="P169" s="12"/>
    </row>
    <row r="170" spans="1:16" ht="60" customHeight="1" x14ac:dyDescent="0.2">
      <c r="A170" s="24">
        <v>167</v>
      </c>
      <c r="B170" s="3" t="s">
        <v>62</v>
      </c>
      <c r="C170" s="3" t="s">
        <v>106</v>
      </c>
      <c r="D170" s="3" t="s">
        <v>107</v>
      </c>
      <c r="E170" s="3" t="s">
        <v>108</v>
      </c>
      <c r="F170" s="3" t="s">
        <v>98</v>
      </c>
      <c r="G170" s="4" t="s">
        <v>15</v>
      </c>
      <c r="H170" s="44">
        <v>133534</v>
      </c>
      <c r="I170" s="45">
        <f>+H170*$K$2</f>
        <v>7063.9486000000006</v>
      </c>
      <c r="J170" s="46">
        <v>135152.26666666669</v>
      </c>
      <c r="K170" s="65"/>
      <c r="L170" s="7"/>
      <c r="M170" s="72">
        <v>151370.53866666669</v>
      </c>
      <c r="N170" s="73">
        <v>155425.10666666669</v>
      </c>
      <c r="O170" s="74">
        <f t="shared" si="15"/>
        <v>147315.97066666669</v>
      </c>
      <c r="P170" s="12"/>
    </row>
    <row r="171" spans="1:16" ht="60" customHeight="1" x14ac:dyDescent="0.2">
      <c r="A171" s="24">
        <v>168</v>
      </c>
      <c r="B171" s="3" t="s">
        <v>62</v>
      </c>
      <c r="C171" s="3" t="s">
        <v>106</v>
      </c>
      <c r="D171" s="3" t="s">
        <v>107</v>
      </c>
      <c r="E171" s="3" t="s">
        <v>108</v>
      </c>
      <c r="F171" s="3" t="s">
        <v>137</v>
      </c>
      <c r="G171" s="4" t="s">
        <v>15</v>
      </c>
      <c r="H171" s="44"/>
      <c r="I171" s="45"/>
      <c r="J171" s="46"/>
      <c r="K171" s="65"/>
      <c r="L171" s="7"/>
      <c r="M171" s="72">
        <v>533120</v>
      </c>
      <c r="N171" s="73">
        <v>547400</v>
      </c>
      <c r="O171" s="74">
        <f t="shared" ref="O171:O172" si="18">AVERAGE(M171,N171)</f>
        <v>540260</v>
      </c>
      <c r="P171" s="12" t="s">
        <v>384</v>
      </c>
    </row>
    <row r="172" spans="1:16" ht="60" customHeight="1" x14ac:dyDescent="0.2">
      <c r="A172" s="24">
        <v>169</v>
      </c>
      <c r="B172" s="3" t="s">
        <v>62</v>
      </c>
      <c r="C172" s="3" t="s">
        <v>106</v>
      </c>
      <c r="D172" s="3" t="s">
        <v>107</v>
      </c>
      <c r="E172" s="3" t="s">
        <v>108</v>
      </c>
      <c r="F172" s="3" t="s">
        <v>138</v>
      </c>
      <c r="G172" s="4" t="s">
        <v>15</v>
      </c>
      <c r="H172" s="44"/>
      <c r="I172" s="45"/>
      <c r="J172" s="46"/>
      <c r="K172" s="65"/>
      <c r="L172" s="7"/>
      <c r="M172" s="72">
        <v>159936</v>
      </c>
      <c r="N172" s="73">
        <v>164220</v>
      </c>
      <c r="O172" s="74">
        <f t="shared" si="18"/>
        <v>162078</v>
      </c>
      <c r="P172" s="12" t="s">
        <v>384</v>
      </c>
    </row>
    <row r="173" spans="1:16" ht="60" customHeight="1" x14ac:dyDescent="0.2">
      <c r="A173" s="24">
        <v>170</v>
      </c>
      <c r="B173" s="3" t="s">
        <v>62</v>
      </c>
      <c r="C173" s="3" t="s">
        <v>106</v>
      </c>
      <c r="D173" s="3" t="s">
        <v>107</v>
      </c>
      <c r="E173" s="3" t="s">
        <v>108</v>
      </c>
      <c r="F173" s="3" t="s">
        <v>66</v>
      </c>
      <c r="G173" s="4" t="s">
        <v>15</v>
      </c>
      <c r="H173" s="46">
        <v>340734.6</v>
      </c>
      <c r="I173" s="45">
        <f>+H173*$K$2</f>
        <v>18024.860339999999</v>
      </c>
      <c r="J173" s="46">
        <v>340734.6</v>
      </c>
      <c r="K173" s="65"/>
      <c r="L173" s="7"/>
      <c r="M173" s="72">
        <v>381622.75200000004</v>
      </c>
      <c r="N173" s="73">
        <v>391844.79</v>
      </c>
      <c r="O173" s="74">
        <f t="shared" si="15"/>
        <v>371400.71399999998</v>
      </c>
      <c r="P173" s="12"/>
    </row>
    <row r="174" spans="1:16" ht="60" customHeight="1" x14ac:dyDescent="0.2">
      <c r="A174" s="24">
        <v>171</v>
      </c>
      <c r="B174" s="3" t="s">
        <v>62</v>
      </c>
      <c r="C174" s="3" t="s">
        <v>106</v>
      </c>
      <c r="D174" s="3" t="s">
        <v>107</v>
      </c>
      <c r="E174" s="3" t="s">
        <v>108</v>
      </c>
      <c r="F174" s="3" t="s">
        <v>99</v>
      </c>
      <c r="G174" s="4" t="s">
        <v>15</v>
      </c>
      <c r="H174" s="46">
        <v>607535.4</v>
      </c>
      <c r="I174" s="45">
        <f>+H174*$K$2</f>
        <v>32138.622660000005</v>
      </c>
      <c r="J174" s="46">
        <v>607535.4</v>
      </c>
      <c r="K174" s="65"/>
      <c r="L174" s="7"/>
      <c r="M174" s="72">
        <v>680439.64800000004</v>
      </c>
      <c r="N174" s="73">
        <v>698665.71000000008</v>
      </c>
      <c r="O174" s="74">
        <f t="shared" si="15"/>
        <v>662213.58600000001</v>
      </c>
      <c r="P174" s="12"/>
    </row>
    <row r="175" spans="1:16" ht="60" customHeight="1" x14ac:dyDescent="0.2">
      <c r="A175" s="24">
        <v>172</v>
      </c>
      <c r="B175" s="3" t="s">
        <v>62</v>
      </c>
      <c r="C175" s="3" t="s">
        <v>106</v>
      </c>
      <c r="D175" s="3" t="s">
        <v>107</v>
      </c>
      <c r="E175" s="3" t="s">
        <v>108</v>
      </c>
      <c r="F175" s="3" t="s">
        <v>67</v>
      </c>
      <c r="G175" s="4" t="s">
        <v>15</v>
      </c>
      <c r="H175" s="44">
        <v>108465</v>
      </c>
      <c r="I175" s="45">
        <f>+H175*$K$2</f>
        <v>5737.7984999999999</v>
      </c>
      <c r="J175" s="46">
        <v>106988.93333333331</v>
      </c>
      <c r="K175" s="65"/>
      <c r="L175" s="7"/>
      <c r="M175" s="72">
        <v>119827.60533333331</v>
      </c>
      <c r="N175" s="73">
        <v>123037.2733333333</v>
      </c>
      <c r="O175" s="74">
        <f t="shared" si="15"/>
        <v>116617.93733333331</v>
      </c>
      <c r="P175" s="12"/>
    </row>
    <row r="176" spans="1:16" ht="60" customHeight="1" x14ac:dyDescent="0.2">
      <c r="A176" s="24">
        <v>173</v>
      </c>
      <c r="B176" s="3" t="s">
        <v>62</v>
      </c>
      <c r="C176" s="3" t="s">
        <v>106</v>
      </c>
      <c r="D176" s="3" t="s">
        <v>107</v>
      </c>
      <c r="E176" s="3" t="s">
        <v>108</v>
      </c>
      <c r="F176" s="3" t="s">
        <v>139</v>
      </c>
      <c r="G176" s="4" t="s">
        <v>15</v>
      </c>
      <c r="H176" s="44"/>
      <c r="I176" s="45"/>
      <c r="J176" s="46"/>
      <c r="K176" s="65"/>
      <c r="L176" s="7"/>
      <c r="M176" s="72">
        <v>254898</v>
      </c>
      <c r="N176" s="73">
        <v>254898</v>
      </c>
      <c r="O176" s="74">
        <f t="shared" ref="O176:O177" si="19">AVERAGE(M176,N176)</f>
        <v>254898</v>
      </c>
      <c r="P176" s="12"/>
    </row>
    <row r="177" spans="1:16" ht="60" customHeight="1" x14ac:dyDescent="0.2">
      <c r="A177" s="24">
        <v>174</v>
      </c>
      <c r="B177" s="3" t="s">
        <v>62</v>
      </c>
      <c r="C177" s="3" t="s">
        <v>106</v>
      </c>
      <c r="D177" s="3" t="s">
        <v>107</v>
      </c>
      <c r="E177" s="3" t="s">
        <v>108</v>
      </c>
      <c r="F177" s="3" t="s">
        <v>140</v>
      </c>
      <c r="G177" s="4" t="s">
        <v>15</v>
      </c>
      <c r="H177" s="44"/>
      <c r="I177" s="45"/>
      <c r="J177" s="46"/>
      <c r="K177" s="65"/>
      <c r="L177" s="7"/>
      <c r="M177" s="72">
        <v>77701.792000000016</v>
      </c>
      <c r="N177" s="73">
        <v>79783.090000000011</v>
      </c>
      <c r="O177" s="74">
        <f t="shared" si="19"/>
        <v>78742.441000000021</v>
      </c>
      <c r="P177" s="12" t="s">
        <v>384</v>
      </c>
    </row>
    <row r="178" spans="1:16" ht="60" customHeight="1" x14ac:dyDescent="0.2">
      <c r="A178" s="24">
        <v>175</v>
      </c>
      <c r="B178" s="3" t="s">
        <v>62</v>
      </c>
      <c r="C178" s="3" t="s">
        <v>106</v>
      </c>
      <c r="D178" s="3" t="s">
        <v>107</v>
      </c>
      <c r="E178" s="3" t="s">
        <v>108</v>
      </c>
      <c r="F178" s="3" t="s">
        <v>100</v>
      </c>
      <c r="G178" s="4" t="s">
        <v>15</v>
      </c>
      <c r="H178" s="46">
        <v>1035912.5</v>
      </c>
      <c r="I178" s="45">
        <f t="shared" ref="I178:I184" si="20">+H178*$K$2</f>
        <v>54799.771250000005</v>
      </c>
      <c r="J178" s="46">
        <v>1035912.5</v>
      </c>
      <c r="K178" s="65"/>
      <c r="L178" s="7"/>
      <c r="M178" s="72">
        <v>1160222.0000000002</v>
      </c>
      <c r="N178" s="73">
        <v>1191299.3750000002</v>
      </c>
      <c r="O178" s="74">
        <f t="shared" si="15"/>
        <v>1129144.625</v>
      </c>
      <c r="P178" s="12"/>
    </row>
    <row r="179" spans="1:16" ht="60" customHeight="1" x14ac:dyDescent="0.2">
      <c r="A179" s="24">
        <v>176</v>
      </c>
      <c r="B179" s="3" t="s">
        <v>62</v>
      </c>
      <c r="C179" s="3" t="s">
        <v>106</v>
      </c>
      <c r="D179" s="3" t="s">
        <v>107</v>
      </c>
      <c r="E179" s="3" t="s">
        <v>108</v>
      </c>
      <c r="F179" s="3" t="s">
        <v>101</v>
      </c>
      <c r="G179" s="4" t="s">
        <v>15</v>
      </c>
      <c r="H179" s="44">
        <v>409594</v>
      </c>
      <c r="I179" s="45">
        <f t="shared" si="20"/>
        <v>21667.5226</v>
      </c>
      <c r="J179" s="46">
        <v>412485.7</v>
      </c>
      <c r="K179" s="65"/>
      <c r="L179" s="7"/>
      <c r="M179" s="72">
        <v>461983.984</v>
      </c>
      <c r="N179" s="73">
        <v>474358.55500000005</v>
      </c>
      <c r="O179" s="74">
        <f t="shared" si="15"/>
        <v>449609.413</v>
      </c>
      <c r="P179" s="12"/>
    </row>
    <row r="180" spans="1:16" ht="60" customHeight="1" x14ac:dyDescent="0.2">
      <c r="A180" s="24">
        <v>177</v>
      </c>
      <c r="B180" s="3" t="s">
        <v>62</v>
      </c>
      <c r="C180" s="3" t="s">
        <v>106</v>
      </c>
      <c r="D180" s="3" t="s">
        <v>107</v>
      </c>
      <c r="E180" s="3" t="s">
        <v>108</v>
      </c>
      <c r="F180" s="3" t="s">
        <v>102</v>
      </c>
      <c r="G180" s="4" t="s">
        <v>15</v>
      </c>
      <c r="H180" s="44">
        <v>241332</v>
      </c>
      <c r="I180" s="45">
        <f t="shared" si="20"/>
        <v>12766.462800000001</v>
      </c>
      <c r="J180" s="46">
        <v>238904.4</v>
      </c>
      <c r="K180" s="65"/>
      <c r="L180" s="7"/>
      <c r="M180" s="72">
        <v>267572.92800000001</v>
      </c>
      <c r="N180" s="73">
        <v>274740.06</v>
      </c>
      <c r="O180" s="74">
        <f t="shared" si="15"/>
        <v>260405.796</v>
      </c>
      <c r="P180" s="12"/>
    </row>
    <row r="181" spans="1:16" ht="60" customHeight="1" x14ac:dyDescent="0.2">
      <c r="A181" s="24">
        <v>178</v>
      </c>
      <c r="B181" s="3" t="s">
        <v>62</v>
      </c>
      <c r="C181" s="3" t="s">
        <v>106</v>
      </c>
      <c r="D181" s="3" t="s">
        <v>107</v>
      </c>
      <c r="E181" s="3" t="s">
        <v>108</v>
      </c>
      <c r="F181" s="3" t="s">
        <v>69</v>
      </c>
      <c r="G181" s="4" t="s">
        <v>15</v>
      </c>
      <c r="H181" s="46">
        <v>1265334.9333333331</v>
      </c>
      <c r="I181" s="45">
        <f t="shared" si="20"/>
        <v>66936.217973333332</v>
      </c>
      <c r="J181" s="46">
        <v>1265334.9333333331</v>
      </c>
      <c r="K181" s="65"/>
      <c r="L181" s="7"/>
      <c r="M181" s="72">
        <v>1417175.1253333332</v>
      </c>
      <c r="N181" s="73">
        <v>1455135.1733333331</v>
      </c>
      <c r="O181" s="74">
        <f t="shared" si="15"/>
        <v>1379215.077333333</v>
      </c>
      <c r="P181" s="12"/>
    </row>
    <row r="182" spans="1:16" ht="60" customHeight="1" x14ac:dyDescent="0.2">
      <c r="A182" s="24">
        <v>179</v>
      </c>
      <c r="B182" s="3" t="s">
        <v>62</v>
      </c>
      <c r="C182" s="3" t="s">
        <v>106</v>
      </c>
      <c r="D182" s="3" t="s">
        <v>107</v>
      </c>
      <c r="E182" s="3" t="s">
        <v>108</v>
      </c>
      <c r="F182" s="3" t="s">
        <v>103</v>
      </c>
      <c r="G182" s="4" t="s">
        <v>15</v>
      </c>
      <c r="H182" s="44">
        <v>549201</v>
      </c>
      <c r="I182" s="45">
        <f t="shared" si="20"/>
        <v>29052.732900000003</v>
      </c>
      <c r="J182" s="46">
        <v>556954.80000000005</v>
      </c>
      <c r="K182" s="65"/>
      <c r="L182" s="7"/>
      <c r="M182" s="72">
        <v>623789.37600000016</v>
      </c>
      <c r="N182" s="73">
        <v>640498.02000000014</v>
      </c>
      <c r="O182" s="74">
        <f t="shared" si="15"/>
        <v>607080.73200000019</v>
      </c>
      <c r="P182" s="12"/>
    </row>
    <row r="183" spans="1:16" ht="60" customHeight="1" x14ac:dyDescent="0.2">
      <c r="A183" s="24">
        <v>180</v>
      </c>
      <c r="B183" s="3" t="s">
        <v>62</v>
      </c>
      <c r="C183" s="3" t="s">
        <v>106</v>
      </c>
      <c r="D183" s="3" t="s">
        <v>107</v>
      </c>
      <c r="E183" s="3" t="s">
        <v>108</v>
      </c>
      <c r="F183" s="3" t="s">
        <v>71</v>
      </c>
      <c r="G183" s="4" t="s">
        <v>15</v>
      </c>
      <c r="H183" s="46">
        <v>1019433.333333333</v>
      </c>
      <c r="I183" s="45">
        <f t="shared" si="20"/>
        <v>53928.023333333316</v>
      </c>
      <c r="J183" s="46">
        <v>1019433.333333333</v>
      </c>
      <c r="K183" s="65"/>
      <c r="L183" s="7"/>
      <c r="M183" s="72">
        <v>1141765.333333333</v>
      </c>
      <c r="N183" s="73">
        <v>1172348.333333333</v>
      </c>
      <c r="O183" s="74">
        <f t="shared" si="15"/>
        <v>1111182.333333333</v>
      </c>
      <c r="P183" s="12"/>
    </row>
    <row r="184" spans="1:16" ht="60" customHeight="1" x14ac:dyDescent="0.2">
      <c r="A184" s="24">
        <v>181</v>
      </c>
      <c r="B184" s="3" t="s">
        <v>62</v>
      </c>
      <c r="C184" s="3" t="s">
        <v>106</v>
      </c>
      <c r="D184" s="3" t="s">
        <v>107</v>
      </c>
      <c r="E184" s="3" t="s">
        <v>108</v>
      </c>
      <c r="F184" s="3" t="s">
        <v>104</v>
      </c>
      <c r="G184" s="4" t="s">
        <v>15</v>
      </c>
      <c r="H184" s="44">
        <v>242189</v>
      </c>
      <c r="I184" s="45">
        <f t="shared" si="20"/>
        <v>12811.7981</v>
      </c>
      <c r="J184" s="46">
        <v>240538.66666666669</v>
      </c>
      <c r="K184" s="65"/>
      <c r="L184" s="7"/>
      <c r="M184" s="72">
        <v>269403.3066666667</v>
      </c>
      <c r="N184" s="73">
        <v>276619.46666666673</v>
      </c>
      <c r="O184" s="74">
        <f t="shared" si="15"/>
        <v>262187.14666666673</v>
      </c>
      <c r="P184" s="12"/>
    </row>
    <row r="185" spans="1:16" ht="60" customHeight="1" x14ac:dyDescent="0.2">
      <c r="A185" s="24">
        <v>182</v>
      </c>
      <c r="B185" s="3" t="s">
        <v>62</v>
      </c>
      <c r="C185" s="3" t="s">
        <v>106</v>
      </c>
      <c r="D185" s="3" t="s">
        <v>107</v>
      </c>
      <c r="E185" s="3" t="s">
        <v>108</v>
      </c>
      <c r="F185" s="3" t="s">
        <v>72</v>
      </c>
      <c r="G185" s="4" t="s">
        <v>15</v>
      </c>
      <c r="H185" s="44"/>
      <c r="I185" s="45"/>
      <c r="J185" s="46"/>
      <c r="K185" s="65"/>
      <c r="L185" s="7"/>
      <c r="M185" s="72">
        <v>8496600</v>
      </c>
      <c r="N185" s="73">
        <v>8496600</v>
      </c>
      <c r="O185" s="74">
        <f t="shared" ref="O185:O188" si="21">AVERAGE(M185,N185)</f>
        <v>8496600</v>
      </c>
      <c r="P185" s="12"/>
    </row>
    <row r="186" spans="1:16" ht="60" customHeight="1" x14ac:dyDescent="0.2">
      <c r="A186" s="24">
        <v>183</v>
      </c>
      <c r="B186" s="3" t="s">
        <v>62</v>
      </c>
      <c r="C186" s="3" t="s">
        <v>106</v>
      </c>
      <c r="D186" s="3" t="s">
        <v>107</v>
      </c>
      <c r="E186" s="3" t="s">
        <v>108</v>
      </c>
      <c r="F186" s="3" t="s">
        <v>141</v>
      </c>
      <c r="G186" s="4" t="s">
        <v>15</v>
      </c>
      <c r="H186" s="44"/>
      <c r="I186" s="45"/>
      <c r="J186" s="46"/>
      <c r="K186" s="65"/>
      <c r="L186" s="7"/>
      <c r="M186" s="72">
        <v>373184</v>
      </c>
      <c r="N186" s="73">
        <v>383180</v>
      </c>
      <c r="O186" s="74">
        <f t="shared" si="21"/>
        <v>378182</v>
      </c>
      <c r="P186" s="12" t="s">
        <v>384</v>
      </c>
    </row>
    <row r="187" spans="1:16" ht="60" customHeight="1" x14ac:dyDescent="0.2">
      <c r="A187" s="24">
        <v>184</v>
      </c>
      <c r="B187" s="3" t="s">
        <v>62</v>
      </c>
      <c r="C187" s="3" t="s">
        <v>106</v>
      </c>
      <c r="D187" s="3" t="s">
        <v>107</v>
      </c>
      <c r="E187" s="3" t="s">
        <v>108</v>
      </c>
      <c r="F187" s="3" t="s">
        <v>142</v>
      </c>
      <c r="G187" s="4" t="s">
        <v>15</v>
      </c>
      <c r="H187" s="44"/>
      <c r="I187" s="45"/>
      <c r="J187" s="46"/>
      <c r="K187" s="65"/>
      <c r="L187" s="7"/>
      <c r="M187" s="72">
        <v>1274490</v>
      </c>
      <c r="N187" s="73">
        <v>1274490</v>
      </c>
      <c r="O187" s="74">
        <f t="shared" si="21"/>
        <v>1274490</v>
      </c>
      <c r="P187" s="12"/>
    </row>
    <row r="188" spans="1:16" ht="60" customHeight="1" x14ac:dyDescent="0.2">
      <c r="A188" s="24">
        <v>185</v>
      </c>
      <c r="B188" s="3" t="s">
        <v>62</v>
      </c>
      <c r="C188" s="3" t="s">
        <v>106</v>
      </c>
      <c r="D188" s="3" t="s">
        <v>107</v>
      </c>
      <c r="E188" s="3" t="s">
        <v>108</v>
      </c>
      <c r="F188" s="3" t="s">
        <v>143</v>
      </c>
      <c r="G188" s="4" t="s">
        <v>15</v>
      </c>
      <c r="H188" s="44"/>
      <c r="I188" s="45"/>
      <c r="J188" s="46"/>
      <c r="K188" s="65"/>
      <c r="L188" s="7"/>
      <c r="M188" s="72">
        <v>599760</v>
      </c>
      <c r="N188" s="73">
        <v>615825</v>
      </c>
      <c r="O188" s="74">
        <f t="shared" si="21"/>
        <v>607792.5</v>
      </c>
      <c r="P188" s="12"/>
    </row>
    <row r="189" spans="1:16" ht="60" customHeight="1" x14ac:dyDescent="0.2">
      <c r="A189" s="24">
        <v>186</v>
      </c>
      <c r="B189" s="3" t="s">
        <v>62</v>
      </c>
      <c r="C189" s="3" t="s">
        <v>106</v>
      </c>
      <c r="D189" s="3" t="s">
        <v>107</v>
      </c>
      <c r="E189" s="3" t="s">
        <v>108</v>
      </c>
      <c r="F189" s="3" t="s">
        <v>105</v>
      </c>
      <c r="G189" s="4" t="s">
        <v>15</v>
      </c>
      <c r="H189" s="46">
        <v>792183.2</v>
      </c>
      <c r="I189" s="45">
        <f t="shared" ref="I189:I195" si="22">+H189*$K$2</f>
        <v>41906.491280000002</v>
      </c>
      <c r="J189" s="46">
        <v>792183.2</v>
      </c>
      <c r="K189" s="65"/>
      <c r="L189" s="7"/>
      <c r="M189" s="72">
        <v>887245.18399999989</v>
      </c>
      <c r="N189" s="73">
        <v>911010.67999999993</v>
      </c>
      <c r="O189" s="74">
        <f t="shared" si="15"/>
        <v>863479.68799999997</v>
      </c>
      <c r="P189" s="12"/>
    </row>
    <row r="190" spans="1:16" ht="60" customHeight="1" x14ac:dyDescent="0.2">
      <c r="A190" s="24">
        <v>187</v>
      </c>
      <c r="B190" s="3" t="s">
        <v>62</v>
      </c>
      <c r="C190" s="3" t="s">
        <v>106</v>
      </c>
      <c r="D190" s="3" t="s">
        <v>107</v>
      </c>
      <c r="E190" s="3" t="s">
        <v>108</v>
      </c>
      <c r="F190" s="3" t="s">
        <v>75</v>
      </c>
      <c r="G190" s="4" t="s">
        <v>15</v>
      </c>
      <c r="H190" s="46">
        <v>111098.4</v>
      </c>
      <c r="I190" s="45">
        <f t="shared" si="22"/>
        <v>5877.1053599999996</v>
      </c>
      <c r="J190" s="46">
        <v>111098.4</v>
      </c>
      <c r="K190" s="65"/>
      <c r="L190" s="7"/>
      <c r="M190" s="72">
        <v>124430.208</v>
      </c>
      <c r="N190" s="73">
        <v>127763.16</v>
      </c>
      <c r="O190" s="74">
        <f t="shared" si="15"/>
        <v>121097.25600000001</v>
      </c>
      <c r="P190" s="12"/>
    </row>
    <row r="191" spans="1:16" ht="60" customHeight="1" x14ac:dyDescent="0.2">
      <c r="A191" s="24">
        <v>188</v>
      </c>
      <c r="B191" s="3" t="s">
        <v>62</v>
      </c>
      <c r="C191" s="3" t="s">
        <v>106</v>
      </c>
      <c r="D191" s="3" t="s">
        <v>107</v>
      </c>
      <c r="E191" s="3" t="s">
        <v>108</v>
      </c>
      <c r="F191" s="3" t="s">
        <v>76</v>
      </c>
      <c r="G191" s="4" t="s">
        <v>15</v>
      </c>
      <c r="H191" s="46">
        <v>162162</v>
      </c>
      <c r="I191" s="45">
        <f t="shared" si="22"/>
        <v>8578.3698000000004</v>
      </c>
      <c r="J191" s="46">
        <v>162162</v>
      </c>
      <c r="K191" s="65"/>
      <c r="L191" s="7"/>
      <c r="M191" s="72">
        <v>181621.44</v>
      </c>
      <c r="N191" s="73">
        <v>186486.30000000002</v>
      </c>
      <c r="O191" s="74">
        <f t="shared" si="15"/>
        <v>176756.58</v>
      </c>
      <c r="P191" s="12"/>
    </row>
    <row r="192" spans="1:16" ht="60" customHeight="1" x14ac:dyDescent="0.2">
      <c r="A192" s="24">
        <v>189</v>
      </c>
      <c r="B192" s="3" t="s">
        <v>62</v>
      </c>
      <c r="C192" s="3" t="s">
        <v>106</v>
      </c>
      <c r="D192" s="3" t="s">
        <v>107</v>
      </c>
      <c r="E192" s="3" t="s">
        <v>108</v>
      </c>
      <c r="F192" s="3" t="s">
        <v>78</v>
      </c>
      <c r="G192" s="4" t="s">
        <v>15</v>
      </c>
      <c r="H192" s="46">
        <v>482989</v>
      </c>
      <c r="I192" s="45">
        <f t="shared" si="22"/>
        <v>25550.1181</v>
      </c>
      <c r="J192" s="46">
        <v>482989</v>
      </c>
      <c r="K192" s="65"/>
      <c r="L192" s="7"/>
      <c r="M192" s="72">
        <v>540947.68000000005</v>
      </c>
      <c r="N192" s="73">
        <v>555437.35000000009</v>
      </c>
      <c r="O192" s="74">
        <f t="shared" si="15"/>
        <v>526458.01000000013</v>
      </c>
      <c r="P192" s="12"/>
    </row>
    <row r="193" spans="1:16" ht="60" customHeight="1" x14ac:dyDescent="0.2">
      <c r="A193" s="24">
        <v>190</v>
      </c>
      <c r="B193" s="3" t="s">
        <v>62</v>
      </c>
      <c r="C193" s="3" t="s">
        <v>106</v>
      </c>
      <c r="D193" s="3" t="s">
        <v>107</v>
      </c>
      <c r="E193" s="3" t="s">
        <v>108</v>
      </c>
      <c r="F193" s="3" t="s">
        <v>79</v>
      </c>
      <c r="G193" s="4" t="s">
        <v>15</v>
      </c>
      <c r="H193" s="46">
        <v>246998</v>
      </c>
      <c r="I193" s="45">
        <f t="shared" si="22"/>
        <v>13066.1942</v>
      </c>
      <c r="J193" s="46">
        <v>246998</v>
      </c>
      <c r="K193" s="65"/>
      <c r="L193" s="7"/>
      <c r="M193" s="72">
        <v>276637.76</v>
      </c>
      <c r="N193" s="73">
        <v>284047.7</v>
      </c>
      <c r="O193" s="74">
        <f t="shared" si="15"/>
        <v>269227.82</v>
      </c>
      <c r="P193" s="12"/>
    </row>
    <row r="194" spans="1:16" ht="60" customHeight="1" x14ac:dyDescent="0.2">
      <c r="A194" s="24">
        <v>191</v>
      </c>
      <c r="B194" s="3" t="s">
        <v>62</v>
      </c>
      <c r="C194" s="3" t="s">
        <v>106</v>
      </c>
      <c r="D194" s="3" t="s">
        <v>107</v>
      </c>
      <c r="E194" s="3" t="s">
        <v>108</v>
      </c>
      <c r="F194" s="3" t="s">
        <v>80</v>
      </c>
      <c r="G194" s="4" t="s">
        <v>15</v>
      </c>
      <c r="H194" s="44">
        <v>111098</v>
      </c>
      <c r="I194" s="45">
        <f t="shared" si="22"/>
        <v>5877.0842000000002</v>
      </c>
      <c r="J194" s="46">
        <v>111836</v>
      </c>
      <c r="K194" s="65"/>
      <c r="L194" s="7"/>
      <c r="M194" s="72">
        <v>125256.32000000001</v>
      </c>
      <c r="N194" s="73">
        <v>128611.40000000001</v>
      </c>
      <c r="O194" s="74">
        <f t="shared" si="15"/>
        <v>121901.24</v>
      </c>
      <c r="P194" s="12"/>
    </row>
    <row r="195" spans="1:16" ht="60" customHeight="1" x14ac:dyDescent="0.2">
      <c r="A195" s="24">
        <v>192</v>
      </c>
      <c r="B195" s="3" t="s">
        <v>62</v>
      </c>
      <c r="C195" s="3" t="s">
        <v>106</v>
      </c>
      <c r="D195" s="3" t="s">
        <v>107</v>
      </c>
      <c r="E195" s="3" t="s">
        <v>108</v>
      </c>
      <c r="F195" s="3" t="s">
        <v>81</v>
      </c>
      <c r="G195" s="4" t="s">
        <v>15</v>
      </c>
      <c r="H195" s="46">
        <v>413010.8</v>
      </c>
      <c r="I195" s="45">
        <f t="shared" si="22"/>
        <v>21848.27132</v>
      </c>
      <c r="J195" s="56">
        <v>413010.8</v>
      </c>
      <c r="K195" s="65"/>
      <c r="L195" s="7"/>
      <c r="M195" s="72">
        <v>462572.09600000002</v>
      </c>
      <c r="N195" s="73">
        <v>474962.42</v>
      </c>
      <c r="O195" s="74">
        <f t="shared" si="15"/>
        <v>450181.77199999994</v>
      </c>
      <c r="P195" s="12"/>
    </row>
    <row r="196" spans="1:16" ht="60" customHeight="1" x14ac:dyDescent="0.2">
      <c r="A196" s="24">
        <v>193</v>
      </c>
      <c r="B196" s="3" t="s">
        <v>62</v>
      </c>
      <c r="C196" s="3" t="s">
        <v>106</v>
      </c>
      <c r="D196" s="3" t="s">
        <v>107</v>
      </c>
      <c r="E196" s="3" t="s">
        <v>108</v>
      </c>
      <c r="F196" s="3" t="s">
        <v>144</v>
      </c>
      <c r="G196" s="4" t="s">
        <v>15</v>
      </c>
      <c r="H196" s="44"/>
      <c r="I196" s="45"/>
      <c r="J196" s="46"/>
      <c r="K196" s="65"/>
      <c r="L196" s="7"/>
      <c r="M196" s="72">
        <v>1019753.5488000001</v>
      </c>
      <c r="N196" s="73">
        <v>1047068.376</v>
      </c>
      <c r="O196" s="74">
        <f>AVERAGE(M196,N196)</f>
        <v>1033410.9624000001</v>
      </c>
      <c r="P196" s="12" t="s">
        <v>384</v>
      </c>
    </row>
    <row r="197" spans="1:16" ht="60" customHeight="1" x14ac:dyDescent="0.2">
      <c r="A197" s="24">
        <v>194</v>
      </c>
      <c r="B197" s="3" t="s">
        <v>10</v>
      </c>
      <c r="C197" s="3" t="s">
        <v>145</v>
      </c>
      <c r="D197" s="3" t="s">
        <v>146</v>
      </c>
      <c r="E197" s="3" t="s">
        <v>147</v>
      </c>
      <c r="F197" s="3" t="s">
        <v>85</v>
      </c>
      <c r="G197" s="4" t="s">
        <v>17</v>
      </c>
      <c r="H197" s="44">
        <v>46701</v>
      </c>
      <c r="I197" s="45">
        <f t="shared" ref="I197:I207" si="23">+H197*$K$2</f>
        <v>2470.4829</v>
      </c>
      <c r="J197" s="64">
        <v>52922.87</v>
      </c>
      <c r="K197" s="65"/>
      <c r="L197" s="7"/>
      <c r="M197" s="72">
        <v>59273.614400000006</v>
      </c>
      <c r="N197" s="73">
        <v>60861.300500000005</v>
      </c>
      <c r="O197" s="74">
        <f t="shared" ref="O197:O260" si="24">AVERAGE(J197+M197+N197)/3</f>
        <v>57685.928300000007</v>
      </c>
      <c r="P197" s="12"/>
    </row>
    <row r="198" spans="1:16" ht="60" customHeight="1" x14ac:dyDescent="0.2">
      <c r="A198" s="24">
        <v>195</v>
      </c>
      <c r="B198" s="3" t="s">
        <v>10</v>
      </c>
      <c r="C198" s="3" t="s">
        <v>145</v>
      </c>
      <c r="D198" s="3" t="s">
        <v>146</v>
      </c>
      <c r="E198" s="3" t="s">
        <v>147</v>
      </c>
      <c r="F198" s="3" t="s">
        <v>18</v>
      </c>
      <c r="G198" s="4" t="s">
        <v>17</v>
      </c>
      <c r="H198" s="44">
        <v>46701</v>
      </c>
      <c r="I198" s="45">
        <f t="shared" si="23"/>
        <v>2470.4829</v>
      </c>
      <c r="J198" s="46">
        <v>46700.800000000003</v>
      </c>
      <c r="K198" s="50" t="s">
        <v>333</v>
      </c>
      <c r="L198" s="7">
        <v>40000</v>
      </c>
      <c r="M198" s="72">
        <v>52304.896000000001</v>
      </c>
      <c r="N198" s="73">
        <v>53705.920000000006</v>
      </c>
      <c r="O198" s="74">
        <f t="shared" si="24"/>
        <v>50903.872000000003</v>
      </c>
      <c r="P198" s="12" t="s">
        <v>381</v>
      </c>
    </row>
    <row r="199" spans="1:16" ht="60" customHeight="1" x14ac:dyDescent="0.2">
      <c r="A199" s="24">
        <v>196</v>
      </c>
      <c r="B199" s="3" t="s">
        <v>10</v>
      </c>
      <c r="C199" s="3" t="s">
        <v>145</v>
      </c>
      <c r="D199" s="3" t="s">
        <v>146</v>
      </c>
      <c r="E199" s="3" t="s">
        <v>147</v>
      </c>
      <c r="F199" s="3" t="s">
        <v>19</v>
      </c>
      <c r="G199" s="4" t="s">
        <v>17</v>
      </c>
      <c r="H199" s="44">
        <v>47064</v>
      </c>
      <c r="I199" s="45">
        <f t="shared" si="23"/>
        <v>2489.6856000000002</v>
      </c>
      <c r="J199" s="46">
        <v>47063.65</v>
      </c>
      <c r="K199" s="31" t="s">
        <v>334</v>
      </c>
      <c r="L199" s="7">
        <v>40900</v>
      </c>
      <c r="M199" s="72">
        <v>52711.288</v>
      </c>
      <c r="N199" s="73">
        <v>54123.197500000002</v>
      </c>
      <c r="O199" s="74">
        <f t="shared" si="24"/>
        <v>51299.378499999999</v>
      </c>
      <c r="P199" s="12" t="s">
        <v>381</v>
      </c>
    </row>
    <row r="200" spans="1:16" ht="60" customHeight="1" x14ac:dyDescent="0.2">
      <c r="A200" s="24">
        <v>197</v>
      </c>
      <c r="B200" s="3" t="s">
        <v>10</v>
      </c>
      <c r="C200" s="3" t="s">
        <v>145</v>
      </c>
      <c r="D200" s="3" t="s">
        <v>146</v>
      </c>
      <c r="E200" s="3" t="s">
        <v>147</v>
      </c>
      <c r="F200" s="3" t="s">
        <v>20</v>
      </c>
      <c r="G200" s="4" t="s">
        <v>15</v>
      </c>
      <c r="H200" s="44">
        <v>487392</v>
      </c>
      <c r="I200" s="45">
        <f t="shared" si="23"/>
        <v>25783.036800000002</v>
      </c>
      <c r="J200" s="46">
        <v>487392.26666666672</v>
      </c>
      <c r="K200" s="65"/>
      <c r="L200" s="7"/>
      <c r="M200" s="72">
        <v>545879.33866666676</v>
      </c>
      <c r="N200" s="73">
        <v>560501.10666666669</v>
      </c>
      <c r="O200" s="74">
        <f t="shared" si="24"/>
        <v>531257.57066666672</v>
      </c>
      <c r="P200" s="12"/>
    </row>
    <row r="201" spans="1:16" ht="60" customHeight="1" x14ac:dyDescent="0.2">
      <c r="A201" s="24">
        <v>198</v>
      </c>
      <c r="B201" s="3" t="s">
        <v>10</v>
      </c>
      <c r="C201" s="3" t="s">
        <v>145</v>
      </c>
      <c r="D201" s="3" t="s">
        <v>146</v>
      </c>
      <c r="E201" s="3" t="s">
        <v>147</v>
      </c>
      <c r="F201" s="3" t="s">
        <v>22</v>
      </c>
      <c r="G201" s="4" t="s">
        <v>15</v>
      </c>
      <c r="H201" s="44">
        <v>267972</v>
      </c>
      <c r="I201" s="45">
        <f t="shared" si="23"/>
        <v>14175.718800000001</v>
      </c>
      <c r="J201" s="46">
        <v>267972.13333333342</v>
      </c>
      <c r="K201" s="31" t="s">
        <v>335</v>
      </c>
      <c r="L201" s="7">
        <v>100900</v>
      </c>
      <c r="M201" s="72">
        <v>300128.78933333344</v>
      </c>
      <c r="N201" s="73">
        <v>308167.95333333343</v>
      </c>
      <c r="O201" s="74">
        <f t="shared" si="24"/>
        <v>292089.62533333339</v>
      </c>
      <c r="P201" s="12" t="s">
        <v>381</v>
      </c>
    </row>
    <row r="202" spans="1:16" ht="60" customHeight="1" x14ac:dyDescent="0.2">
      <c r="A202" s="24">
        <v>199</v>
      </c>
      <c r="B202" s="3" t="s">
        <v>10</v>
      </c>
      <c r="C202" s="3" t="s">
        <v>145</v>
      </c>
      <c r="D202" s="3" t="s">
        <v>146</v>
      </c>
      <c r="E202" s="3" t="s">
        <v>147</v>
      </c>
      <c r="F202" s="3" t="s">
        <v>24</v>
      </c>
      <c r="G202" s="4" t="s">
        <v>15</v>
      </c>
      <c r="H202" s="44">
        <v>1247539</v>
      </c>
      <c r="I202" s="45">
        <f t="shared" si="23"/>
        <v>65994.813099999999</v>
      </c>
      <c r="J202" s="46">
        <v>1247539.2</v>
      </c>
      <c r="K202" s="31" t="s">
        <v>336</v>
      </c>
      <c r="L202" s="7">
        <v>477900</v>
      </c>
      <c r="M202" s="72">
        <v>1397243.9040000001</v>
      </c>
      <c r="N202" s="73">
        <v>1434670.0800000001</v>
      </c>
      <c r="O202" s="74">
        <f t="shared" si="24"/>
        <v>1359817.7280000001</v>
      </c>
      <c r="P202" s="12" t="s">
        <v>381</v>
      </c>
    </row>
    <row r="203" spans="1:16" ht="60" customHeight="1" x14ac:dyDescent="0.2">
      <c r="A203" s="24">
        <v>200</v>
      </c>
      <c r="B203" s="3" t="s">
        <v>10</v>
      </c>
      <c r="C203" s="3" t="s">
        <v>145</v>
      </c>
      <c r="D203" s="3" t="s">
        <v>146</v>
      </c>
      <c r="E203" s="3" t="s">
        <v>147</v>
      </c>
      <c r="F203" s="3" t="s">
        <v>25</v>
      </c>
      <c r="G203" s="4" t="s">
        <v>15</v>
      </c>
      <c r="H203" s="44">
        <v>2325625</v>
      </c>
      <c r="I203" s="45">
        <f t="shared" si="23"/>
        <v>123025.5625</v>
      </c>
      <c r="J203" s="46">
        <v>2325624.9333333331</v>
      </c>
      <c r="K203" s="65"/>
      <c r="L203" s="7"/>
      <c r="M203" s="72">
        <v>2604699.9253333327</v>
      </c>
      <c r="N203" s="73">
        <v>2674468.6733333333</v>
      </c>
      <c r="O203" s="74">
        <f t="shared" si="24"/>
        <v>2534931.1773333331</v>
      </c>
      <c r="P203" s="12"/>
    </row>
    <row r="204" spans="1:16" ht="60" customHeight="1" x14ac:dyDescent="0.2">
      <c r="A204" s="24">
        <v>201</v>
      </c>
      <c r="B204" s="3" t="s">
        <v>10</v>
      </c>
      <c r="C204" s="3" t="s">
        <v>145</v>
      </c>
      <c r="D204" s="3" t="s">
        <v>146</v>
      </c>
      <c r="E204" s="3" t="s">
        <v>147</v>
      </c>
      <c r="F204" s="3" t="s">
        <v>26</v>
      </c>
      <c r="G204" s="4" t="s">
        <v>15</v>
      </c>
      <c r="H204" s="44">
        <v>45752</v>
      </c>
      <c r="I204" s="45">
        <f t="shared" si="23"/>
        <v>2420.2808</v>
      </c>
      <c r="J204" s="46">
        <v>45751.533333333333</v>
      </c>
      <c r="K204" s="31" t="s">
        <v>337</v>
      </c>
      <c r="L204" s="7">
        <v>19900</v>
      </c>
      <c r="M204" s="72">
        <v>51241.717333333334</v>
      </c>
      <c r="N204" s="73">
        <v>52614.263333333336</v>
      </c>
      <c r="O204" s="74">
        <f t="shared" si="24"/>
        <v>49869.171333333332</v>
      </c>
      <c r="P204" s="12" t="s">
        <v>381</v>
      </c>
    </row>
    <row r="205" spans="1:16" ht="60" customHeight="1" x14ac:dyDescent="0.2">
      <c r="A205" s="24">
        <v>202</v>
      </c>
      <c r="B205" s="3" t="s">
        <v>10</v>
      </c>
      <c r="C205" s="3" t="s">
        <v>145</v>
      </c>
      <c r="D205" s="3" t="s">
        <v>146</v>
      </c>
      <c r="E205" s="3" t="s">
        <v>147</v>
      </c>
      <c r="F205" s="3" t="s">
        <v>27</v>
      </c>
      <c r="G205" s="4" t="s">
        <v>15</v>
      </c>
      <c r="H205" s="44">
        <v>15329</v>
      </c>
      <c r="I205" s="45">
        <f t="shared" si="23"/>
        <v>810.90410000000008</v>
      </c>
      <c r="J205" s="46">
        <v>15329.2</v>
      </c>
      <c r="K205" s="31" t="s">
        <v>338</v>
      </c>
      <c r="L205" s="7">
        <v>13000</v>
      </c>
      <c r="M205" s="72">
        <v>17168.704000000002</v>
      </c>
      <c r="N205" s="73">
        <v>17628.580000000002</v>
      </c>
      <c r="O205" s="74">
        <f t="shared" si="24"/>
        <v>16708.828000000001</v>
      </c>
      <c r="P205" s="12" t="s">
        <v>381</v>
      </c>
    </row>
    <row r="206" spans="1:16" ht="60" customHeight="1" x14ac:dyDescent="0.2">
      <c r="A206" s="24">
        <v>203</v>
      </c>
      <c r="B206" s="3" t="s">
        <v>10</v>
      </c>
      <c r="C206" s="3" t="s">
        <v>145</v>
      </c>
      <c r="D206" s="3" t="s">
        <v>146</v>
      </c>
      <c r="E206" s="3" t="s">
        <v>147</v>
      </c>
      <c r="F206" s="3" t="s">
        <v>28</v>
      </c>
      <c r="G206" s="4" t="s">
        <v>15</v>
      </c>
      <c r="H206" s="44">
        <v>751636</v>
      </c>
      <c r="I206" s="45">
        <f t="shared" si="23"/>
        <v>39761.544399999999</v>
      </c>
      <c r="J206" s="46">
        <v>751635.7333333334</v>
      </c>
      <c r="K206" s="65"/>
      <c r="L206" s="7"/>
      <c r="M206" s="72">
        <v>841832.02133333334</v>
      </c>
      <c r="N206" s="73">
        <v>864381.0933333335</v>
      </c>
      <c r="O206" s="74">
        <f t="shared" si="24"/>
        <v>819282.94933333341</v>
      </c>
      <c r="P206" s="12"/>
    </row>
    <row r="207" spans="1:16" ht="60" customHeight="1" x14ac:dyDescent="0.2">
      <c r="A207" s="24">
        <v>204</v>
      </c>
      <c r="B207" s="3" t="s">
        <v>10</v>
      </c>
      <c r="C207" s="3" t="s">
        <v>145</v>
      </c>
      <c r="D207" s="3" t="s">
        <v>146</v>
      </c>
      <c r="E207" s="3" t="s">
        <v>147</v>
      </c>
      <c r="F207" s="3" t="s">
        <v>29</v>
      </c>
      <c r="G207" s="4" t="s">
        <v>15</v>
      </c>
      <c r="H207" s="44">
        <v>80182</v>
      </c>
      <c r="I207" s="45">
        <f t="shared" si="23"/>
        <v>4241.6278000000002</v>
      </c>
      <c r="J207" s="46">
        <v>80182.2</v>
      </c>
      <c r="K207" s="31" t="s">
        <v>339</v>
      </c>
      <c r="L207" s="7">
        <v>20500</v>
      </c>
      <c r="M207" s="72">
        <v>89804.064000000013</v>
      </c>
      <c r="N207" s="73">
        <v>92209.53</v>
      </c>
      <c r="O207" s="74">
        <f t="shared" si="24"/>
        <v>87398.597999999998</v>
      </c>
      <c r="P207" s="12" t="s">
        <v>381</v>
      </c>
    </row>
    <row r="208" spans="1:16" ht="60" customHeight="1" x14ac:dyDescent="0.2">
      <c r="A208" s="24">
        <v>205</v>
      </c>
      <c r="B208" s="3" t="s">
        <v>10</v>
      </c>
      <c r="C208" s="3" t="s">
        <v>145</v>
      </c>
      <c r="D208" s="3" t="s">
        <v>146</v>
      </c>
      <c r="E208" s="3" t="s">
        <v>147</v>
      </c>
      <c r="F208" s="3" t="s">
        <v>111</v>
      </c>
      <c r="G208" s="4" t="s">
        <v>15</v>
      </c>
      <c r="H208" s="44"/>
      <c r="I208" s="45"/>
      <c r="J208" s="46"/>
      <c r="K208" s="65"/>
      <c r="L208" s="7"/>
      <c r="M208" s="72">
        <v>269059</v>
      </c>
      <c r="N208" s="73">
        <v>269059</v>
      </c>
      <c r="O208" s="74">
        <f t="shared" ref="O208:O209" si="25">AVERAGE(M208,N208)</f>
        <v>269059</v>
      </c>
      <c r="P208" s="12"/>
    </row>
    <row r="209" spans="1:16" ht="60" customHeight="1" x14ac:dyDescent="0.2">
      <c r="A209" s="24">
        <v>206</v>
      </c>
      <c r="B209" s="3" t="s">
        <v>10</v>
      </c>
      <c r="C209" s="3" t="s">
        <v>145</v>
      </c>
      <c r="D209" s="3" t="s">
        <v>146</v>
      </c>
      <c r="E209" s="3" t="s">
        <v>147</v>
      </c>
      <c r="F209" s="3" t="s">
        <v>148</v>
      </c>
      <c r="G209" s="4" t="s">
        <v>15</v>
      </c>
      <c r="H209" s="44"/>
      <c r="I209" s="45"/>
      <c r="J209" s="46"/>
      <c r="K209" s="31" t="s">
        <v>356</v>
      </c>
      <c r="L209" s="7">
        <v>7000</v>
      </c>
      <c r="M209" s="72">
        <v>226576</v>
      </c>
      <c r="N209" s="73">
        <v>226576</v>
      </c>
      <c r="O209" s="74">
        <f t="shared" si="25"/>
        <v>226576</v>
      </c>
      <c r="P209" s="12" t="s">
        <v>382</v>
      </c>
    </row>
    <row r="210" spans="1:16" ht="60" customHeight="1" x14ac:dyDescent="0.2">
      <c r="A210" s="24">
        <v>207</v>
      </c>
      <c r="B210" s="3" t="s">
        <v>10</v>
      </c>
      <c r="C210" s="3" t="s">
        <v>145</v>
      </c>
      <c r="D210" s="3" t="s">
        <v>146</v>
      </c>
      <c r="E210" s="3" t="s">
        <v>147</v>
      </c>
      <c r="F210" s="3" t="s">
        <v>149</v>
      </c>
      <c r="G210" s="4" t="s">
        <v>15</v>
      </c>
      <c r="H210" s="44">
        <v>695235</v>
      </c>
      <c r="I210" s="45">
        <f>+H210*$K$2</f>
        <v>36777.931499999999</v>
      </c>
      <c r="J210" s="46">
        <v>695234.55</v>
      </c>
      <c r="K210" s="31" t="s">
        <v>357</v>
      </c>
      <c r="L210" s="7">
        <v>756900</v>
      </c>
      <c r="M210" s="72">
        <v>778662.696</v>
      </c>
      <c r="N210" s="73">
        <v>799519.73250000004</v>
      </c>
      <c r="O210" s="74">
        <f t="shared" si="24"/>
        <v>757805.65950000007</v>
      </c>
      <c r="P210" s="12" t="s">
        <v>381</v>
      </c>
    </row>
    <row r="211" spans="1:16" ht="60" customHeight="1" x14ac:dyDescent="0.2">
      <c r="A211" s="24">
        <v>208</v>
      </c>
      <c r="B211" s="3" t="s">
        <v>10</v>
      </c>
      <c r="C211" s="3" t="s">
        <v>145</v>
      </c>
      <c r="D211" s="3" t="s">
        <v>146</v>
      </c>
      <c r="E211" s="3" t="s">
        <v>147</v>
      </c>
      <c r="F211" s="3" t="s">
        <v>32</v>
      </c>
      <c r="G211" s="4" t="s">
        <v>15</v>
      </c>
      <c r="H211" s="44">
        <v>354572</v>
      </c>
      <c r="I211" s="45">
        <f>+H211*$K$2</f>
        <v>18756.858800000002</v>
      </c>
      <c r="J211" s="46">
        <v>354572.4</v>
      </c>
      <c r="K211" s="31" t="s">
        <v>340</v>
      </c>
      <c r="L211" s="7">
        <v>139944</v>
      </c>
      <c r="M211" s="72">
        <v>397121.08800000011</v>
      </c>
      <c r="N211" s="73">
        <v>407758.26000000007</v>
      </c>
      <c r="O211" s="74">
        <f t="shared" si="24"/>
        <v>386483.91600000003</v>
      </c>
      <c r="P211" s="12" t="s">
        <v>381</v>
      </c>
    </row>
    <row r="212" spans="1:16" ht="60" customHeight="1" x14ac:dyDescent="0.2">
      <c r="A212" s="24">
        <v>209</v>
      </c>
      <c r="B212" s="3" t="s">
        <v>10</v>
      </c>
      <c r="C212" s="3" t="s">
        <v>145</v>
      </c>
      <c r="D212" s="3" t="s">
        <v>146</v>
      </c>
      <c r="E212" s="3" t="s">
        <v>147</v>
      </c>
      <c r="F212" s="3" t="s">
        <v>33</v>
      </c>
      <c r="G212" s="4" t="s">
        <v>15</v>
      </c>
      <c r="H212" s="44"/>
      <c r="I212" s="45"/>
      <c r="J212" s="46"/>
      <c r="K212" s="31" t="s">
        <v>341</v>
      </c>
      <c r="L212" s="7">
        <v>28000</v>
      </c>
      <c r="M212" s="72">
        <v>438991</v>
      </c>
      <c r="N212" s="73">
        <v>438991</v>
      </c>
      <c r="O212" s="74">
        <f>AVERAGE(M212,N212)</f>
        <v>438991</v>
      </c>
      <c r="P212" s="12" t="s">
        <v>382</v>
      </c>
    </row>
    <row r="213" spans="1:16" ht="60" customHeight="1" x14ac:dyDescent="0.2">
      <c r="A213" s="24">
        <v>210</v>
      </c>
      <c r="B213" s="3" t="s">
        <v>10</v>
      </c>
      <c r="C213" s="3" t="s">
        <v>145</v>
      </c>
      <c r="D213" s="3" t="s">
        <v>146</v>
      </c>
      <c r="E213" s="3" t="s">
        <v>147</v>
      </c>
      <c r="F213" s="3" t="s">
        <v>34</v>
      </c>
      <c r="G213" s="4" t="s">
        <v>15</v>
      </c>
      <c r="H213" s="44">
        <v>146130</v>
      </c>
      <c r="I213" s="45">
        <f>+H213*$K$2</f>
        <v>7730.277</v>
      </c>
      <c r="J213" s="46">
        <v>146129.85</v>
      </c>
      <c r="K213" s="65"/>
      <c r="L213" s="7"/>
      <c r="M213" s="72">
        <v>163665.432</v>
      </c>
      <c r="N213" s="73">
        <v>168049.32750000001</v>
      </c>
      <c r="O213" s="74">
        <f t="shared" si="24"/>
        <v>159281.53650000002</v>
      </c>
      <c r="P213" s="12"/>
    </row>
    <row r="214" spans="1:16" ht="60" customHeight="1" x14ac:dyDescent="0.2">
      <c r="A214" s="24">
        <v>211</v>
      </c>
      <c r="B214" s="3" t="s">
        <v>10</v>
      </c>
      <c r="C214" s="3" t="s">
        <v>145</v>
      </c>
      <c r="D214" s="3" t="s">
        <v>146</v>
      </c>
      <c r="E214" s="3" t="s">
        <v>147</v>
      </c>
      <c r="F214" s="3" t="s">
        <v>150</v>
      </c>
      <c r="G214" s="4" t="s">
        <v>15</v>
      </c>
      <c r="H214" s="44"/>
      <c r="I214" s="45"/>
      <c r="J214" s="46"/>
      <c r="K214" s="65"/>
      <c r="L214" s="7"/>
      <c r="M214" s="72">
        <v>311542</v>
      </c>
      <c r="N214" s="73">
        <v>311542</v>
      </c>
      <c r="O214" s="74">
        <f>AVERAGE(M214,N214)</f>
        <v>311542</v>
      </c>
      <c r="P214" s="12"/>
    </row>
    <row r="215" spans="1:16" ht="60" customHeight="1" x14ac:dyDescent="0.2">
      <c r="A215" s="24">
        <v>212</v>
      </c>
      <c r="B215" s="3" t="s">
        <v>10</v>
      </c>
      <c r="C215" s="3" t="s">
        <v>145</v>
      </c>
      <c r="D215" s="3" t="s">
        <v>146</v>
      </c>
      <c r="E215" s="3" t="s">
        <v>147</v>
      </c>
      <c r="F215" s="3" t="s">
        <v>35</v>
      </c>
      <c r="G215" s="4" t="s">
        <v>15</v>
      </c>
      <c r="H215" s="44">
        <v>106618</v>
      </c>
      <c r="I215" s="45">
        <f t="shared" ref="I215:I220" si="26">+H215*$K$2</f>
        <v>5640.0922</v>
      </c>
      <c r="J215" s="46">
        <v>106617.95</v>
      </c>
      <c r="K215" s="31" t="s">
        <v>342</v>
      </c>
      <c r="L215" s="7">
        <v>16850</v>
      </c>
      <c r="M215" s="72">
        <v>119412.10400000001</v>
      </c>
      <c r="N215" s="73">
        <v>122610.6425</v>
      </c>
      <c r="O215" s="74">
        <f t="shared" si="24"/>
        <v>116213.56550000001</v>
      </c>
      <c r="P215" s="12" t="s">
        <v>381</v>
      </c>
    </row>
    <row r="216" spans="1:16" ht="60" customHeight="1" x14ac:dyDescent="0.2">
      <c r="A216" s="24">
        <v>213</v>
      </c>
      <c r="B216" s="3" t="s">
        <v>10</v>
      </c>
      <c r="C216" s="3" t="s">
        <v>145</v>
      </c>
      <c r="D216" s="3" t="s">
        <v>146</v>
      </c>
      <c r="E216" s="3" t="s">
        <v>147</v>
      </c>
      <c r="F216" s="3" t="s">
        <v>36</v>
      </c>
      <c r="G216" s="4" t="s">
        <v>15</v>
      </c>
      <c r="H216" s="44">
        <v>107957</v>
      </c>
      <c r="I216" s="45">
        <f t="shared" si="26"/>
        <v>5710.9252999999999</v>
      </c>
      <c r="J216" s="46">
        <v>107956.5</v>
      </c>
      <c r="K216" s="65"/>
      <c r="L216" s="7"/>
      <c r="M216" s="72">
        <v>120911.28</v>
      </c>
      <c r="N216" s="73">
        <v>124149.97500000001</v>
      </c>
      <c r="O216" s="74">
        <f t="shared" si="24"/>
        <v>117672.58500000001</v>
      </c>
      <c r="P216" s="12"/>
    </row>
    <row r="217" spans="1:16" ht="60" customHeight="1" x14ac:dyDescent="0.2">
      <c r="A217" s="24">
        <v>214</v>
      </c>
      <c r="B217" s="3" t="s">
        <v>10</v>
      </c>
      <c r="C217" s="3" t="s">
        <v>145</v>
      </c>
      <c r="D217" s="3" t="s">
        <v>146</v>
      </c>
      <c r="E217" s="3" t="s">
        <v>147</v>
      </c>
      <c r="F217" s="3" t="s">
        <v>115</v>
      </c>
      <c r="G217" s="4" t="s">
        <v>15</v>
      </c>
      <c r="H217" s="44">
        <v>462807</v>
      </c>
      <c r="I217" s="45">
        <f t="shared" si="26"/>
        <v>24482.490300000001</v>
      </c>
      <c r="J217" s="46">
        <v>462806.6</v>
      </c>
      <c r="K217" s="65"/>
      <c r="L217" s="7"/>
      <c r="M217" s="72">
        <v>518343.39199999999</v>
      </c>
      <c r="N217" s="73">
        <v>532227.59000000008</v>
      </c>
      <c r="O217" s="74">
        <f t="shared" si="24"/>
        <v>504459.19399999996</v>
      </c>
      <c r="P217" s="12"/>
    </row>
    <row r="218" spans="1:16" ht="60" customHeight="1" x14ac:dyDescent="0.2">
      <c r="A218" s="24">
        <v>215</v>
      </c>
      <c r="B218" s="3" t="s">
        <v>10</v>
      </c>
      <c r="C218" s="3" t="s">
        <v>145</v>
      </c>
      <c r="D218" s="3" t="s">
        <v>146</v>
      </c>
      <c r="E218" s="3" t="s">
        <v>147</v>
      </c>
      <c r="F218" s="3" t="s">
        <v>37</v>
      </c>
      <c r="G218" s="4" t="s">
        <v>15</v>
      </c>
      <c r="H218" s="44">
        <v>108121</v>
      </c>
      <c r="I218" s="45">
        <f t="shared" si="26"/>
        <v>5719.6009000000004</v>
      </c>
      <c r="J218" s="46">
        <v>108121.1</v>
      </c>
      <c r="K218" s="31" t="s">
        <v>343</v>
      </c>
      <c r="L218" s="7">
        <v>39900</v>
      </c>
      <c r="M218" s="72">
        <v>121095.63200000001</v>
      </c>
      <c r="N218" s="73">
        <v>124339.26500000001</v>
      </c>
      <c r="O218" s="74">
        <f t="shared" si="24"/>
        <v>117851.99900000001</v>
      </c>
      <c r="P218" s="12" t="s">
        <v>381</v>
      </c>
    </row>
    <row r="219" spans="1:16" ht="60" customHeight="1" x14ac:dyDescent="0.2">
      <c r="A219" s="24">
        <v>216</v>
      </c>
      <c r="B219" s="3" t="s">
        <v>10</v>
      </c>
      <c r="C219" s="3" t="s">
        <v>145</v>
      </c>
      <c r="D219" s="3" t="s">
        <v>146</v>
      </c>
      <c r="E219" s="3" t="s">
        <v>147</v>
      </c>
      <c r="F219" s="3" t="s">
        <v>38</v>
      </c>
      <c r="G219" s="4" t="s">
        <v>15</v>
      </c>
      <c r="H219" s="44">
        <v>148444</v>
      </c>
      <c r="I219" s="45">
        <f t="shared" si="26"/>
        <v>7852.6876000000002</v>
      </c>
      <c r="J219" s="46">
        <v>148444.4</v>
      </c>
      <c r="K219" s="65"/>
      <c r="L219" s="7"/>
      <c r="M219" s="72">
        <v>166257.728</v>
      </c>
      <c r="N219" s="73">
        <v>170711.06</v>
      </c>
      <c r="O219" s="74">
        <f t="shared" si="24"/>
        <v>161804.39600000001</v>
      </c>
      <c r="P219" s="12"/>
    </row>
    <row r="220" spans="1:16" ht="60" customHeight="1" x14ac:dyDescent="0.2">
      <c r="A220" s="24">
        <v>217</v>
      </c>
      <c r="B220" s="3" t="s">
        <v>10</v>
      </c>
      <c r="C220" s="3" t="s">
        <v>145</v>
      </c>
      <c r="D220" s="3" t="s">
        <v>146</v>
      </c>
      <c r="E220" s="3" t="s">
        <v>147</v>
      </c>
      <c r="F220" s="3" t="s">
        <v>39</v>
      </c>
      <c r="G220" s="4" t="s">
        <v>15</v>
      </c>
      <c r="H220" s="44">
        <v>119465</v>
      </c>
      <c r="I220" s="45">
        <f t="shared" si="26"/>
        <v>6319.6985000000004</v>
      </c>
      <c r="J220" s="46">
        <v>119465</v>
      </c>
      <c r="K220" s="31" t="s">
        <v>344</v>
      </c>
      <c r="L220" s="7">
        <v>47000</v>
      </c>
      <c r="M220" s="72">
        <v>133800.79999999999</v>
      </c>
      <c r="N220" s="73">
        <v>137384.75</v>
      </c>
      <c r="O220" s="74">
        <f t="shared" si="24"/>
        <v>130216.84999999999</v>
      </c>
      <c r="P220" s="12" t="s">
        <v>381</v>
      </c>
    </row>
    <row r="221" spans="1:16" ht="60" customHeight="1" x14ac:dyDescent="0.2">
      <c r="A221" s="24">
        <v>218</v>
      </c>
      <c r="B221" s="3" t="s">
        <v>10</v>
      </c>
      <c r="C221" s="3" t="s">
        <v>145</v>
      </c>
      <c r="D221" s="3" t="s">
        <v>146</v>
      </c>
      <c r="E221" s="3" t="s">
        <v>147</v>
      </c>
      <c r="F221" s="3" t="s">
        <v>119</v>
      </c>
      <c r="G221" s="4" t="s">
        <v>15</v>
      </c>
      <c r="H221" s="44"/>
      <c r="I221" s="45"/>
      <c r="J221" s="46"/>
      <c r="K221" s="31" t="s">
        <v>353</v>
      </c>
      <c r="L221" s="7">
        <v>140200</v>
      </c>
      <c r="M221" s="72">
        <v>277555.59999999998</v>
      </c>
      <c r="N221" s="73">
        <v>277555.59999999998</v>
      </c>
      <c r="O221" s="74">
        <f>AVERAGE(M221,N221)</f>
        <v>277555.59999999998</v>
      </c>
      <c r="P221" s="12" t="s">
        <v>382</v>
      </c>
    </row>
    <row r="222" spans="1:16" ht="60" customHeight="1" x14ac:dyDescent="0.2">
      <c r="A222" s="24">
        <v>219</v>
      </c>
      <c r="B222" s="3" t="s">
        <v>10</v>
      </c>
      <c r="C222" s="3" t="s">
        <v>145</v>
      </c>
      <c r="D222" s="3" t="s">
        <v>146</v>
      </c>
      <c r="E222" s="3" t="s">
        <v>147</v>
      </c>
      <c r="F222" s="3" t="s">
        <v>40</v>
      </c>
      <c r="G222" s="4" t="s">
        <v>15</v>
      </c>
      <c r="H222" s="44">
        <v>383102</v>
      </c>
      <c r="I222" s="45">
        <f>+H222*$K$2</f>
        <v>20266.095800000003</v>
      </c>
      <c r="J222" s="46">
        <v>383102.4</v>
      </c>
      <c r="K222" s="31" t="s">
        <v>345</v>
      </c>
      <c r="L222" s="7">
        <v>158000</v>
      </c>
      <c r="M222" s="72">
        <v>429074.68800000002</v>
      </c>
      <c r="N222" s="73">
        <v>440567.76</v>
      </c>
      <c r="O222" s="74">
        <f t="shared" si="24"/>
        <v>417581.61599999998</v>
      </c>
      <c r="P222" s="12" t="s">
        <v>381</v>
      </c>
    </row>
    <row r="223" spans="1:16" ht="60" customHeight="1" x14ac:dyDescent="0.2">
      <c r="A223" s="24">
        <v>220</v>
      </c>
      <c r="B223" s="3" t="s">
        <v>10</v>
      </c>
      <c r="C223" s="3" t="s">
        <v>145</v>
      </c>
      <c r="D223" s="3" t="s">
        <v>146</v>
      </c>
      <c r="E223" s="3" t="s">
        <v>147</v>
      </c>
      <c r="F223" s="3" t="s">
        <v>89</v>
      </c>
      <c r="G223" s="4" t="s">
        <v>15</v>
      </c>
      <c r="H223" s="44">
        <v>563320</v>
      </c>
      <c r="I223" s="45">
        <f>+H223*$K$2</f>
        <v>29799.628000000001</v>
      </c>
      <c r="J223" s="46">
        <v>563319.9</v>
      </c>
      <c r="K223" s="31" t="s">
        <v>335</v>
      </c>
      <c r="L223" s="7">
        <v>100900</v>
      </c>
      <c r="M223" s="72">
        <v>630918.28800000018</v>
      </c>
      <c r="N223" s="73">
        <v>647817.88500000013</v>
      </c>
      <c r="O223" s="74">
        <f t="shared" si="24"/>
        <v>614018.69100000011</v>
      </c>
      <c r="P223" s="12" t="s">
        <v>381</v>
      </c>
    </row>
    <row r="224" spans="1:16" ht="60" customHeight="1" x14ac:dyDescent="0.2">
      <c r="A224" s="24">
        <v>221</v>
      </c>
      <c r="B224" s="3" t="s">
        <v>10</v>
      </c>
      <c r="C224" s="3" t="s">
        <v>145</v>
      </c>
      <c r="D224" s="3" t="s">
        <v>146</v>
      </c>
      <c r="E224" s="3" t="s">
        <v>147</v>
      </c>
      <c r="F224" s="3" t="s">
        <v>42</v>
      </c>
      <c r="G224" s="4" t="s">
        <v>15</v>
      </c>
      <c r="H224" s="44">
        <v>855023</v>
      </c>
      <c r="I224" s="45">
        <f>+H224*$K$2</f>
        <v>45230.716700000004</v>
      </c>
      <c r="J224" s="46">
        <v>855022.93333333323</v>
      </c>
      <c r="K224" s="31" t="s">
        <v>346</v>
      </c>
      <c r="L224" s="7">
        <v>251400</v>
      </c>
      <c r="M224" s="72">
        <v>957625.68533333321</v>
      </c>
      <c r="N224" s="73">
        <v>983276.37333333329</v>
      </c>
      <c r="O224" s="74">
        <f t="shared" si="24"/>
        <v>931974.99733333325</v>
      </c>
      <c r="P224" s="12" t="s">
        <v>381</v>
      </c>
    </row>
    <row r="225" spans="1:16" ht="60" customHeight="1" x14ac:dyDescent="0.2">
      <c r="A225" s="24">
        <v>222</v>
      </c>
      <c r="B225" s="3" t="s">
        <v>10</v>
      </c>
      <c r="C225" s="3" t="s">
        <v>145</v>
      </c>
      <c r="D225" s="3" t="s">
        <v>146</v>
      </c>
      <c r="E225" s="3" t="s">
        <v>147</v>
      </c>
      <c r="F225" s="3" t="s">
        <v>151</v>
      </c>
      <c r="G225" s="4" t="s">
        <v>15</v>
      </c>
      <c r="H225" s="44"/>
      <c r="I225" s="45"/>
      <c r="J225" s="46"/>
      <c r="K225" s="31" t="s">
        <v>358</v>
      </c>
      <c r="L225" s="7">
        <v>50000</v>
      </c>
      <c r="M225" s="72">
        <v>1147041</v>
      </c>
      <c r="N225" s="73">
        <v>1147041</v>
      </c>
      <c r="O225" s="74">
        <f t="shared" ref="O225:O226" si="27">AVERAGE(M225,N225)</f>
        <v>1147041</v>
      </c>
      <c r="P225" s="12" t="s">
        <v>382</v>
      </c>
    </row>
    <row r="226" spans="1:16" ht="60" customHeight="1" x14ac:dyDescent="0.2">
      <c r="A226" s="24">
        <v>223</v>
      </c>
      <c r="B226" s="3" t="s">
        <v>10</v>
      </c>
      <c r="C226" s="3" t="s">
        <v>145</v>
      </c>
      <c r="D226" s="3" t="s">
        <v>146</v>
      </c>
      <c r="E226" s="3" t="s">
        <v>147</v>
      </c>
      <c r="F226" s="3" t="s">
        <v>152</v>
      </c>
      <c r="G226" s="4" t="s">
        <v>15</v>
      </c>
      <c r="H226" s="44"/>
      <c r="I226" s="45"/>
      <c r="J226" s="46"/>
      <c r="K226" s="31" t="s">
        <v>359</v>
      </c>
      <c r="L226" s="7">
        <v>32694</v>
      </c>
      <c r="M226" s="72">
        <v>155771</v>
      </c>
      <c r="N226" s="73">
        <v>155771</v>
      </c>
      <c r="O226" s="74">
        <f t="shared" si="27"/>
        <v>155771</v>
      </c>
      <c r="P226" s="12" t="s">
        <v>382</v>
      </c>
    </row>
    <row r="227" spans="1:16" ht="60" customHeight="1" x14ac:dyDescent="0.2">
      <c r="A227" s="24">
        <v>224</v>
      </c>
      <c r="B227" s="3" t="s">
        <v>10</v>
      </c>
      <c r="C227" s="3" t="s">
        <v>145</v>
      </c>
      <c r="D227" s="3" t="s">
        <v>146</v>
      </c>
      <c r="E227" s="3" t="s">
        <v>147</v>
      </c>
      <c r="F227" s="3" t="s">
        <v>45</v>
      </c>
      <c r="G227" s="4" t="s">
        <v>15</v>
      </c>
      <c r="H227" s="44">
        <v>105850</v>
      </c>
      <c r="I227" s="45">
        <f>+H227*$K$2</f>
        <v>5599.4650000000001</v>
      </c>
      <c r="J227" s="56">
        <v>105850.3</v>
      </c>
      <c r="K227" s="49" t="s">
        <v>347</v>
      </c>
      <c r="L227" s="7">
        <v>150000</v>
      </c>
      <c r="M227" s="72">
        <v>118552.336</v>
      </c>
      <c r="N227" s="73">
        <v>121727.84500000002</v>
      </c>
      <c r="O227" s="74">
        <f t="shared" si="24"/>
        <v>115376.827</v>
      </c>
      <c r="P227" s="12" t="s">
        <v>381</v>
      </c>
    </row>
    <row r="228" spans="1:16" ht="60" customHeight="1" x14ac:dyDescent="0.2">
      <c r="A228" s="24">
        <v>225</v>
      </c>
      <c r="B228" s="3" t="s">
        <v>10</v>
      </c>
      <c r="C228" s="3" t="s">
        <v>145</v>
      </c>
      <c r="D228" s="3" t="s">
        <v>146</v>
      </c>
      <c r="E228" s="3" t="s">
        <v>147</v>
      </c>
      <c r="F228" s="3" t="s">
        <v>153</v>
      </c>
      <c r="G228" s="4" t="s">
        <v>15</v>
      </c>
      <c r="H228" s="44"/>
      <c r="I228" s="45"/>
      <c r="J228" s="46"/>
      <c r="K228" s="65"/>
      <c r="L228" s="7"/>
      <c r="M228" s="72">
        <v>112624.7136</v>
      </c>
      <c r="N228" s="73">
        <v>115641.447</v>
      </c>
      <c r="O228" s="74">
        <f t="shared" ref="O228:O229" si="28">AVERAGE(M228,N228)</f>
        <v>114133.0803</v>
      </c>
      <c r="P228" s="12" t="s">
        <v>384</v>
      </c>
    </row>
    <row r="229" spans="1:16" ht="60" customHeight="1" x14ac:dyDescent="0.2">
      <c r="A229" s="24">
        <v>226</v>
      </c>
      <c r="B229" s="3" t="s">
        <v>10</v>
      </c>
      <c r="C229" s="3" t="s">
        <v>145</v>
      </c>
      <c r="D229" s="3" t="s">
        <v>146</v>
      </c>
      <c r="E229" s="3" t="s">
        <v>147</v>
      </c>
      <c r="F229" s="3" t="s">
        <v>125</v>
      </c>
      <c r="G229" s="4" t="s">
        <v>17</v>
      </c>
      <c r="H229" s="44"/>
      <c r="I229" s="45"/>
      <c r="J229" s="64"/>
      <c r="K229" s="50" t="s">
        <v>354</v>
      </c>
      <c r="L229" s="7">
        <v>37900</v>
      </c>
      <c r="M229" s="72">
        <v>63724.5</v>
      </c>
      <c r="N229" s="73">
        <v>63724.5</v>
      </c>
      <c r="O229" s="74">
        <f t="shared" si="28"/>
        <v>63724.5</v>
      </c>
      <c r="P229" s="12" t="s">
        <v>382</v>
      </c>
    </row>
    <row r="230" spans="1:16" ht="60" customHeight="1" x14ac:dyDescent="0.2">
      <c r="A230" s="24">
        <v>227</v>
      </c>
      <c r="B230" s="3" t="s">
        <v>10</v>
      </c>
      <c r="C230" s="3" t="s">
        <v>145</v>
      </c>
      <c r="D230" s="3" t="s">
        <v>146</v>
      </c>
      <c r="E230" s="3" t="s">
        <v>147</v>
      </c>
      <c r="F230" s="3" t="s">
        <v>154</v>
      </c>
      <c r="G230" s="4" t="s">
        <v>15</v>
      </c>
      <c r="H230" s="44">
        <v>1379712</v>
      </c>
      <c r="I230" s="45">
        <f>+H230*$K$2</f>
        <v>72986.764800000004</v>
      </c>
      <c r="J230" s="46">
        <v>1379711.6</v>
      </c>
      <c r="K230" s="65"/>
      <c r="L230" s="7"/>
      <c r="M230" s="72">
        <v>1545276.9920000003</v>
      </c>
      <c r="N230" s="73">
        <v>1586668.3400000003</v>
      </c>
      <c r="O230" s="74">
        <f t="shared" si="24"/>
        <v>1503885.6440000001</v>
      </c>
      <c r="P230" s="12"/>
    </row>
    <row r="231" spans="1:16" ht="60" customHeight="1" x14ac:dyDescent="0.2">
      <c r="A231" s="24">
        <v>228</v>
      </c>
      <c r="B231" s="3" t="s">
        <v>10</v>
      </c>
      <c r="C231" s="3" t="s">
        <v>145</v>
      </c>
      <c r="D231" s="3" t="s">
        <v>146</v>
      </c>
      <c r="E231" s="3" t="s">
        <v>147</v>
      </c>
      <c r="F231" s="3" t="s">
        <v>155</v>
      </c>
      <c r="G231" s="4" t="s">
        <v>15</v>
      </c>
      <c r="H231" s="44">
        <v>1284971</v>
      </c>
      <c r="I231" s="45">
        <f>+H231*$K$2</f>
        <v>67974.96590000001</v>
      </c>
      <c r="J231" s="46">
        <v>1284970.8999999999</v>
      </c>
      <c r="K231" s="31" t="s">
        <v>360</v>
      </c>
      <c r="L231" s="7">
        <v>19900</v>
      </c>
      <c r="M231" s="72">
        <v>1439167.4079999998</v>
      </c>
      <c r="N231" s="73">
        <v>1477716.5349999997</v>
      </c>
      <c r="O231" s="74">
        <f t="shared" si="24"/>
        <v>1400618.2809999997</v>
      </c>
      <c r="P231" s="12" t="s">
        <v>381</v>
      </c>
    </row>
    <row r="232" spans="1:16" ht="60" customHeight="1" x14ac:dyDescent="0.2">
      <c r="A232" s="24">
        <v>229</v>
      </c>
      <c r="B232" s="3" t="s">
        <v>10</v>
      </c>
      <c r="C232" s="3" t="s">
        <v>145</v>
      </c>
      <c r="D232" s="3" t="s">
        <v>146</v>
      </c>
      <c r="E232" s="3" t="s">
        <v>147</v>
      </c>
      <c r="F232" s="3" t="s">
        <v>156</v>
      </c>
      <c r="G232" s="4" t="s">
        <v>15</v>
      </c>
      <c r="H232" s="44"/>
      <c r="I232" s="45"/>
      <c r="J232" s="46"/>
      <c r="K232" s="65"/>
      <c r="L232" s="7"/>
      <c r="M232" s="72">
        <v>519708.7</v>
      </c>
      <c r="N232" s="73">
        <v>519708.7</v>
      </c>
      <c r="O232" s="74">
        <f>AVERAGE(M232,N232)</f>
        <v>519708.7</v>
      </c>
      <c r="P232" s="12"/>
    </row>
    <row r="233" spans="1:16" ht="60" customHeight="1" x14ac:dyDescent="0.2">
      <c r="A233" s="24">
        <v>230</v>
      </c>
      <c r="B233" s="3" t="s">
        <v>10</v>
      </c>
      <c r="C233" s="3" t="s">
        <v>145</v>
      </c>
      <c r="D233" s="3" t="s">
        <v>146</v>
      </c>
      <c r="E233" s="3" t="s">
        <v>147</v>
      </c>
      <c r="F233" s="3" t="s">
        <v>157</v>
      </c>
      <c r="G233" s="4" t="s">
        <v>15</v>
      </c>
      <c r="H233" s="44">
        <v>565479</v>
      </c>
      <c r="I233" s="45">
        <f>+H233*$K$2</f>
        <v>29913.839100000001</v>
      </c>
      <c r="J233" s="46">
        <v>565479.19999999995</v>
      </c>
      <c r="K233" s="31" t="s">
        <v>361</v>
      </c>
      <c r="L233" s="7">
        <v>87123</v>
      </c>
      <c r="M233" s="72">
        <v>633336.70399999991</v>
      </c>
      <c r="N233" s="73">
        <v>650301.08000000007</v>
      </c>
      <c r="O233" s="74">
        <f t="shared" si="24"/>
        <v>616372.32799999998</v>
      </c>
      <c r="P233" s="12" t="s">
        <v>381</v>
      </c>
    </row>
    <row r="234" spans="1:16" ht="60" customHeight="1" x14ac:dyDescent="0.2">
      <c r="A234" s="24">
        <v>231</v>
      </c>
      <c r="B234" s="3" t="s">
        <v>10</v>
      </c>
      <c r="C234" s="3" t="s">
        <v>145</v>
      </c>
      <c r="D234" s="3" t="s">
        <v>146</v>
      </c>
      <c r="E234" s="3" t="s">
        <v>147</v>
      </c>
      <c r="F234" s="3" t="s">
        <v>129</v>
      </c>
      <c r="G234" s="4" t="s">
        <v>15</v>
      </c>
      <c r="H234" s="44"/>
      <c r="I234" s="45"/>
      <c r="J234" s="46"/>
      <c r="K234" s="31" t="s">
        <v>355</v>
      </c>
      <c r="L234" s="7">
        <v>100600</v>
      </c>
      <c r="M234" s="72">
        <v>63724.5</v>
      </c>
      <c r="N234" s="73">
        <v>63724.5</v>
      </c>
      <c r="O234" s="74">
        <f>AVERAGE(M234,N234)</f>
        <v>63724.5</v>
      </c>
      <c r="P234" s="12" t="s">
        <v>382</v>
      </c>
    </row>
    <row r="235" spans="1:16" ht="60" customHeight="1" x14ac:dyDescent="0.2">
      <c r="A235" s="24">
        <v>232</v>
      </c>
      <c r="B235" s="3" t="s">
        <v>10</v>
      </c>
      <c r="C235" s="3" t="s">
        <v>145</v>
      </c>
      <c r="D235" s="3" t="s">
        <v>146</v>
      </c>
      <c r="E235" s="3" t="s">
        <v>147</v>
      </c>
      <c r="F235" s="3" t="s">
        <v>47</v>
      </c>
      <c r="G235" s="4" t="s">
        <v>15</v>
      </c>
      <c r="H235" s="44">
        <v>546008</v>
      </c>
      <c r="I235" s="45">
        <f>+H235*$K$2</f>
        <v>28883.823200000003</v>
      </c>
      <c r="J235" s="46">
        <v>546007.69999999995</v>
      </c>
      <c r="K235" s="31" t="s">
        <v>348</v>
      </c>
      <c r="L235" s="7">
        <v>219900</v>
      </c>
      <c r="M235" s="72">
        <v>611528.62399999995</v>
      </c>
      <c r="N235" s="73">
        <v>627908.85499999998</v>
      </c>
      <c r="O235" s="74">
        <f t="shared" si="24"/>
        <v>595148.39300000004</v>
      </c>
      <c r="P235" s="12" t="s">
        <v>381</v>
      </c>
    </row>
    <row r="236" spans="1:16" ht="60" customHeight="1" x14ac:dyDescent="0.2">
      <c r="A236" s="24">
        <v>233</v>
      </c>
      <c r="B236" s="3" t="s">
        <v>10</v>
      </c>
      <c r="C236" s="3" t="s">
        <v>145</v>
      </c>
      <c r="D236" s="3" t="s">
        <v>146</v>
      </c>
      <c r="E236" s="3" t="s">
        <v>147</v>
      </c>
      <c r="F236" s="3" t="s">
        <v>158</v>
      </c>
      <c r="G236" s="4" t="s">
        <v>15</v>
      </c>
      <c r="H236" s="44"/>
      <c r="I236" s="45"/>
      <c r="J236" s="46"/>
      <c r="K236" s="31" t="s">
        <v>362</v>
      </c>
      <c r="L236" s="7">
        <v>119900</v>
      </c>
      <c r="M236" s="72">
        <v>277555.59999999998</v>
      </c>
      <c r="N236" s="73">
        <v>277555.59999999998</v>
      </c>
      <c r="O236" s="74">
        <f>AVERAGE(M236,N236)</f>
        <v>277555.59999999998</v>
      </c>
      <c r="P236" s="12" t="s">
        <v>382</v>
      </c>
    </row>
    <row r="237" spans="1:16" ht="60" customHeight="1" x14ac:dyDescent="0.2">
      <c r="A237" s="24">
        <v>234</v>
      </c>
      <c r="B237" s="3" t="s">
        <v>10</v>
      </c>
      <c r="C237" s="3" t="s">
        <v>145</v>
      </c>
      <c r="D237" s="3" t="s">
        <v>146</v>
      </c>
      <c r="E237" s="3" t="s">
        <v>147</v>
      </c>
      <c r="F237" s="3" t="s">
        <v>48</v>
      </c>
      <c r="G237" s="4" t="s">
        <v>15</v>
      </c>
      <c r="H237" s="44">
        <v>159525</v>
      </c>
      <c r="I237" s="45">
        <f>+H237*$K$2</f>
        <v>8438.8725000000013</v>
      </c>
      <c r="J237" s="46">
        <v>159524.6</v>
      </c>
      <c r="K237" s="31" t="s">
        <v>349</v>
      </c>
      <c r="L237" s="7">
        <v>43000</v>
      </c>
      <c r="M237" s="72">
        <v>178667.55200000003</v>
      </c>
      <c r="N237" s="73">
        <v>183453.29000000004</v>
      </c>
      <c r="O237" s="74">
        <f t="shared" si="24"/>
        <v>173881.81400000001</v>
      </c>
      <c r="P237" s="12" t="s">
        <v>381</v>
      </c>
    </row>
    <row r="238" spans="1:16" ht="60" customHeight="1" x14ac:dyDescent="0.2">
      <c r="A238" s="24">
        <v>235</v>
      </c>
      <c r="B238" s="3" t="s">
        <v>10</v>
      </c>
      <c r="C238" s="3" t="s">
        <v>145</v>
      </c>
      <c r="D238" s="3" t="s">
        <v>146</v>
      </c>
      <c r="E238" s="3" t="s">
        <v>147</v>
      </c>
      <c r="F238" s="3" t="s">
        <v>159</v>
      </c>
      <c r="G238" s="4" t="s">
        <v>15</v>
      </c>
      <c r="H238" s="44">
        <v>471789</v>
      </c>
      <c r="I238" s="45">
        <f>+H238*$K$2</f>
        <v>24957.6381</v>
      </c>
      <c r="J238" s="46">
        <v>471789.3</v>
      </c>
      <c r="K238" s="31" t="s">
        <v>363</v>
      </c>
      <c r="L238" s="7">
        <v>150000</v>
      </c>
      <c r="M238" s="72">
        <v>528404.01600000006</v>
      </c>
      <c r="N238" s="73">
        <v>542557.69499999995</v>
      </c>
      <c r="O238" s="74">
        <f t="shared" si="24"/>
        <v>514250.337</v>
      </c>
      <c r="P238" s="12" t="s">
        <v>381</v>
      </c>
    </row>
    <row r="239" spans="1:16" ht="60" customHeight="1" x14ac:dyDescent="0.2">
      <c r="A239" s="24">
        <v>236</v>
      </c>
      <c r="B239" s="3" t="s">
        <v>10</v>
      </c>
      <c r="C239" s="3" t="s">
        <v>145</v>
      </c>
      <c r="D239" s="3" t="s">
        <v>146</v>
      </c>
      <c r="E239" s="3" t="s">
        <v>147</v>
      </c>
      <c r="F239" s="3" t="s">
        <v>50</v>
      </c>
      <c r="G239" s="4" t="s">
        <v>15</v>
      </c>
      <c r="H239" s="44">
        <v>1168413</v>
      </c>
      <c r="I239" s="45">
        <f>+H239*$K$2</f>
        <v>61809.047700000003</v>
      </c>
      <c r="J239" s="46">
        <v>1168413.3999999999</v>
      </c>
      <c r="K239" s="31" t="s">
        <v>350</v>
      </c>
      <c r="L239" s="7">
        <v>599000</v>
      </c>
      <c r="M239" s="72">
        <v>1308623.0079999999</v>
      </c>
      <c r="N239" s="73">
        <v>1343675.41</v>
      </c>
      <c r="O239" s="74">
        <f t="shared" si="24"/>
        <v>1273570.6059999999</v>
      </c>
      <c r="P239" s="12" t="s">
        <v>381</v>
      </c>
    </row>
    <row r="240" spans="1:16" ht="60" customHeight="1" x14ac:dyDescent="0.2">
      <c r="A240" s="24">
        <v>237</v>
      </c>
      <c r="B240" s="3" t="s">
        <v>10</v>
      </c>
      <c r="C240" s="3" t="s">
        <v>145</v>
      </c>
      <c r="D240" s="3" t="s">
        <v>146</v>
      </c>
      <c r="E240" s="3" t="s">
        <v>147</v>
      </c>
      <c r="F240" s="3" t="s">
        <v>94</v>
      </c>
      <c r="G240" s="4" t="s">
        <v>15</v>
      </c>
      <c r="H240" s="44"/>
      <c r="I240" s="45"/>
      <c r="J240" s="46"/>
      <c r="K240" s="31" t="s">
        <v>352</v>
      </c>
      <c r="L240" s="7">
        <v>53000</v>
      </c>
      <c r="M240" s="72">
        <v>776338.22933333332</v>
      </c>
      <c r="N240" s="73">
        <v>797133.0033333333</v>
      </c>
      <c r="O240" s="74">
        <f>AVERAGE(M240,N240)</f>
        <v>786735.61633333331</v>
      </c>
      <c r="P240" s="12" t="s">
        <v>382</v>
      </c>
    </row>
    <row r="241" spans="1:16" ht="60" customHeight="1" x14ac:dyDescent="0.2">
      <c r="A241" s="24">
        <v>238</v>
      </c>
      <c r="B241" s="3" t="s">
        <v>10</v>
      </c>
      <c r="C241" s="3" t="s">
        <v>145</v>
      </c>
      <c r="D241" s="3" t="s">
        <v>146</v>
      </c>
      <c r="E241" s="3" t="s">
        <v>147</v>
      </c>
      <c r="F241" s="3" t="s">
        <v>51</v>
      </c>
      <c r="G241" s="4" t="s">
        <v>15</v>
      </c>
      <c r="H241" s="44">
        <v>105275</v>
      </c>
      <c r="I241" s="45">
        <f t="shared" ref="I241:I250" si="29">+H241*$K$2</f>
        <v>5569.0475000000006</v>
      </c>
      <c r="J241" s="46">
        <v>105275.3333333333</v>
      </c>
      <c r="K241" s="65"/>
      <c r="L241" s="7"/>
      <c r="M241" s="72">
        <v>117908.37333333331</v>
      </c>
      <c r="N241" s="73">
        <v>121066.6333333333</v>
      </c>
      <c r="O241" s="74">
        <f t="shared" si="24"/>
        <v>114750.1133333333</v>
      </c>
      <c r="P241" s="12"/>
    </row>
    <row r="242" spans="1:16" ht="60" customHeight="1" x14ac:dyDescent="0.2">
      <c r="A242" s="24">
        <v>239</v>
      </c>
      <c r="B242" s="3" t="s">
        <v>10</v>
      </c>
      <c r="C242" s="3" t="s">
        <v>145</v>
      </c>
      <c r="D242" s="3" t="s">
        <v>146</v>
      </c>
      <c r="E242" s="3" t="s">
        <v>147</v>
      </c>
      <c r="F242" s="3" t="s">
        <v>52</v>
      </c>
      <c r="G242" s="4" t="s">
        <v>15</v>
      </c>
      <c r="H242" s="44">
        <v>107727</v>
      </c>
      <c r="I242" s="45">
        <f t="shared" si="29"/>
        <v>5698.7583000000004</v>
      </c>
      <c r="J242" s="46">
        <v>107726.73333333329</v>
      </c>
      <c r="K242" s="65"/>
      <c r="L242" s="7"/>
      <c r="M242" s="72">
        <v>120653.94133333329</v>
      </c>
      <c r="N242" s="73">
        <v>123885.7433333333</v>
      </c>
      <c r="O242" s="74">
        <f t="shared" si="24"/>
        <v>117422.1393333333</v>
      </c>
      <c r="P242" s="12"/>
    </row>
    <row r="243" spans="1:16" ht="60" customHeight="1" x14ac:dyDescent="0.2">
      <c r="A243" s="24">
        <v>240</v>
      </c>
      <c r="B243" s="3" t="s">
        <v>10</v>
      </c>
      <c r="C243" s="3" t="s">
        <v>145</v>
      </c>
      <c r="D243" s="3" t="s">
        <v>146</v>
      </c>
      <c r="E243" s="3" t="s">
        <v>147</v>
      </c>
      <c r="F243" s="3" t="s">
        <v>53</v>
      </c>
      <c r="G243" s="4" t="s">
        <v>15</v>
      </c>
      <c r="H243" s="44">
        <v>370915</v>
      </c>
      <c r="I243" s="45">
        <f t="shared" si="29"/>
        <v>19621.4035</v>
      </c>
      <c r="J243" s="46">
        <v>370915.06666666671</v>
      </c>
      <c r="K243" s="65"/>
      <c r="L243" s="7"/>
      <c r="M243" s="72">
        <v>415424.87466666673</v>
      </c>
      <c r="N243" s="73">
        <v>426552.32666666672</v>
      </c>
      <c r="O243" s="74">
        <f t="shared" si="24"/>
        <v>404297.42266666674</v>
      </c>
      <c r="P243" s="12"/>
    </row>
    <row r="244" spans="1:16" ht="60" customHeight="1" x14ac:dyDescent="0.2">
      <c r="A244" s="24">
        <v>241</v>
      </c>
      <c r="B244" s="3" t="s">
        <v>10</v>
      </c>
      <c r="C244" s="3" t="s">
        <v>145</v>
      </c>
      <c r="D244" s="3" t="s">
        <v>146</v>
      </c>
      <c r="E244" s="3" t="s">
        <v>147</v>
      </c>
      <c r="F244" s="3" t="s">
        <v>54</v>
      </c>
      <c r="G244" s="4" t="s">
        <v>15</v>
      </c>
      <c r="H244" s="44">
        <v>346520</v>
      </c>
      <c r="I244" s="45">
        <f t="shared" si="29"/>
        <v>18330.907999999999</v>
      </c>
      <c r="J244" s="46">
        <v>346520.06666666671</v>
      </c>
      <c r="K244" s="65"/>
      <c r="L244" s="7"/>
      <c r="M244" s="72">
        <v>388102.47466666671</v>
      </c>
      <c r="N244" s="73">
        <v>398498.07666666672</v>
      </c>
      <c r="O244" s="74">
        <f t="shared" si="24"/>
        <v>377706.87266666669</v>
      </c>
      <c r="P244" s="12"/>
    </row>
    <row r="245" spans="1:16" ht="60" customHeight="1" x14ac:dyDescent="0.2">
      <c r="A245" s="24">
        <v>242</v>
      </c>
      <c r="B245" s="3" t="s">
        <v>10</v>
      </c>
      <c r="C245" s="3" t="s">
        <v>145</v>
      </c>
      <c r="D245" s="3" t="s">
        <v>146</v>
      </c>
      <c r="E245" s="3" t="s">
        <v>147</v>
      </c>
      <c r="F245" s="3" t="s">
        <v>55</v>
      </c>
      <c r="G245" s="4" t="s">
        <v>15</v>
      </c>
      <c r="H245" s="44">
        <v>240428</v>
      </c>
      <c r="I245" s="45">
        <f t="shared" si="29"/>
        <v>12718.6412</v>
      </c>
      <c r="J245" s="46">
        <v>240427.6</v>
      </c>
      <c r="K245" s="50" t="s">
        <v>351</v>
      </c>
      <c r="L245" s="7">
        <v>167000</v>
      </c>
      <c r="M245" s="72">
        <v>269278.91200000001</v>
      </c>
      <c r="N245" s="73">
        <v>276491.74</v>
      </c>
      <c r="O245" s="74">
        <f t="shared" si="24"/>
        <v>262066.084</v>
      </c>
      <c r="P245" s="12" t="s">
        <v>381</v>
      </c>
    </row>
    <row r="246" spans="1:16" ht="60" customHeight="1" x14ac:dyDescent="0.2">
      <c r="A246" s="24">
        <v>243</v>
      </c>
      <c r="B246" s="3" t="s">
        <v>10</v>
      </c>
      <c r="C246" s="3" t="s">
        <v>145</v>
      </c>
      <c r="D246" s="3" t="s">
        <v>146</v>
      </c>
      <c r="E246" s="3" t="s">
        <v>147</v>
      </c>
      <c r="F246" s="3" t="s">
        <v>56</v>
      </c>
      <c r="G246" s="4" t="s">
        <v>15</v>
      </c>
      <c r="H246" s="44">
        <v>310106</v>
      </c>
      <c r="I246" s="45">
        <f t="shared" si="29"/>
        <v>16404.607400000001</v>
      </c>
      <c r="J246" s="46">
        <v>310106.06666666671</v>
      </c>
      <c r="K246" s="65"/>
      <c r="L246" s="7"/>
      <c r="M246" s="72">
        <v>347318.79466666671</v>
      </c>
      <c r="N246" s="73">
        <v>356621.97666666668</v>
      </c>
      <c r="O246" s="74">
        <f t="shared" si="24"/>
        <v>338015.61266666668</v>
      </c>
      <c r="P246" s="12"/>
    </row>
    <row r="247" spans="1:16" ht="60" customHeight="1" x14ac:dyDescent="0.2">
      <c r="A247" s="24">
        <v>244</v>
      </c>
      <c r="B247" s="3" t="s">
        <v>10</v>
      </c>
      <c r="C247" s="3" t="s">
        <v>145</v>
      </c>
      <c r="D247" s="3" t="s">
        <v>146</v>
      </c>
      <c r="E247" s="3" t="s">
        <v>147</v>
      </c>
      <c r="F247" s="3" t="s">
        <v>57</v>
      </c>
      <c r="G247" s="4" t="s">
        <v>15</v>
      </c>
      <c r="H247" s="44">
        <v>289488</v>
      </c>
      <c r="I247" s="45">
        <f t="shared" si="29"/>
        <v>15313.915200000001</v>
      </c>
      <c r="J247" s="46">
        <v>289488.45</v>
      </c>
      <c r="K247" s="65"/>
      <c r="L247" s="7"/>
      <c r="M247" s="72">
        <v>324227.06400000001</v>
      </c>
      <c r="N247" s="73">
        <v>332911.71750000003</v>
      </c>
      <c r="O247" s="74">
        <f t="shared" si="24"/>
        <v>315542.4105</v>
      </c>
      <c r="P247" s="12"/>
    </row>
    <row r="248" spans="1:16" ht="60" customHeight="1" x14ac:dyDescent="0.2">
      <c r="A248" s="24">
        <v>245</v>
      </c>
      <c r="B248" s="3" t="s">
        <v>10</v>
      </c>
      <c r="C248" s="3" t="s">
        <v>145</v>
      </c>
      <c r="D248" s="3" t="s">
        <v>146</v>
      </c>
      <c r="E248" s="3" t="s">
        <v>147</v>
      </c>
      <c r="F248" s="3" t="s">
        <v>58</v>
      </c>
      <c r="G248" s="4" t="s">
        <v>15</v>
      </c>
      <c r="H248" s="44">
        <v>546797</v>
      </c>
      <c r="I248" s="45">
        <f t="shared" si="29"/>
        <v>28925.561300000001</v>
      </c>
      <c r="J248" s="46">
        <v>546797.44999999995</v>
      </c>
      <c r="K248" s="65"/>
      <c r="L248" s="7"/>
      <c r="M248" s="72">
        <v>612413.14399999997</v>
      </c>
      <c r="N248" s="73">
        <v>628817.0675</v>
      </c>
      <c r="O248" s="74">
        <f t="shared" si="24"/>
        <v>596009.22049999994</v>
      </c>
      <c r="P248" s="12"/>
    </row>
    <row r="249" spans="1:16" ht="60" customHeight="1" x14ac:dyDescent="0.2">
      <c r="A249" s="24">
        <v>246</v>
      </c>
      <c r="B249" s="3" t="s">
        <v>10</v>
      </c>
      <c r="C249" s="3" t="s">
        <v>145</v>
      </c>
      <c r="D249" s="3" t="s">
        <v>146</v>
      </c>
      <c r="E249" s="3" t="s">
        <v>147</v>
      </c>
      <c r="F249" s="3" t="s">
        <v>59</v>
      </c>
      <c r="G249" s="4" t="s">
        <v>15</v>
      </c>
      <c r="H249" s="44">
        <v>484124</v>
      </c>
      <c r="I249" s="45">
        <f t="shared" si="29"/>
        <v>25610.159600000003</v>
      </c>
      <c r="J249" s="46">
        <v>484123.73333333328</v>
      </c>
      <c r="K249" s="65"/>
      <c r="L249" s="7"/>
      <c r="M249" s="72">
        <v>542218.58133333328</v>
      </c>
      <c r="N249" s="73">
        <v>556742.29333333333</v>
      </c>
      <c r="O249" s="74">
        <f t="shared" si="24"/>
        <v>527694.86933333334</v>
      </c>
      <c r="P249" s="12"/>
    </row>
    <row r="250" spans="1:16" ht="60" customHeight="1" x14ac:dyDescent="0.2">
      <c r="A250" s="24">
        <v>247</v>
      </c>
      <c r="B250" s="3" t="s">
        <v>62</v>
      </c>
      <c r="C250" s="3" t="s">
        <v>145</v>
      </c>
      <c r="D250" s="3" t="s">
        <v>146</v>
      </c>
      <c r="E250" s="3" t="s">
        <v>147</v>
      </c>
      <c r="F250" s="3" t="s">
        <v>63</v>
      </c>
      <c r="G250" s="4" t="s">
        <v>15</v>
      </c>
      <c r="H250" s="46">
        <v>162952.20000000001</v>
      </c>
      <c r="I250" s="45">
        <f t="shared" si="29"/>
        <v>8620.1713800000016</v>
      </c>
      <c r="J250" s="46">
        <v>162952.20000000001</v>
      </c>
      <c r="K250" s="65"/>
      <c r="L250" s="7"/>
      <c r="M250" s="72">
        <v>182506.46400000004</v>
      </c>
      <c r="N250" s="73">
        <v>187395.03000000003</v>
      </c>
      <c r="O250" s="74">
        <f t="shared" si="24"/>
        <v>177617.89800000004</v>
      </c>
      <c r="P250" s="12"/>
    </row>
    <row r="251" spans="1:16" ht="60" customHeight="1" x14ac:dyDescent="0.2">
      <c r="A251" s="24">
        <v>248</v>
      </c>
      <c r="B251" s="3" t="s">
        <v>62</v>
      </c>
      <c r="C251" s="3" t="s">
        <v>145</v>
      </c>
      <c r="D251" s="3" t="s">
        <v>146</v>
      </c>
      <c r="E251" s="3" t="s">
        <v>147</v>
      </c>
      <c r="F251" s="3" t="s">
        <v>160</v>
      </c>
      <c r="G251" s="4" t="s">
        <v>15</v>
      </c>
      <c r="H251" s="44"/>
      <c r="I251" s="45"/>
      <c r="J251" s="46"/>
      <c r="K251" s="65"/>
      <c r="L251" s="7"/>
      <c r="M251" s="72">
        <v>3257030</v>
      </c>
      <c r="N251" s="73">
        <v>3257030</v>
      </c>
      <c r="O251" s="74">
        <f t="shared" ref="O251:O256" si="30">AVERAGE(M251,N251)</f>
        <v>3257030</v>
      </c>
      <c r="P251" s="12"/>
    </row>
    <row r="252" spans="1:16" ht="60" customHeight="1" x14ac:dyDescent="0.2">
      <c r="A252" s="24">
        <v>249</v>
      </c>
      <c r="B252" s="3" t="s">
        <v>62</v>
      </c>
      <c r="C252" s="3" t="s">
        <v>145</v>
      </c>
      <c r="D252" s="3" t="s">
        <v>146</v>
      </c>
      <c r="E252" s="3" t="s">
        <v>147</v>
      </c>
      <c r="F252" s="3" t="s">
        <v>161</v>
      </c>
      <c r="G252" s="4" t="s">
        <v>15</v>
      </c>
      <c r="H252" s="44"/>
      <c r="I252" s="45"/>
      <c r="J252" s="56"/>
      <c r="K252" s="65"/>
      <c r="L252" s="7"/>
      <c r="M252" s="72">
        <v>2690590</v>
      </c>
      <c r="N252" s="73">
        <v>2690590</v>
      </c>
      <c r="O252" s="74">
        <f t="shared" si="30"/>
        <v>2690590</v>
      </c>
      <c r="P252" s="12"/>
    </row>
    <row r="253" spans="1:16" ht="60" customHeight="1" x14ac:dyDescent="0.2">
      <c r="A253" s="24">
        <v>250</v>
      </c>
      <c r="B253" s="3" t="s">
        <v>62</v>
      </c>
      <c r="C253" s="3" t="s">
        <v>145</v>
      </c>
      <c r="D253" s="3" t="s">
        <v>146</v>
      </c>
      <c r="E253" s="3" t="s">
        <v>147</v>
      </c>
      <c r="F253" s="3" t="s">
        <v>162</v>
      </c>
      <c r="G253" s="4" t="s">
        <v>15</v>
      </c>
      <c r="H253" s="44"/>
      <c r="I253" s="45"/>
      <c r="J253" s="46"/>
      <c r="K253" s="65"/>
      <c r="L253" s="7"/>
      <c r="M253" s="72">
        <v>1132880</v>
      </c>
      <c r="N253" s="73">
        <v>1163225</v>
      </c>
      <c r="O253" s="74">
        <f t="shared" si="30"/>
        <v>1148052.5</v>
      </c>
      <c r="P253" s="12" t="s">
        <v>384</v>
      </c>
    </row>
    <row r="254" spans="1:16" ht="60" customHeight="1" x14ac:dyDescent="0.2">
      <c r="A254" s="24">
        <v>251</v>
      </c>
      <c r="B254" s="3" t="s">
        <v>62</v>
      </c>
      <c r="C254" s="3" t="s">
        <v>145</v>
      </c>
      <c r="D254" s="3" t="s">
        <v>146</v>
      </c>
      <c r="E254" s="3" t="s">
        <v>147</v>
      </c>
      <c r="F254" s="3" t="s">
        <v>163</v>
      </c>
      <c r="G254" s="4" t="s">
        <v>15</v>
      </c>
      <c r="H254" s="44"/>
      <c r="I254" s="45"/>
      <c r="J254" s="64"/>
      <c r="K254" s="65"/>
      <c r="L254" s="7"/>
      <c r="M254" s="72">
        <v>1132880</v>
      </c>
      <c r="N254" s="73">
        <v>1132880</v>
      </c>
      <c r="O254" s="74">
        <f t="shared" si="30"/>
        <v>1132880</v>
      </c>
      <c r="P254" s="12"/>
    </row>
    <row r="255" spans="1:16" ht="60" customHeight="1" x14ac:dyDescent="0.2">
      <c r="A255" s="24">
        <v>252</v>
      </c>
      <c r="B255" s="3" t="s">
        <v>62</v>
      </c>
      <c r="C255" s="3" t="s">
        <v>145</v>
      </c>
      <c r="D255" s="3" t="s">
        <v>146</v>
      </c>
      <c r="E255" s="3" t="s">
        <v>147</v>
      </c>
      <c r="F255" s="3" t="s">
        <v>164</v>
      </c>
      <c r="G255" s="4" t="s">
        <v>15</v>
      </c>
      <c r="H255" s="44"/>
      <c r="I255" s="45"/>
      <c r="J255" s="46"/>
      <c r="K255" s="65"/>
      <c r="L255" s="7"/>
      <c r="M255" s="72">
        <v>566440</v>
      </c>
      <c r="N255" s="73">
        <v>566440</v>
      </c>
      <c r="O255" s="74">
        <f t="shared" si="30"/>
        <v>566440</v>
      </c>
      <c r="P255" s="12"/>
    </row>
    <row r="256" spans="1:16" ht="60" customHeight="1" x14ac:dyDescent="0.2">
      <c r="A256" s="24">
        <v>253</v>
      </c>
      <c r="B256" s="3" t="s">
        <v>62</v>
      </c>
      <c r="C256" s="3" t="s">
        <v>145</v>
      </c>
      <c r="D256" s="3" t="s">
        <v>146</v>
      </c>
      <c r="E256" s="3" t="s">
        <v>147</v>
      </c>
      <c r="F256" s="3" t="s">
        <v>136</v>
      </c>
      <c r="G256" s="4" t="s">
        <v>15</v>
      </c>
      <c r="H256" s="44"/>
      <c r="I256" s="45"/>
      <c r="J256" s="46"/>
      <c r="K256" s="65"/>
      <c r="L256" s="7"/>
      <c r="M256" s="72">
        <v>283220</v>
      </c>
      <c r="N256" s="73">
        <v>283220</v>
      </c>
      <c r="O256" s="74">
        <f t="shared" si="30"/>
        <v>283220</v>
      </c>
      <c r="P256" s="12"/>
    </row>
    <row r="257" spans="1:16" ht="60" customHeight="1" x14ac:dyDescent="0.2">
      <c r="A257" s="24">
        <v>254</v>
      </c>
      <c r="B257" s="3" t="s">
        <v>62</v>
      </c>
      <c r="C257" s="3" t="s">
        <v>145</v>
      </c>
      <c r="D257" s="3" t="s">
        <v>146</v>
      </c>
      <c r="E257" s="3" t="s">
        <v>147</v>
      </c>
      <c r="F257" s="3" t="s">
        <v>98</v>
      </c>
      <c r="G257" s="4" t="s">
        <v>15</v>
      </c>
      <c r="H257" s="44">
        <v>133534</v>
      </c>
      <c r="I257" s="45">
        <f>+H257*$K$2</f>
        <v>7063.9486000000006</v>
      </c>
      <c r="J257" s="56">
        <v>133533.8666666667</v>
      </c>
      <c r="K257" s="65"/>
      <c r="L257" s="7"/>
      <c r="M257" s="72">
        <v>149557.93066666671</v>
      </c>
      <c r="N257" s="73">
        <v>153563.94666666668</v>
      </c>
      <c r="O257" s="74">
        <f t="shared" si="24"/>
        <v>145551.91466666668</v>
      </c>
      <c r="P257" s="12"/>
    </row>
    <row r="258" spans="1:16" ht="60" customHeight="1" x14ac:dyDescent="0.2">
      <c r="A258" s="24">
        <v>255</v>
      </c>
      <c r="B258" s="3" t="s">
        <v>62</v>
      </c>
      <c r="C258" s="3" t="s">
        <v>145</v>
      </c>
      <c r="D258" s="3" t="s">
        <v>146</v>
      </c>
      <c r="E258" s="3" t="s">
        <v>147</v>
      </c>
      <c r="F258" s="3" t="s">
        <v>165</v>
      </c>
      <c r="G258" s="4" t="s">
        <v>15</v>
      </c>
      <c r="H258" s="44"/>
      <c r="I258" s="45"/>
      <c r="J258" s="46"/>
      <c r="K258" s="65"/>
      <c r="L258" s="7"/>
      <c r="M258" s="72">
        <v>1066240</v>
      </c>
      <c r="N258" s="73">
        <v>1094800</v>
      </c>
      <c r="O258" s="74">
        <f t="shared" ref="O258:O259" si="31">AVERAGE(M258,N258)</f>
        <v>1080520</v>
      </c>
      <c r="P258" s="12" t="s">
        <v>384</v>
      </c>
    </row>
    <row r="259" spans="1:16" ht="60" customHeight="1" x14ac:dyDescent="0.2">
      <c r="A259" s="24">
        <v>256</v>
      </c>
      <c r="B259" s="3" t="s">
        <v>62</v>
      </c>
      <c r="C259" s="3" t="s">
        <v>145</v>
      </c>
      <c r="D259" s="3" t="s">
        <v>146</v>
      </c>
      <c r="E259" s="3" t="s">
        <v>147</v>
      </c>
      <c r="F259" s="3" t="s">
        <v>166</v>
      </c>
      <c r="G259" s="4" t="s">
        <v>15</v>
      </c>
      <c r="H259" s="44"/>
      <c r="I259" s="45"/>
      <c r="J259" s="64"/>
      <c r="K259" s="65"/>
      <c r="L259" s="7"/>
      <c r="M259" s="72">
        <v>269059</v>
      </c>
      <c r="N259" s="73">
        <v>269059</v>
      </c>
      <c r="O259" s="74">
        <f t="shared" si="31"/>
        <v>269059</v>
      </c>
      <c r="P259" s="12"/>
    </row>
    <row r="260" spans="1:16" ht="60" customHeight="1" x14ac:dyDescent="0.2">
      <c r="A260" s="24">
        <v>257</v>
      </c>
      <c r="B260" s="3" t="s">
        <v>62</v>
      </c>
      <c r="C260" s="3" t="s">
        <v>145</v>
      </c>
      <c r="D260" s="3" t="s">
        <v>146</v>
      </c>
      <c r="E260" s="3" t="s">
        <v>147</v>
      </c>
      <c r="F260" s="3" t="s">
        <v>66</v>
      </c>
      <c r="G260" s="4" t="s">
        <v>15</v>
      </c>
      <c r="H260" s="46">
        <v>344839.8</v>
      </c>
      <c r="I260" s="45">
        <f>+H260*$K$2</f>
        <v>18242.025420000002</v>
      </c>
      <c r="J260" s="46">
        <v>344839.8</v>
      </c>
      <c r="K260" s="65"/>
      <c r="L260" s="7"/>
      <c r="M260" s="72">
        <v>386220.57600000006</v>
      </c>
      <c r="N260" s="73">
        <v>396565.77</v>
      </c>
      <c r="O260" s="74">
        <f t="shared" si="24"/>
        <v>375875.38200000004</v>
      </c>
      <c r="P260" s="12"/>
    </row>
    <row r="261" spans="1:16" ht="60" customHeight="1" x14ac:dyDescent="0.2">
      <c r="A261" s="24">
        <v>258</v>
      </c>
      <c r="B261" s="3" t="s">
        <v>62</v>
      </c>
      <c r="C261" s="3" t="s">
        <v>145</v>
      </c>
      <c r="D261" s="3" t="s">
        <v>146</v>
      </c>
      <c r="E261" s="3" t="s">
        <v>147</v>
      </c>
      <c r="F261" s="3" t="s">
        <v>99</v>
      </c>
      <c r="G261" s="4" t="s">
        <v>15</v>
      </c>
      <c r="H261" s="44">
        <v>647598</v>
      </c>
      <c r="I261" s="45">
        <f>+H261*$K$2</f>
        <v>34257.934200000003</v>
      </c>
      <c r="J261" s="46">
        <v>647598</v>
      </c>
      <c r="K261" s="65"/>
      <c r="L261" s="7"/>
      <c r="M261" s="72">
        <v>725309.76</v>
      </c>
      <c r="N261" s="73">
        <v>744737.7</v>
      </c>
      <c r="O261" s="74">
        <f t="shared" ref="O261:O323" si="32">AVERAGE(J261+M261+N261)/3</f>
        <v>705881.82</v>
      </c>
      <c r="P261" s="12"/>
    </row>
    <row r="262" spans="1:16" ht="60" customHeight="1" x14ac:dyDescent="0.2">
      <c r="A262" s="24">
        <v>259</v>
      </c>
      <c r="B262" s="3" t="s">
        <v>62</v>
      </c>
      <c r="C262" s="3" t="s">
        <v>145</v>
      </c>
      <c r="D262" s="3" t="s">
        <v>146</v>
      </c>
      <c r="E262" s="3" t="s">
        <v>147</v>
      </c>
      <c r="F262" s="3" t="s">
        <v>67</v>
      </c>
      <c r="G262" s="4" t="s">
        <v>15</v>
      </c>
      <c r="H262" s="44">
        <v>108465</v>
      </c>
      <c r="I262" s="45">
        <f>+H262*$K$2</f>
        <v>5737.7984999999999</v>
      </c>
      <c r="J262" s="46">
        <v>105370.5333333333</v>
      </c>
      <c r="K262" s="65"/>
      <c r="L262" s="7"/>
      <c r="M262" s="72">
        <v>118014.99733333329</v>
      </c>
      <c r="N262" s="73">
        <v>121176.11333333331</v>
      </c>
      <c r="O262" s="74">
        <f t="shared" si="32"/>
        <v>114853.88133333328</v>
      </c>
      <c r="P262" s="12"/>
    </row>
    <row r="263" spans="1:16" ht="60" customHeight="1" x14ac:dyDescent="0.2">
      <c r="A263" s="24">
        <v>260</v>
      </c>
      <c r="B263" s="3" t="s">
        <v>62</v>
      </c>
      <c r="C263" s="3" t="s">
        <v>145</v>
      </c>
      <c r="D263" s="3" t="s">
        <v>146</v>
      </c>
      <c r="E263" s="3" t="s">
        <v>147</v>
      </c>
      <c r="F263" s="3" t="s">
        <v>140</v>
      </c>
      <c r="G263" s="4" t="s">
        <v>15</v>
      </c>
      <c r="H263" s="44"/>
      <c r="I263" s="45"/>
      <c r="J263" s="46"/>
      <c r="K263" s="65"/>
      <c r="L263" s="7"/>
      <c r="M263" s="72">
        <v>77701.792000000016</v>
      </c>
      <c r="N263" s="73">
        <v>79783.090000000011</v>
      </c>
      <c r="O263" s="74">
        <f>AVERAGE(M263,N263)</f>
        <v>78742.441000000021</v>
      </c>
      <c r="P263" s="12" t="s">
        <v>384</v>
      </c>
    </row>
    <row r="264" spans="1:16" ht="60" customHeight="1" x14ac:dyDescent="0.2">
      <c r="A264" s="24">
        <v>261</v>
      </c>
      <c r="B264" s="3" t="s">
        <v>62</v>
      </c>
      <c r="C264" s="3" t="s">
        <v>145</v>
      </c>
      <c r="D264" s="3" t="s">
        <v>146</v>
      </c>
      <c r="E264" s="3" t="s">
        <v>147</v>
      </c>
      <c r="F264" s="3" t="s">
        <v>100</v>
      </c>
      <c r="G264" s="4" t="s">
        <v>15</v>
      </c>
      <c r="H264" s="44">
        <v>1146389</v>
      </c>
      <c r="I264" s="45">
        <f>+H264*$K$2</f>
        <v>60643.9781</v>
      </c>
      <c r="J264" s="46">
        <v>1146388.7</v>
      </c>
      <c r="K264" s="65"/>
      <c r="L264" s="7"/>
      <c r="M264" s="72">
        <v>1283955.344</v>
      </c>
      <c r="N264" s="73">
        <v>1318347.0049999999</v>
      </c>
      <c r="O264" s="74">
        <f t="shared" si="32"/>
        <v>1249563.683</v>
      </c>
      <c r="P264" s="12"/>
    </row>
    <row r="265" spans="1:16" ht="60" customHeight="1" x14ac:dyDescent="0.2">
      <c r="A265" s="24">
        <v>262</v>
      </c>
      <c r="B265" s="3" t="s">
        <v>62</v>
      </c>
      <c r="C265" s="3" t="s">
        <v>145</v>
      </c>
      <c r="D265" s="3" t="s">
        <v>146</v>
      </c>
      <c r="E265" s="3" t="s">
        <v>147</v>
      </c>
      <c r="F265" s="3" t="s">
        <v>101</v>
      </c>
      <c r="G265" s="4" t="s">
        <v>15</v>
      </c>
      <c r="H265" s="44">
        <v>409594</v>
      </c>
      <c r="I265" s="45">
        <f>+H265*$K$2</f>
        <v>21667.5226</v>
      </c>
      <c r="J265" s="46">
        <v>409594.3</v>
      </c>
      <c r="K265" s="65"/>
      <c r="L265" s="7"/>
      <c r="M265" s="72">
        <v>458745.61599999998</v>
      </c>
      <c r="N265" s="73">
        <v>471033.44499999995</v>
      </c>
      <c r="O265" s="74">
        <f t="shared" si="32"/>
        <v>446457.78700000001</v>
      </c>
      <c r="P265" s="12"/>
    </row>
    <row r="266" spans="1:16" ht="60" customHeight="1" x14ac:dyDescent="0.2">
      <c r="A266" s="24">
        <v>263</v>
      </c>
      <c r="B266" s="3" t="s">
        <v>62</v>
      </c>
      <c r="C266" s="3" t="s">
        <v>145</v>
      </c>
      <c r="D266" s="3" t="s">
        <v>146</v>
      </c>
      <c r="E266" s="3" t="s">
        <v>147</v>
      </c>
      <c r="F266" s="3" t="s">
        <v>102</v>
      </c>
      <c r="G266" s="4" t="s">
        <v>15</v>
      </c>
      <c r="H266" s="44">
        <v>241332</v>
      </c>
      <c r="I266" s="45">
        <f>+H266*$K$2</f>
        <v>12766.462800000001</v>
      </c>
      <c r="J266" s="46">
        <v>241332</v>
      </c>
      <c r="K266" s="65"/>
      <c r="L266" s="7"/>
      <c r="M266" s="72">
        <v>270291.84000000003</v>
      </c>
      <c r="N266" s="73">
        <v>277531.8</v>
      </c>
      <c r="O266" s="74">
        <f t="shared" si="32"/>
        <v>263051.88</v>
      </c>
      <c r="P266" s="12"/>
    </row>
    <row r="267" spans="1:16" ht="60" customHeight="1" x14ac:dyDescent="0.2">
      <c r="A267" s="24">
        <v>264</v>
      </c>
      <c r="B267" s="3" t="s">
        <v>62</v>
      </c>
      <c r="C267" s="3" t="s">
        <v>145</v>
      </c>
      <c r="D267" s="3" t="s">
        <v>146</v>
      </c>
      <c r="E267" s="3" t="s">
        <v>147</v>
      </c>
      <c r="F267" s="3" t="s">
        <v>69</v>
      </c>
      <c r="G267" s="4" t="s">
        <v>15</v>
      </c>
      <c r="H267" s="46">
        <v>1213942.8</v>
      </c>
      <c r="I267" s="45">
        <f>+H267*$K$2</f>
        <v>64217.574120000005</v>
      </c>
      <c r="J267" s="46">
        <v>1213942.8</v>
      </c>
      <c r="K267" s="65"/>
      <c r="L267" s="7"/>
      <c r="M267" s="72">
        <v>1359615.9360000002</v>
      </c>
      <c r="N267" s="73">
        <v>1396034.22</v>
      </c>
      <c r="O267" s="74">
        <f t="shared" si="32"/>
        <v>1323197.652</v>
      </c>
      <c r="P267" s="12"/>
    </row>
    <row r="268" spans="1:16" ht="60" customHeight="1" x14ac:dyDescent="0.2">
      <c r="A268" s="24">
        <v>265</v>
      </c>
      <c r="B268" s="3" t="s">
        <v>62</v>
      </c>
      <c r="C268" s="3" t="s">
        <v>145</v>
      </c>
      <c r="D268" s="3" t="s">
        <v>146</v>
      </c>
      <c r="E268" s="3" t="s">
        <v>147</v>
      </c>
      <c r="F268" s="3" t="s">
        <v>167</v>
      </c>
      <c r="G268" s="4" t="s">
        <v>15</v>
      </c>
      <c r="H268" s="44"/>
      <c r="I268" s="45"/>
      <c r="J268" s="46"/>
      <c r="K268" s="65"/>
      <c r="L268" s="7"/>
      <c r="M268" s="72">
        <v>437428.68960000004</v>
      </c>
      <c r="N268" s="73">
        <v>449145.52950000006</v>
      </c>
      <c r="O268" s="74">
        <f>AVERAGE(M268,N268)</f>
        <v>443287.10955000005</v>
      </c>
      <c r="P268" s="12" t="s">
        <v>384</v>
      </c>
    </row>
    <row r="269" spans="1:16" ht="60" customHeight="1" x14ac:dyDescent="0.2">
      <c r="A269" s="24">
        <v>266</v>
      </c>
      <c r="B269" s="3" t="s">
        <v>62</v>
      </c>
      <c r="C269" s="3" t="s">
        <v>145</v>
      </c>
      <c r="D269" s="3" t="s">
        <v>146</v>
      </c>
      <c r="E269" s="3" t="s">
        <v>147</v>
      </c>
      <c r="F269" s="3" t="s">
        <v>71</v>
      </c>
      <c r="G269" s="4" t="s">
        <v>15</v>
      </c>
      <c r="H269" s="46">
        <v>1117235.466666667</v>
      </c>
      <c r="I269" s="45">
        <f>+H269*$K$2</f>
        <v>59101.756186666687</v>
      </c>
      <c r="J269" s="46">
        <v>1117235.466666667</v>
      </c>
      <c r="K269" s="65"/>
      <c r="L269" s="7"/>
      <c r="M269" s="72">
        <v>1251303.7226666673</v>
      </c>
      <c r="N269" s="73">
        <v>1284820.7866666671</v>
      </c>
      <c r="O269" s="74">
        <f t="shared" si="32"/>
        <v>1217786.6586666673</v>
      </c>
      <c r="P269" s="12"/>
    </row>
    <row r="270" spans="1:16" ht="60" customHeight="1" x14ac:dyDescent="0.2">
      <c r="A270" s="24">
        <v>267</v>
      </c>
      <c r="B270" s="3" t="s">
        <v>62</v>
      </c>
      <c r="C270" s="3" t="s">
        <v>145</v>
      </c>
      <c r="D270" s="3" t="s">
        <v>146</v>
      </c>
      <c r="E270" s="3" t="s">
        <v>147</v>
      </c>
      <c r="F270" s="3" t="s">
        <v>104</v>
      </c>
      <c r="G270" s="4" t="s">
        <v>15</v>
      </c>
      <c r="H270" s="44">
        <v>242189</v>
      </c>
      <c r="I270" s="45">
        <f>+H270*$K$2</f>
        <v>12811.7981</v>
      </c>
      <c r="J270" s="46">
        <v>242188.79999999999</v>
      </c>
      <c r="K270" s="65"/>
      <c r="L270" s="7"/>
      <c r="M270" s="72">
        <v>271251.45600000001</v>
      </c>
      <c r="N270" s="73">
        <v>278517.12</v>
      </c>
      <c r="O270" s="74">
        <f t="shared" si="32"/>
        <v>263985.79199999996</v>
      </c>
      <c r="P270" s="12"/>
    </row>
    <row r="271" spans="1:16" ht="60" customHeight="1" x14ac:dyDescent="0.2">
      <c r="A271" s="24">
        <v>268</v>
      </c>
      <c r="B271" s="3" t="s">
        <v>62</v>
      </c>
      <c r="C271" s="3" t="s">
        <v>145</v>
      </c>
      <c r="D271" s="3" t="s">
        <v>146</v>
      </c>
      <c r="E271" s="3" t="s">
        <v>147</v>
      </c>
      <c r="F271" s="3" t="s">
        <v>72</v>
      </c>
      <c r="G271" s="4" t="s">
        <v>15</v>
      </c>
      <c r="H271" s="44"/>
      <c r="I271" s="45"/>
      <c r="J271" s="46"/>
      <c r="K271" s="65"/>
      <c r="L271" s="7"/>
      <c r="M271" s="72">
        <v>3540250</v>
      </c>
      <c r="N271" s="73">
        <v>3540250</v>
      </c>
      <c r="O271" s="74">
        <f t="shared" ref="O271:O272" si="33">AVERAGE(M271,N271)</f>
        <v>3540250</v>
      </c>
      <c r="P271" s="12"/>
    </row>
    <row r="272" spans="1:16" ht="60" customHeight="1" x14ac:dyDescent="0.2">
      <c r="A272" s="24">
        <v>269</v>
      </c>
      <c r="B272" s="3" t="s">
        <v>62</v>
      </c>
      <c r="C272" s="3" t="s">
        <v>145</v>
      </c>
      <c r="D272" s="3" t="s">
        <v>146</v>
      </c>
      <c r="E272" s="3" t="s">
        <v>147</v>
      </c>
      <c r="F272" s="3" t="s">
        <v>143</v>
      </c>
      <c r="G272" s="4" t="s">
        <v>15</v>
      </c>
      <c r="H272" s="44"/>
      <c r="I272" s="45"/>
      <c r="J272" s="46"/>
      <c r="K272" s="65"/>
      <c r="L272" s="7"/>
      <c r="M272" s="72">
        <v>2364887</v>
      </c>
      <c r="N272" s="73">
        <v>2364887</v>
      </c>
      <c r="O272" s="74">
        <f t="shared" si="33"/>
        <v>2364887</v>
      </c>
      <c r="P272" s="12"/>
    </row>
    <row r="273" spans="1:16" ht="60" customHeight="1" x14ac:dyDescent="0.2">
      <c r="A273" s="24">
        <v>270</v>
      </c>
      <c r="B273" s="3" t="s">
        <v>62</v>
      </c>
      <c r="C273" s="3" t="s">
        <v>145</v>
      </c>
      <c r="D273" s="3" t="s">
        <v>146</v>
      </c>
      <c r="E273" s="3" t="s">
        <v>147</v>
      </c>
      <c r="F273" s="3" t="s">
        <v>105</v>
      </c>
      <c r="G273" s="4" t="s">
        <v>15</v>
      </c>
      <c r="H273" s="44">
        <v>1160787</v>
      </c>
      <c r="I273" s="45">
        <f>+H273*$K$2</f>
        <v>61405.632300000005</v>
      </c>
      <c r="J273" s="46">
        <v>1160786.6000000001</v>
      </c>
      <c r="K273" s="65"/>
      <c r="L273" s="7"/>
      <c r="M273" s="72">
        <v>1300080.9920000001</v>
      </c>
      <c r="N273" s="73">
        <v>1334904.5899999999</v>
      </c>
      <c r="O273" s="74">
        <f t="shared" si="32"/>
        <v>1265257.3940000001</v>
      </c>
      <c r="P273" s="12"/>
    </row>
    <row r="274" spans="1:16" ht="60" customHeight="1" x14ac:dyDescent="0.2">
      <c r="A274" s="24">
        <v>271</v>
      </c>
      <c r="B274" s="3" t="s">
        <v>62</v>
      </c>
      <c r="C274" s="3" t="s">
        <v>145</v>
      </c>
      <c r="D274" s="3" t="s">
        <v>146</v>
      </c>
      <c r="E274" s="3" t="s">
        <v>147</v>
      </c>
      <c r="F274" s="3" t="s">
        <v>75</v>
      </c>
      <c r="G274" s="4" t="s">
        <v>15</v>
      </c>
      <c r="H274" s="46">
        <v>111717.2</v>
      </c>
      <c r="I274" s="45">
        <f>+H274*$K$2</f>
        <v>5909.8398800000004</v>
      </c>
      <c r="J274" s="46">
        <v>111717.2</v>
      </c>
      <c r="K274" s="65"/>
      <c r="L274" s="7"/>
      <c r="M274" s="72">
        <v>125123.26400000001</v>
      </c>
      <c r="N274" s="73">
        <v>128474.78</v>
      </c>
      <c r="O274" s="74">
        <f t="shared" si="32"/>
        <v>121771.74800000001</v>
      </c>
      <c r="P274" s="12"/>
    </row>
    <row r="275" spans="1:16" ht="60" customHeight="1" x14ac:dyDescent="0.2">
      <c r="A275" s="24">
        <v>272</v>
      </c>
      <c r="B275" s="3" t="s">
        <v>62</v>
      </c>
      <c r="C275" s="3" t="s">
        <v>145</v>
      </c>
      <c r="D275" s="3" t="s">
        <v>146</v>
      </c>
      <c r="E275" s="3" t="s">
        <v>147</v>
      </c>
      <c r="F275" s="3" t="s">
        <v>76</v>
      </c>
      <c r="G275" s="4" t="s">
        <v>15</v>
      </c>
      <c r="H275" s="46">
        <v>163018.4</v>
      </c>
      <c r="I275" s="45">
        <f>+H275*$K$2</f>
        <v>8623.6733600000007</v>
      </c>
      <c r="J275" s="46">
        <v>163018.4</v>
      </c>
      <c r="K275" s="65"/>
      <c r="L275" s="7"/>
      <c r="M275" s="72">
        <v>182580.60799999998</v>
      </c>
      <c r="N275" s="73">
        <v>187471.15999999997</v>
      </c>
      <c r="O275" s="74">
        <f t="shared" si="32"/>
        <v>177690.05599999998</v>
      </c>
      <c r="P275" s="12"/>
    </row>
    <row r="276" spans="1:16" ht="60" customHeight="1" x14ac:dyDescent="0.2">
      <c r="A276" s="24">
        <v>273</v>
      </c>
      <c r="B276" s="3" t="s">
        <v>62</v>
      </c>
      <c r="C276" s="3" t="s">
        <v>145</v>
      </c>
      <c r="D276" s="3" t="s">
        <v>146</v>
      </c>
      <c r="E276" s="3" t="s">
        <v>147</v>
      </c>
      <c r="F276" s="3" t="s">
        <v>78</v>
      </c>
      <c r="G276" s="4" t="s">
        <v>15</v>
      </c>
      <c r="H276" s="46">
        <v>411117.2</v>
      </c>
      <c r="I276" s="45">
        <f>+H276*$K$2</f>
        <v>21748.099880000002</v>
      </c>
      <c r="J276" s="46">
        <v>411117.2</v>
      </c>
      <c r="K276" s="65"/>
      <c r="L276" s="7"/>
      <c r="M276" s="72">
        <v>460451.26399999997</v>
      </c>
      <c r="N276" s="73">
        <v>472784.78</v>
      </c>
      <c r="O276" s="74">
        <f t="shared" si="32"/>
        <v>448117.74799999996</v>
      </c>
      <c r="P276" s="12"/>
    </row>
    <row r="277" spans="1:16" ht="60" customHeight="1" x14ac:dyDescent="0.2">
      <c r="A277" s="24">
        <v>274</v>
      </c>
      <c r="B277" s="3" t="s">
        <v>62</v>
      </c>
      <c r="C277" s="3" t="s">
        <v>145</v>
      </c>
      <c r="D277" s="3" t="s">
        <v>146</v>
      </c>
      <c r="E277" s="3" t="s">
        <v>147</v>
      </c>
      <c r="F277" s="3" t="s">
        <v>383</v>
      </c>
      <c r="G277" s="4" t="s">
        <v>15</v>
      </c>
      <c r="H277" s="44"/>
      <c r="I277" s="45"/>
      <c r="J277" s="46"/>
      <c r="K277" s="65"/>
      <c r="L277" s="7"/>
      <c r="M277" s="72">
        <v>1235076.9312000002</v>
      </c>
      <c r="N277" s="73">
        <v>1268159.3489999999</v>
      </c>
      <c r="O277" s="74">
        <f>AVERAGE(M277,N277)</f>
        <v>1251618.1401</v>
      </c>
      <c r="P277" s="12"/>
    </row>
    <row r="278" spans="1:16" ht="60" customHeight="1" x14ac:dyDescent="0.2">
      <c r="A278" s="24">
        <v>275</v>
      </c>
      <c r="B278" s="3" t="s">
        <v>62</v>
      </c>
      <c r="C278" s="3" t="s">
        <v>145</v>
      </c>
      <c r="D278" s="3" t="s">
        <v>146</v>
      </c>
      <c r="E278" s="3" t="s">
        <v>147</v>
      </c>
      <c r="F278" s="3" t="s">
        <v>79</v>
      </c>
      <c r="G278" s="4" t="s">
        <v>15</v>
      </c>
      <c r="H278" s="46">
        <v>245760.4</v>
      </c>
      <c r="I278" s="45">
        <f t="shared" ref="I278:I284" si="34">+H278*$K$2</f>
        <v>13000.72516</v>
      </c>
      <c r="J278" s="46">
        <v>245760.4</v>
      </c>
      <c r="K278" s="65"/>
      <c r="L278" s="7"/>
      <c r="M278" s="72">
        <v>275251.64800000004</v>
      </c>
      <c r="N278" s="73">
        <v>282624.46000000002</v>
      </c>
      <c r="O278" s="74">
        <f t="shared" si="32"/>
        <v>267878.83600000007</v>
      </c>
      <c r="P278" s="12"/>
    </row>
    <row r="279" spans="1:16" ht="60" customHeight="1" x14ac:dyDescent="0.2">
      <c r="A279" s="24">
        <v>276</v>
      </c>
      <c r="B279" s="3" t="s">
        <v>62</v>
      </c>
      <c r="C279" s="3" t="s">
        <v>145</v>
      </c>
      <c r="D279" s="3" t="s">
        <v>146</v>
      </c>
      <c r="E279" s="3" t="s">
        <v>147</v>
      </c>
      <c r="F279" s="3" t="s">
        <v>80</v>
      </c>
      <c r="G279" s="4" t="s">
        <v>15</v>
      </c>
      <c r="H279" s="44">
        <v>111098</v>
      </c>
      <c r="I279" s="45">
        <f t="shared" si="34"/>
        <v>5877.0842000000002</v>
      </c>
      <c r="J279" s="46">
        <v>110967.2</v>
      </c>
      <c r="K279" s="65"/>
      <c r="L279" s="7"/>
      <c r="M279" s="72">
        <v>124283.26400000001</v>
      </c>
      <c r="N279" s="73">
        <v>127612.28000000001</v>
      </c>
      <c r="O279" s="74">
        <f t="shared" si="32"/>
        <v>120954.24800000001</v>
      </c>
      <c r="P279" s="12"/>
    </row>
    <row r="280" spans="1:16" ht="60" customHeight="1" x14ac:dyDescent="0.2">
      <c r="A280" s="24">
        <v>277</v>
      </c>
      <c r="B280" s="3" t="s">
        <v>62</v>
      </c>
      <c r="C280" s="3" t="s">
        <v>145</v>
      </c>
      <c r="D280" s="3" t="s">
        <v>146</v>
      </c>
      <c r="E280" s="3" t="s">
        <v>147</v>
      </c>
      <c r="F280" s="3" t="s">
        <v>81</v>
      </c>
      <c r="G280" s="4" t="s">
        <v>15</v>
      </c>
      <c r="H280" s="46">
        <v>417436.4</v>
      </c>
      <c r="I280" s="45">
        <f t="shared" si="34"/>
        <v>22082.385560000002</v>
      </c>
      <c r="J280" s="46">
        <v>417436.4</v>
      </c>
      <c r="K280" s="65"/>
      <c r="L280" s="7"/>
      <c r="M280" s="72">
        <v>467528.76800000004</v>
      </c>
      <c r="N280" s="73">
        <v>480051.8600000001</v>
      </c>
      <c r="O280" s="74">
        <f t="shared" si="32"/>
        <v>455005.67600000004</v>
      </c>
      <c r="P280" s="12"/>
    </row>
    <row r="281" spans="1:16" ht="60" customHeight="1" x14ac:dyDescent="0.2">
      <c r="A281" s="24">
        <v>278</v>
      </c>
      <c r="B281" s="3" t="s">
        <v>10</v>
      </c>
      <c r="C281" s="3" t="s">
        <v>169</v>
      </c>
      <c r="D281" s="3" t="s">
        <v>170</v>
      </c>
      <c r="E281" s="3" t="s">
        <v>171</v>
      </c>
      <c r="F281" s="3" t="s">
        <v>18</v>
      </c>
      <c r="G281" s="4" t="s">
        <v>17</v>
      </c>
      <c r="H281" s="44">
        <v>47427</v>
      </c>
      <c r="I281" s="45">
        <f t="shared" si="34"/>
        <v>2508.8883000000001</v>
      </c>
      <c r="J281" s="46">
        <v>47426.5</v>
      </c>
      <c r="K281" s="31" t="s">
        <v>333</v>
      </c>
      <c r="L281" s="7">
        <v>40000</v>
      </c>
      <c r="M281" s="72">
        <v>53117.68</v>
      </c>
      <c r="N281" s="73">
        <v>54540.474999999999</v>
      </c>
      <c r="O281" s="74">
        <f t="shared" si="32"/>
        <v>51694.885000000002</v>
      </c>
      <c r="P281" s="12" t="s">
        <v>381</v>
      </c>
    </row>
    <row r="282" spans="1:16" ht="60" customHeight="1" x14ac:dyDescent="0.2">
      <c r="A282" s="24">
        <v>279</v>
      </c>
      <c r="B282" s="3" t="s">
        <v>10</v>
      </c>
      <c r="C282" s="3" t="s">
        <v>169</v>
      </c>
      <c r="D282" s="3" t="s">
        <v>170</v>
      </c>
      <c r="E282" s="3" t="s">
        <v>171</v>
      </c>
      <c r="F282" s="3" t="s">
        <v>19</v>
      </c>
      <c r="G282" s="4" t="s">
        <v>17</v>
      </c>
      <c r="H282" s="44">
        <v>47064</v>
      </c>
      <c r="I282" s="45">
        <f t="shared" si="34"/>
        <v>2489.6856000000002</v>
      </c>
      <c r="J282" s="46">
        <v>47926.5</v>
      </c>
      <c r="K282" s="31" t="s">
        <v>334</v>
      </c>
      <c r="L282" s="7">
        <v>40900</v>
      </c>
      <c r="M282" s="72">
        <v>53677.68</v>
      </c>
      <c r="N282" s="73">
        <v>55115.474999999999</v>
      </c>
      <c r="O282" s="74">
        <f t="shared" si="32"/>
        <v>52239.885000000002</v>
      </c>
      <c r="P282" s="12" t="s">
        <v>381</v>
      </c>
    </row>
    <row r="283" spans="1:16" ht="60" customHeight="1" x14ac:dyDescent="0.2">
      <c r="A283" s="24">
        <v>280</v>
      </c>
      <c r="B283" s="3" t="s">
        <v>10</v>
      </c>
      <c r="C283" s="3" t="s">
        <v>169</v>
      </c>
      <c r="D283" s="3" t="s">
        <v>170</v>
      </c>
      <c r="E283" s="3" t="s">
        <v>171</v>
      </c>
      <c r="F283" s="3" t="s">
        <v>20</v>
      </c>
      <c r="G283" s="4" t="s">
        <v>15</v>
      </c>
      <c r="H283" s="44">
        <v>487392</v>
      </c>
      <c r="I283" s="45">
        <f t="shared" si="34"/>
        <v>25783.036800000002</v>
      </c>
      <c r="J283" s="46">
        <v>493929.33333333331</v>
      </c>
      <c r="K283" s="65"/>
      <c r="L283" s="7"/>
      <c r="M283" s="72">
        <v>553200.85333333339</v>
      </c>
      <c r="N283" s="73">
        <v>568018.7333333334</v>
      </c>
      <c r="O283" s="74">
        <f t="shared" si="32"/>
        <v>538382.97333333339</v>
      </c>
      <c r="P283" s="12"/>
    </row>
    <row r="284" spans="1:16" ht="60" customHeight="1" x14ac:dyDescent="0.2">
      <c r="A284" s="24">
        <v>281</v>
      </c>
      <c r="B284" s="3" t="s">
        <v>10</v>
      </c>
      <c r="C284" s="3" t="s">
        <v>169</v>
      </c>
      <c r="D284" s="3" t="s">
        <v>170</v>
      </c>
      <c r="E284" s="3" t="s">
        <v>171</v>
      </c>
      <c r="F284" s="3" t="s">
        <v>21</v>
      </c>
      <c r="G284" s="4" t="s">
        <v>15</v>
      </c>
      <c r="H284" s="44">
        <v>460784</v>
      </c>
      <c r="I284" s="45">
        <f t="shared" si="34"/>
        <v>24375.473600000001</v>
      </c>
      <c r="J284" s="46">
        <v>460783.8666666667</v>
      </c>
      <c r="K284" s="65"/>
      <c r="L284" s="7"/>
      <c r="M284" s="72">
        <v>516077.93066666671</v>
      </c>
      <c r="N284" s="73">
        <v>529901.44666666677</v>
      </c>
      <c r="O284" s="74">
        <f t="shared" si="32"/>
        <v>502254.41466666671</v>
      </c>
      <c r="P284" s="12"/>
    </row>
    <row r="285" spans="1:16" ht="60" customHeight="1" x14ac:dyDescent="0.2">
      <c r="A285" s="24">
        <v>282</v>
      </c>
      <c r="B285" s="3" t="s">
        <v>10</v>
      </c>
      <c r="C285" s="3" t="s">
        <v>169</v>
      </c>
      <c r="D285" s="3" t="s">
        <v>170</v>
      </c>
      <c r="E285" s="3" t="s">
        <v>171</v>
      </c>
      <c r="F285" s="3" t="s">
        <v>172</v>
      </c>
      <c r="G285" s="4" t="s">
        <v>15</v>
      </c>
      <c r="H285" s="44"/>
      <c r="I285" s="45"/>
      <c r="J285" s="46"/>
      <c r="K285" s="65"/>
      <c r="L285" s="7"/>
      <c r="M285" s="72">
        <v>269059</v>
      </c>
      <c r="N285" s="73">
        <v>269059</v>
      </c>
      <c r="O285" s="74">
        <f>AVERAGE(M285,N285)</f>
        <v>269059</v>
      </c>
      <c r="P285" s="12"/>
    </row>
    <row r="286" spans="1:16" ht="60" customHeight="1" x14ac:dyDescent="0.2">
      <c r="A286" s="24">
        <v>283</v>
      </c>
      <c r="B286" s="3" t="s">
        <v>10</v>
      </c>
      <c r="C286" s="3" t="s">
        <v>169</v>
      </c>
      <c r="D286" s="3" t="s">
        <v>170</v>
      </c>
      <c r="E286" s="3" t="s">
        <v>171</v>
      </c>
      <c r="F286" s="3" t="s">
        <v>22</v>
      </c>
      <c r="G286" s="4" t="s">
        <v>15</v>
      </c>
      <c r="H286" s="46">
        <v>400192.6</v>
      </c>
      <c r="I286" s="45">
        <f>+H286*$K$2</f>
        <v>21170.188539999999</v>
      </c>
      <c r="J286" s="46">
        <v>400192.6</v>
      </c>
      <c r="K286" s="31" t="s">
        <v>335</v>
      </c>
      <c r="L286" s="7">
        <v>100900</v>
      </c>
      <c r="M286" s="72">
        <v>448215.71200000006</v>
      </c>
      <c r="N286" s="73">
        <v>460221.49</v>
      </c>
      <c r="O286" s="74">
        <f t="shared" si="32"/>
        <v>436209.93400000007</v>
      </c>
      <c r="P286" s="12" t="s">
        <v>381</v>
      </c>
    </row>
    <row r="287" spans="1:16" ht="60" customHeight="1" x14ac:dyDescent="0.2">
      <c r="A287" s="24">
        <v>284</v>
      </c>
      <c r="B287" s="3" t="s">
        <v>10</v>
      </c>
      <c r="C287" s="3" t="s">
        <v>169</v>
      </c>
      <c r="D287" s="3" t="s">
        <v>170</v>
      </c>
      <c r="E287" s="3" t="s">
        <v>171</v>
      </c>
      <c r="F287" s="3" t="s">
        <v>23</v>
      </c>
      <c r="G287" s="4" t="s">
        <v>15</v>
      </c>
      <c r="H287" s="44">
        <v>1355368</v>
      </c>
      <c r="I287" s="45">
        <f>+H287*$K$2</f>
        <v>71698.967199999999</v>
      </c>
      <c r="J287" s="46">
        <v>1355368.4</v>
      </c>
      <c r="K287" s="65"/>
      <c r="L287" s="7"/>
      <c r="M287" s="72">
        <v>1518012.608</v>
      </c>
      <c r="N287" s="73">
        <v>1558673.6600000001</v>
      </c>
      <c r="O287" s="74">
        <f t="shared" si="32"/>
        <v>1477351.5559999999</v>
      </c>
      <c r="P287" s="12"/>
    </row>
    <row r="288" spans="1:16" ht="60" customHeight="1" x14ac:dyDescent="0.2">
      <c r="A288" s="24">
        <v>285</v>
      </c>
      <c r="B288" s="3" t="s">
        <v>10</v>
      </c>
      <c r="C288" s="3" t="s">
        <v>169</v>
      </c>
      <c r="D288" s="3" t="s">
        <v>170</v>
      </c>
      <c r="E288" s="3" t="s">
        <v>171</v>
      </c>
      <c r="F288" s="3" t="s">
        <v>24</v>
      </c>
      <c r="G288" s="4" t="s">
        <v>15</v>
      </c>
      <c r="H288" s="46">
        <v>1075812.3999999999</v>
      </c>
      <c r="I288" s="45">
        <f>+H288*$K$2</f>
        <v>56910.475959999996</v>
      </c>
      <c r="J288" s="46">
        <v>1075812.3999999999</v>
      </c>
      <c r="K288" s="31" t="s">
        <v>336</v>
      </c>
      <c r="L288" s="7">
        <v>477900</v>
      </c>
      <c r="M288" s="72">
        <v>1204909.8879999998</v>
      </c>
      <c r="N288" s="73">
        <v>1237184.26</v>
      </c>
      <c r="O288" s="74">
        <f t="shared" si="32"/>
        <v>1172635.5159999998</v>
      </c>
      <c r="P288" s="12" t="s">
        <v>381</v>
      </c>
    </row>
    <row r="289" spans="1:16" ht="60" customHeight="1" x14ac:dyDescent="0.2">
      <c r="A289" s="24">
        <v>286</v>
      </c>
      <c r="B289" s="3" t="s">
        <v>10</v>
      </c>
      <c r="C289" s="3" t="s">
        <v>169</v>
      </c>
      <c r="D289" s="3" t="s">
        <v>170</v>
      </c>
      <c r="E289" s="3" t="s">
        <v>171</v>
      </c>
      <c r="F289" s="3" t="s">
        <v>25</v>
      </c>
      <c r="G289" s="4" t="s">
        <v>15</v>
      </c>
      <c r="H289" s="46">
        <v>979417.59999999998</v>
      </c>
      <c r="I289" s="45">
        <f>+H289*$K$2</f>
        <v>51811.191039999998</v>
      </c>
      <c r="J289" s="46">
        <v>979417.59999999998</v>
      </c>
      <c r="K289" s="65"/>
      <c r="L289" s="7"/>
      <c r="M289" s="72">
        <v>1096947.7120000001</v>
      </c>
      <c r="N289" s="73">
        <v>1126330.24</v>
      </c>
      <c r="O289" s="74">
        <f t="shared" si="32"/>
        <v>1067565.1840000001</v>
      </c>
      <c r="P289" s="12"/>
    </row>
    <row r="290" spans="1:16" ht="60" customHeight="1" x14ac:dyDescent="0.2">
      <c r="A290" s="24">
        <v>287</v>
      </c>
      <c r="B290" s="3" t="s">
        <v>10</v>
      </c>
      <c r="C290" s="3" t="s">
        <v>169</v>
      </c>
      <c r="D290" s="3" t="s">
        <v>170</v>
      </c>
      <c r="E290" s="3" t="s">
        <v>171</v>
      </c>
      <c r="F290" s="3" t="s">
        <v>173</v>
      </c>
      <c r="G290" s="4" t="s">
        <v>15</v>
      </c>
      <c r="H290" s="44"/>
      <c r="I290" s="45"/>
      <c r="J290" s="46"/>
      <c r="K290" s="65"/>
      <c r="L290" s="7"/>
      <c r="M290" s="72">
        <v>35402.5</v>
      </c>
      <c r="N290" s="73">
        <v>35402.5</v>
      </c>
      <c r="O290" s="74">
        <f t="shared" ref="O290:O291" si="35">AVERAGE(M290,N290)</f>
        <v>35402.5</v>
      </c>
      <c r="P290" s="12"/>
    </row>
    <row r="291" spans="1:16" ht="60" customHeight="1" x14ac:dyDescent="0.2">
      <c r="A291" s="24">
        <v>288</v>
      </c>
      <c r="B291" s="3" t="s">
        <v>10</v>
      </c>
      <c r="C291" s="3" t="s">
        <v>169</v>
      </c>
      <c r="D291" s="3" t="s">
        <v>170</v>
      </c>
      <c r="E291" s="3" t="s">
        <v>171</v>
      </c>
      <c r="F291" s="3" t="s">
        <v>174</v>
      </c>
      <c r="G291" s="4" t="s">
        <v>15</v>
      </c>
      <c r="H291" s="44"/>
      <c r="I291" s="45"/>
      <c r="J291" s="46"/>
      <c r="K291" s="65"/>
      <c r="L291" s="7"/>
      <c r="M291" s="72">
        <v>35402.5</v>
      </c>
      <c r="N291" s="73">
        <v>35402.5</v>
      </c>
      <c r="O291" s="74">
        <f t="shared" si="35"/>
        <v>35402.5</v>
      </c>
      <c r="P291" s="12"/>
    </row>
    <row r="292" spans="1:16" ht="60" customHeight="1" x14ac:dyDescent="0.2">
      <c r="A292" s="24">
        <v>289</v>
      </c>
      <c r="B292" s="3" t="s">
        <v>10</v>
      </c>
      <c r="C292" s="3" t="s">
        <v>169</v>
      </c>
      <c r="D292" s="3" t="s">
        <v>170</v>
      </c>
      <c r="E292" s="3" t="s">
        <v>171</v>
      </c>
      <c r="F292" s="3" t="s">
        <v>26</v>
      </c>
      <c r="G292" s="4" t="s">
        <v>15</v>
      </c>
      <c r="H292" s="44">
        <v>45752</v>
      </c>
      <c r="I292" s="45">
        <f>+H292*$K$2</f>
        <v>2420.2808</v>
      </c>
      <c r="J292" s="46">
        <v>39412.800000000003</v>
      </c>
      <c r="K292" s="31" t="s">
        <v>337</v>
      </c>
      <c r="L292" s="7">
        <v>19900</v>
      </c>
      <c r="M292" s="72">
        <v>44142.33600000001</v>
      </c>
      <c r="N292" s="73">
        <v>45324.720000000008</v>
      </c>
      <c r="O292" s="74">
        <f t="shared" si="32"/>
        <v>42959.952000000012</v>
      </c>
      <c r="P292" s="12" t="s">
        <v>381</v>
      </c>
    </row>
    <row r="293" spans="1:16" ht="60" customHeight="1" x14ac:dyDescent="0.2">
      <c r="A293" s="24">
        <v>290</v>
      </c>
      <c r="B293" s="3" t="s">
        <v>10</v>
      </c>
      <c r="C293" s="3" t="s">
        <v>169</v>
      </c>
      <c r="D293" s="3" t="s">
        <v>170</v>
      </c>
      <c r="E293" s="3" t="s">
        <v>171</v>
      </c>
      <c r="F293" s="3" t="s">
        <v>27</v>
      </c>
      <c r="G293" s="4" t="s">
        <v>15</v>
      </c>
      <c r="H293" s="44">
        <v>15329</v>
      </c>
      <c r="I293" s="45">
        <f>+H293*$K$2</f>
        <v>810.90410000000008</v>
      </c>
      <c r="J293" s="46">
        <v>13677.066666666669</v>
      </c>
      <c r="K293" s="49" t="s">
        <v>338</v>
      </c>
      <c r="L293" s="7">
        <v>13000</v>
      </c>
      <c r="M293" s="72">
        <v>15318.314666666671</v>
      </c>
      <c r="N293" s="73">
        <v>15728.626666666671</v>
      </c>
      <c r="O293" s="74">
        <f t="shared" si="32"/>
        <v>14908.002666666669</v>
      </c>
      <c r="P293" s="12" t="s">
        <v>381</v>
      </c>
    </row>
    <row r="294" spans="1:16" ht="60" customHeight="1" x14ac:dyDescent="0.2">
      <c r="A294" s="24">
        <v>291</v>
      </c>
      <c r="B294" s="3" t="s">
        <v>10</v>
      </c>
      <c r="C294" s="3" t="s">
        <v>169</v>
      </c>
      <c r="D294" s="3" t="s">
        <v>170</v>
      </c>
      <c r="E294" s="3" t="s">
        <v>171</v>
      </c>
      <c r="F294" s="3" t="s">
        <v>28</v>
      </c>
      <c r="G294" s="4" t="s">
        <v>15</v>
      </c>
      <c r="H294" s="46">
        <v>688470.53333333333</v>
      </c>
      <c r="I294" s="45">
        <f>+H294*$K$2</f>
        <v>36420.091213333333</v>
      </c>
      <c r="J294" s="46">
        <v>688470.53333333333</v>
      </c>
      <c r="K294" s="65"/>
      <c r="L294" s="7"/>
      <c r="M294" s="72">
        <v>771086.99733333336</v>
      </c>
      <c r="N294" s="73">
        <v>791741.1133333334</v>
      </c>
      <c r="O294" s="74">
        <f t="shared" si="32"/>
        <v>750432.88133333332</v>
      </c>
      <c r="P294" s="12"/>
    </row>
    <row r="295" spans="1:16" ht="60" customHeight="1" x14ac:dyDescent="0.2">
      <c r="A295" s="24">
        <v>292</v>
      </c>
      <c r="B295" s="3" t="s">
        <v>10</v>
      </c>
      <c r="C295" s="3" t="s">
        <v>169</v>
      </c>
      <c r="D295" s="3" t="s">
        <v>170</v>
      </c>
      <c r="E295" s="3" t="s">
        <v>171</v>
      </c>
      <c r="F295" s="3" t="s">
        <v>175</v>
      </c>
      <c r="G295" s="4" t="s">
        <v>15</v>
      </c>
      <c r="H295" s="46">
        <v>50662.266666666663</v>
      </c>
      <c r="I295" s="45">
        <f>+H295*$K$2</f>
        <v>2680.0339066666666</v>
      </c>
      <c r="J295" s="46">
        <v>50662.266666666663</v>
      </c>
      <c r="K295" s="65"/>
      <c r="L295" s="7"/>
      <c r="M295" s="72">
        <v>56741.738666666664</v>
      </c>
      <c r="N295" s="73">
        <v>58261.606666666659</v>
      </c>
      <c r="O295" s="74">
        <f t="shared" si="32"/>
        <v>55221.870666666662</v>
      </c>
      <c r="P295" s="12"/>
    </row>
    <row r="296" spans="1:16" ht="60" customHeight="1" x14ac:dyDescent="0.2">
      <c r="A296" s="24">
        <v>293</v>
      </c>
      <c r="B296" s="3" t="s">
        <v>10</v>
      </c>
      <c r="C296" s="3" t="s">
        <v>169</v>
      </c>
      <c r="D296" s="3" t="s">
        <v>170</v>
      </c>
      <c r="E296" s="3" t="s">
        <v>171</v>
      </c>
      <c r="F296" s="3" t="s">
        <v>31</v>
      </c>
      <c r="G296" s="4" t="s">
        <v>15</v>
      </c>
      <c r="H296" s="44">
        <v>470673</v>
      </c>
      <c r="I296" s="45">
        <f>+H296*$K$2</f>
        <v>24898.601700000003</v>
      </c>
      <c r="J296" s="46">
        <v>470672.9</v>
      </c>
      <c r="K296" s="65"/>
      <c r="L296" s="7"/>
      <c r="M296" s="72">
        <v>527153.64800000004</v>
      </c>
      <c r="N296" s="73">
        <v>541273.83500000008</v>
      </c>
      <c r="O296" s="74">
        <f t="shared" si="32"/>
        <v>513033.46100000007</v>
      </c>
      <c r="P296" s="12"/>
    </row>
    <row r="297" spans="1:16" ht="60" customHeight="1" x14ac:dyDescent="0.2">
      <c r="A297" s="24">
        <v>294</v>
      </c>
      <c r="B297" s="3" t="s">
        <v>10</v>
      </c>
      <c r="C297" s="3" t="s">
        <v>169</v>
      </c>
      <c r="D297" s="3" t="s">
        <v>170</v>
      </c>
      <c r="E297" s="3" t="s">
        <v>171</v>
      </c>
      <c r="F297" s="3" t="s">
        <v>176</v>
      </c>
      <c r="G297" s="4" t="s">
        <v>15</v>
      </c>
      <c r="H297" s="44"/>
      <c r="I297" s="45"/>
      <c r="J297" s="46"/>
      <c r="K297" s="65"/>
      <c r="L297" s="7"/>
      <c r="M297" s="72">
        <v>793016</v>
      </c>
      <c r="N297" s="73">
        <v>793016</v>
      </c>
      <c r="O297" s="74">
        <f t="shared" ref="O297:O298" si="36">AVERAGE(M297,N297)</f>
        <v>793016</v>
      </c>
      <c r="P297" s="12"/>
    </row>
    <row r="298" spans="1:16" ht="60" customHeight="1" x14ac:dyDescent="0.2">
      <c r="A298" s="24">
        <v>295</v>
      </c>
      <c r="B298" s="3" t="s">
        <v>10</v>
      </c>
      <c r="C298" s="3" t="s">
        <v>169</v>
      </c>
      <c r="D298" s="3" t="s">
        <v>170</v>
      </c>
      <c r="E298" s="3" t="s">
        <v>171</v>
      </c>
      <c r="F298" s="3" t="s">
        <v>177</v>
      </c>
      <c r="G298" s="4" t="s">
        <v>15</v>
      </c>
      <c r="H298" s="44"/>
      <c r="I298" s="45"/>
      <c r="J298" s="46"/>
      <c r="K298" s="65"/>
      <c r="L298" s="7"/>
      <c r="M298" s="72">
        <v>736372</v>
      </c>
      <c r="N298" s="73">
        <v>736372</v>
      </c>
      <c r="O298" s="74">
        <f t="shared" si="36"/>
        <v>736372</v>
      </c>
      <c r="P298" s="12"/>
    </row>
    <row r="299" spans="1:16" ht="60" customHeight="1" x14ac:dyDescent="0.2">
      <c r="A299" s="24">
        <v>296</v>
      </c>
      <c r="B299" s="3" t="s">
        <v>10</v>
      </c>
      <c r="C299" s="3" t="s">
        <v>169</v>
      </c>
      <c r="D299" s="3" t="s">
        <v>170</v>
      </c>
      <c r="E299" s="3" t="s">
        <v>171</v>
      </c>
      <c r="F299" s="3" t="s">
        <v>32</v>
      </c>
      <c r="G299" s="4" t="s">
        <v>15</v>
      </c>
      <c r="H299" s="47">
        <v>197873</v>
      </c>
      <c r="I299" s="45">
        <f>+H299*$K$2</f>
        <v>10467.4817</v>
      </c>
      <c r="J299" s="46">
        <v>197873.2</v>
      </c>
      <c r="K299" s="31" t="s">
        <v>340</v>
      </c>
      <c r="L299" s="7">
        <v>139944</v>
      </c>
      <c r="M299" s="72">
        <v>221617.98400000005</v>
      </c>
      <c r="N299" s="73">
        <v>227554.18000000005</v>
      </c>
      <c r="O299" s="74">
        <f t="shared" si="32"/>
        <v>215681.78800000003</v>
      </c>
      <c r="P299" s="12" t="s">
        <v>381</v>
      </c>
    </row>
    <row r="300" spans="1:16" ht="60" customHeight="1" x14ac:dyDescent="0.2">
      <c r="A300" s="24">
        <v>297</v>
      </c>
      <c r="B300" s="3" t="s">
        <v>10</v>
      </c>
      <c r="C300" s="3" t="s">
        <v>169</v>
      </c>
      <c r="D300" s="3" t="s">
        <v>170</v>
      </c>
      <c r="E300" s="3" t="s">
        <v>171</v>
      </c>
      <c r="F300" s="3" t="s">
        <v>34</v>
      </c>
      <c r="G300" s="4" t="s">
        <v>15</v>
      </c>
      <c r="H300" s="44">
        <v>155224</v>
      </c>
      <c r="I300" s="45">
        <f>+H300*$K$2</f>
        <v>8211.3495999999996</v>
      </c>
      <c r="J300" s="46">
        <v>155223.6</v>
      </c>
      <c r="K300" s="65"/>
      <c r="L300" s="7"/>
      <c r="M300" s="72">
        <v>173850.43200000003</v>
      </c>
      <c r="N300" s="73">
        <v>178507.14</v>
      </c>
      <c r="O300" s="74">
        <f t="shared" si="32"/>
        <v>169193.72400000002</v>
      </c>
      <c r="P300" s="12"/>
    </row>
    <row r="301" spans="1:16" ht="60" customHeight="1" x14ac:dyDescent="0.2">
      <c r="A301" s="24">
        <v>298</v>
      </c>
      <c r="B301" s="3" t="s">
        <v>10</v>
      </c>
      <c r="C301" s="3" t="s">
        <v>169</v>
      </c>
      <c r="D301" s="3" t="s">
        <v>170</v>
      </c>
      <c r="E301" s="3" t="s">
        <v>171</v>
      </c>
      <c r="F301" s="3" t="s">
        <v>178</v>
      </c>
      <c r="G301" s="4" t="s">
        <v>15</v>
      </c>
      <c r="H301" s="44"/>
      <c r="I301" s="45"/>
      <c r="J301" s="46"/>
      <c r="K301" s="65"/>
      <c r="L301" s="7"/>
      <c r="M301" s="72">
        <v>426496</v>
      </c>
      <c r="N301" s="73">
        <v>437920</v>
      </c>
      <c r="O301" s="74">
        <f>AVERAGE(M301,N301)</f>
        <v>432208</v>
      </c>
      <c r="P301" s="12" t="s">
        <v>384</v>
      </c>
    </row>
    <row r="302" spans="1:16" ht="60" customHeight="1" x14ac:dyDescent="0.2">
      <c r="A302" s="24">
        <v>299</v>
      </c>
      <c r="B302" s="3" t="s">
        <v>10</v>
      </c>
      <c r="C302" s="3" t="s">
        <v>169</v>
      </c>
      <c r="D302" s="3" t="s">
        <v>170</v>
      </c>
      <c r="E302" s="3" t="s">
        <v>171</v>
      </c>
      <c r="F302" s="3" t="s">
        <v>35</v>
      </c>
      <c r="G302" s="4" t="s">
        <v>15</v>
      </c>
      <c r="H302" s="46">
        <v>53960.5</v>
      </c>
      <c r="I302" s="45">
        <f>+H302*$K$2</f>
        <v>2854.5104500000002</v>
      </c>
      <c r="J302" s="46">
        <v>53960.5</v>
      </c>
      <c r="K302" s="50" t="s">
        <v>342</v>
      </c>
      <c r="L302" s="7">
        <v>16850</v>
      </c>
      <c r="M302" s="72">
        <v>60435.760000000009</v>
      </c>
      <c r="N302" s="73">
        <v>62054.574999999997</v>
      </c>
      <c r="O302" s="74">
        <f t="shared" si="32"/>
        <v>58816.945000000007</v>
      </c>
      <c r="P302" s="12" t="s">
        <v>381</v>
      </c>
    </row>
    <row r="303" spans="1:16" ht="60" customHeight="1" x14ac:dyDescent="0.2">
      <c r="A303" s="24">
        <v>300</v>
      </c>
      <c r="B303" s="3" t="s">
        <v>10</v>
      </c>
      <c r="C303" s="3" t="s">
        <v>169</v>
      </c>
      <c r="D303" s="3" t="s">
        <v>170</v>
      </c>
      <c r="E303" s="3" t="s">
        <v>171</v>
      </c>
      <c r="F303" s="3" t="s">
        <v>36</v>
      </c>
      <c r="G303" s="4" t="s">
        <v>15</v>
      </c>
      <c r="H303" s="46">
        <v>55174.3</v>
      </c>
      <c r="I303" s="45">
        <f>+H303*$K$2</f>
        <v>2918.7204700000002</v>
      </c>
      <c r="J303" s="46">
        <v>55174.3</v>
      </c>
      <c r="K303" s="65"/>
      <c r="L303" s="7"/>
      <c r="M303" s="72">
        <v>61795.216</v>
      </c>
      <c r="N303" s="73">
        <v>63450.445</v>
      </c>
      <c r="O303" s="74">
        <f t="shared" si="32"/>
        <v>60139.987000000001</v>
      </c>
      <c r="P303" s="12"/>
    </row>
    <row r="304" spans="1:16" ht="60" customHeight="1" x14ac:dyDescent="0.2">
      <c r="A304" s="24">
        <v>301</v>
      </c>
      <c r="B304" s="3" t="s">
        <v>10</v>
      </c>
      <c r="C304" s="3" t="s">
        <v>169</v>
      </c>
      <c r="D304" s="3" t="s">
        <v>170</v>
      </c>
      <c r="E304" s="3" t="s">
        <v>171</v>
      </c>
      <c r="F304" s="3" t="s">
        <v>115</v>
      </c>
      <c r="G304" s="4" t="s">
        <v>15</v>
      </c>
      <c r="H304" s="46">
        <v>171328.26666666669</v>
      </c>
      <c r="I304" s="45">
        <f>+H304*$K$2</f>
        <v>9063.265306666668</v>
      </c>
      <c r="J304" s="46">
        <v>171328.26666666669</v>
      </c>
      <c r="K304" s="65"/>
      <c r="L304" s="7"/>
      <c r="M304" s="72">
        <v>191887.65866666671</v>
      </c>
      <c r="N304" s="73">
        <v>197027.50666666671</v>
      </c>
      <c r="O304" s="74">
        <f t="shared" si="32"/>
        <v>186747.81066666672</v>
      </c>
      <c r="P304" s="12"/>
    </row>
    <row r="305" spans="1:16" ht="60" customHeight="1" x14ac:dyDescent="0.2">
      <c r="A305" s="24">
        <v>302</v>
      </c>
      <c r="B305" s="3" t="s">
        <v>10</v>
      </c>
      <c r="C305" s="3" t="s">
        <v>169</v>
      </c>
      <c r="D305" s="3" t="s">
        <v>170</v>
      </c>
      <c r="E305" s="3" t="s">
        <v>171</v>
      </c>
      <c r="F305" s="3" t="s">
        <v>116</v>
      </c>
      <c r="G305" s="4" t="s">
        <v>15</v>
      </c>
      <c r="H305" s="44"/>
      <c r="I305" s="45"/>
      <c r="J305" s="46"/>
      <c r="K305" s="65"/>
      <c r="L305" s="7"/>
      <c r="M305" s="72">
        <v>509796</v>
      </c>
      <c r="N305" s="73">
        <v>509796</v>
      </c>
      <c r="O305" s="74">
        <f>AVERAGE(M305,N305)</f>
        <v>509796</v>
      </c>
      <c r="P305" s="12"/>
    </row>
    <row r="306" spans="1:16" ht="60" customHeight="1" x14ac:dyDescent="0.2">
      <c r="A306" s="24">
        <v>303</v>
      </c>
      <c r="B306" s="3" t="s">
        <v>10</v>
      </c>
      <c r="C306" s="3" t="s">
        <v>169</v>
      </c>
      <c r="D306" s="3" t="s">
        <v>170</v>
      </c>
      <c r="E306" s="3" t="s">
        <v>171</v>
      </c>
      <c r="F306" s="3" t="s">
        <v>37</v>
      </c>
      <c r="G306" s="4" t="s">
        <v>15</v>
      </c>
      <c r="H306" s="46">
        <v>52853.599999999999</v>
      </c>
      <c r="I306" s="45">
        <f>+H306*$K$2</f>
        <v>2795.9554400000002</v>
      </c>
      <c r="J306" s="46">
        <v>52853.599999999999</v>
      </c>
      <c r="K306" s="67" t="s">
        <v>343</v>
      </c>
      <c r="L306" s="7">
        <v>55649.976600000002</v>
      </c>
      <c r="M306" s="72">
        <v>59196.031999999999</v>
      </c>
      <c r="N306" s="73">
        <v>60781.64</v>
      </c>
      <c r="O306" s="74">
        <f t="shared" si="32"/>
        <v>57610.423999999999</v>
      </c>
      <c r="P306" s="12" t="s">
        <v>381</v>
      </c>
    </row>
    <row r="307" spans="1:16" ht="60" customHeight="1" x14ac:dyDescent="0.2">
      <c r="A307" s="24">
        <v>304</v>
      </c>
      <c r="B307" s="3" t="s">
        <v>10</v>
      </c>
      <c r="C307" s="3" t="s">
        <v>169</v>
      </c>
      <c r="D307" s="3" t="s">
        <v>170</v>
      </c>
      <c r="E307" s="3" t="s">
        <v>171</v>
      </c>
      <c r="F307" s="3" t="s">
        <v>38</v>
      </c>
      <c r="G307" s="4" t="s">
        <v>15</v>
      </c>
      <c r="H307" s="46">
        <v>76096.53333333334</v>
      </c>
      <c r="I307" s="45">
        <f>+H307*$K$2</f>
        <v>4025.5066133333339</v>
      </c>
      <c r="J307" s="46">
        <v>76096.53333333334</v>
      </c>
      <c r="K307" s="65"/>
      <c r="L307" s="7"/>
      <c r="M307" s="72">
        <v>85228.117333333343</v>
      </c>
      <c r="N307" s="73">
        <v>87511.013333333351</v>
      </c>
      <c r="O307" s="74">
        <f t="shared" si="32"/>
        <v>82945.221333333349</v>
      </c>
      <c r="P307" s="12"/>
    </row>
    <row r="308" spans="1:16" ht="60" customHeight="1" x14ac:dyDescent="0.2">
      <c r="A308" s="24">
        <v>305</v>
      </c>
      <c r="B308" s="3" t="s">
        <v>10</v>
      </c>
      <c r="C308" s="3" t="s">
        <v>169</v>
      </c>
      <c r="D308" s="3" t="s">
        <v>170</v>
      </c>
      <c r="E308" s="3" t="s">
        <v>171</v>
      </c>
      <c r="F308" s="3" t="s">
        <v>39</v>
      </c>
      <c r="G308" s="4" t="s">
        <v>15</v>
      </c>
      <c r="H308" s="44">
        <v>119465</v>
      </c>
      <c r="I308" s="45">
        <f>+H308*$K$2</f>
        <v>6319.6985000000004</v>
      </c>
      <c r="J308" s="46">
        <v>122665.2</v>
      </c>
      <c r="K308" s="31" t="s">
        <v>344</v>
      </c>
      <c r="L308" s="7">
        <v>47000</v>
      </c>
      <c r="M308" s="72">
        <v>137385.024</v>
      </c>
      <c r="N308" s="73">
        <v>141064.98000000001</v>
      </c>
      <c r="O308" s="74">
        <f t="shared" si="32"/>
        <v>133705.068</v>
      </c>
      <c r="P308" s="12" t="s">
        <v>381</v>
      </c>
    </row>
    <row r="309" spans="1:16" ht="60" customHeight="1" x14ac:dyDescent="0.2">
      <c r="A309" s="24">
        <v>306</v>
      </c>
      <c r="B309" s="3" t="s">
        <v>10</v>
      </c>
      <c r="C309" s="3" t="s">
        <v>169</v>
      </c>
      <c r="D309" s="3" t="s">
        <v>170</v>
      </c>
      <c r="E309" s="3" t="s">
        <v>171</v>
      </c>
      <c r="F309" s="3" t="s">
        <v>179</v>
      </c>
      <c r="G309" s="4" t="s">
        <v>15</v>
      </c>
      <c r="H309" s="44"/>
      <c r="I309" s="45"/>
      <c r="J309" s="46"/>
      <c r="K309" s="65"/>
      <c r="L309" s="7"/>
      <c r="M309" s="72">
        <v>84966</v>
      </c>
      <c r="N309" s="73">
        <v>84966</v>
      </c>
      <c r="O309" s="74">
        <f>AVERAGE(M309,N309)</f>
        <v>84966</v>
      </c>
      <c r="P309" s="12"/>
    </row>
    <row r="310" spans="1:16" ht="60" customHeight="1" x14ac:dyDescent="0.2">
      <c r="A310" s="24">
        <v>307</v>
      </c>
      <c r="B310" s="3" t="s">
        <v>10</v>
      </c>
      <c r="C310" s="3" t="s">
        <v>169</v>
      </c>
      <c r="D310" s="3" t="s">
        <v>170</v>
      </c>
      <c r="E310" s="3" t="s">
        <v>171</v>
      </c>
      <c r="F310" s="3" t="s">
        <v>40</v>
      </c>
      <c r="G310" s="4" t="s">
        <v>15</v>
      </c>
      <c r="H310" s="46">
        <v>269606.40000000002</v>
      </c>
      <c r="I310" s="45">
        <f t="shared" ref="I310:I316" si="37">+H310*$K$2</f>
        <v>14262.178560000002</v>
      </c>
      <c r="J310" s="46">
        <v>269606.40000000002</v>
      </c>
      <c r="K310" s="31" t="s">
        <v>345</v>
      </c>
      <c r="L310" s="7">
        <v>158000</v>
      </c>
      <c r="M310" s="72">
        <v>301959.16800000006</v>
      </c>
      <c r="N310" s="73">
        <v>310047.36000000004</v>
      </c>
      <c r="O310" s="74">
        <f t="shared" si="32"/>
        <v>293870.97600000002</v>
      </c>
      <c r="P310" s="12" t="s">
        <v>381</v>
      </c>
    </row>
    <row r="311" spans="1:16" ht="60" customHeight="1" x14ac:dyDescent="0.2">
      <c r="A311" s="24">
        <v>308</v>
      </c>
      <c r="B311" s="3" t="s">
        <v>10</v>
      </c>
      <c r="C311" s="3" t="s">
        <v>169</v>
      </c>
      <c r="D311" s="3" t="s">
        <v>170</v>
      </c>
      <c r="E311" s="3" t="s">
        <v>171</v>
      </c>
      <c r="F311" s="3" t="s">
        <v>180</v>
      </c>
      <c r="G311" s="4" t="s">
        <v>15</v>
      </c>
      <c r="H311" s="44">
        <v>1808396</v>
      </c>
      <c r="I311" s="45">
        <f t="shared" si="37"/>
        <v>95664.148400000005</v>
      </c>
      <c r="J311" s="46">
        <v>1808395.8</v>
      </c>
      <c r="K311" s="65"/>
      <c r="L311" s="7"/>
      <c r="M311" s="72">
        <v>2025403.2960000003</v>
      </c>
      <c r="N311" s="73">
        <v>2079655.1700000004</v>
      </c>
      <c r="O311" s="74">
        <f t="shared" si="32"/>
        <v>1971151.4220000003</v>
      </c>
      <c r="P311" s="12"/>
    </row>
    <row r="312" spans="1:16" ht="60" customHeight="1" x14ac:dyDescent="0.2">
      <c r="A312" s="24">
        <v>309</v>
      </c>
      <c r="B312" s="3" t="s">
        <v>10</v>
      </c>
      <c r="C312" s="3" t="s">
        <v>169</v>
      </c>
      <c r="D312" s="3" t="s">
        <v>170</v>
      </c>
      <c r="E312" s="3" t="s">
        <v>171</v>
      </c>
      <c r="F312" s="3" t="s">
        <v>181</v>
      </c>
      <c r="G312" s="4" t="s">
        <v>15</v>
      </c>
      <c r="H312" s="44">
        <v>1649770</v>
      </c>
      <c r="I312" s="45">
        <f t="shared" si="37"/>
        <v>87272.832999999999</v>
      </c>
      <c r="J312" s="46">
        <v>1649770.3</v>
      </c>
      <c r="K312" s="65"/>
      <c r="L312" s="7"/>
      <c r="M312" s="72">
        <v>1847742.736</v>
      </c>
      <c r="N312" s="73">
        <v>1897235.845</v>
      </c>
      <c r="O312" s="74">
        <f t="shared" si="32"/>
        <v>1798249.6270000001</v>
      </c>
      <c r="P312" s="12"/>
    </row>
    <row r="313" spans="1:16" ht="60" customHeight="1" x14ac:dyDescent="0.2">
      <c r="A313" s="24">
        <v>310</v>
      </c>
      <c r="B313" s="3" t="s">
        <v>10</v>
      </c>
      <c r="C313" s="3" t="s">
        <v>169</v>
      </c>
      <c r="D313" s="3" t="s">
        <v>170</v>
      </c>
      <c r="E313" s="3" t="s">
        <v>171</v>
      </c>
      <c r="F313" s="3" t="s">
        <v>45</v>
      </c>
      <c r="G313" s="4" t="s">
        <v>15</v>
      </c>
      <c r="H313" s="46">
        <v>161321.9</v>
      </c>
      <c r="I313" s="45">
        <f t="shared" si="37"/>
        <v>8533.9285099999997</v>
      </c>
      <c r="J313" s="46">
        <v>161321.9</v>
      </c>
      <c r="K313" s="31" t="s">
        <v>347</v>
      </c>
      <c r="L313" s="7">
        <v>150000</v>
      </c>
      <c r="M313" s="72">
        <v>180680.52800000005</v>
      </c>
      <c r="N313" s="73">
        <v>185520.18500000003</v>
      </c>
      <c r="O313" s="74">
        <f t="shared" si="32"/>
        <v>175840.87100000004</v>
      </c>
      <c r="P313" s="12" t="s">
        <v>381</v>
      </c>
    </row>
    <row r="314" spans="1:16" ht="60" customHeight="1" x14ac:dyDescent="0.2">
      <c r="A314" s="24">
        <v>311</v>
      </c>
      <c r="B314" s="3" t="s">
        <v>10</v>
      </c>
      <c r="C314" s="3" t="s">
        <v>169</v>
      </c>
      <c r="D314" s="3" t="s">
        <v>170</v>
      </c>
      <c r="E314" s="3" t="s">
        <v>171</v>
      </c>
      <c r="F314" s="3" t="s">
        <v>182</v>
      </c>
      <c r="G314" s="4" t="s">
        <v>15</v>
      </c>
      <c r="H314" s="44">
        <v>1038359</v>
      </c>
      <c r="I314" s="45">
        <f t="shared" si="37"/>
        <v>54929.191100000004</v>
      </c>
      <c r="J314" s="46">
        <v>1038358.95</v>
      </c>
      <c r="K314" s="65"/>
      <c r="L314" s="7"/>
      <c r="M314" s="72">
        <v>1162962.024</v>
      </c>
      <c r="N314" s="73">
        <v>1194112.7925</v>
      </c>
      <c r="O314" s="74">
        <f t="shared" si="32"/>
        <v>1131811.2555</v>
      </c>
      <c r="P314" s="12"/>
    </row>
    <row r="315" spans="1:16" ht="60" customHeight="1" x14ac:dyDescent="0.2">
      <c r="A315" s="24">
        <v>312</v>
      </c>
      <c r="B315" s="3" t="s">
        <v>10</v>
      </c>
      <c r="C315" s="3" t="s">
        <v>169</v>
      </c>
      <c r="D315" s="3" t="s">
        <v>170</v>
      </c>
      <c r="E315" s="3" t="s">
        <v>171</v>
      </c>
      <c r="F315" s="3" t="s">
        <v>155</v>
      </c>
      <c r="G315" s="4" t="s">
        <v>15</v>
      </c>
      <c r="H315" s="46">
        <v>1409796.65</v>
      </c>
      <c r="I315" s="45">
        <f t="shared" si="37"/>
        <v>74578.242784999995</v>
      </c>
      <c r="J315" s="46">
        <v>1409796.65</v>
      </c>
      <c r="K315" s="31" t="s">
        <v>360</v>
      </c>
      <c r="L315" s="7">
        <v>19900</v>
      </c>
      <c r="M315" s="72">
        <v>1578972.2479999999</v>
      </c>
      <c r="N315" s="73">
        <v>1621266.1475</v>
      </c>
      <c r="O315" s="74">
        <f t="shared" si="32"/>
        <v>1536678.3485000001</v>
      </c>
      <c r="P315" s="12" t="s">
        <v>381</v>
      </c>
    </row>
    <row r="316" spans="1:16" ht="60" customHeight="1" x14ac:dyDescent="0.2">
      <c r="A316" s="24">
        <v>313</v>
      </c>
      <c r="B316" s="3" t="s">
        <v>10</v>
      </c>
      <c r="C316" s="3" t="s">
        <v>169</v>
      </c>
      <c r="D316" s="3" t="s">
        <v>170</v>
      </c>
      <c r="E316" s="3" t="s">
        <v>171</v>
      </c>
      <c r="F316" s="3" t="s">
        <v>157</v>
      </c>
      <c r="G316" s="4" t="s">
        <v>15</v>
      </c>
      <c r="H316" s="46">
        <v>424369.8666666667</v>
      </c>
      <c r="I316" s="45">
        <f t="shared" si="37"/>
        <v>22449.165946666668</v>
      </c>
      <c r="J316" s="46">
        <v>424369.8666666667</v>
      </c>
      <c r="K316" s="31" t="s">
        <v>361</v>
      </c>
      <c r="L316" s="7">
        <v>87123</v>
      </c>
      <c r="M316" s="72">
        <v>475294.25066666666</v>
      </c>
      <c r="N316" s="73">
        <v>488025.34666666668</v>
      </c>
      <c r="O316" s="74">
        <f t="shared" si="32"/>
        <v>462563.1546666667</v>
      </c>
      <c r="P316" s="12" t="s">
        <v>381</v>
      </c>
    </row>
    <row r="317" spans="1:16" ht="60" customHeight="1" x14ac:dyDescent="0.2">
      <c r="A317" s="24">
        <v>314</v>
      </c>
      <c r="B317" s="3" t="s">
        <v>10</v>
      </c>
      <c r="C317" s="3" t="s">
        <v>169</v>
      </c>
      <c r="D317" s="3" t="s">
        <v>170</v>
      </c>
      <c r="E317" s="3" t="s">
        <v>171</v>
      </c>
      <c r="F317" s="3" t="s">
        <v>183</v>
      </c>
      <c r="G317" s="4" t="s">
        <v>15</v>
      </c>
      <c r="H317" s="44"/>
      <c r="I317" s="45"/>
      <c r="J317" s="46"/>
      <c r="K317" s="65"/>
      <c r="L317" s="7"/>
      <c r="M317" s="72">
        <v>212415</v>
      </c>
      <c r="N317" s="73">
        <v>212415</v>
      </c>
      <c r="O317" s="74">
        <f>AVERAGE(M317,N317)</f>
        <v>212415</v>
      </c>
      <c r="P317" s="12"/>
    </row>
    <row r="318" spans="1:16" ht="60" customHeight="1" x14ac:dyDescent="0.2">
      <c r="A318" s="24">
        <v>315</v>
      </c>
      <c r="B318" s="3" t="s">
        <v>10</v>
      </c>
      <c r="C318" s="3" t="s">
        <v>169</v>
      </c>
      <c r="D318" s="3" t="s">
        <v>170</v>
      </c>
      <c r="E318" s="3" t="s">
        <v>171</v>
      </c>
      <c r="F318" s="3" t="s">
        <v>47</v>
      </c>
      <c r="G318" s="4" t="s">
        <v>15</v>
      </c>
      <c r="H318" s="46">
        <v>390999.85</v>
      </c>
      <c r="I318" s="45">
        <f>+H318*$K$2</f>
        <v>20683.892065</v>
      </c>
      <c r="J318" s="46">
        <v>390999.85</v>
      </c>
      <c r="K318" s="49" t="s">
        <v>348</v>
      </c>
      <c r="L318" s="7">
        <v>219900</v>
      </c>
      <c r="M318" s="72">
        <v>437919.83200000005</v>
      </c>
      <c r="N318" s="73">
        <v>449649.82750000001</v>
      </c>
      <c r="O318" s="74">
        <f t="shared" si="32"/>
        <v>426189.83650000003</v>
      </c>
      <c r="P318" s="12" t="s">
        <v>381</v>
      </c>
    </row>
    <row r="319" spans="1:16" ht="60" customHeight="1" x14ac:dyDescent="0.2">
      <c r="A319" s="24">
        <v>316</v>
      </c>
      <c r="B319" s="3" t="s">
        <v>10</v>
      </c>
      <c r="C319" s="3" t="s">
        <v>169</v>
      </c>
      <c r="D319" s="3" t="s">
        <v>170</v>
      </c>
      <c r="E319" s="3" t="s">
        <v>171</v>
      </c>
      <c r="F319" s="3" t="s">
        <v>184</v>
      </c>
      <c r="G319" s="4" t="s">
        <v>15</v>
      </c>
      <c r="H319" s="44"/>
      <c r="I319" s="45"/>
      <c r="J319" s="46"/>
      <c r="K319" s="65"/>
      <c r="L319" s="7"/>
      <c r="M319" s="72">
        <v>57413.966400000005</v>
      </c>
      <c r="N319" s="73">
        <v>58951.840500000006</v>
      </c>
      <c r="O319" s="74">
        <f>AVERAGE(M319,N319)</f>
        <v>58182.903450000005</v>
      </c>
      <c r="P319" s="12" t="s">
        <v>384</v>
      </c>
    </row>
    <row r="320" spans="1:16" ht="60" customHeight="1" x14ac:dyDescent="0.2">
      <c r="A320" s="24">
        <v>317</v>
      </c>
      <c r="B320" s="3" t="s">
        <v>10</v>
      </c>
      <c r="C320" s="3" t="s">
        <v>169</v>
      </c>
      <c r="D320" s="3" t="s">
        <v>170</v>
      </c>
      <c r="E320" s="3" t="s">
        <v>171</v>
      </c>
      <c r="F320" s="3" t="s">
        <v>48</v>
      </c>
      <c r="G320" s="4" t="s">
        <v>15</v>
      </c>
      <c r="H320" s="44">
        <v>159525</v>
      </c>
      <c r="I320" s="45">
        <f>+H320*$K$2</f>
        <v>8438.8725000000013</v>
      </c>
      <c r="J320" s="46">
        <v>162434.75</v>
      </c>
      <c r="K320" s="68" t="s">
        <v>349</v>
      </c>
      <c r="L320" s="7">
        <v>43000</v>
      </c>
      <c r="M320" s="72">
        <v>181926.91999999998</v>
      </c>
      <c r="N320" s="73">
        <v>186799.96250000002</v>
      </c>
      <c r="O320" s="74">
        <f t="shared" si="32"/>
        <v>177053.87750000003</v>
      </c>
      <c r="P320" s="12" t="s">
        <v>381</v>
      </c>
    </row>
    <row r="321" spans="1:16" ht="60" customHeight="1" x14ac:dyDescent="0.2">
      <c r="A321" s="24">
        <v>318</v>
      </c>
      <c r="B321" s="3" t="s">
        <v>10</v>
      </c>
      <c r="C321" s="3" t="s">
        <v>169</v>
      </c>
      <c r="D321" s="3" t="s">
        <v>170</v>
      </c>
      <c r="E321" s="3" t="s">
        <v>171</v>
      </c>
      <c r="F321" s="3" t="s">
        <v>49</v>
      </c>
      <c r="G321" s="4" t="s">
        <v>15</v>
      </c>
      <c r="H321" s="44">
        <v>575295</v>
      </c>
      <c r="I321" s="45">
        <f>+H321*$K$2</f>
        <v>30433.105500000001</v>
      </c>
      <c r="J321" s="46">
        <v>575295.1</v>
      </c>
      <c r="K321" s="65"/>
      <c r="L321" s="7"/>
      <c r="M321" s="72">
        <v>644330.5120000001</v>
      </c>
      <c r="N321" s="73">
        <v>661589.36499999999</v>
      </c>
      <c r="O321" s="74">
        <f t="shared" si="32"/>
        <v>627071.6590000001</v>
      </c>
      <c r="P321" s="12"/>
    </row>
    <row r="322" spans="1:16" ht="60" customHeight="1" x14ac:dyDescent="0.2">
      <c r="A322" s="24">
        <v>319</v>
      </c>
      <c r="B322" s="3" t="s">
        <v>10</v>
      </c>
      <c r="C322" s="3" t="s">
        <v>169</v>
      </c>
      <c r="D322" s="3" t="s">
        <v>170</v>
      </c>
      <c r="E322" s="3" t="s">
        <v>171</v>
      </c>
      <c r="F322" s="3" t="s">
        <v>50</v>
      </c>
      <c r="G322" s="4" t="s">
        <v>15</v>
      </c>
      <c r="H322" s="46">
        <v>1247515.3999999999</v>
      </c>
      <c r="I322" s="45">
        <f>+H322*$K$2</f>
        <v>65993.564660000004</v>
      </c>
      <c r="J322" s="46">
        <v>1247515.3999999999</v>
      </c>
      <c r="K322" s="68" t="s">
        <v>350</v>
      </c>
      <c r="L322" s="7">
        <v>599000</v>
      </c>
      <c r="M322" s="72">
        <v>1397217.2479999999</v>
      </c>
      <c r="N322" s="73">
        <v>1434642.71</v>
      </c>
      <c r="O322" s="74">
        <f t="shared" si="32"/>
        <v>1359791.7860000001</v>
      </c>
      <c r="P322" s="12" t="s">
        <v>381</v>
      </c>
    </row>
    <row r="323" spans="1:16" ht="60" customHeight="1" x14ac:dyDescent="0.2">
      <c r="A323" s="24">
        <v>320</v>
      </c>
      <c r="B323" s="3" t="s">
        <v>10</v>
      </c>
      <c r="C323" s="3" t="s">
        <v>169</v>
      </c>
      <c r="D323" s="3" t="s">
        <v>170</v>
      </c>
      <c r="E323" s="3" t="s">
        <v>171</v>
      </c>
      <c r="F323" s="3" t="s">
        <v>185</v>
      </c>
      <c r="G323" s="4" t="s">
        <v>15</v>
      </c>
      <c r="H323" s="44"/>
      <c r="I323" s="45">
        <f>+H323*$K$2</f>
        <v>0</v>
      </c>
      <c r="J323" s="46">
        <v>214200</v>
      </c>
      <c r="K323" s="65"/>
      <c r="L323" s="7"/>
      <c r="M323" s="72">
        <v>239904</v>
      </c>
      <c r="N323" s="73">
        <v>246330</v>
      </c>
      <c r="O323" s="74">
        <f t="shared" si="32"/>
        <v>233478</v>
      </c>
      <c r="P323" s="12"/>
    </row>
    <row r="324" spans="1:16" ht="60" customHeight="1" x14ac:dyDescent="0.2">
      <c r="A324" s="24">
        <v>321</v>
      </c>
      <c r="B324" s="3" t="s">
        <v>10</v>
      </c>
      <c r="C324" s="3" t="s">
        <v>169</v>
      </c>
      <c r="D324" s="3" t="s">
        <v>170</v>
      </c>
      <c r="E324" s="3" t="s">
        <v>171</v>
      </c>
      <c r="F324" s="3" t="s">
        <v>186</v>
      </c>
      <c r="G324" s="4" t="s">
        <v>15</v>
      </c>
      <c r="H324" s="44"/>
      <c r="I324" s="45"/>
      <c r="J324" s="46"/>
      <c r="K324" s="65"/>
      <c r="L324" s="7"/>
      <c r="M324" s="72">
        <v>254898</v>
      </c>
      <c r="N324" s="73">
        <v>254898</v>
      </c>
      <c r="O324" s="74">
        <f>AVERAGE(M324,N324)</f>
        <v>254898</v>
      </c>
      <c r="P324" s="12"/>
    </row>
    <row r="325" spans="1:16" ht="60" customHeight="1" x14ac:dyDescent="0.2">
      <c r="A325" s="24">
        <v>322</v>
      </c>
      <c r="B325" s="3" t="s">
        <v>10</v>
      </c>
      <c r="C325" s="3" t="s">
        <v>169</v>
      </c>
      <c r="D325" s="3" t="s">
        <v>170</v>
      </c>
      <c r="E325" s="3" t="s">
        <v>171</v>
      </c>
      <c r="F325" s="3" t="s">
        <v>51</v>
      </c>
      <c r="G325" s="4" t="s">
        <v>15</v>
      </c>
      <c r="H325" s="44">
        <v>105275</v>
      </c>
      <c r="I325" s="45">
        <f t="shared" ref="I325:I330" si="38">+H325*$K$2</f>
        <v>5569.0475000000006</v>
      </c>
      <c r="J325" s="46">
        <v>84185.25</v>
      </c>
      <c r="K325" s="65"/>
      <c r="L325" s="7"/>
      <c r="M325" s="72">
        <v>94287.480000000025</v>
      </c>
      <c r="N325" s="73">
        <v>96813.03750000002</v>
      </c>
      <c r="O325" s="74">
        <f t="shared" ref="O325:O388" si="39">AVERAGE(J325+M325+N325)/3</f>
        <v>91761.92250000003</v>
      </c>
      <c r="P325" s="12"/>
    </row>
    <row r="326" spans="1:16" ht="60" customHeight="1" x14ac:dyDescent="0.2">
      <c r="A326" s="24">
        <v>323</v>
      </c>
      <c r="B326" s="3" t="s">
        <v>10</v>
      </c>
      <c r="C326" s="3" t="s">
        <v>169</v>
      </c>
      <c r="D326" s="3" t="s">
        <v>170</v>
      </c>
      <c r="E326" s="3" t="s">
        <v>171</v>
      </c>
      <c r="F326" s="3" t="s">
        <v>52</v>
      </c>
      <c r="G326" s="4" t="s">
        <v>15</v>
      </c>
      <c r="H326" s="44">
        <v>107727</v>
      </c>
      <c r="I326" s="45">
        <f t="shared" si="38"/>
        <v>5698.7583000000004</v>
      </c>
      <c r="J326" s="46">
        <v>84072.4</v>
      </c>
      <c r="K326" s="65"/>
      <c r="L326" s="7"/>
      <c r="M326" s="72">
        <v>94161.088000000018</v>
      </c>
      <c r="N326" s="73">
        <v>96683.260000000009</v>
      </c>
      <c r="O326" s="74">
        <f t="shared" si="39"/>
        <v>91638.916000000012</v>
      </c>
      <c r="P326" s="12"/>
    </row>
    <row r="327" spans="1:16" ht="60" customHeight="1" x14ac:dyDescent="0.2">
      <c r="A327" s="24">
        <v>324</v>
      </c>
      <c r="B327" s="3" t="s">
        <v>10</v>
      </c>
      <c r="C327" s="3" t="s">
        <v>169</v>
      </c>
      <c r="D327" s="3" t="s">
        <v>170</v>
      </c>
      <c r="E327" s="3" t="s">
        <v>171</v>
      </c>
      <c r="F327" s="3" t="s">
        <v>187</v>
      </c>
      <c r="G327" s="4" t="s">
        <v>15</v>
      </c>
      <c r="H327" s="44"/>
      <c r="I327" s="45">
        <f t="shared" si="38"/>
        <v>0</v>
      </c>
      <c r="J327" s="46">
        <v>499800</v>
      </c>
      <c r="K327" s="65"/>
      <c r="L327" s="7"/>
      <c r="M327" s="72">
        <v>559776</v>
      </c>
      <c r="N327" s="73">
        <v>574770</v>
      </c>
      <c r="O327" s="74">
        <f t="shared" si="39"/>
        <v>544782</v>
      </c>
      <c r="P327" s="12"/>
    </row>
    <row r="328" spans="1:16" ht="60" customHeight="1" x14ac:dyDescent="0.2">
      <c r="A328" s="24">
        <v>325</v>
      </c>
      <c r="B328" s="3" t="s">
        <v>10</v>
      </c>
      <c r="C328" s="3" t="s">
        <v>169</v>
      </c>
      <c r="D328" s="3" t="s">
        <v>170</v>
      </c>
      <c r="E328" s="3" t="s">
        <v>171</v>
      </c>
      <c r="F328" s="3" t="s">
        <v>53</v>
      </c>
      <c r="G328" s="4" t="s">
        <v>15</v>
      </c>
      <c r="H328" s="44">
        <v>370915</v>
      </c>
      <c r="I328" s="45">
        <f t="shared" si="38"/>
        <v>19621.4035</v>
      </c>
      <c r="J328" s="46">
        <v>361109.46666666662</v>
      </c>
      <c r="K328" s="65"/>
      <c r="L328" s="7"/>
      <c r="M328" s="72">
        <v>404442.60266666661</v>
      </c>
      <c r="N328" s="73">
        <v>415275.88666666666</v>
      </c>
      <c r="O328" s="74">
        <f t="shared" si="39"/>
        <v>393609.31866666669</v>
      </c>
      <c r="P328" s="12"/>
    </row>
    <row r="329" spans="1:16" ht="60" customHeight="1" x14ac:dyDescent="0.2">
      <c r="A329" s="24">
        <v>326</v>
      </c>
      <c r="B329" s="3" t="s">
        <v>10</v>
      </c>
      <c r="C329" s="3" t="s">
        <v>169</v>
      </c>
      <c r="D329" s="3" t="s">
        <v>170</v>
      </c>
      <c r="E329" s="3" t="s">
        <v>171</v>
      </c>
      <c r="F329" s="3" t="s">
        <v>54</v>
      </c>
      <c r="G329" s="4" t="s">
        <v>15</v>
      </c>
      <c r="H329" s="46">
        <v>358658.06666666671</v>
      </c>
      <c r="I329" s="45">
        <f t="shared" si="38"/>
        <v>18973.011726666671</v>
      </c>
      <c r="J329" s="46">
        <v>358658.06666666671</v>
      </c>
      <c r="K329" s="65"/>
      <c r="L329" s="7"/>
      <c r="M329" s="72">
        <v>401697.0346666667</v>
      </c>
      <c r="N329" s="73">
        <v>412456.77666666673</v>
      </c>
      <c r="O329" s="74">
        <f t="shared" si="39"/>
        <v>390937.29266666668</v>
      </c>
      <c r="P329" s="12"/>
    </row>
    <row r="330" spans="1:16" ht="60" customHeight="1" x14ac:dyDescent="0.2">
      <c r="A330" s="24">
        <v>327</v>
      </c>
      <c r="B330" s="3" t="s">
        <v>10</v>
      </c>
      <c r="C330" s="3" t="s">
        <v>169</v>
      </c>
      <c r="D330" s="3" t="s">
        <v>170</v>
      </c>
      <c r="E330" s="3" t="s">
        <v>171</v>
      </c>
      <c r="F330" s="3" t="s">
        <v>55</v>
      </c>
      <c r="G330" s="4" t="s">
        <v>15</v>
      </c>
      <c r="H330" s="46">
        <v>275326.33333333331</v>
      </c>
      <c r="I330" s="45">
        <f t="shared" si="38"/>
        <v>14564.763033333333</v>
      </c>
      <c r="J330" s="46">
        <v>275326.33333333331</v>
      </c>
      <c r="K330" s="31" t="s">
        <v>351</v>
      </c>
      <c r="L330" s="7">
        <v>167000</v>
      </c>
      <c r="M330" s="72">
        <v>308365.49333333335</v>
      </c>
      <c r="N330" s="73">
        <v>316625.28333333327</v>
      </c>
      <c r="O330" s="74">
        <f t="shared" si="39"/>
        <v>300105.70333333331</v>
      </c>
      <c r="P330" s="12" t="s">
        <v>381</v>
      </c>
    </row>
    <row r="331" spans="1:16" ht="60" customHeight="1" x14ac:dyDescent="0.2">
      <c r="A331" s="24">
        <v>328</v>
      </c>
      <c r="B331" s="3" t="s">
        <v>10</v>
      </c>
      <c r="C331" s="3" t="s">
        <v>169</v>
      </c>
      <c r="D331" s="3" t="s">
        <v>170</v>
      </c>
      <c r="E331" s="3" t="s">
        <v>171</v>
      </c>
      <c r="F331" s="3" t="s">
        <v>188</v>
      </c>
      <c r="G331" s="4" t="s">
        <v>15</v>
      </c>
      <c r="H331" s="44"/>
      <c r="I331" s="45"/>
      <c r="J331" s="46"/>
      <c r="K331" s="65"/>
      <c r="L331" s="7"/>
      <c r="M331" s="72">
        <v>56644</v>
      </c>
      <c r="N331" s="73">
        <v>56644</v>
      </c>
      <c r="O331" s="74">
        <f>AVERAGE(M331,N331)</f>
        <v>56644</v>
      </c>
      <c r="P331" s="12"/>
    </row>
    <row r="332" spans="1:16" ht="60" customHeight="1" x14ac:dyDescent="0.2">
      <c r="A332" s="24">
        <v>329</v>
      </c>
      <c r="B332" s="3" t="s">
        <v>10</v>
      </c>
      <c r="C332" s="3" t="s">
        <v>169</v>
      </c>
      <c r="D332" s="3" t="s">
        <v>170</v>
      </c>
      <c r="E332" s="3" t="s">
        <v>171</v>
      </c>
      <c r="F332" s="3" t="s">
        <v>189</v>
      </c>
      <c r="G332" s="4" t="s">
        <v>15</v>
      </c>
      <c r="H332" s="44">
        <v>344069</v>
      </c>
      <c r="I332" s="45">
        <f>+H332*$K$2</f>
        <v>18201.250100000001</v>
      </c>
      <c r="J332" s="46">
        <v>344068.66666666669</v>
      </c>
      <c r="K332" s="65"/>
      <c r="L332" s="7"/>
      <c r="M332" s="72">
        <v>385356.90666666673</v>
      </c>
      <c r="N332" s="73">
        <v>395678.96666666673</v>
      </c>
      <c r="O332" s="74">
        <f t="shared" si="39"/>
        <v>375034.84666666674</v>
      </c>
      <c r="P332" s="12"/>
    </row>
    <row r="333" spans="1:16" ht="60" customHeight="1" x14ac:dyDescent="0.2">
      <c r="A333" s="24">
        <v>330</v>
      </c>
      <c r="B333" s="3" t="s">
        <v>10</v>
      </c>
      <c r="C333" s="3" t="s">
        <v>169</v>
      </c>
      <c r="D333" s="3" t="s">
        <v>170</v>
      </c>
      <c r="E333" s="3" t="s">
        <v>171</v>
      </c>
      <c r="F333" s="3" t="s">
        <v>56</v>
      </c>
      <c r="G333" s="4" t="s">
        <v>15</v>
      </c>
      <c r="H333" s="46">
        <v>248598.93333333329</v>
      </c>
      <c r="I333" s="45">
        <f>+H333*$K$2</f>
        <v>13150.883573333333</v>
      </c>
      <c r="J333" s="46">
        <v>248598.93333333329</v>
      </c>
      <c r="K333" s="65"/>
      <c r="L333" s="7"/>
      <c r="M333" s="72">
        <v>278430.80533333326</v>
      </c>
      <c r="N333" s="73">
        <v>285888.77333333332</v>
      </c>
      <c r="O333" s="74">
        <f t="shared" si="39"/>
        <v>270972.83733333327</v>
      </c>
      <c r="P333" s="12"/>
    </row>
    <row r="334" spans="1:16" ht="60" customHeight="1" x14ac:dyDescent="0.2">
      <c r="A334" s="24">
        <v>331</v>
      </c>
      <c r="B334" s="3" t="s">
        <v>10</v>
      </c>
      <c r="C334" s="3" t="s">
        <v>169</v>
      </c>
      <c r="D334" s="3" t="s">
        <v>170</v>
      </c>
      <c r="E334" s="3" t="s">
        <v>171</v>
      </c>
      <c r="F334" s="3" t="s">
        <v>190</v>
      </c>
      <c r="G334" s="4" t="s">
        <v>15</v>
      </c>
      <c r="H334" s="44"/>
      <c r="I334" s="45"/>
      <c r="J334" s="46"/>
      <c r="K334" s="65"/>
      <c r="L334" s="7"/>
      <c r="M334" s="72">
        <v>504131.6</v>
      </c>
      <c r="N334" s="73">
        <v>504131.6</v>
      </c>
      <c r="O334" s="74">
        <f>AVERAGE(M334,N334)</f>
        <v>504131.6</v>
      </c>
      <c r="P334" s="12"/>
    </row>
    <row r="335" spans="1:16" ht="60" customHeight="1" x14ac:dyDescent="0.2">
      <c r="A335" s="24">
        <v>332</v>
      </c>
      <c r="B335" s="3" t="s">
        <v>10</v>
      </c>
      <c r="C335" s="3" t="s">
        <v>169</v>
      </c>
      <c r="D335" s="3" t="s">
        <v>170</v>
      </c>
      <c r="E335" s="3" t="s">
        <v>171</v>
      </c>
      <c r="F335" s="3" t="s">
        <v>57</v>
      </c>
      <c r="G335" s="4" t="s">
        <v>15</v>
      </c>
      <c r="H335" s="46">
        <v>325083.7</v>
      </c>
      <c r="I335" s="45">
        <f>+H335*$K$2</f>
        <v>17196.927730000003</v>
      </c>
      <c r="J335" s="56">
        <v>325083.7</v>
      </c>
      <c r="K335" s="65"/>
      <c r="L335" s="7"/>
      <c r="M335" s="72">
        <v>364093.74400000006</v>
      </c>
      <c r="N335" s="73">
        <v>373846.25500000006</v>
      </c>
      <c r="O335" s="74">
        <f t="shared" si="39"/>
        <v>354341.23300000007</v>
      </c>
      <c r="P335" s="12"/>
    </row>
    <row r="336" spans="1:16" ht="60" customHeight="1" x14ac:dyDescent="0.2">
      <c r="A336" s="24">
        <v>333</v>
      </c>
      <c r="B336" s="3" t="s">
        <v>10</v>
      </c>
      <c r="C336" s="3" t="s">
        <v>169</v>
      </c>
      <c r="D336" s="3" t="s">
        <v>170</v>
      </c>
      <c r="E336" s="3" t="s">
        <v>171</v>
      </c>
      <c r="F336" s="3" t="s">
        <v>191</v>
      </c>
      <c r="G336" s="4" t="s">
        <v>15</v>
      </c>
      <c r="H336" s="44"/>
      <c r="I336" s="45"/>
      <c r="J336" s="46"/>
      <c r="K336" s="65"/>
      <c r="L336" s="7"/>
      <c r="M336" s="72">
        <v>257565.77280000001</v>
      </c>
      <c r="N336" s="73">
        <v>264464.85600000003</v>
      </c>
      <c r="O336" s="74">
        <f>AVERAGE(M336,N336)</f>
        <v>261015.31440000003</v>
      </c>
      <c r="P336" s="12" t="s">
        <v>384</v>
      </c>
    </row>
    <row r="337" spans="1:16" ht="60" customHeight="1" x14ac:dyDescent="0.2">
      <c r="A337" s="24">
        <v>334</v>
      </c>
      <c r="B337" s="3" t="s">
        <v>10</v>
      </c>
      <c r="C337" s="3" t="s">
        <v>169</v>
      </c>
      <c r="D337" s="3" t="s">
        <v>170</v>
      </c>
      <c r="E337" s="3" t="s">
        <v>171</v>
      </c>
      <c r="F337" s="3" t="s">
        <v>58</v>
      </c>
      <c r="G337" s="4" t="s">
        <v>15</v>
      </c>
      <c r="H337" s="46">
        <v>242073.1</v>
      </c>
      <c r="I337" s="45">
        <f>+H337*$K$2</f>
        <v>12805.666990000002</v>
      </c>
      <c r="J337" s="64">
        <v>242073.1</v>
      </c>
      <c r="K337" s="65"/>
      <c r="L337" s="7"/>
      <c r="M337" s="72">
        <v>271121.87200000003</v>
      </c>
      <c r="N337" s="73">
        <v>278384.065</v>
      </c>
      <c r="O337" s="74">
        <f t="shared" si="39"/>
        <v>263859.679</v>
      </c>
      <c r="P337" s="12"/>
    </row>
    <row r="338" spans="1:16" ht="60" customHeight="1" x14ac:dyDescent="0.2">
      <c r="A338" s="24">
        <v>335</v>
      </c>
      <c r="B338" s="3" t="s">
        <v>10</v>
      </c>
      <c r="C338" s="3" t="s">
        <v>169</v>
      </c>
      <c r="D338" s="3" t="s">
        <v>170</v>
      </c>
      <c r="E338" s="3" t="s">
        <v>171</v>
      </c>
      <c r="F338" s="3" t="s">
        <v>59</v>
      </c>
      <c r="G338" s="4" t="s">
        <v>15</v>
      </c>
      <c r="H338" s="46">
        <v>873625.8</v>
      </c>
      <c r="I338" s="45">
        <f>+H338*$K$2</f>
        <v>46214.804820000005</v>
      </c>
      <c r="J338" s="46">
        <v>873625.8</v>
      </c>
      <c r="K338" s="65"/>
      <c r="L338" s="7"/>
      <c r="M338" s="72">
        <v>978460.89599999995</v>
      </c>
      <c r="N338" s="73">
        <v>1004669.6699999999</v>
      </c>
      <c r="O338" s="74">
        <f t="shared" si="39"/>
        <v>952252.12199999997</v>
      </c>
      <c r="P338" s="12"/>
    </row>
    <row r="339" spans="1:16" ht="60" customHeight="1" x14ac:dyDescent="0.2">
      <c r="A339" s="24">
        <v>336</v>
      </c>
      <c r="B339" s="3" t="s">
        <v>10</v>
      </c>
      <c r="C339" s="3" t="s">
        <v>169</v>
      </c>
      <c r="D339" s="3" t="s">
        <v>170</v>
      </c>
      <c r="E339" s="3" t="s">
        <v>171</v>
      </c>
      <c r="F339" s="3" t="s">
        <v>192</v>
      </c>
      <c r="G339" s="4" t="s">
        <v>15</v>
      </c>
      <c r="H339" s="44"/>
      <c r="I339" s="45"/>
      <c r="J339" s="46"/>
      <c r="K339" s="65"/>
      <c r="L339" s="7"/>
      <c r="M339" s="72">
        <v>214200</v>
      </c>
      <c r="N339" s="73">
        <v>214200</v>
      </c>
      <c r="O339" s="74">
        <f>AVERAGE(M339,N339)</f>
        <v>214200</v>
      </c>
      <c r="P339" s="12"/>
    </row>
    <row r="340" spans="1:16" ht="60" customHeight="1" x14ac:dyDescent="0.2">
      <c r="A340" s="24">
        <v>337</v>
      </c>
      <c r="B340" s="3" t="s">
        <v>62</v>
      </c>
      <c r="C340" s="3" t="s">
        <v>169</v>
      </c>
      <c r="D340" s="3" t="s">
        <v>170</v>
      </c>
      <c r="E340" s="3" t="s">
        <v>171</v>
      </c>
      <c r="F340" s="3" t="s">
        <v>63</v>
      </c>
      <c r="G340" s="4" t="s">
        <v>15</v>
      </c>
      <c r="H340" s="44">
        <v>124261</v>
      </c>
      <c r="I340" s="45">
        <f>+H340*$K$2</f>
        <v>6573.4069</v>
      </c>
      <c r="J340" s="46">
        <v>124261.4</v>
      </c>
      <c r="K340" s="65"/>
      <c r="L340" s="7"/>
      <c r="M340" s="72">
        <v>139172.76799999998</v>
      </c>
      <c r="N340" s="73">
        <v>142900.60999999999</v>
      </c>
      <c r="O340" s="74">
        <f t="shared" si="39"/>
        <v>135444.92599999998</v>
      </c>
      <c r="P340" s="12"/>
    </row>
    <row r="341" spans="1:16" ht="60" customHeight="1" x14ac:dyDescent="0.2">
      <c r="A341" s="24">
        <v>338</v>
      </c>
      <c r="B341" s="3" t="s">
        <v>62</v>
      </c>
      <c r="C341" s="3" t="s">
        <v>169</v>
      </c>
      <c r="D341" s="3" t="s">
        <v>170</v>
      </c>
      <c r="E341" s="3" t="s">
        <v>171</v>
      </c>
      <c r="F341" s="3" t="s">
        <v>193</v>
      </c>
      <c r="G341" s="4" t="s">
        <v>15</v>
      </c>
      <c r="H341" s="44"/>
      <c r="I341" s="45"/>
      <c r="J341" s="46"/>
      <c r="K341" s="65"/>
      <c r="L341" s="7"/>
      <c r="M341" s="72">
        <v>141610</v>
      </c>
      <c r="N341" s="73">
        <v>141610</v>
      </c>
      <c r="O341" s="74">
        <f t="shared" ref="O341:O349" si="40">AVERAGE(M341,N341)</f>
        <v>141610</v>
      </c>
      <c r="P341" s="12"/>
    </row>
    <row r="342" spans="1:16" ht="60" customHeight="1" x14ac:dyDescent="0.2">
      <c r="A342" s="24">
        <v>339</v>
      </c>
      <c r="B342" s="3" t="s">
        <v>62</v>
      </c>
      <c r="C342" s="3" t="s">
        <v>169</v>
      </c>
      <c r="D342" s="3" t="s">
        <v>170</v>
      </c>
      <c r="E342" s="3" t="s">
        <v>171</v>
      </c>
      <c r="F342" s="3" t="s">
        <v>194</v>
      </c>
      <c r="G342" s="4" t="s">
        <v>15</v>
      </c>
      <c r="H342" s="44"/>
      <c r="I342" s="45"/>
      <c r="J342" s="46"/>
      <c r="K342" s="65"/>
      <c r="L342" s="7"/>
      <c r="M342" s="72">
        <v>113288</v>
      </c>
      <c r="N342" s="73">
        <v>113288</v>
      </c>
      <c r="O342" s="74">
        <f t="shared" si="40"/>
        <v>113288</v>
      </c>
      <c r="P342" s="12"/>
    </row>
    <row r="343" spans="1:16" ht="60" customHeight="1" x14ac:dyDescent="0.2">
      <c r="A343" s="24">
        <v>340</v>
      </c>
      <c r="B343" s="3" t="s">
        <v>62</v>
      </c>
      <c r="C343" s="3" t="s">
        <v>169</v>
      </c>
      <c r="D343" s="3" t="s">
        <v>170</v>
      </c>
      <c r="E343" s="3" t="s">
        <v>171</v>
      </c>
      <c r="F343" s="3" t="s">
        <v>195</v>
      </c>
      <c r="G343" s="4" t="s">
        <v>15</v>
      </c>
      <c r="H343" s="44"/>
      <c r="I343" s="45"/>
      <c r="J343" s="46"/>
      <c r="K343" s="65"/>
      <c r="L343" s="7"/>
      <c r="M343" s="72">
        <v>106207.5</v>
      </c>
      <c r="N343" s="73">
        <v>106207.5</v>
      </c>
      <c r="O343" s="74">
        <f t="shared" si="40"/>
        <v>106207.5</v>
      </c>
      <c r="P343" s="12"/>
    </row>
    <row r="344" spans="1:16" ht="60" customHeight="1" x14ac:dyDescent="0.2">
      <c r="A344" s="24">
        <v>341</v>
      </c>
      <c r="B344" s="3" t="s">
        <v>62</v>
      </c>
      <c r="C344" s="3" t="s">
        <v>169</v>
      </c>
      <c r="D344" s="3" t="s">
        <v>170</v>
      </c>
      <c r="E344" s="3" t="s">
        <v>171</v>
      </c>
      <c r="F344" s="3" t="s">
        <v>166</v>
      </c>
      <c r="G344" s="4" t="s">
        <v>15</v>
      </c>
      <c r="H344" s="44"/>
      <c r="I344" s="45"/>
      <c r="J344" s="46"/>
      <c r="K344" s="65"/>
      <c r="L344" s="7"/>
      <c r="M344" s="72">
        <v>127449</v>
      </c>
      <c r="N344" s="73">
        <v>127449</v>
      </c>
      <c r="O344" s="74">
        <f t="shared" si="40"/>
        <v>127449</v>
      </c>
      <c r="P344" s="12"/>
    </row>
    <row r="345" spans="1:16" ht="60" customHeight="1" x14ac:dyDescent="0.2">
      <c r="A345" s="24">
        <v>342</v>
      </c>
      <c r="B345" s="3" t="s">
        <v>62</v>
      </c>
      <c r="C345" s="3" t="s">
        <v>169</v>
      </c>
      <c r="D345" s="3" t="s">
        <v>170</v>
      </c>
      <c r="E345" s="3" t="s">
        <v>171</v>
      </c>
      <c r="F345" s="3" t="s">
        <v>196</v>
      </c>
      <c r="G345" s="4" t="s">
        <v>15</v>
      </c>
      <c r="H345" s="44"/>
      <c r="I345" s="45"/>
      <c r="J345" s="46"/>
      <c r="K345" s="65"/>
      <c r="L345" s="7"/>
      <c r="M345" s="72">
        <v>169932</v>
      </c>
      <c r="N345" s="73">
        <v>169932</v>
      </c>
      <c r="O345" s="74">
        <f t="shared" si="40"/>
        <v>169932</v>
      </c>
      <c r="P345" s="12"/>
    </row>
    <row r="346" spans="1:16" ht="60" customHeight="1" x14ac:dyDescent="0.2">
      <c r="A346" s="24">
        <v>343</v>
      </c>
      <c r="B346" s="3" t="s">
        <v>62</v>
      </c>
      <c r="C346" s="3" t="s">
        <v>169</v>
      </c>
      <c r="D346" s="3" t="s">
        <v>170</v>
      </c>
      <c r="E346" s="3" t="s">
        <v>171</v>
      </c>
      <c r="F346" s="3" t="s">
        <v>197</v>
      </c>
      <c r="G346" s="4" t="s">
        <v>15</v>
      </c>
      <c r="H346" s="44"/>
      <c r="I346" s="45"/>
      <c r="J346" s="46"/>
      <c r="K346" s="65"/>
      <c r="L346" s="7"/>
      <c r="M346" s="72">
        <v>141610</v>
      </c>
      <c r="N346" s="73">
        <v>141610</v>
      </c>
      <c r="O346" s="74">
        <f t="shared" si="40"/>
        <v>141610</v>
      </c>
      <c r="P346" s="12"/>
    </row>
    <row r="347" spans="1:16" ht="60" customHeight="1" x14ac:dyDescent="0.2">
      <c r="A347" s="24">
        <v>344</v>
      </c>
      <c r="B347" s="3" t="s">
        <v>62</v>
      </c>
      <c r="C347" s="3" t="s">
        <v>169</v>
      </c>
      <c r="D347" s="3" t="s">
        <v>170</v>
      </c>
      <c r="E347" s="3" t="s">
        <v>171</v>
      </c>
      <c r="F347" s="3" t="s">
        <v>198</v>
      </c>
      <c r="G347" s="4" t="s">
        <v>15</v>
      </c>
      <c r="H347" s="44"/>
      <c r="I347" s="45"/>
      <c r="J347" s="46"/>
      <c r="K347" s="65"/>
      <c r="L347" s="7"/>
      <c r="M347" s="72">
        <v>119952</v>
      </c>
      <c r="N347" s="73">
        <v>123165</v>
      </c>
      <c r="O347" s="74">
        <f t="shared" si="40"/>
        <v>121558.5</v>
      </c>
      <c r="P347" s="12" t="s">
        <v>384</v>
      </c>
    </row>
    <row r="348" spans="1:16" ht="60" customHeight="1" x14ac:dyDescent="0.2">
      <c r="A348" s="24">
        <v>345</v>
      </c>
      <c r="B348" s="3" t="s">
        <v>62</v>
      </c>
      <c r="C348" s="3" t="s">
        <v>169</v>
      </c>
      <c r="D348" s="3" t="s">
        <v>170</v>
      </c>
      <c r="E348" s="3" t="s">
        <v>171</v>
      </c>
      <c r="F348" s="3" t="s">
        <v>199</v>
      </c>
      <c r="G348" s="4" t="s">
        <v>15</v>
      </c>
      <c r="H348" s="44"/>
      <c r="I348" s="45"/>
      <c r="J348" s="46"/>
      <c r="K348" s="65"/>
      <c r="L348" s="7"/>
      <c r="M348" s="72">
        <v>254898</v>
      </c>
      <c r="N348" s="73">
        <v>254898</v>
      </c>
      <c r="O348" s="74">
        <f t="shared" si="40"/>
        <v>254898</v>
      </c>
      <c r="P348" s="12"/>
    </row>
    <row r="349" spans="1:16" ht="60" customHeight="1" x14ac:dyDescent="0.2">
      <c r="A349" s="24">
        <v>346</v>
      </c>
      <c r="B349" s="3" t="s">
        <v>62</v>
      </c>
      <c r="C349" s="3" t="s">
        <v>169</v>
      </c>
      <c r="D349" s="3" t="s">
        <v>170</v>
      </c>
      <c r="E349" s="3" t="s">
        <v>171</v>
      </c>
      <c r="F349" s="3" t="s">
        <v>200</v>
      </c>
      <c r="G349" s="4" t="s">
        <v>15</v>
      </c>
      <c r="H349" s="44"/>
      <c r="I349" s="45"/>
      <c r="J349" s="46"/>
      <c r="K349" s="65"/>
      <c r="L349" s="7"/>
      <c r="M349" s="72">
        <v>266560</v>
      </c>
      <c r="N349" s="73">
        <v>273700</v>
      </c>
      <c r="O349" s="74">
        <f t="shared" si="40"/>
        <v>270130</v>
      </c>
      <c r="P349" s="12"/>
    </row>
    <row r="350" spans="1:16" ht="60" customHeight="1" x14ac:dyDescent="0.2">
      <c r="A350" s="24">
        <v>347</v>
      </c>
      <c r="B350" s="3" t="s">
        <v>62</v>
      </c>
      <c r="C350" s="3" t="s">
        <v>169</v>
      </c>
      <c r="D350" s="3" t="s">
        <v>170</v>
      </c>
      <c r="E350" s="3" t="s">
        <v>171</v>
      </c>
      <c r="F350" s="3" t="s">
        <v>66</v>
      </c>
      <c r="G350" s="4" t="s">
        <v>15</v>
      </c>
      <c r="H350" s="44">
        <v>274955</v>
      </c>
      <c r="I350" s="45">
        <f>+H350*$K$2</f>
        <v>14545.119500000001</v>
      </c>
      <c r="J350" s="46">
        <v>274955.2</v>
      </c>
      <c r="K350" s="65"/>
      <c r="L350" s="7"/>
      <c r="M350" s="72">
        <v>307949.82400000002</v>
      </c>
      <c r="N350" s="73">
        <v>316198.48000000004</v>
      </c>
      <c r="O350" s="74">
        <f t="shared" si="39"/>
        <v>299701.16800000001</v>
      </c>
      <c r="P350" s="12"/>
    </row>
    <row r="351" spans="1:16" ht="60" customHeight="1" x14ac:dyDescent="0.2">
      <c r="A351" s="24">
        <v>348</v>
      </c>
      <c r="B351" s="3" t="s">
        <v>62</v>
      </c>
      <c r="C351" s="3" t="s">
        <v>169</v>
      </c>
      <c r="D351" s="3" t="s">
        <v>170</v>
      </c>
      <c r="E351" s="3" t="s">
        <v>171</v>
      </c>
      <c r="F351" s="3" t="s">
        <v>67</v>
      </c>
      <c r="G351" s="4" t="s">
        <v>15</v>
      </c>
      <c r="H351" s="44">
        <v>108465</v>
      </c>
      <c r="I351" s="45">
        <f>+H351*$K$2</f>
        <v>5737.7984999999999</v>
      </c>
      <c r="J351" s="46">
        <v>108464.5333333333</v>
      </c>
      <c r="K351" s="65"/>
      <c r="L351" s="7"/>
      <c r="M351" s="72">
        <v>121480.2773333333</v>
      </c>
      <c r="N351" s="73">
        <v>124734.2133333333</v>
      </c>
      <c r="O351" s="74">
        <f t="shared" si="39"/>
        <v>118226.3413333333</v>
      </c>
      <c r="P351" s="12"/>
    </row>
    <row r="352" spans="1:16" ht="60" customHeight="1" x14ac:dyDescent="0.2">
      <c r="A352" s="24">
        <v>349</v>
      </c>
      <c r="B352" s="3" t="s">
        <v>62</v>
      </c>
      <c r="C352" s="3" t="s">
        <v>169</v>
      </c>
      <c r="D352" s="3" t="s">
        <v>170</v>
      </c>
      <c r="E352" s="3" t="s">
        <v>171</v>
      </c>
      <c r="F352" s="3" t="s">
        <v>69</v>
      </c>
      <c r="G352" s="4" t="s">
        <v>15</v>
      </c>
      <c r="H352" s="44">
        <v>617745</v>
      </c>
      <c r="I352" s="45">
        <f>+H352*$K$2</f>
        <v>32678.710500000001</v>
      </c>
      <c r="J352" s="46">
        <v>617745</v>
      </c>
      <c r="K352" s="65"/>
      <c r="L352" s="7"/>
      <c r="M352" s="72">
        <v>691874.4</v>
      </c>
      <c r="N352" s="73">
        <v>710406.75</v>
      </c>
      <c r="O352" s="74">
        <f t="shared" si="39"/>
        <v>673342.04999999993</v>
      </c>
      <c r="P352" s="12"/>
    </row>
    <row r="353" spans="1:16" ht="60" customHeight="1" x14ac:dyDescent="0.2">
      <c r="A353" s="24">
        <v>350</v>
      </c>
      <c r="B353" s="3" t="s">
        <v>62</v>
      </c>
      <c r="C353" s="3" t="s">
        <v>169</v>
      </c>
      <c r="D353" s="3" t="s">
        <v>170</v>
      </c>
      <c r="E353" s="3" t="s">
        <v>171</v>
      </c>
      <c r="F353" s="3" t="s">
        <v>201</v>
      </c>
      <c r="G353" s="4" t="s">
        <v>15</v>
      </c>
      <c r="H353" s="44"/>
      <c r="I353" s="45"/>
      <c r="J353" s="46"/>
      <c r="K353" s="65"/>
      <c r="L353" s="7"/>
      <c r="M353" s="72">
        <v>410669</v>
      </c>
      <c r="N353" s="73">
        <v>410669</v>
      </c>
      <c r="O353" s="74">
        <f>AVERAGE(M353,N353)</f>
        <v>410669</v>
      </c>
      <c r="P353" s="12"/>
    </row>
    <row r="354" spans="1:16" ht="60" customHeight="1" x14ac:dyDescent="0.2">
      <c r="A354" s="24">
        <v>351</v>
      </c>
      <c r="B354" s="3" t="s">
        <v>62</v>
      </c>
      <c r="C354" s="3" t="s">
        <v>169</v>
      </c>
      <c r="D354" s="3" t="s">
        <v>170</v>
      </c>
      <c r="E354" s="3" t="s">
        <v>171</v>
      </c>
      <c r="F354" s="3" t="s">
        <v>71</v>
      </c>
      <c r="G354" s="4" t="s">
        <v>15</v>
      </c>
      <c r="H354" s="44">
        <v>410249</v>
      </c>
      <c r="I354" s="45">
        <f>+H354*$K$2</f>
        <v>21702.1721</v>
      </c>
      <c r="J354" s="46">
        <v>410248.53333333338</v>
      </c>
      <c r="K354" s="65"/>
      <c r="L354" s="7"/>
      <c r="M354" s="72">
        <v>459478.35733333341</v>
      </c>
      <c r="N354" s="73">
        <v>471785.81333333341</v>
      </c>
      <c r="O354" s="74">
        <f t="shared" si="39"/>
        <v>447170.9013333334</v>
      </c>
      <c r="P354" s="12"/>
    </row>
    <row r="355" spans="1:16" ht="60" customHeight="1" x14ac:dyDescent="0.2">
      <c r="A355" s="24">
        <v>352</v>
      </c>
      <c r="B355" s="3" t="s">
        <v>62</v>
      </c>
      <c r="C355" s="3" t="s">
        <v>169</v>
      </c>
      <c r="D355" s="3" t="s">
        <v>170</v>
      </c>
      <c r="E355" s="3" t="s">
        <v>171</v>
      </c>
      <c r="F355" s="3" t="s">
        <v>72</v>
      </c>
      <c r="G355" s="4" t="s">
        <v>15</v>
      </c>
      <c r="H355" s="44"/>
      <c r="I355" s="45"/>
      <c r="J355" s="46"/>
      <c r="K355" s="65"/>
      <c r="L355" s="7"/>
      <c r="M355" s="72">
        <v>4956350</v>
      </c>
      <c r="N355" s="73">
        <v>4956350</v>
      </c>
      <c r="O355" s="74">
        <f t="shared" ref="O355:O358" si="41">AVERAGE(M355,N355)</f>
        <v>4956350</v>
      </c>
      <c r="P355" s="12"/>
    </row>
    <row r="356" spans="1:16" ht="60" customHeight="1" x14ac:dyDescent="0.2">
      <c r="A356" s="24">
        <v>353</v>
      </c>
      <c r="B356" s="3" t="s">
        <v>62</v>
      </c>
      <c r="C356" s="3" t="s">
        <v>169</v>
      </c>
      <c r="D356" s="3" t="s">
        <v>170</v>
      </c>
      <c r="E356" s="3" t="s">
        <v>171</v>
      </c>
      <c r="F356" s="3" t="s">
        <v>73</v>
      </c>
      <c r="G356" s="4" t="s">
        <v>15</v>
      </c>
      <c r="H356" s="44"/>
      <c r="I356" s="45"/>
      <c r="J356" s="46"/>
      <c r="K356" s="65"/>
      <c r="L356" s="7"/>
      <c r="M356" s="72">
        <v>1332800</v>
      </c>
      <c r="N356" s="73">
        <v>1368500</v>
      </c>
      <c r="O356" s="74">
        <f t="shared" si="41"/>
        <v>1350650</v>
      </c>
      <c r="P356" s="12"/>
    </row>
    <row r="357" spans="1:16" ht="60" customHeight="1" x14ac:dyDescent="0.2">
      <c r="A357" s="24">
        <v>354</v>
      </c>
      <c r="B357" s="3" t="s">
        <v>62</v>
      </c>
      <c r="C357" s="3" t="s">
        <v>169</v>
      </c>
      <c r="D357" s="3" t="s">
        <v>170</v>
      </c>
      <c r="E357" s="3" t="s">
        <v>171</v>
      </c>
      <c r="F357" s="3" t="s">
        <v>202</v>
      </c>
      <c r="G357" s="4" t="s">
        <v>15</v>
      </c>
      <c r="H357" s="44"/>
      <c r="I357" s="45"/>
      <c r="J357" s="46"/>
      <c r="K357" s="65"/>
      <c r="L357" s="7"/>
      <c r="M357" s="72">
        <v>1274490</v>
      </c>
      <c r="N357" s="73">
        <v>1274490</v>
      </c>
      <c r="O357" s="74">
        <f t="shared" si="41"/>
        <v>1274490</v>
      </c>
      <c r="P357" s="12"/>
    </row>
    <row r="358" spans="1:16" ht="60" customHeight="1" x14ac:dyDescent="0.2">
      <c r="A358" s="24">
        <v>355</v>
      </c>
      <c r="B358" s="3" t="s">
        <v>62</v>
      </c>
      <c r="C358" s="3" t="s">
        <v>169</v>
      </c>
      <c r="D358" s="3" t="s">
        <v>170</v>
      </c>
      <c r="E358" s="3" t="s">
        <v>171</v>
      </c>
      <c r="F358" s="3" t="s">
        <v>203</v>
      </c>
      <c r="G358" s="4" t="s">
        <v>15</v>
      </c>
      <c r="H358" s="44"/>
      <c r="I358" s="45"/>
      <c r="J358" s="46"/>
      <c r="K358" s="65"/>
      <c r="L358" s="7"/>
      <c r="M358" s="72">
        <v>1132880</v>
      </c>
      <c r="N358" s="73">
        <v>1163225</v>
      </c>
      <c r="O358" s="74">
        <f t="shared" si="41"/>
        <v>1148052.5</v>
      </c>
      <c r="P358" s="12" t="s">
        <v>384</v>
      </c>
    </row>
    <row r="359" spans="1:16" ht="60" customHeight="1" x14ac:dyDescent="0.2">
      <c r="A359" s="24">
        <v>356</v>
      </c>
      <c r="B359" s="3" t="s">
        <v>62</v>
      </c>
      <c r="C359" s="3" t="s">
        <v>169</v>
      </c>
      <c r="D359" s="3" t="s">
        <v>170</v>
      </c>
      <c r="E359" s="3" t="s">
        <v>171</v>
      </c>
      <c r="F359" s="3" t="s">
        <v>74</v>
      </c>
      <c r="G359" s="4" t="s">
        <v>15</v>
      </c>
      <c r="H359" s="44">
        <v>652796</v>
      </c>
      <c r="I359" s="45">
        <f t="shared" ref="I359:I365" si="42">+H359*$K$2</f>
        <v>34532.9084</v>
      </c>
      <c r="J359" s="46">
        <v>648491.33333333326</v>
      </c>
      <c r="K359" s="65"/>
      <c r="L359" s="7"/>
      <c r="M359" s="72">
        <v>726310.29333333322</v>
      </c>
      <c r="N359" s="73">
        <v>745765.03333333333</v>
      </c>
      <c r="O359" s="74">
        <f t="shared" si="39"/>
        <v>706855.55333333323</v>
      </c>
      <c r="P359" s="12"/>
    </row>
    <row r="360" spans="1:16" ht="60" customHeight="1" x14ac:dyDescent="0.2">
      <c r="A360" s="24">
        <v>357</v>
      </c>
      <c r="B360" s="3" t="s">
        <v>62</v>
      </c>
      <c r="C360" s="3" t="s">
        <v>169</v>
      </c>
      <c r="D360" s="3" t="s">
        <v>170</v>
      </c>
      <c r="E360" s="3" t="s">
        <v>171</v>
      </c>
      <c r="F360" s="3" t="s">
        <v>75</v>
      </c>
      <c r="G360" s="4" t="s">
        <v>15</v>
      </c>
      <c r="H360" s="44">
        <v>67687</v>
      </c>
      <c r="I360" s="45">
        <f t="shared" si="42"/>
        <v>3580.6423</v>
      </c>
      <c r="J360" s="46">
        <v>67687.199999999997</v>
      </c>
      <c r="K360" s="65"/>
      <c r="L360" s="7"/>
      <c r="M360" s="72">
        <v>75809.664000000004</v>
      </c>
      <c r="N360" s="73">
        <v>77840.28</v>
      </c>
      <c r="O360" s="74">
        <f t="shared" si="39"/>
        <v>73779.047999999995</v>
      </c>
      <c r="P360" s="12"/>
    </row>
    <row r="361" spans="1:16" ht="60" customHeight="1" x14ac:dyDescent="0.2">
      <c r="A361" s="24">
        <v>358</v>
      </c>
      <c r="B361" s="3" t="s">
        <v>62</v>
      </c>
      <c r="C361" s="3" t="s">
        <v>169</v>
      </c>
      <c r="D361" s="3" t="s">
        <v>170</v>
      </c>
      <c r="E361" s="3" t="s">
        <v>171</v>
      </c>
      <c r="F361" s="3" t="s">
        <v>76</v>
      </c>
      <c r="G361" s="4" t="s">
        <v>15</v>
      </c>
      <c r="H361" s="44">
        <v>136199</v>
      </c>
      <c r="I361" s="45">
        <f t="shared" si="42"/>
        <v>7204.9271000000008</v>
      </c>
      <c r="J361" s="46">
        <v>136199.4666666667</v>
      </c>
      <c r="K361" s="65"/>
      <c r="L361" s="7"/>
      <c r="M361" s="72">
        <v>152543.40266666672</v>
      </c>
      <c r="N361" s="73">
        <v>156629.38666666672</v>
      </c>
      <c r="O361" s="74">
        <f t="shared" si="39"/>
        <v>148457.41866666672</v>
      </c>
      <c r="P361" s="12"/>
    </row>
    <row r="362" spans="1:16" ht="60" customHeight="1" x14ac:dyDescent="0.2">
      <c r="A362" s="24">
        <v>359</v>
      </c>
      <c r="B362" s="3" t="s">
        <v>62</v>
      </c>
      <c r="C362" s="3" t="s">
        <v>169</v>
      </c>
      <c r="D362" s="3" t="s">
        <v>170</v>
      </c>
      <c r="E362" s="3" t="s">
        <v>171</v>
      </c>
      <c r="F362" s="3" t="s">
        <v>78</v>
      </c>
      <c r="G362" s="4" t="s">
        <v>15</v>
      </c>
      <c r="H362" s="44">
        <v>248236</v>
      </c>
      <c r="I362" s="45">
        <f t="shared" si="42"/>
        <v>13131.6844</v>
      </c>
      <c r="J362" s="46">
        <v>248235.6</v>
      </c>
      <c r="K362" s="65"/>
      <c r="L362" s="7"/>
      <c r="M362" s="72">
        <v>278023.87199999997</v>
      </c>
      <c r="N362" s="73">
        <v>285470.94</v>
      </c>
      <c r="O362" s="74">
        <f t="shared" si="39"/>
        <v>270576.804</v>
      </c>
      <c r="P362" s="12"/>
    </row>
    <row r="363" spans="1:16" ht="60" customHeight="1" x14ac:dyDescent="0.2">
      <c r="A363" s="24">
        <v>360</v>
      </c>
      <c r="B363" s="3" t="s">
        <v>62</v>
      </c>
      <c r="C363" s="3" t="s">
        <v>169</v>
      </c>
      <c r="D363" s="3" t="s">
        <v>170</v>
      </c>
      <c r="E363" s="3" t="s">
        <v>171</v>
      </c>
      <c r="F363" s="3" t="s">
        <v>79</v>
      </c>
      <c r="G363" s="4" t="s">
        <v>15</v>
      </c>
      <c r="H363" s="44">
        <v>191527</v>
      </c>
      <c r="I363" s="45">
        <f t="shared" si="42"/>
        <v>10131.7783</v>
      </c>
      <c r="J363" s="46">
        <v>191526.8</v>
      </c>
      <c r="K363" s="65"/>
      <c r="L363" s="7"/>
      <c r="M363" s="72">
        <v>214510.016</v>
      </c>
      <c r="N363" s="73">
        <v>220255.82</v>
      </c>
      <c r="O363" s="74">
        <f t="shared" si="39"/>
        <v>208764.21199999997</v>
      </c>
      <c r="P363" s="12"/>
    </row>
    <row r="364" spans="1:16" ht="60" customHeight="1" x14ac:dyDescent="0.2">
      <c r="A364" s="24">
        <v>361</v>
      </c>
      <c r="B364" s="3" t="s">
        <v>62</v>
      </c>
      <c r="C364" s="3" t="s">
        <v>169</v>
      </c>
      <c r="D364" s="3" t="s">
        <v>170</v>
      </c>
      <c r="E364" s="3" t="s">
        <v>171</v>
      </c>
      <c r="F364" s="3" t="s">
        <v>80</v>
      </c>
      <c r="G364" s="4" t="s">
        <v>15</v>
      </c>
      <c r="H364" s="44">
        <v>111098</v>
      </c>
      <c r="I364" s="45">
        <f t="shared" si="42"/>
        <v>5877.0842000000002</v>
      </c>
      <c r="J364" s="46">
        <v>111098.4</v>
      </c>
      <c r="K364" s="65"/>
      <c r="L364" s="7"/>
      <c r="M364" s="72">
        <v>124430.208</v>
      </c>
      <c r="N364" s="73">
        <v>127763.16</v>
      </c>
      <c r="O364" s="74">
        <f t="shared" si="39"/>
        <v>121097.25600000001</v>
      </c>
      <c r="P364" s="12"/>
    </row>
    <row r="365" spans="1:16" ht="60" customHeight="1" x14ac:dyDescent="0.2">
      <c r="A365" s="24">
        <v>362</v>
      </c>
      <c r="B365" s="3" t="s">
        <v>62</v>
      </c>
      <c r="C365" s="3" t="s">
        <v>169</v>
      </c>
      <c r="D365" s="3" t="s">
        <v>170</v>
      </c>
      <c r="E365" s="3" t="s">
        <v>171</v>
      </c>
      <c r="F365" s="3" t="s">
        <v>81</v>
      </c>
      <c r="G365" s="4" t="s">
        <v>15</v>
      </c>
      <c r="H365" s="44">
        <v>343315</v>
      </c>
      <c r="I365" s="45">
        <f t="shared" si="42"/>
        <v>18161.363499999999</v>
      </c>
      <c r="J365" s="46">
        <v>343314.6</v>
      </c>
      <c r="K365" s="65"/>
      <c r="L365" s="7"/>
      <c r="M365" s="72">
        <v>384512.35200000001</v>
      </c>
      <c r="N365" s="73">
        <v>394811.79</v>
      </c>
      <c r="O365" s="74">
        <f t="shared" si="39"/>
        <v>374212.91400000005</v>
      </c>
      <c r="P365" s="12"/>
    </row>
    <row r="366" spans="1:16" ht="60" customHeight="1" x14ac:dyDescent="0.2">
      <c r="A366" s="24">
        <v>363</v>
      </c>
      <c r="B366" s="3" t="s">
        <v>62</v>
      </c>
      <c r="C366" s="3" t="s">
        <v>169</v>
      </c>
      <c r="D366" s="3" t="s">
        <v>170</v>
      </c>
      <c r="E366" s="3" t="s">
        <v>171</v>
      </c>
      <c r="F366" s="3" t="s">
        <v>204</v>
      </c>
      <c r="G366" s="4" t="s">
        <v>15</v>
      </c>
      <c r="H366" s="44"/>
      <c r="I366" s="45"/>
      <c r="J366" s="46"/>
      <c r="K366" s="65"/>
      <c r="L366" s="7"/>
      <c r="M366" s="72">
        <v>3878420.8624</v>
      </c>
      <c r="N366" s="73">
        <v>3982307.1354999999</v>
      </c>
      <c r="O366" s="74">
        <f>AVERAGE(M366,N366)</f>
        <v>3930363.9989499999</v>
      </c>
      <c r="P366" s="12" t="s">
        <v>384</v>
      </c>
    </row>
    <row r="367" spans="1:16" ht="60" customHeight="1" x14ac:dyDescent="0.2">
      <c r="A367" s="24">
        <v>364</v>
      </c>
      <c r="B367" s="3" t="s">
        <v>10</v>
      </c>
      <c r="C367" s="3" t="s">
        <v>205</v>
      </c>
      <c r="D367" s="3" t="s">
        <v>206</v>
      </c>
      <c r="E367" s="3" t="s">
        <v>207</v>
      </c>
      <c r="F367" s="3" t="s">
        <v>85</v>
      </c>
      <c r="G367" s="4" t="s">
        <v>17</v>
      </c>
      <c r="H367" s="44">
        <v>46814</v>
      </c>
      <c r="I367" s="45">
        <f t="shared" ref="I367:I374" si="43">+H367*$K$2</f>
        <v>2476.4606000000003</v>
      </c>
      <c r="J367" s="46">
        <v>46813.65</v>
      </c>
      <c r="K367" s="65"/>
      <c r="L367" s="7"/>
      <c r="M367" s="72">
        <v>52431.288</v>
      </c>
      <c r="N367" s="73">
        <v>53835.697500000002</v>
      </c>
      <c r="O367" s="74">
        <f t="shared" si="39"/>
        <v>51026.878499999999</v>
      </c>
      <c r="P367" s="12"/>
    </row>
    <row r="368" spans="1:16" ht="60" customHeight="1" x14ac:dyDescent="0.2">
      <c r="A368" s="24">
        <v>365</v>
      </c>
      <c r="B368" s="3" t="s">
        <v>10</v>
      </c>
      <c r="C368" s="3" t="s">
        <v>205</v>
      </c>
      <c r="D368" s="3" t="s">
        <v>206</v>
      </c>
      <c r="E368" s="3" t="s">
        <v>207</v>
      </c>
      <c r="F368" s="3" t="s">
        <v>18</v>
      </c>
      <c r="G368" s="4" t="s">
        <v>17</v>
      </c>
      <c r="H368" s="44">
        <v>47064</v>
      </c>
      <c r="I368" s="45">
        <f t="shared" si="43"/>
        <v>2489.6856000000002</v>
      </c>
      <c r="J368" s="46">
        <v>47063.65</v>
      </c>
      <c r="K368" s="31" t="s">
        <v>333</v>
      </c>
      <c r="L368" s="7">
        <v>40000</v>
      </c>
      <c r="M368" s="72">
        <v>52711.288</v>
      </c>
      <c r="N368" s="73">
        <v>54123.197500000002</v>
      </c>
      <c r="O368" s="74">
        <f t="shared" si="39"/>
        <v>51299.378499999999</v>
      </c>
      <c r="P368" s="12" t="s">
        <v>381</v>
      </c>
    </row>
    <row r="369" spans="1:16" ht="60" customHeight="1" x14ac:dyDescent="0.2">
      <c r="A369" s="24">
        <v>366</v>
      </c>
      <c r="B369" s="3" t="s">
        <v>10</v>
      </c>
      <c r="C369" s="3" t="s">
        <v>205</v>
      </c>
      <c r="D369" s="3" t="s">
        <v>206</v>
      </c>
      <c r="E369" s="3" t="s">
        <v>207</v>
      </c>
      <c r="F369" s="3" t="s">
        <v>19</v>
      </c>
      <c r="G369" s="4" t="s">
        <v>17</v>
      </c>
      <c r="H369" s="44">
        <v>48177</v>
      </c>
      <c r="I369" s="45">
        <f t="shared" si="43"/>
        <v>2548.5633000000003</v>
      </c>
      <c r="J369" s="46">
        <v>48176.5</v>
      </c>
      <c r="K369" s="31" t="s">
        <v>334</v>
      </c>
      <c r="L369" s="7">
        <v>40900</v>
      </c>
      <c r="M369" s="72">
        <v>53957.68</v>
      </c>
      <c r="N369" s="73">
        <v>55402.974999999999</v>
      </c>
      <c r="O369" s="74">
        <f t="shared" si="39"/>
        <v>52512.385000000002</v>
      </c>
      <c r="P369" s="12" t="s">
        <v>381</v>
      </c>
    </row>
    <row r="370" spans="1:16" ht="60" customHeight="1" x14ac:dyDescent="0.2">
      <c r="A370" s="24">
        <v>367</v>
      </c>
      <c r="B370" s="3" t="s">
        <v>10</v>
      </c>
      <c r="C370" s="3" t="s">
        <v>205</v>
      </c>
      <c r="D370" s="3" t="s">
        <v>206</v>
      </c>
      <c r="E370" s="3" t="s">
        <v>207</v>
      </c>
      <c r="F370" s="3" t="s">
        <v>20</v>
      </c>
      <c r="G370" s="4" t="s">
        <v>15</v>
      </c>
      <c r="H370" s="46">
        <v>814990.15</v>
      </c>
      <c r="I370" s="45">
        <f t="shared" si="43"/>
        <v>43112.978935000006</v>
      </c>
      <c r="J370" s="46">
        <v>814990.15</v>
      </c>
      <c r="K370" s="65"/>
      <c r="L370" s="7"/>
      <c r="M370" s="72">
        <v>912788.96800000011</v>
      </c>
      <c r="N370" s="73">
        <v>937238.6725000001</v>
      </c>
      <c r="O370" s="74">
        <f t="shared" si="39"/>
        <v>888339.2635</v>
      </c>
      <c r="P370" s="12"/>
    </row>
    <row r="371" spans="1:16" ht="60" customHeight="1" x14ac:dyDescent="0.2">
      <c r="A371" s="24">
        <v>368</v>
      </c>
      <c r="B371" s="3" t="s">
        <v>10</v>
      </c>
      <c r="C371" s="3" t="s">
        <v>205</v>
      </c>
      <c r="D371" s="3" t="s">
        <v>206</v>
      </c>
      <c r="E371" s="3" t="s">
        <v>207</v>
      </c>
      <c r="F371" s="3" t="s">
        <v>21</v>
      </c>
      <c r="G371" s="4" t="s">
        <v>15</v>
      </c>
      <c r="H371" s="46">
        <v>707958.4</v>
      </c>
      <c r="I371" s="45">
        <f t="shared" si="43"/>
        <v>37450.999360000002</v>
      </c>
      <c r="J371" s="46">
        <v>707958.4</v>
      </c>
      <c r="K371" s="65"/>
      <c r="L371" s="7"/>
      <c r="M371" s="72">
        <v>792913.40800000005</v>
      </c>
      <c r="N371" s="73">
        <v>814152.15999999992</v>
      </c>
      <c r="O371" s="74">
        <f t="shared" si="39"/>
        <v>771674.65600000008</v>
      </c>
      <c r="P371" s="12"/>
    </row>
    <row r="372" spans="1:16" ht="60" customHeight="1" x14ac:dyDescent="0.2">
      <c r="A372" s="24">
        <v>369</v>
      </c>
      <c r="B372" s="3" t="s">
        <v>10</v>
      </c>
      <c r="C372" s="3" t="s">
        <v>205</v>
      </c>
      <c r="D372" s="3" t="s">
        <v>206</v>
      </c>
      <c r="E372" s="3" t="s">
        <v>207</v>
      </c>
      <c r="F372" s="3" t="s">
        <v>209</v>
      </c>
      <c r="G372" s="4" t="s">
        <v>15</v>
      </c>
      <c r="H372" s="44">
        <v>363242</v>
      </c>
      <c r="I372" s="45">
        <f t="shared" si="43"/>
        <v>19215.501800000002</v>
      </c>
      <c r="J372" s="46">
        <v>363241.7</v>
      </c>
      <c r="K372" s="65"/>
      <c r="L372" s="7"/>
      <c r="M372" s="72">
        <v>406830.70399999997</v>
      </c>
      <c r="N372" s="73">
        <v>417727.95499999996</v>
      </c>
      <c r="O372" s="74">
        <f t="shared" si="39"/>
        <v>395933.45299999998</v>
      </c>
      <c r="P372" s="12"/>
    </row>
    <row r="373" spans="1:16" ht="60" customHeight="1" x14ac:dyDescent="0.2">
      <c r="A373" s="24">
        <v>370</v>
      </c>
      <c r="B373" s="3" t="s">
        <v>10</v>
      </c>
      <c r="C373" s="3" t="s">
        <v>205</v>
      </c>
      <c r="D373" s="3" t="s">
        <v>206</v>
      </c>
      <c r="E373" s="3" t="s">
        <v>207</v>
      </c>
      <c r="F373" s="3" t="s">
        <v>210</v>
      </c>
      <c r="G373" s="4" t="s">
        <v>15</v>
      </c>
      <c r="H373" s="44">
        <v>762111</v>
      </c>
      <c r="I373" s="45">
        <f t="shared" si="43"/>
        <v>40315.671900000001</v>
      </c>
      <c r="J373" s="46">
        <v>762110.5</v>
      </c>
      <c r="K373" s="65"/>
      <c r="L373" s="7"/>
      <c r="M373" s="72">
        <v>853563.76</v>
      </c>
      <c r="N373" s="73">
        <v>876427.07500000007</v>
      </c>
      <c r="O373" s="74">
        <f t="shared" si="39"/>
        <v>830700.44499999995</v>
      </c>
      <c r="P373" s="12"/>
    </row>
    <row r="374" spans="1:16" ht="60" customHeight="1" x14ac:dyDescent="0.2">
      <c r="A374" s="24">
        <v>371</v>
      </c>
      <c r="B374" s="3" t="s">
        <v>10</v>
      </c>
      <c r="C374" s="3" t="s">
        <v>205</v>
      </c>
      <c r="D374" s="3" t="s">
        <v>206</v>
      </c>
      <c r="E374" s="3" t="s">
        <v>207</v>
      </c>
      <c r="F374" s="3" t="s">
        <v>24</v>
      </c>
      <c r="G374" s="4" t="s">
        <v>15</v>
      </c>
      <c r="H374" s="46">
        <v>1266410.7</v>
      </c>
      <c r="I374" s="45">
        <f t="shared" si="43"/>
        <v>66993.126029999999</v>
      </c>
      <c r="J374" s="46">
        <v>1266410.7</v>
      </c>
      <c r="K374" s="31" t="s">
        <v>336</v>
      </c>
      <c r="L374" s="7">
        <v>477900</v>
      </c>
      <c r="M374" s="72">
        <v>1418379.9839999999</v>
      </c>
      <c r="N374" s="73">
        <v>1456372.3049999999</v>
      </c>
      <c r="O374" s="74">
        <f t="shared" si="39"/>
        <v>1380387.6629999999</v>
      </c>
      <c r="P374" s="12" t="s">
        <v>381</v>
      </c>
    </row>
    <row r="375" spans="1:16" ht="60" customHeight="1" x14ac:dyDescent="0.2">
      <c r="A375" s="24">
        <v>372</v>
      </c>
      <c r="B375" s="3" t="s">
        <v>10</v>
      </c>
      <c r="C375" s="3" t="s">
        <v>205</v>
      </c>
      <c r="D375" s="3" t="s">
        <v>206</v>
      </c>
      <c r="E375" s="3" t="s">
        <v>207</v>
      </c>
      <c r="F375" s="3" t="s">
        <v>211</v>
      </c>
      <c r="G375" s="4" t="s">
        <v>15</v>
      </c>
      <c r="H375" s="44"/>
      <c r="I375" s="45"/>
      <c r="J375" s="46"/>
      <c r="K375" s="65"/>
      <c r="L375" s="7"/>
      <c r="M375" s="72">
        <v>2442772.5</v>
      </c>
      <c r="N375" s="73">
        <v>2442772.5</v>
      </c>
      <c r="O375" s="74">
        <f t="shared" ref="O375:O376" si="44">AVERAGE(M375,N375)</f>
        <v>2442772.5</v>
      </c>
      <c r="P375" s="12"/>
    </row>
    <row r="376" spans="1:16" ht="60" customHeight="1" x14ac:dyDescent="0.2">
      <c r="A376" s="24">
        <v>373</v>
      </c>
      <c r="B376" s="3" t="s">
        <v>10</v>
      </c>
      <c r="C376" s="3" t="s">
        <v>205</v>
      </c>
      <c r="D376" s="3" t="s">
        <v>206</v>
      </c>
      <c r="E376" s="3" t="s">
        <v>207</v>
      </c>
      <c r="F376" s="3" t="s">
        <v>212</v>
      </c>
      <c r="G376" s="4" t="s">
        <v>15</v>
      </c>
      <c r="H376" s="44"/>
      <c r="I376" s="45"/>
      <c r="J376" s="46"/>
      <c r="K376" s="65"/>
      <c r="L376" s="7"/>
      <c r="M376" s="72">
        <v>601842.5</v>
      </c>
      <c r="N376" s="73">
        <v>601842.5</v>
      </c>
      <c r="O376" s="74">
        <f t="shared" si="44"/>
        <v>601842.5</v>
      </c>
      <c r="P376" s="12"/>
    </row>
    <row r="377" spans="1:16" ht="60" customHeight="1" x14ac:dyDescent="0.2">
      <c r="A377" s="24">
        <v>374</v>
      </c>
      <c r="B377" s="3" t="s">
        <v>10</v>
      </c>
      <c r="C377" s="3" t="s">
        <v>205</v>
      </c>
      <c r="D377" s="3" t="s">
        <v>206</v>
      </c>
      <c r="E377" s="3" t="s">
        <v>207</v>
      </c>
      <c r="F377" s="3" t="s">
        <v>213</v>
      </c>
      <c r="G377" s="4" t="s">
        <v>15</v>
      </c>
      <c r="H377" s="44">
        <v>595817</v>
      </c>
      <c r="I377" s="45">
        <f t="shared" ref="I377:I383" si="45">+H377*$K$2</f>
        <v>31518.719300000001</v>
      </c>
      <c r="J377" s="46">
        <v>595817.30000000005</v>
      </c>
      <c r="K377" s="65"/>
      <c r="L377" s="7"/>
      <c r="M377" s="72">
        <v>667315.37600000005</v>
      </c>
      <c r="N377" s="73">
        <v>685189.89500000002</v>
      </c>
      <c r="O377" s="74">
        <f t="shared" si="39"/>
        <v>649440.85699999996</v>
      </c>
      <c r="P377" s="12"/>
    </row>
    <row r="378" spans="1:16" ht="60" customHeight="1" x14ac:dyDescent="0.2">
      <c r="A378" s="24">
        <v>375</v>
      </c>
      <c r="B378" s="3" t="s">
        <v>10</v>
      </c>
      <c r="C378" s="3" t="s">
        <v>205</v>
      </c>
      <c r="D378" s="3" t="s">
        <v>206</v>
      </c>
      <c r="E378" s="3" t="s">
        <v>207</v>
      </c>
      <c r="F378" s="3" t="s">
        <v>214</v>
      </c>
      <c r="G378" s="4" t="s">
        <v>15</v>
      </c>
      <c r="H378" s="44">
        <v>616420</v>
      </c>
      <c r="I378" s="45">
        <f t="shared" si="45"/>
        <v>32608.618000000002</v>
      </c>
      <c r="J378" s="46">
        <v>616419.85</v>
      </c>
      <c r="K378" s="65"/>
      <c r="L378" s="7"/>
      <c r="M378" s="72">
        <v>690390.23200000008</v>
      </c>
      <c r="N378" s="73">
        <v>708882.82750000001</v>
      </c>
      <c r="O378" s="74">
        <f t="shared" si="39"/>
        <v>671897.63650000002</v>
      </c>
      <c r="P378" s="12"/>
    </row>
    <row r="379" spans="1:16" ht="60" customHeight="1" x14ac:dyDescent="0.2">
      <c r="A379" s="24">
        <v>376</v>
      </c>
      <c r="B379" s="3" t="s">
        <v>10</v>
      </c>
      <c r="C379" s="3" t="s">
        <v>205</v>
      </c>
      <c r="D379" s="3" t="s">
        <v>206</v>
      </c>
      <c r="E379" s="3" t="s">
        <v>207</v>
      </c>
      <c r="F379" s="3" t="s">
        <v>32</v>
      </c>
      <c r="G379" s="4" t="s">
        <v>15</v>
      </c>
      <c r="H379" s="46">
        <v>672262.25</v>
      </c>
      <c r="I379" s="45">
        <f t="shared" si="45"/>
        <v>35562.673025000004</v>
      </c>
      <c r="J379" s="46">
        <v>672262.25</v>
      </c>
      <c r="K379" s="31" t="s">
        <v>340</v>
      </c>
      <c r="L379" s="7">
        <v>139944</v>
      </c>
      <c r="M379" s="72">
        <v>752933.7200000002</v>
      </c>
      <c r="N379" s="73">
        <v>773101.58750000014</v>
      </c>
      <c r="O379" s="74">
        <f t="shared" si="39"/>
        <v>732765.85250000004</v>
      </c>
      <c r="P379" s="12" t="s">
        <v>381</v>
      </c>
    </row>
    <row r="380" spans="1:16" ht="60" customHeight="1" x14ac:dyDescent="0.2">
      <c r="A380" s="24">
        <v>377</v>
      </c>
      <c r="B380" s="3" t="s">
        <v>10</v>
      </c>
      <c r="C380" s="3" t="s">
        <v>205</v>
      </c>
      <c r="D380" s="3" t="s">
        <v>206</v>
      </c>
      <c r="E380" s="3" t="s">
        <v>207</v>
      </c>
      <c r="F380" s="3" t="s">
        <v>215</v>
      </c>
      <c r="G380" s="4" t="s">
        <v>15</v>
      </c>
      <c r="H380" s="44">
        <v>243696</v>
      </c>
      <c r="I380" s="45">
        <f t="shared" si="45"/>
        <v>12891.518400000001</v>
      </c>
      <c r="J380" s="46">
        <v>243696.1333333333</v>
      </c>
      <c r="K380" s="65"/>
      <c r="L380" s="7"/>
      <c r="M380" s="72">
        <v>272939.66933333332</v>
      </c>
      <c r="N380" s="73">
        <v>280250.55333333334</v>
      </c>
      <c r="O380" s="74">
        <f t="shared" si="39"/>
        <v>265628.7853333333</v>
      </c>
      <c r="P380" s="12"/>
    </row>
    <row r="381" spans="1:16" ht="60" customHeight="1" x14ac:dyDescent="0.2">
      <c r="A381" s="24">
        <v>378</v>
      </c>
      <c r="B381" s="3" t="s">
        <v>10</v>
      </c>
      <c r="C381" s="3" t="s">
        <v>205</v>
      </c>
      <c r="D381" s="3" t="s">
        <v>206</v>
      </c>
      <c r="E381" s="3" t="s">
        <v>207</v>
      </c>
      <c r="F381" s="3" t="s">
        <v>37</v>
      </c>
      <c r="G381" s="4" t="s">
        <v>15</v>
      </c>
      <c r="H381" s="44">
        <v>108121</v>
      </c>
      <c r="I381" s="45">
        <f t="shared" si="45"/>
        <v>5719.6009000000004</v>
      </c>
      <c r="J381" s="46">
        <v>104871.1</v>
      </c>
      <c r="K381" s="67" t="s">
        <v>343</v>
      </c>
      <c r="L381" s="7">
        <v>137242.22529999999</v>
      </c>
      <c r="M381" s="72">
        <v>117455.63200000001</v>
      </c>
      <c r="N381" s="73">
        <v>120601.76500000001</v>
      </c>
      <c r="O381" s="74">
        <f t="shared" si="39"/>
        <v>114309.49900000001</v>
      </c>
      <c r="P381" s="12" t="s">
        <v>381</v>
      </c>
    </row>
    <row r="382" spans="1:16" ht="60" customHeight="1" x14ac:dyDescent="0.2">
      <c r="A382" s="24">
        <v>379</v>
      </c>
      <c r="B382" s="3" t="s">
        <v>10</v>
      </c>
      <c r="C382" s="3" t="s">
        <v>205</v>
      </c>
      <c r="D382" s="3" t="s">
        <v>206</v>
      </c>
      <c r="E382" s="3" t="s">
        <v>207</v>
      </c>
      <c r="F382" s="3" t="s">
        <v>38</v>
      </c>
      <c r="G382" s="4" t="s">
        <v>15</v>
      </c>
      <c r="H382" s="46">
        <v>222000</v>
      </c>
      <c r="I382" s="45">
        <f t="shared" si="45"/>
        <v>11743.800000000001</v>
      </c>
      <c r="J382" s="46">
        <v>222000</v>
      </c>
      <c r="K382" s="65"/>
      <c r="L382" s="7"/>
      <c r="M382" s="72">
        <v>248640.00000000003</v>
      </c>
      <c r="N382" s="73">
        <v>255300.00000000003</v>
      </c>
      <c r="O382" s="74">
        <f t="shared" si="39"/>
        <v>241980</v>
      </c>
      <c r="P382" s="12"/>
    </row>
    <row r="383" spans="1:16" ht="60" customHeight="1" x14ac:dyDescent="0.2">
      <c r="A383" s="24">
        <v>380</v>
      </c>
      <c r="B383" s="3" t="s">
        <v>10</v>
      </c>
      <c r="C383" s="3" t="s">
        <v>205</v>
      </c>
      <c r="D383" s="3" t="s">
        <v>206</v>
      </c>
      <c r="E383" s="3" t="s">
        <v>207</v>
      </c>
      <c r="F383" s="3" t="s">
        <v>39</v>
      </c>
      <c r="G383" s="4" t="s">
        <v>15</v>
      </c>
      <c r="H383" s="44">
        <v>119465</v>
      </c>
      <c r="I383" s="45">
        <f t="shared" si="45"/>
        <v>6319.6985000000004</v>
      </c>
      <c r="J383" s="46">
        <v>119971.45</v>
      </c>
      <c r="K383" s="31" t="s">
        <v>344</v>
      </c>
      <c r="L383" s="7">
        <v>47000</v>
      </c>
      <c r="M383" s="72">
        <v>134368.024</v>
      </c>
      <c r="N383" s="73">
        <v>137967.16749999998</v>
      </c>
      <c r="O383" s="74">
        <f t="shared" si="39"/>
        <v>130768.88049999998</v>
      </c>
      <c r="P383" s="12" t="s">
        <v>381</v>
      </c>
    </row>
    <row r="384" spans="1:16" ht="60" customHeight="1" x14ac:dyDescent="0.2">
      <c r="A384" s="24">
        <v>381</v>
      </c>
      <c r="B384" s="3" t="s">
        <v>10</v>
      </c>
      <c r="C384" s="3" t="s">
        <v>205</v>
      </c>
      <c r="D384" s="3" t="s">
        <v>206</v>
      </c>
      <c r="E384" s="3" t="s">
        <v>207</v>
      </c>
      <c r="F384" s="3" t="s">
        <v>216</v>
      </c>
      <c r="G384" s="4" t="s">
        <v>15</v>
      </c>
      <c r="H384" s="44"/>
      <c r="I384" s="45"/>
      <c r="J384" s="46"/>
      <c r="K384" s="65"/>
      <c r="L384" s="7"/>
      <c r="M384" s="72">
        <v>674063.6</v>
      </c>
      <c r="N384" s="73">
        <v>674063.6</v>
      </c>
      <c r="O384" s="74">
        <f>AVERAGE(M384,N384)</f>
        <v>674063.6</v>
      </c>
      <c r="P384" s="12"/>
    </row>
    <row r="385" spans="1:16" ht="60" customHeight="1" x14ac:dyDescent="0.2">
      <c r="A385" s="24">
        <v>382</v>
      </c>
      <c r="B385" s="3" t="s">
        <v>10</v>
      </c>
      <c r="C385" s="3" t="s">
        <v>205</v>
      </c>
      <c r="D385" s="3" t="s">
        <v>206</v>
      </c>
      <c r="E385" s="3" t="s">
        <v>207</v>
      </c>
      <c r="F385" s="3" t="s">
        <v>217</v>
      </c>
      <c r="G385" s="4" t="s">
        <v>15</v>
      </c>
      <c r="H385" s="44">
        <v>603925</v>
      </c>
      <c r="I385" s="45">
        <f t="shared" ref="I385:I391" si="46">+H385*$K$2</f>
        <v>31947.632500000003</v>
      </c>
      <c r="J385" s="46">
        <v>603925</v>
      </c>
      <c r="K385" s="65"/>
      <c r="L385" s="7"/>
      <c r="M385" s="72">
        <v>676396</v>
      </c>
      <c r="N385" s="73">
        <v>694513.75</v>
      </c>
      <c r="O385" s="74">
        <f t="shared" si="39"/>
        <v>658278.25</v>
      </c>
      <c r="P385" s="12"/>
    </row>
    <row r="386" spans="1:16" ht="60" customHeight="1" x14ac:dyDescent="0.2">
      <c r="A386" s="24">
        <v>383</v>
      </c>
      <c r="B386" s="3" t="s">
        <v>10</v>
      </c>
      <c r="C386" s="3" t="s">
        <v>205</v>
      </c>
      <c r="D386" s="3" t="s">
        <v>206</v>
      </c>
      <c r="E386" s="3" t="s">
        <v>207</v>
      </c>
      <c r="F386" s="3" t="s">
        <v>41</v>
      </c>
      <c r="G386" s="4" t="s">
        <v>15</v>
      </c>
      <c r="H386" s="46">
        <v>632899.75</v>
      </c>
      <c r="I386" s="45">
        <f t="shared" si="46"/>
        <v>33480.396775000001</v>
      </c>
      <c r="J386" s="46">
        <v>632899.75</v>
      </c>
      <c r="K386" s="65"/>
      <c r="L386" s="7"/>
      <c r="M386" s="72">
        <v>708847.72000000009</v>
      </c>
      <c r="N386" s="73">
        <v>727834.71250000002</v>
      </c>
      <c r="O386" s="74">
        <f t="shared" si="39"/>
        <v>689860.72750000004</v>
      </c>
      <c r="P386" s="12"/>
    </row>
    <row r="387" spans="1:16" ht="60" customHeight="1" x14ac:dyDescent="0.2">
      <c r="A387" s="24">
        <v>384</v>
      </c>
      <c r="B387" s="3" t="s">
        <v>10</v>
      </c>
      <c r="C387" s="3" t="s">
        <v>205</v>
      </c>
      <c r="D387" s="3" t="s">
        <v>206</v>
      </c>
      <c r="E387" s="3" t="s">
        <v>207</v>
      </c>
      <c r="F387" s="3" t="s">
        <v>42</v>
      </c>
      <c r="G387" s="4" t="s">
        <v>15</v>
      </c>
      <c r="H387" s="46">
        <v>649595.5</v>
      </c>
      <c r="I387" s="45">
        <f t="shared" si="46"/>
        <v>34363.601950000004</v>
      </c>
      <c r="J387" s="46">
        <v>649595.5</v>
      </c>
      <c r="K387" s="31" t="s">
        <v>346</v>
      </c>
      <c r="L387" s="7">
        <v>251400</v>
      </c>
      <c r="M387" s="72">
        <v>727546.96</v>
      </c>
      <c r="N387" s="73">
        <v>747034.82500000007</v>
      </c>
      <c r="O387" s="74">
        <f t="shared" si="39"/>
        <v>708059.09500000009</v>
      </c>
      <c r="P387" s="12" t="s">
        <v>381</v>
      </c>
    </row>
    <row r="388" spans="1:16" ht="60" customHeight="1" x14ac:dyDescent="0.2">
      <c r="A388" s="24">
        <v>385</v>
      </c>
      <c r="B388" s="3" t="s">
        <v>10</v>
      </c>
      <c r="C388" s="3" t="s">
        <v>205</v>
      </c>
      <c r="D388" s="3" t="s">
        <v>206</v>
      </c>
      <c r="E388" s="3" t="s">
        <v>207</v>
      </c>
      <c r="F388" s="3" t="s">
        <v>218</v>
      </c>
      <c r="G388" s="4" t="s">
        <v>15</v>
      </c>
      <c r="H388" s="44">
        <v>1864000</v>
      </c>
      <c r="I388" s="45">
        <f t="shared" si="46"/>
        <v>98605.6</v>
      </c>
      <c r="J388" s="46">
        <v>1864000</v>
      </c>
      <c r="K388" s="65"/>
      <c r="L388" s="7"/>
      <c r="M388" s="72">
        <v>2087680</v>
      </c>
      <c r="N388" s="73">
        <v>2143600</v>
      </c>
      <c r="O388" s="74">
        <f t="shared" si="39"/>
        <v>2031760</v>
      </c>
      <c r="P388" s="12"/>
    </row>
    <row r="389" spans="1:16" ht="60" customHeight="1" x14ac:dyDescent="0.2">
      <c r="A389" s="24">
        <v>386</v>
      </c>
      <c r="B389" s="3" t="s">
        <v>10</v>
      </c>
      <c r="C389" s="3" t="s">
        <v>205</v>
      </c>
      <c r="D389" s="3" t="s">
        <v>206</v>
      </c>
      <c r="E389" s="3" t="s">
        <v>207</v>
      </c>
      <c r="F389" s="3" t="s">
        <v>90</v>
      </c>
      <c r="G389" s="4" t="s">
        <v>15</v>
      </c>
      <c r="H389" s="44"/>
      <c r="I389" s="45">
        <f t="shared" si="46"/>
        <v>0</v>
      </c>
      <c r="J389" s="46">
        <v>1864000</v>
      </c>
      <c r="K389" s="65"/>
      <c r="L389" s="7"/>
      <c r="M389" s="72">
        <v>2087680</v>
      </c>
      <c r="N389" s="73">
        <v>2143600</v>
      </c>
      <c r="O389" s="74">
        <f t="shared" ref="O389:O451" si="47">AVERAGE(J389+M389+N389)/3</f>
        <v>2031760</v>
      </c>
      <c r="P389" s="12"/>
    </row>
    <row r="390" spans="1:16" ht="60" customHeight="1" x14ac:dyDescent="0.2">
      <c r="A390" s="24">
        <v>387</v>
      </c>
      <c r="B390" s="3" t="s">
        <v>10</v>
      </c>
      <c r="C390" s="3" t="s">
        <v>205</v>
      </c>
      <c r="D390" s="3" t="s">
        <v>206</v>
      </c>
      <c r="E390" s="3" t="s">
        <v>207</v>
      </c>
      <c r="F390" s="3" t="s">
        <v>91</v>
      </c>
      <c r="G390" s="4" t="s">
        <v>15</v>
      </c>
      <c r="H390" s="46">
        <v>2850093.9</v>
      </c>
      <c r="I390" s="45">
        <f t="shared" si="46"/>
        <v>150769.96731000001</v>
      </c>
      <c r="J390" s="46">
        <v>2850093.9</v>
      </c>
      <c r="K390" s="65"/>
      <c r="L390" s="7"/>
      <c r="M390" s="72">
        <v>3192105.1680000001</v>
      </c>
      <c r="N390" s="73">
        <v>3277607.9849999999</v>
      </c>
      <c r="O390" s="74">
        <f t="shared" si="47"/>
        <v>3106602.3509999998</v>
      </c>
      <c r="P390" s="12"/>
    </row>
    <row r="391" spans="1:16" ht="60" customHeight="1" x14ac:dyDescent="0.2">
      <c r="A391" s="24">
        <v>388</v>
      </c>
      <c r="B391" s="3" t="s">
        <v>10</v>
      </c>
      <c r="C391" s="3" t="s">
        <v>205</v>
      </c>
      <c r="D391" s="3" t="s">
        <v>206</v>
      </c>
      <c r="E391" s="3" t="s">
        <v>207</v>
      </c>
      <c r="F391" s="3" t="s">
        <v>219</v>
      </c>
      <c r="G391" s="4" t="s">
        <v>15</v>
      </c>
      <c r="H391" s="44">
        <v>87465</v>
      </c>
      <c r="I391" s="45">
        <f t="shared" si="46"/>
        <v>4626.8985000000002</v>
      </c>
      <c r="J391" s="46">
        <v>87465</v>
      </c>
      <c r="K391" s="65"/>
      <c r="L391" s="7"/>
      <c r="M391" s="72">
        <v>97960.8</v>
      </c>
      <c r="N391" s="73">
        <v>100584.75</v>
      </c>
      <c r="O391" s="74">
        <f t="shared" si="47"/>
        <v>95336.849999999991</v>
      </c>
      <c r="P391" s="12"/>
    </row>
    <row r="392" spans="1:16" ht="60" customHeight="1" x14ac:dyDescent="0.2">
      <c r="A392" s="24">
        <v>389</v>
      </c>
      <c r="B392" s="3" t="s">
        <v>10</v>
      </c>
      <c r="C392" s="3" t="s">
        <v>205</v>
      </c>
      <c r="D392" s="3" t="s">
        <v>206</v>
      </c>
      <c r="E392" s="3" t="s">
        <v>207</v>
      </c>
      <c r="F392" s="3" t="s">
        <v>125</v>
      </c>
      <c r="G392" s="4" t="s">
        <v>17</v>
      </c>
      <c r="H392" s="44"/>
      <c r="I392" s="45"/>
      <c r="J392" s="46"/>
      <c r="K392" s="31" t="s">
        <v>354</v>
      </c>
      <c r="L392" s="7">
        <v>37900</v>
      </c>
      <c r="M392" s="72">
        <v>580601</v>
      </c>
      <c r="N392" s="73">
        <v>580601</v>
      </c>
      <c r="O392" s="74">
        <f>AVERAGE(M392,N392)</f>
        <v>580601</v>
      </c>
      <c r="P392" s="12" t="s">
        <v>382</v>
      </c>
    </row>
    <row r="393" spans="1:16" ht="60" customHeight="1" x14ac:dyDescent="0.2">
      <c r="A393" s="24">
        <v>390</v>
      </c>
      <c r="B393" s="3" t="s">
        <v>10</v>
      </c>
      <c r="C393" s="3" t="s">
        <v>205</v>
      </c>
      <c r="D393" s="3" t="s">
        <v>206</v>
      </c>
      <c r="E393" s="3" t="s">
        <v>207</v>
      </c>
      <c r="F393" s="3" t="s">
        <v>220</v>
      </c>
      <c r="G393" s="4" t="s">
        <v>15</v>
      </c>
      <c r="H393" s="44">
        <v>1410150</v>
      </c>
      <c r="I393" s="45">
        <f>+H393*$K$2</f>
        <v>74596.934999999998</v>
      </c>
      <c r="J393" s="46">
        <v>1410150</v>
      </c>
      <c r="K393" s="65"/>
      <c r="L393" s="7"/>
      <c r="M393" s="72">
        <v>1579368</v>
      </c>
      <c r="N393" s="73">
        <v>1621672.5</v>
      </c>
      <c r="O393" s="74">
        <f t="shared" si="47"/>
        <v>1537063.5</v>
      </c>
      <c r="P393" s="12"/>
    </row>
    <row r="394" spans="1:16" ht="60" customHeight="1" x14ac:dyDescent="0.2">
      <c r="A394" s="24">
        <v>391</v>
      </c>
      <c r="B394" s="3" t="s">
        <v>10</v>
      </c>
      <c r="C394" s="3" t="s">
        <v>205</v>
      </c>
      <c r="D394" s="3" t="s">
        <v>206</v>
      </c>
      <c r="E394" s="3" t="s">
        <v>207</v>
      </c>
      <c r="F394" s="3" t="s">
        <v>221</v>
      </c>
      <c r="G394" s="4" t="s">
        <v>15</v>
      </c>
      <c r="H394" s="44">
        <v>131495</v>
      </c>
      <c r="I394" s="45">
        <f>+H394*$K$2</f>
        <v>6956.0855000000001</v>
      </c>
      <c r="J394" s="46">
        <v>131495</v>
      </c>
      <c r="K394" s="65"/>
      <c r="L394" s="7"/>
      <c r="M394" s="72">
        <v>147274.4</v>
      </c>
      <c r="N394" s="73">
        <v>151219.25</v>
      </c>
      <c r="O394" s="74">
        <f t="shared" si="47"/>
        <v>143329.55000000002</v>
      </c>
      <c r="P394" s="12"/>
    </row>
    <row r="395" spans="1:16" ht="60" customHeight="1" x14ac:dyDescent="0.2">
      <c r="A395" s="24">
        <v>392</v>
      </c>
      <c r="B395" s="3" t="s">
        <v>10</v>
      </c>
      <c r="C395" s="3" t="s">
        <v>205</v>
      </c>
      <c r="D395" s="3" t="s">
        <v>206</v>
      </c>
      <c r="E395" s="3" t="s">
        <v>207</v>
      </c>
      <c r="F395" s="3" t="s">
        <v>93</v>
      </c>
      <c r="G395" s="4" t="s">
        <v>15</v>
      </c>
      <c r="H395" s="44"/>
      <c r="I395" s="45"/>
      <c r="J395" s="46"/>
      <c r="K395" s="65"/>
      <c r="L395" s="7"/>
      <c r="M395" s="72">
        <v>2186483.824</v>
      </c>
      <c r="N395" s="73">
        <v>2245050.355</v>
      </c>
      <c r="O395" s="74">
        <f t="shared" ref="O395:O396" si="48">AVERAGE(M395,N395)</f>
        <v>2215767.0894999998</v>
      </c>
      <c r="P395" s="12"/>
    </row>
    <row r="396" spans="1:16" ht="60" customHeight="1" x14ac:dyDescent="0.2">
      <c r="A396" s="24">
        <v>393</v>
      </c>
      <c r="B396" s="3" t="s">
        <v>10</v>
      </c>
      <c r="C396" s="3" t="s">
        <v>205</v>
      </c>
      <c r="D396" s="3" t="s">
        <v>206</v>
      </c>
      <c r="E396" s="3" t="s">
        <v>207</v>
      </c>
      <c r="F396" s="3" t="s">
        <v>222</v>
      </c>
      <c r="G396" s="4" t="s">
        <v>15</v>
      </c>
      <c r="H396" s="44"/>
      <c r="I396" s="45"/>
      <c r="J396" s="46"/>
      <c r="K396" s="65"/>
      <c r="L396" s="7"/>
      <c r="M396" s="72">
        <v>368186</v>
      </c>
      <c r="N396" s="73">
        <v>368186</v>
      </c>
      <c r="O396" s="74">
        <f t="shared" si="48"/>
        <v>368186</v>
      </c>
      <c r="P396" s="12"/>
    </row>
    <row r="397" spans="1:16" ht="60" customHeight="1" x14ac:dyDescent="0.2">
      <c r="A397" s="24">
        <v>394</v>
      </c>
      <c r="B397" s="3" t="s">
        <v>10</v>
      </c>
      <c r="C397" s="3" t="s">
        <v>205</v>
      </c>
      <c r="D397" s="3" t="s">
        <v>206</v>
      </c>
      <c r="E397" s="3" t="s">
        <v>207</v>
      </c>
      <c r="F397" s="3" t="s">
        <v>48</v>
      </c>
      <c r="G397" s="4" t="s">
        <v>15</v>
      </c>
      <c r="H397" s="46">
        <v>270265.40000000002</v>
      </c>
      <c r="I397" s="45">
        <f t="shared" ref="I397:I404" si="49">+H397*$K$2</f>
        <v>14297.039660000002</v>
      </c>
      <c r="J397" s="46">
        <v>270265.40000000002</v>
      </c>
      <c r="K397" s="31" t="s">
        <v>349</v>
      </c>
      <c r="L397" s="7">
        <v>43000</v>
      </c>
      <c r="M397" s="72">
        <v>302697.24800000002</v>
      </c>
      <c r="N397" s="73">
        <v>310805.21000000008</v>
      </c>
      <c r="O397" s="74">
        <f t="shared" si="47"/>
        <v>294589.28600000002</v>
      </c>
      <c r="P397" s="12" t="s">
        <v>381</v>
      </c>
    </row>
    <row r="398" spans="1:16" ht="60" customHeight="1" x14ac:dyDescent="0.2">
      <c r="A398" s="24">
        <v>395</v>
      </c>
      <c r="B398" s="3" t="s">
        <v>10</v>
      </c>
      <c r="C398" s="3" t="s">
        <v>205</v>
      </c>
      <c r="D398" s="3" t="s">
        <v>206</v>
      </c>
      <c r="E398" s="3" t="s">
        <v>207</v>
      </c>
      <c r="F398" s="3" t="s">
        <v>95</v>
      </c>
      <c r="G398" s="4" t="s">
        <v>15</v>
      </c>
      <c r="H398" s="44">
        <v>250583</v>
      </c>
      <c r="I398" s="45">
        <f t="shared" si="49"/>
        <v>13255.840700000001</v>
      </c>
      <c r="J398" s="46">
        <v>236359.5</v>
      </c>
      <c r="K398" s="65"/>
      <c r="L398" s="7"/>
      <c r="M398" s="72">
        <v>264722.64</v>
      </c>
      <c r="N398" s="73">
        <v>271813.42500000005</v>
      </c>
      <c r="O398" s="74">
        <f t="shared" si="47"/>
        <v>257631.85500000001</v>
      </c>
      <c r="P398" s="12"/>
    </row>
    <row r="399" spans="1:16" ht="60" customHeight="1" x14ac:dyDescent="0.2">
      <c r="A399" s="24">
        <v>396</v>
      </c>
      <c r="B399" s="3" t="s">
        <v>10</v>
      </c>
      <c r="C399" s="3" t="s">
        <v>205</v>
      </c>
      <c r="D399" s="3" t="s">
        <v>206</v>
      </c>
      <c r="E399" s="3" t="s">
        <v>207</v>
      </c>
      <c r="F399" s="3" t="s">
        <v>223</v>
      </c>
      <c r="G399" s="4" t="s">
        <v>15</v>
      </c>
      <c r="H399" s="44">
        <v>74375</v>
      </c>
      <c r="I399" s="45">
        <f t="shared" si="49"/>
        <v>3934.4375</v>
      </c>
      <c r="J399" s="46">
        <v>74375</v>
      </c>
      <c r="K399" s="65"/>
      <c r="L399" s="7"/>
      <c r="M399" s="72">
        <v>83300</v>
      </c>
      <c r="N399" s="73">
        <v>85531.25</v>
      </c>
      <c r="O399" s="74">
        <f t="shared" si="47"/>
        <v>81068.75</v>
      </c>
      <c r="P399" s="12"/>
    </row>
    <row r="400" spans="1:16" ht="60" customHeight="1" x14ac:dyDescent="0.2">
      <c r="A400" s="24">
        <v>397</v>
      </c>
      <c r="B400" s="3" t="s">
        <v>10</v>
      </c>
      <c r="C400" s="3" t="s">
        <v>205</v>
      </c>
      <c r="D400" s="3" t="s">
        <v>206</v>
      </c>
      <c r="E400" s="3" t="s">
        <v>207</v>
      </c>
      <c r="F400" s="3" t="s">
        <v>224</v>
      </c>
      <c r="G400" s="4" t="s">
        <v>15</v>
      </c>
      <c r="H400" s="44">
        <v>138689</v>
      </c>
      <c r="I400" s="45">
        <f t="shared" si="49"/>
        <v>7336.6481000000003</v>
      </c>
      <c r="J400" s="46">
        <v>138688.5</v>
      </c>
      <c r="K400" s="65"/>
      <c r="L400" s="7"/>
      <c r="M400" s="72">
        <v>155331.12</v>
      </c>
      <c r="N400" s="73">
        <v>159491.77499999999</v>
      </c>
      <c r="O400" s="74">
        <f t="shared" si="47"/>
        <v>151170.465</v>
      </c>
      <c r="P400" s="12"/>
    </row>
    <row r="401" spans="1:16" ht="60" customHeight="1" x14ac:dyDescent="0.2">
      <c r="A401" s="24">
        <v>398</v>
      </c>
      <c r="B401" s="3" t="s">
        <v>10</v>
      </c>
      <c r="C401" s="3" t="s">
        <v>205</v>
      </c>
      <c r="D401" s="3" t="s">
        <v>206</v>
      </c>
      <c r="E401" s="3" t="s">
        <v>207</v>
      </c>
      <c r="F401" s="3" t="s">
        <v>53</v>
      </c>
      <c r="G401" s="4" t="s">
        <v>15</v>
      </c>
      <c r="H401" s="46">
        <v>281392.59999999998</v>
      </c>
      <c r="I401" s="45">
        <f t="shared" si="49"/>
        <v>14885.668539999999</v>
      </c>
      <c r="J401" s="46">
        <v>281392.59999999998</v>
      </c>
      <c r="K401" s="65"/>
      <c r="L401" s="7"/>
      <c r="M401" s="72">
        <v>315159.712</v>
      </c>
      <c r="N401" s="73">
        <v>323601.49</v>
      </c>
      <c r="O401" s="74">
        <f t="shared" si="47"/>
        <v>306717.93399999995</v>
      </c>
      <c r="P401" s="12"/>
    </row>
    <row r="402" spans="1:16" ht="60" customHeight="1" x14ac:dyDescent="0.2">
      <c r="A402" s="24">
        <v>399</v>
      </c>
      <c r="B402" s="3" t="s">
        <v>10</v>
      </c>
      <c r="C402" s="3" t="s">
        <v>205</v>
      </c>
      <c r="D402" s="3" t="s">
        <v>206</v>
      </c>
      <c r="E402" s="3" t="s">
        <v>207</v>
      </c>
      <c r="F402" s="3" t="s">
        <v>54</v>
      </c>
      <c r="G402" s="4" t="s">
        <v>15</v>
      </c>
      <c r="H402" s="46">
        <v>813813</v>
      </c>
      <c r="I402" s="45">
        <f t="shared" si="49"/>
        <v>43050.707699999999</v>
      </c>
      <c r="J402" s="46">
        <v>813813</v>
      </c>
      <c r="K402" s="65"/>
      <c r="L402" s="7"/>
      <c r="M402" s="72">
        <v>911470.55999999994</v>
      </c>
      <c r="N402" s="73">
        <v>935884.95</v>
      </c>
      <c r="O402" s="74">
        <f t="shared" si="47"/>
        <v>887056.16999999993</v>
      </c>
      <c r="P402" s="12"/>
    </row>
    <row r="403" spans="1:16" ht="60" customHeight="1" x14ac:dyDescent="0.2">
      <c r="A403" s="24">
        <v>400</v>
      </c>
      <c r="B403" s="3" t="s">
        <v>10</v>
      </c>
      <c r="C403" s="3" t="s">
        <v>205</v>
      </c>
      <c r="D403" s="3" t="s">
        <v>206</v>
      </c>
      <c r="E403" s="3" t="s">
        <v>207</v>
      </c>
      <c r="F403" s="3" t="s">
        <v>96</v>
      </c>
      <c r="G403" s="4" t="s">
        <v>15</v>
      </c>
      <c r="H403" s="46">
        <v>661129.1</v>
      </c>
      <c r="I403" s="45">
        <f t="shared" si="49"/>
        <v>34973.72939</v>
      </c>
      <c r="J403" s="46">
        <v>661129.1</v>
      </c>
      <c r="K403" s="65"/>
      <c r="L403" s="7"/>
      <c r="M403" s="72">
        <v>740464.59199999995</v>
      </c>
      <c r="N403" s="73">
        <v>760298.46500000008</v>
      </c>
      <c r="O403" s="74">
        <f t="shared" si="47"/>
        <v>720630.71899999992</v>
      </c>
      <c r="P403" s="12"/>
    </row>
    <row r="404" spans="1:16" ht="60" customHeight="1" x14ac:dyDescent="0.2">
      <c r="A404" s="24">
        <v>401</v>
      </c>
      <c r="B404" s="3" t="s">
        <v>10</v>
      </c>
      <c r="C404" s="3" t="s">
        <v>205</v>
      </c>
      <c r="D404" s="3" t="s">
        <v>206</v>
      </c>
      <c r="E404" s="3" t="s">
        <v>207</v>
      </c>
      <c r="F404" s="3" t="s">
        <v>97</v>
      </c>
      <c r="G404" s="4" t="s">
        <v>15</v>
      </c>
      <c r="H404" s="46">
        <v>414596.75</v>
      </c>
      <c r="I404" s="45">
        <f t="shared" si="49"/>
        <v>21932.168075000001</v>
      </c>
      <c r="J404" s="46">
        <v>414596.75</v>
      </c>
      <c r="K404" s="65"/>
      <c r="L404" s="7"/>
      <c r="M404" s="72">
        <v>464348.3600000001</v>
      </c>
      <c r="N404" s="73">
        <v>476786.26250000007</v>
      </c>
      <c r="O404" s="74">
        <f t="shared" si="47"/>
        <v>451910.45750000002</v>
      </c>
      <c r="P404" s="12"/>
    </row>
    <row r="405" spans="1:16" ht="60" customHeight="1" x14ac:dyDescent="0.2">
      <c r="A405" s="24">
        <v>402</v>
      </c>
      <c r="B405" s="3" t="s">
        <v>10</v>
      </c>
      <c r="C405" s="3" t="s">
        <v>205</v>
      </c>
      <c r="D405" s="3" t="s">
        <v>206</v>
      </c>
      <c r="E405" s="3" t="s">
        <v>207</v>
      </c>
      <c r="F405" s="3" t="s">
        <v>225</v>
      </c>
      <c r="G405" s="4" t="s">
        <v>15</v>
      </c>
      <c r="H405" s="44"/>
      <c r="I405" s="45"/>
      <c r="J405" s="46"/>
      <c r="K405" s="65"/>
      <c r="L405" s="7"/>
      <c r="M405" s="72">
        <v>141610</v>
      </c>
      <c r="N405" s="73">
        <v>141610</v>
      </c>
      <c r="O405" s="74">
        <f>AVERAGE(M405,N405)</f>
        <v>141610</v>
      </c>
      <c r="P405" s="12"/>
    </row>
    <row r="406" spans="1:16" ht="60" customHeight="1" x14ac:dyDescent="0.2">
      <c r="A406" s="24">
        <v>403</v>
      </c>
      <c r="B406" s="3" t="s">
        <v>10</v>
      </c>
      <c r="C406" s="3" t="s">
        <v>205</v>
      </c>
      <c r="D406" s="3" t="s">
        <v>206</v>
      </c>
      <c r="E406" s="3" t="s">
        <v>207</v>
      </c>
      <c r="F406" s="3" t="s">
        <v>226</v>
      </c>
      <c r="G406" s="4" t="s">
        <v>15</v>
      </c>
      <c r="H406" s="44">
        <v>15787</v>
      </c>
      <c r="I406" s="45">
        <f>+H406*$K$2</f>
        <v>835.13229999999999</v>
      </c>
      <c r="J406" s="46">
        <v>15787.05</v>
      </c>
      <c r="K406" s="65"/>
      <c r="L406" s="7"/>
      <c r="M406" s="72">
        <v>17681.495999999999</v>
      </c>
      <c r="N406" s="73">
        <v>18155.107499999998</v>
      </c>
      <c r="O406" s="74">
        <f t="shared" si="47"/>
        <v>17207.8845</v>
      </c>
      <c r="P406" s="12"/>
    </row>
    <row r="407" spans="1:16" ht="60" customHeight="1" x14ac:dyDescent="0.2">
      <c r="A407" s="24">
        <v>404</v>
      </c>
      <c r="B407" s="3" t="s">
        <v>62</v>
      </c>
      <c r="C407" s="3" t="s">
        <v>205</v>
      </c>
      <c r="D407" s="3" t="s">
        <v>206</v>
      </c>
      <c r="E407" s="3" t="s">
        <v>207</v>
      </c>
      <c r="F407" s="3" t="s">
        <v>63</v>
      </c>
      <c r="G407" s="4" t="s">
        <v>15</v>
      </c>
      <c r="H407" s="46">
        <v>164344.4</v>
      </c>
      <c r="I407" s="45">
        <f>+H407*$K$2</f>
        <v>8693.8187600000001</v>
      </c>
      <c r="J407" s="46">
        <v>164344.4</v>
      </c>
      <c r="K407" s="65"/>
      <c r="L407" s="7"/>
      <c r="M407" s="72">
        <v>184065.72799999997</v>
      </c>
      <c r="N407" s="73">
        <v>188996.06</v>
      </c>
      <c r="O407" s="74">
        <f t="shared" si="47"/>
        <v>179135.39599999998</v>
      </c>
      <c r="P407" s="12"/>
    </row>
    <row r="408" spans="1:16" ht="60" customHeight="1" x14ac:dyDescent="0.2">
      <c r="A408" s="24">
        <v>405</v>
      </c>
      <c r="B408" s="3" t="s">
        <v>62</v>
      </c>
      <c r="C408" s="3" t="s">
        <v>205</v>
      </c>
      <c r="D408" s="3" t="s">
        <v>206</v>
      </c>
      <c r="E408" s="3" t="s">
        <v>207</v>
      </c>
      <c r="F408" s="3" t="s">
        <v>227</v>
      </c>
      <c r="G408" s="4" t="s">
        <v>15</v>
      </c>
      <c r="H408" s="44"/>
      <c r="I408" s="45"/>
      <c r="J408" s="46"/>
      <c r="K408" s="65"/>
      <c r="L408" s="7"/>
      <c r="M408" s="72">
        <v>283220</v>
      </c>
      <c r="N408" s="73">
        <v>283220</v>
      </c>
      <c r="O408" s="74">
        <f>AVERAGE(M408,N408)</f>
        <v>283220</v>
      </c>
      <c r="P408" s="12"/>
    </row>
    <row r="409" spans="1:16" ht="60" customHeight="1" x14ac:dyDescent="0.2">
      <c r="A409" s="24">
        <v>406</v>
      </c>
      <c r="B409" s="3" t="s">
        <v>62</v>
      </c>
      <c r="C409" s="3" t="s">
        <v>205</v>
      </c>
      <c r="D409" s="3" t="s">
        <v>206</v>
      </c>
      <c r="E409" s="3" t="s">
        <v>207</v>
      </c>
      <c r="F409" s="3" t="s">
        <v>98</v>
      </c>
      <c r="G409" s="4" t="s">
        <v>15</v>
      </c>
      <c r="H409" s="44">
        <v>133534</v>
      </c>
      <c r="I409" s="45">
        <f>+H409*$K$2</f>
        <v>7063.9486000000006</v>
      </c>
      <c r="J409" s="46">
        <v>135374.39999999999</v>
      </c>
      <c r="K409" s="65"/>
      <c r="L409" s="7"/>
      <c r="M409" s="72">
        <v>151619.32800000001</v>
      </c>
      <c r="N409" s="73">
        <v>155680.56</v>
      </c>
      <c r="O409" s="74">
        <f t="shared" si="47"/>
        <v>147558.09599999999</v>
      </c>
      <c r="P409" s="12"/>
    </row>
    <row r="410" spans="1:16" ht="60" customHeight="1" x14ac:dyDescent="0.2">
      <c r="A410" s="24">
        <v>407</v>
      </c>
      <c r="B410" s="3" t="s">
        <v>62</v>
      </c>
      <c r="C410" s="3" t="s">
        <v>205</v>
      </c>
      <c r="D410" s="3" t="s">
        <v>206</v>
      </c>
      <c r="E410" s="3" t="s">
        <v>207</v>
      </c>
      <c r="F410" s="3" t="s">
        <v>228</v>
      </c>
      <c r="G410" s="4" t="s">
        <v>15</v>
      </c>
      <c r="H410" s="44"/>
      <c r="I410" s="45">
        <f>+H410*$K$2</f>
        <v>0</v>
      </c>
      <c r="J410" s="46">
        <v>172550</v>
      </c>
      <c r="K410" s="65"/>
      <c r="L410" s="7"/>
      <c r="M410" s="72">
        <v>193256</v>
      </c>
      <c r="N410" s="73">
        <v>198432.5</v>
      </c>
      <c r="O410" s="74">
        <f t="shared" si="47"/>
        <v>188079.5</v>
      </c>
      <c r="P410" s="12"/>
    </row>
    <row r="411" spans="1:16" ht="60" customHeight="1" x14ac:dyDescent="0.2">
      <c r="A411" s="24">
        <v>408</v>
      </c>
      <c r="B411" s="3" t="s">
        <v>62</v>
      </c>
      <c r="C411" s="3" t="s">
        <v>205</v>
      </c>
      <c r="D411" s="3" t="s">
        <v>206</v>
      </c>
      <c r="E411" s="3" t="s">
        <v>207</v>
      </c>
      <c r="F411" s="3" t="s">
        <v>229</v>
      </c>
      <c r="G411" s="4" t="s">
        <v>15</v>
      </c>
      <c r="H411" s="44"/>
      <c r="I411" s="45"/>
      <c r="J411" s="46"/>
      <c r="K411" s="65"/>
      <c r="L411" s="7"/>
      <c r="M411" s="72">
        <v>396508</v>
      </c>
      <c r="N411" s="73">
        <v>396508</v>
      </c>
      <c r="O411" s="74">
        <f>AVERAGE(M411,N411)</f>
        <v>396508</v>
      </c>
      <c r="P411" s="12"/>
    </row>
    <row r="412" spans="1:16" ht="60" customHeight="1" x14ac:dyDescent="0.2">
      <c r="A412" s="24">
        <v>409</v>
      </c>
      <c r="B412" s="3" t="s">
        <v>62</v>
      </c>
      <c r="C412" s="3" t="s">
        <v>205</v>
      </c>
      <c r="D412" s="3" t="s">
        <v>206</v>
      </c>
      <c r="E412" s="3" t="s">
        <v>207</v>
      </c>
      <c r="F412" s="3" t="s">
        <v>66</v>
      </c>
      <c r="G412" s="4" t="s">
        <v>15</v>
      </c>
      <c r="H412" s="46">
        <v>344314.6</v>
      </c>
      <c r="I412" s="45">
        <f t="shared" ref="I412:I418" si="50">+H412*$K$2</f>
        <v>18214.242340000001</v>
      </c>
      <c r="J412" s="46">
        <v>344314.6</v>
      </c>
      <c r="K412" s="65"/>
      <c r="L412" s="7"/>
      <c r="M412" s="72">
        <v>385632.35199999996</v>
      </c>
      <c r="N412" s="73">
        <v>395961.79</v>
      </c>
      <c r="O412" s="74">
        <f t="shared" si="47"/>
        <v>375302.91399999993</v>
      </c>
      <c r="P412" s="12"/>
    </row>
    <row r="413" spans="1:16" ht="60" customHeight="1" x14ac:dyDescent="0.2">
      <c r="A413" s="24">
        <v>410</v>
      </c>
      <c r="B413" s="3" t="s">
        <v>62</v>
      </c>
      <c r="C413" s="3" t="s">
        <v>205</v>
      </c>
      <c r="D413" s="3" t="s">
        <v>206</v>
      </c>
      <c r="E413" s="3" t="s">
        <v>207</v>
      </c>
      <c r="F413" s="3" t="s">
        <v>99</v>
      </c>
      <c r="G413" s="4" t="s">
        <v>15</v>
      </c>
      <c r="H413" s="44">
        <v>647598</v>
      </c>
      <c r="I413" s="45">
        <f t="shared" si="50"/>
        <v>34257.934200000003</v>
      </c>
      <c r="J413" s="46">
        <v>622339</v>
      </c>
      <c r="K413" s="65"/>
      <c r="L413" s="7"/>
      <c r="M413" s="72">
        <v>697019.68</v>
      </c>
      <c r="N413" s="73">
        <v>715689.85000000009</v>
      </c>
      <c r="O413" s="74">
        <f t="shared" si="47"/>
        <v>678349.51000000013</v>
      </c>
      <c r="P413" s="12"/>
    </row>
    <row r="414" spans="1:16" ht="60" customHeight="1" x14ac:dyDescent="0.2">
      <c r="A414" s="24">
        <v>411</v>
      </c>
      <c r="B414" s="3" t="s">
        <v>62</v>
      </c>
      <c r="C414" s="3" t="s">
        <v>205</v>
      </c>
      <c r="D414" s="3" t="s">
        <v>206</v>
      </c>
      <c r="E414" s="3" t="s">
        <v>207</v>
      </c>
      <c r="F414" s="3" t="s">
        <v>67</v>
      </c>
      <c r="G414" s="4" t="s">
        <v>15</v>
      </c>
      <c r="H414" s="44">
        <v>108465</v>
      </c>
      <c r="I414" s="45">
        <f t="shared" si="50"/>
        <v>5737.7984999999999</v>
      </c>
      <c r="J414" s="46">
        <v>106909.6</v>
      </c>
      <c r="K414" s="65"/>
      <c r="L414" s="7"/>
      <c r="M414" s="72">
        <v>119738.75200000002</v>
      </c>
      <c r="N414" s="73">
        <v>122946.04000000002</v>
      </c>
      <c r="O414" s="74">
        <f t="shared" si="47"/>
        <v>116531.46400000002</v>
      </c>
      <c r="P414" s="12"/>
    </row>
    <row r="415" spans="1:16" ht="60" customHeight="1" x14ac:dyDescent="0.2">
      <c r="A415" s="24">
        <v>412</v>
      </c>
      <c r="B415" s="3" t="s">
        <v>62</v>
      </c>
      <c r="C415" s="3" t="s">
        <v>205</v>
      </c>
      <c r="D415" s="3" t="s">
        <v>206</v>
      </c>
      <c r="E415" s="3" t="s">
        <v>207</v>
      </c>
      <c r="F415" s="3" t="s">
        <v>100</v>
      </c>
      <c r="G415" s="4" t="s">
        <v>15</v>
      </c>
      <c r="H415" s="46">
        <v>1019465.95</v>
      </c>
      <c r="I415" s="45">
        <f t="shared" si="50"/>
        <v>53929.748755000001</v>
      </c>
      <c r="J415" s="46">
        <v>1019465.95</v>
      </c>
      <c r="K415" s="65"/>
      <c r="L415" s="7"/>
      <c r="M415" s="72">
        <v>1141801.8640000001</v>
      </c>
      <c r="N415" s="73">
        <v>1172385.8425</v>
      </c>
      <c r="O415" s="74">
        <f t="shared" si="47"/>
        <v>1111217.8855000001</v>
      </c>
      <c r="P415" s="12"/>
    </row>
    <row r="416" spans="1:16" ht="60" customHeight="1" x14ac:dyDescent="0.2">
      <c r="A416" s="24">
        <v>413</v>
      </c>
      <c r="B416" s="3" t="s">
        <v>62</v>
      </c>
      <c r="C416" s="3" t="s">
        <v>205</v>
      </c>
      <c r="D416" s="3" t="s">
        <v>206</v>
      </c>
      <c r="E416" s="3" t="s">
        <v>207</v>
      </c>
      <c r="F416" s="3" t="s">
        <v>101</v>
      </c>
      <c r="G416" s="4" t="s">
        <v>15</v>
      </c>
      <c r="H416" s="44">
        <v>409594</v>
      </c>
      <c r="I416" s="45">
        <f t="shared" si="50"/>
        <v>21667.5226</v>
      </c>
      <c r="J416" s="46">
        <v>409747.5</v>
      </c>
      <c r="K416" s="65"/>
      <c r="L416" s="7"/>
      <c r="M416" s="72">
        <v>458917.20000000007</v>
      </c>
      <c r="N416" s="73">
        <v>471209.62500000006</v>
      </c>
      <c r="O416" s="74">
        <f t="shared" si="47"/>
        <v>446624.77500000008</v>
      </c>
      <c r="P416" s="12"/>
    </row>
    <row r="417" spans="1:16" ht="60" customHeight="1" x14ac:dyDescent="0.2">
      <c r="A417" s="24">
        <v>414</v>
      </c>
      <c r="B417" s="3" t="s">
        <v>62</v>
      </c>
      <c r="C417" s="3" t="s">
        <v>205</v>
      </c>
      <c r="D417" s="3" t="s">
        <v>206</v>
      </c>
      <c r="E417" s="3" t="s">
        <v>207</v>
      </c>
      <c r="F417" s="3" t="s">
        <v>102</v>
      </c>
      <c r="G417" s="4" t="s">
        <v>15</v>
      </c>
      <c r="H417" s="44">
        <v>241332</v>
      </c>
      <c r="I417" s="45">
        <f t="shared" si="50"/>
        <v>12766.462800000001</v>
      </c>
      <c r="J417" s="46">
        <v>244632.26666666669</v>
      </c>
      <c r="K417" s="65"/>
      <c r="L417" s="7"/>
      <c r="M417" s="72">
        <v>273988.13866666669</v>
      </c>
      <c r="N417" s="73">
        <v>281327.10666666669</v>
      </c>
      <c r="O417" s="74">
        <f t="shared" si="47"/>
        <v>266649.1706666667</v>
      </c>
      <c r="P417" s="12"/>
    </row>
    <row r="418" spans="1:16" ht="60" customHeight="1" x14ac:dyDescent="0.2">
      <c r="A418" s="24">
        <v>415</v>
      </c>
      <c r="B418" s="3" t="s">
        <v>62</v>
      </c>
      <c r="C418" s="3" t="s">
        <v>205</v>
      </c>
      <c r="D418" s="3" t="s">
        <v>206</v>
      </c>
      <c r="E418" s="3" t="s">
        <v>207</v>
      </c>
      <c r="F418" s="3" t="s">
        <v>69</v>
      </c>
      <c r="G418" s="4" t="s">
        <v>15</v>
      </c>
      <c r="H418" s="46">
        <v>1257703.0666666669</v>
      </c>
      <c r="I418" s="45">
        <f t="shared" si="50"/>
        <v>66532.492226666684</v>
      </c>
      <c r="J418" s="56">
        <v>1257703.0666666669</v>
      </c>
      <c r="K418" s="65"/>
      <c r="L418" s="7"/>
      <c r="M418" s="72">
        <v>1408627.4346666667</v>
      </c>
      <c r="N418" s="73">
        <v>1446358.5266666668</v>
      </c>
      <c r="O418" s="74">
        <f t="shared" si="47"/>
        <v>1370896.3426666667</v>
      </c>
      <c r="P418" s="12"/>
    </row>
    <row r="419" spans="1:16" ht="60" customHeight="1" x14ac:dyDescent="0.2">
      <c r="A419" s="24">
        <v>416</v>
      </c>
      <c r="B419" s="3" t="s">
        <v>62</v>
      </c>
      <c r="C419" s="3" t="s">
        <v>205</v>
      </c>
      <c r="D419" s="3" t="s">
        <v>206</v>
      </c>
      <c r="E419" s="3" t="s">
        <v>207</v>
      </c>
      <c r="F419" s="3" t="s">
        <v>167</v>
      </c>
      <c r="G419" s="4" t="s">
        <v>15</v>
      </c>
      <c r="H419" s="44"/>
      <c r="I419" s="45"/>
      <c r="J419" s="46"/>
      <c r="K419" s="65"/>
      <c r="L419" s="7"/>
      <c r="M419" s="72">
        <v>511336.31360000011</v>
      </c>
      <c r="N419" s="73">
        <v>525032.82200000004</v>
      </c>
      <c r="O419" s="74">
        <f>AVERAGE(M419,N419)</f>
        <v>518184.56780000008</v>
      </c>
      <c r="P419" s="12" t="s">
        <v>384</v>
      </c>
    </row>
    <row r="420" spans="1:16" ht="60" customHeight="1" x14ac:dyDescent="0.2">
      <c r="A420" s="24">
        <v>417</v>
      </c>
      <c r="B420" s="3" t="s">
        <v>62</v>
      </c>
      <c r="C420" s="3" t="s">
        <v>205</v>
      </c>
      <c r="D420" s="3" t="s">
        <v>206</v>
      </c>
      <c r="E420" s="3" t="s">
        <v>207</v>
      </c>
      <c r="F420" s="3" t="s">
        <v>103</v>
      </c>
      <c r="G420" s="4" t="s">
        <v>15</v>
      </c>
      <c r="H420" s="44">
        <v>549201</v>
      </c>
      <c r="I420" s="45">
        <f>+H420*$K$2</f>
        <v>29052.732900000003</v>
      </c>
      <c r="J420" s="64">
        <v>552386.69999999995</v>
      </c>
      <c r="K420" s="65"/>
      <c r="L420" s="7"/>
      <c r="M420" s="72">
        <v>618673.10399999993</v>
      </c>
      <c r="N420" s="73">
        <v>635244.70500000007</v>
      </c>
      <c r="O420" s="74">
        <f t="shared" si="47"/>
        <v>602101.50300000003</v>
      </c>
      <c r="P420" s="12"/>
    </row>
    <row r="421" spans="1:16" ht="60" customHeight="1" x14ac:dyDescent="0.2">
      <c r="A421" s="24">
        <v>418</v>
      </c>
      <c r="B421" s="3" t="s">
        <v>62</v>
      </c>
      <c r="C421" s="3" t="s">
        <v>205</v>
      </c>
      <c r="D421" s="3" t="s">
        <v>206</v>
      </c>
      <c r="E421" s="3" t="s">
        <v>207</v>
      </c>
      <c r="F421" s="3" t="s">
        <v>71</v>
      </c>
      <c r="G421" s="4" t="s">
        <v>15</v>
      </c>
      <c r="H421" s="46">
        <v>999417.53333333333</v>
      </c>
      <c r="I421" s="45">
        <f>+H421*$K$2</f>
        <v>52869.187513333338</v>
      </c>
      <c r="J421" s="46">
        <v>999417.53333333333</v>
      </c>
      <c r="K421" s="65"/>
      <c r="L421" s="7"/>
      <c r="M421" s="72">
        <v>1119347.6373333335</v>
      </c>
      <c r="N421" s="73">
        <v>1149330.1633333333</v>
      </c>
      <c r="O421" s="74">
        <f t="shared" si="47"/>
        <v>1089365.1113333332</v>
      </c>
      <c r="P421" s="12"/>
    </row>
    <row r="422" spans="1:16" ht="60" customHeight="1" x14ac:dyDescent="0.2">
      <c r="A422" s="24">
        <v>419</v>
      </c>
      <c r="B422" s="3" t="s">
        <v>62</v>
      </c>
      <c r="C422" s="3" t="s">
        <v>205</v>
      </c>
      <c r="D422" s="3" t="s">
        <v>206</v>
      </c>
      <c r="E422" s="3" t="s">
        <v>207</v>
      </c>
      <c r="F422" s="3" t="s">
        <v>104</v>
      </c>
      <c r="G422" s="4" t="s">
        <v>15</v>
      </c>
      <c r="H422" s="44">
        <v>242189</v>
      </c>
      <c r="I422" s="45">
        <f>+H422*$K$2</f>
        <v>12811.7981</v>
      </c>
      <c r="J422" s="46">
        <v>242998</v>
      </c>
      <c r="K422" s="65"/>
      <c r="L422" s="7"/>
      <c r="M422" s="72">
        <v>272157.76</v>
      </c>
      <c r="N422" s="73">
        <v>279447.7</v>
      </c>
      <c r="O422" s="74">
        <f t="shared" si="47"/>
        <v>264867.82</v>
      </c>
      <c r="P422" s="12"/>
    </row>
    <row r="423" spans="1:16" ht="60" customHeight="1" x14ac:dyDescent="0.2">
      <c r="A423" s="24">
        <v>420</v>
      </c>
      <c r="B423" s="3" t="s">
        <v>62</v>
      </c>
      <c r="C423" s="3" t="s">
        <v>205</v>
      </c>
      <c r="D423" s="3" t="s">
        <v>206</v>
      </c>
      <c r="E423" s="3" t="s">
        <v>207</v>
      </c>
      <c r="F423" s="3" t="s">
        <v>230</v>
      </c>
      <c r="G423" s="4" t="s">
        <v>15</v>
      </c>
      <c r="H423" s="44"/>
      <c r="I423" s="45"/>
      <c r="J423" s="46"/>
      <c r="K423" s="65"/>
      <c r="L423" s="7"/>
      <c r="M423" s="72">
        <v>8496600</v>
      </c>
      <c r="N423" s="73">
        <v>8496600</v>
      </c>
      <c r="O423" s="74">
        <f t="shared" ref="O423:O426" si="51">AVERAGE(M423,N423)</f>
        <v>8496600</v>
      </c>
      <c r="P423" s="12"/>
    </row>
    <row r="424" spans="1:16" ht="60" customHeight="1" x14ac:dyDescent="0.2">
      <c r="A424" s="24">
        <v>421</v>
      </c>
      <c r="B424" s="3" t="s">
        <v>62</v>
      </c>
      <c r="C424" s="3" t="s">
        <v>205</v>
      </c>
      <c r="D424" s="3" t="s">
        <v>206</v>
      </c>
      <c r="E424" s="3" t="s">
        <v>207</v>
      </c>
      <c r="F424" s="3" t="s">
        <v>231</v>
      </c>
      <c r="G424" s="4" t="s">
        <v>15</v>
      </c>
      <c r="H424" s="44"/>
      <c r="I424" s="45"/>
      <c r="J424" s="46"/>
      <c r="K424" s="65"/>
      <c r="L424" s="7"/>
      <c r="M424" s="72">
        <v>4106690</v>
      </c>
      <c r="N424" s="73">
        <v>4106690</v>
      </c>
      <c r="O424" s="74">
        <f t="shared" si="51"/>
        <v>4106690</v>
      </c>
      <c r="P424" s="12"/>
    </row>
    <row r="425" spans="1:16" ht="60" customHeight="1" x14ac:dyDescent="0.2">
      <c r="A425" s="24">
        <v>422</v>
      </c>
      <c r="B425" s="3" t="s">
        <v>62</v>
      </c>
      <c r="C425" s="3" t="s">
        <v>205</v>
      </c>
      <c r="D425" s="3" t="s">
        <v>206</v>
      </c>
      <c r="E425" s="3" t="s">
        <v>207</v>
      </c>
      <c r="F425" s="3" t="s">
        <v>232</v>
      </c>
      <c r="G425" s="4" t="s">
        <v>15</v>
      </c>
      <c r="H425" s="44"/>
      <c r="I425" s="45"/>
      <c r="J425" s="46"/>
      <c r="K425" s="65"/>
      <c r="L425" s="7"/>
      <c r="M425" s="72">
        <v>1982540</v>
      </c>
      <c r="N425" s="73">
        <v>1982540</v>
      </c>
      <c r="O425" s="74">
        <f t="shared" si="51"/>
        <v>1982540</v>
      </c>
      <c r="P425" s="12"/>
    </row>
    <row r="426" spans="1:16" ht="60" customHeight="1" x14ac:dyDescent="0.2">
      <c r="A426" s="24">
        <v>423</v>
      </c>
      <c r="B426" s="3" t="s">
        <v>62</v>
      </c>
      <c r="C426" s="3" t="s">
        <v>205</v>
      </c>
      <c r="D426" s="3" t="s">
        <v>206</v>
      </c>
      <c r="E426" s="3" t="s">
        <v>207</v>
      </c>
      <c r="F426" s="3" t="s">
        <v>233</v>
      </c>
      <c r="G426" s="4" t="s">
        <v>15</v>
      </c>
      <c r="H426" s="44"/>
      <c r="I426" s="45"/>
      <c r="J426" s="46"/>
      <c r="K426" s="65"/>
      <c r="L426" s="7"/>
      <c r="M426" s="72">
        <v>3780987</v>
      </c>
      <c r="N426" s="73">
        <v>3780987</v>
      </c>
      <c r="O426" s="74">
        <f t="shared" si="51"/>
        <v>3780987</v>
      </c>
      <c r="P426" s="12"/>
    </row>
    <row r="427" spans="1:16" ht="60" customHeight="1" x14ac:dyDescent="0.2">
      <c r="A427" s="24">
        <v>424</v>
      </c>
      <c r="B427" s="3" t="s">
        <v>62</v>
      </c>
      <c r="C427" s="3" t="s">
        <v>205</v>
      </c>
      <c r="D427" s="3" t="s">
        <v>206</v>
      </c>
      <c r="E427" s="3" t="s">
        <v>207</v>
      </c>
      <c r="F427" s="3" t="s">
        <v>105</v>
      </c>
      <c r="G427" s="4" t="s">
        <v>15</v>
      </c>
      <c r="H427" s="44"/>
      <c r="I427" s="45">
        <f t="shared" ref="I427:I442" si="52">+H427*$K$2</f>
        <v>0</v>
      </c>
      <c r="J427" s="46">
        <v>797876.55</v>
      </c>
      <c r="K427" s="65"/>
      <c r="L427" s="7"/>
      <c r="M427" s="72">
        <v>893621.73600000003</v>
      </c>
      <c r="N427" s="73">
        <v>917558.03249999997</v>
      </c>
      <c r="O427" s="74">
        <f t="shared" si="47"/>
        <v>869685.43949999998</v>
      </c>
      <c r="P427" s="12"/>
    </row>
    <row r="428" spans="1:16" ht="60" customHeight="1" x14ac:dyDescent="0.2">
      <c r="A428" s="24">
        <v>425</v>
      </c>
      <c r="B428" s="3" t="s">
        <v>62</v>
      </c>
      <c r="C428" s="3" t="s">
        <v>205</v>
      </c>
      <c r="D428" s="3" t="s">
        <v>206</v>
      </c>
      <c r="E428" s="3" t="s">
        <v>207</v>
      </c>
      <c r="F428" s="3" t="s">
        <v>75</v>
      </c>
      <c r="G428" s="4" t="s">
        <v>15</v>
      </c>
      <c r="H428" s="46">
        <v>107819.35</v>
      </c>
      <c r="I428" s="45">
        <f t="shared" si="52"/>
        <v>5703.6436150000009</v>
      </c>
      <c r="J428" s="46">
        <v>107819.35</v>
      </c>
      <c r="K428" s="65"/>
      <c r="L428" s="7"/>
      <c r="M428" s="72">
        <v>120757.67200000001</v>
      </c>
      <c r="N428" s="73">
        <v>123992.2525</v>
      </c>
      <c r="O428" s="74">
        <f t="shared" si="47"/>
        <v>117523.09149999999</v>
      </c>
      <c r="P428" s="12"/>
    </row>
    <row r="429" spans="1:16" ht="60" customHeight="1" x14ac:dyDescent="0.2">
      <c r="A429" s="24">
        <v>426</v>
      </c>
      <c r="B429" s="3" t="s">
        <v>62</v>
      </c>
      <c r="C429" s="3" t="s">
        <v>205</v>
      </c>
      <c r="D429" s="3" t="s">
        <v>206</v>
      </c>
      <c r="E429" s="3" t="s">
        <v>207</v>
      </c>
      <c r="F429" s="3" t="s">
        <v>76</v>
      </c>
      <c r="G429" s="4" t="s">
        <v>15</v>
      </c>
      <c r="H429" s="44">
        <v>136199</v>
      </c>
      <c r="I429" s="45">
        <f t="shared" si="52"/>
        <v>7204.9271000000008</v>
      </c>
      <c r="J429" s="46">
        <v>133637</v>
      </c>
      <c r="K429" s="65"/>
      <c r="L429" s="7"/>
      <c r="M429" s="72">
        <v>149673.44</v>
      </c>
      <c r="N429" s="73">
        <v>153682.54999999999</v>
      </c>
      <c r="O429" s="74">
        <f t="shared" si="47"/>
        <v>145664.32999999999</v>
      </c>
      <c r="P429" s="12"/>
    </row>
    <row r="430" spans="1:16" ht="60" customHeight="1" x14ac:dyDescent="0.2">
      <c r="A430" s="24">
        <v>427</v>
      </c>
      <c r="B430" s="3" t="s">
        <v>62</v>
      </c>
      <c r="C430" s="3" t="s">
        <v>205</v>
      </c>
      <c r="D430" s="3" t="s">
        <v>206</v>
      </c>
      <c r="E430" s="3" t="s">
        <v>207</v>
      </c>
      <c r="F430" s="3" t="s">
        <v>78</v>
      </c>
      <c r="G430" s="4" t="s">
        <v>15</v>
      </c>
      <c r="H430" s="46">
        <v>480579.25</v>
      </c>
      <c r="I430" s="45">
        <f t="shared" si="52"/>
        <v>25422.642325000001</v>
      </c>
      <c r="J430" s="46">
        <v>480579.25</v>
      </c>
      <c r="K430" s="65"/>
      <c r="L430" s="7"/>
      <c r="M430" s="72">
        <v>538248.76</v>
      </c>
      <c r="N430" s="73">
        <v>552666.13750000007</v>
      </c>
      <c r="O430" s="74">
        <f t="shared" si="47"/>
        <v>523831.38250000001</v>
      </c>
      <c r="P430" s="12"/>
    </row>
    <row r="431" spans="1:16" ht="60" customHeight="1" x14ac:dyDescent="0.2">
      <c r="A431" s="24">
        <v>428</v>
      </c>
      <c r="B431" s="3" t="s">
        <v>62</v>
      </c>
      <c r="C431" s="3" t="s">
        <v>205</v>
      </c>
      <c r="D431" s="3" t="s">
        <v>206</v>
      </c>
      <c r="E431" s="3" t="s">
        <v>207</v>
      </c>
      <c r="F431" s="3" t="s">
        <v>79</v>
      </c>
      <c r="G431" s="4" t="s">
        <v>15</v>
      </c>
      <c r="H431" s="46">
        <v>244499</v>
      </c>
      <c r="I431" s="45">
        <f t="shared" si="52"/>
        <v>12933.997100000001</v>
      </c>
      <c r="J431" s="46">
        <v>244499</v>
      </c>
      <c r="K431" s="65"/>
      <c r="L431" s="7"/>
      <c r="M431" s="72">
        <v>273838.88</v>
      </c>
      <c r="N431" s="73">
        <v>281173.85000000003</v>
      </c>
      <c r="O431" s="74">
        <f t="shared" si="47"/>
        <v>266503.90999999997</v>
      </c>
      <c r="P431" s="12"/>
    </row>
    <row r="432" spans="1:16" ht="60" customHeight="1" x14ac:dyDescent="0.2">
      <c r="A432" s="24">
        <v>429</v>
      </c>
      <c r="B432" s="3" t="s">
        <v>62</v>
      </c>
      <c r="C432" s="3" t="s">
        <v>205</v>
      </c>
      <c r="D432" s="3" t="s">
        <v>206</v>
      </c>
      <c r="E432" s="3" t="s">
        <v>207</v>
      </c>
      <c r="F432" s="3" t="s">
        <v>80</v>
      </c>
      <c r="G432" s="4" t="s">
        <v>15</v>
      </c>
      <c r="H432" s="44">
        <v>111098</v>
      </c>
      <c r="I432" s="45">
        <f t="shared" si="52"/>
        <v>5877.0842000000002</v>
      </c>
      <c r="J432" s="46">
        <v>110205.5</v>
      </c>
      <c r="K432" s="65"/>
      <c r="L432" s="7"/>
      <c r="M432" s="72">
        <v>123430.16</v>
      </c>
      <c r="N432" s="73">
        <v>126736.32499999998</v>
      </c>
      <c r="O432" s="74">
        <f t="shared" si="47"/>
        <v>120123.995</v>
      </c>
      <c r="P432" s="12"/>
    </row>
    <row r="433" spans="1:16" ht="60" customHeight="1" x14ac:dyDescent="0.2">
      <c r="A433" s="24">
        <v>430</v>
      </c>
      <c r="B433" s="3" t="s">
        <v>62</v>
      </c>
      <c r="C433" s="3" t="s">
        <v>205</v>
      </c>
      <c r="D433" s="3" t="s">
        <v>206</v>
      </c>
      <c r="E433" s="3" t="s">
        <v>207</v>
      </c>
      <c r="F433" s="3" t="s">
        <v>81</v>
      </c>
      <c r="G433" s="4" t="s">
        <v>15</v>
      </c>
      <c r="H433" s="46">
        <v>410773.6</v>
      </c>
      <c r="I433" s="45">
        <f t="shared" si="52"/>
        <v>21729.923439999999</v>
      </c>
      <c r="J433" s="46">
        <v>410773.6</v>
      </c>
      <c r="K433" s="65"/>
      <c r="L433" s="7"/>
      <c r="M433" s="72">
        <v>460066.43200000003</v>
      </c>
      <c r="N433" s="73">
        <v>472389.64</v>
      </c>
      <c r="O433" s="74">
        <f t="shared" si="47"/>
        <v>447743.22399999999</v>
      </c>
      <c r="P433" s="12"/>
    </row>
    <row r="434" spans="1:16" ht="60" customHeight="1" x14ac:dyDescent="0.2">
      <c r="A434" s="24">
        <v>431</v>
      </c>
      <c r="B434" s="3" t="s">
        <v>10</v>
      </c>
      <c r="C434" s="3" t="s">
        <v>205</v>
      </c>
      <c r="D434" s="3" t="s">
        <v>234</v>
      </c>
      <c r="E434" s="3" t="s">
        <v>235</v>
      </c>
      <c r="F434" s="3" t="s">
        <v>226</v>
      </c>
      <c r="G434" s="4" t="s">
        <v>15</v>
      </c>
      <c r="H434" s="44">
        <v>15787</v>
      </c>
      <c r="I434" s="45">
        <f t="shared" si="52"/>
        <v>835.13229999999999</v>
      </c>
      <c r="J434" s="46">
        <v>15470</v>
      </c>
      <c r="K434" s="65"/>
      <c r="L434" s="7"/>
      <c r="M434" s="72">
        <v>17326.400000000001</v>
      </c>
      <c r="N434" s="73">
        <v>17790.5</v>
      </c>
      <c r="O434" s="74">
        <f t="shared" si="47"/>
        <v>16862.3</v>
      </c>
      <c r="P434" s="12"/>
    </row>
    <row r="435" spans="1:16" ht="60" customHeight="1" x14ac:dyDescent="0.2">
      <c r="A435" s="24">
        <v>432</v>
      </c>
      <c r="B435" s="3" t="s">
        <v>10</v>
      </c>
      <c r="C435" s="3" t="s">
        <v>205</v>
      </c>
      <c r="D435" s="3" t="s">
        <v>234</v>
      </c>
      <c r="E435" s="3" t="s">
        <v>235</v>
      </c>
      <c r="F435" s="3" t="s">
        <v>85</v>
      </c>
      <c r="G435" s="4" t="s">
        <v>17</v>
      </c>
      <c r="H435" s="44">
        <v>47266</v>
      </c>
      <c r="I435" s="45">
        <f t="shared" si="52"/>
        <v>2500.3714</v>
      </c>
      <c r="J435" s="46">
        <v>47266.15</v>
      </c>
      <c r="K435" s="65"/>
      <c r="L435" s="7"/>
      <c r="M435" s="72">
        <v>52938.088000000003</v>
      </c>
      <c r="N435" s="73">
        <v>54356.072500000002</v>
      </c>
      <c r="O435" s="74">
        <f t="shared" si="47"/>
        <v>51520.103500000005</v>
      </c>
      <c r="P435" s="12"/>
    </row>
    <row r="436" spans="1:16" ht="60" customHeight="1" x14ac:dyDescent="0.2">
      <c r="A436" s="24">
        <v>433</v>
      </c>
      <c r="B436" s="3" t="s">
        <v>10</v>
      </c>
      <c r="C436" s="3" t="s">
        <v>205</v>
      </c>
      <c r="D436" s="3" t="s">
        <v>234</v>
      </c>
      <c r="E436" s="3" t="s">
        <v>235</v>
      </c>
      <c r="F436" s="3" t="s">
        <v>18</v>
      </c>
      <c r="G436" s="4" t="s">
        <v>17</v>
      </c>
      <c r="H436" s="44">
        <v>38180</v>
      </c>
      <c r="I436" s="45">
        <f t="shared" si="52"/>
        <v>2019.7220000000002</v>
      </c>
      <c r="J436" s="46">
        <v>38179.9</v>
      </c>
      <c r="K436" s="31" t="s">
        <v>333</v>
      </c>
      <c r="L436" s="7">
        <v>40000</v>
      </c>
      <c r="M436" s="72">
        <v>42761.487999999998</v>
      </c>
      <c r="N436" s="73">
        <v>43906.885000000002</v>
      </c>
      <c r="O436" s="74">
        <f t="shared" si="47"/>
        <v>41616.091000000008</v>
      </c>
      <c r="P436" s="12" t="s">
        <v>381</v>
      </c>
    </row>
    <row r="437" spans="1:16" ht="60" customHeight="1" x14ac:dyDescent="0.2">
      <c r="A437" s="24">
        <v>434</v>
      </c>
      <c r="B437" s="3" t="s">
        <v>10</v>
      </c>
      <c r="C437" s="3" t="s">
        <v>205</v>
      </c>
      <c r="D437" s="3" t="s">
        <v>234</v>
      </c>
      <c r="E437" s="3" t="s">
        <v>235</v>
      </c>
      <c r="F437" s="3" t="s">
        <v>19</v>
      </c>
      <c r="G437" s="4" t="s">
        <v>17</v>
      </c>
      <c r="H437" s="44">
        <v>46998</v>
      </c>
      <c r="I437" s="45">
        <f t="shared" si="52"/>
        <v>2486.1941999999999</v>
      </c>
      <c r="J437" s="46">
        <v>46998.3</v>
      </c>
      <c r="K437" s="31" t="s">
        <v>334</v>
      </c>
      <c r="L437" s="7">
        <v>40900</v>
      </c>
      <c r="M437" s="72">
        <v>52638.096000000005</v>
      </c>
      <c r="N437" s="73">
        <v>54048.045000000006</v>
      </c>
      <c r="O437" s="74">
        <f t="shared" si="47"/>
        <v>51228.147000000004</v>
      </c>
      <c r="P437" s="12" t="s">
        <v>381</v>
      </c>
    </row>
    <row r="438" spans="1:16" ht="60" customHeight="1" x14ac:dyDescent="0.2">
      <c r="A438" s="24">
        <v>435</v>
      </c>
      <c r="B438" s="3" t="s">
        <v>10</v>
      </c>
      <c r="C438" s="3" t="s">
        <v>205</v>
      </c>
      <c r="D438" s="3" t="s">
        <v>234</v>
      </c>
      <c r="E438" s="3" t="s">
        <v>235</v>
      </c>
      <c r="F438" s="3" t="s">
        <v>20</v>
      </c>
      <c r="G438" s="4" t="s">
        <v>15</v>
      </c>
      <c r="H438" s="46">
        <v>684736.15</v>
      </c>
      <c r="I438" s="45">
        <f t="shared" si="52"/>
        <v>36222.542335000006</v>
      </c>
      <c r="J438" s="46">
        <v>684736.15</v>
      </c>
      <c r="K438" s="65"/>
      <c r="L438" s="7"/>
      <c r="M438" s="72">
        <v>766904.48800000001</v>
      </c>
      <c r="N438" s="73">
        <v>787446.57250000001</v>
      </c>
      <c r="O438" s="74">
        <f t="shared" si="47"/>
        <v>746362.40350000001</v>
      </c>
      <c r="P438" s="12"/>
    </row>
    <row r="439" spans="1:16" ht="60" customHeight="1" x14ac:dyDescent="0.2">
      <c r="A439" s="24">
        <v>436</v>
      </c>
      <c r="B439" s="3" t="s">
        <v>10</v>
      </c>
      <c r="C439" s="3" t="s">
        <v>205</v>
      </c>
      <c r="D439" s="3" t="s">
        <v>234</v>
      </c>
      <c r="E439" s="3" t="s">
        <v>235</v>
      </c>
      <c r="F439" s="3" t="s">
        <v>21</v>
      </c>
      <c r="G439" s="4" t="s">
        <v>15</v>
      </c>
      <c r="H439" s="46">
        <v>751194.75</v>
      </c>
      <c r="I439" s="45">
        <f t="shared" si="52"/>
        <v>39738.202275000003</v>
      </c>
      <c r="J439" s="46">
        <v>751194.75</v>
      </c>
      <c r="K439" s="65"/>
      <c r="L439" s="7"/>
      <c r="M439" s="72">
        <v>841338.12000000011</v>
      </c>
      <c r="N439" s="73">
        <v>863873.96250000014</v>
      </c>
      <c r="O439" s="74">
        <f t="shared" si="47"/>
        <v>818802.2775000002</v>
      </c>
      <c r="P439" s="12"/>
    </row>
    <row r="440" spans="1:16" ht="60" customHeight="1" x14ac:dyDescent="0.2">
      <c r="A440" s="24">
        <v>437</v>
      </c>
      <c r="B440" s="3" t="s">
        <v>10</v>
      </c>
      <c r="C440" s="3" t="s">
        <v>205</v>
      </c>
      <c r="D440" s="3" t="s">
        <v>234</v>
      </c>
      <c r="E440" s="3" t="s">
        <v>235</v>
      </c>
      <c r="F440" s="3" t="s">
        <v>209</v>
      </c>
      <c r="G440" s="4" t="s">
        <v>15</v>
      </c>
      <c r="H440" s="46">
        <v>427650.9</v>
      </c>
      <c r="I440" s="45">
        <f t="shared" si="52"/>
        <v>22622.732610000003</v>
      </c>
      <c r="J440" s="46">
        <v>427650.9</v>
      </c>
      <c r="K440" s="65"/>
      <c r="L440" s="7"/>
      <c r="M440" s="72">
        <v>478969.00800000009</v>
      </c>
      <c r="N440" s="73">
        <v>491798.53500000003</v>
      </c>
      <c r="O440" s="74">
        <f t="shared" si="47"/>
        <v>466139.48099999997</v>
      </c>
      <c r="P440" s="12"/>
    </row>
    <row r="441" spans="1:16" ht="60" customHeight="1" x14ac:dyDescent="0.2">
      <c r="A441" s="24">
        <v>438</v>
      </c>
      <c r="B441" s="3" t="s">
        <v>10</v>
      </c>
      <c r="C441" s="3" t="s">
        <v>205</v>
      </c>
      <c r="D441" s="3" t="s">
        <v>234</v>
      </c>
      <c r="E441" s="3" t="s">
        <v>235</v>
      </c>
      <c r="F441" s="3" t="s">
        <v>210</v>
      </c>
      <c r="G441" s="4" t="s">
        <v>15</v>
      </c>
      <c r="H441" s="46">
        <v>636103.94999999995</v>
      </c>
      <c r="I441" s="45">
        <f t="shared" si="52"/>
        <v>33649.898954999997</v>
      </c>
      <c r="J441" s="46">
        <v>636103.94999999995</v>
      </c>
      <c r="K441" s="65"/>
      <c r="L441" s="7"/>
      <c r="M441" s="72">
        <v>712436.424</v>
      </c>
      <c r="N441" s="73">
        <v>731519.54249999998</v>
      </c>
      <c r="O441" s="74">
        <f t="shared" si="47"/>
        <v>693353.3054999999</v>
      </c>
      <c r="P441" s="12"/>
    </row>
    <row r="442" spans="1:16" ht="60" customHeight="1" x14ac:dyDescent="0.2">
      <c r="A442" s="24">
        <v>439</v>
      </c>
      <c r="B442" s="3" t="s">
        <v>10</v>
      </c>
      <c r="C442" s="3" t="s">
        <v>205</v>
      </c>
      <c r="D442" s="3" t="s">
        <v>234</v>
      </c>
      <c r="E442" s="3" t="s">
        <v>235</v>
      </c>
      <c r="F442" s="3" t="s">
        <v>24</v>
      </c>
      <c r="G442" s="4" t="s">
        <v>15</v>
      </c>
      <c r="H442" s="46">
        <v>1137332.25</v>
      </c>
      <c r="I442" s="45">
        <f t="shared" si="52"/>
        <v>60164.876025000005</v>
      </c>
      <c r="J442" s="46">
        <v>1137332.25</v>
      </c>
      <c r="K442" s="31" t="s">
        <v>336</v>
      </c>
      <c r="L442" s="7">
        <v>477900</v>
      </c>
      <c r="M442" s="72">
        <v>1273812.1199999999</v>
      </c>
      <c r="N442" s="73">
        <v>1307932.0874999999</v>
      </c>
      <c r="O442" s="74">
        <f t="shared" si="47"/>
        <v>1239692.1525000001</v>
      </c>
      <c r="P442" s="12" t="s">
        <v>381</v>
      </c>
    </row>
    <row r="443" spans="1:16" ht="60" customHeight="1" x14ac:dyDescent="0.2">
      <c r="A443" s="24">
        <v>440</v>
      </c>
      <c r="B443" s="3" t="s">
        <v>10</v>
      </c>
      <c r="C443" s="3" t="s">
        <v>205</v>
      </c>
      <c r="D443" s="3" t="s">
        <v>234</v>
      </c>
      <c r="E443" s="3" t="s">
        <v>235</v>
      </c>
      <c r="F443" s="3" t="s">
        <v>211</v>
      </c>
      <c r="G443" s="4" t="s">
        <v>15</v>
      </c>
      <c r="H443" s="44"/>
      <c r="I443" s="45"/>
      <c r="J443" s="46"/>
      <c r="K443" s="65"/>
      <c r="L443" s="7"/>
      <c r="M443" s="72">
        <v>835499</v>
      </c>
      <c r="N443" s="73">
        <v>835499</v>
      </c>
      <c r="O443" s="74">
        <f>AVERAGE(M443,N443)</f>
        <v>835499</v>
      </c>
      <c r="P443" s="12"/>
    </row>
    <row r="444" spans="1:16" ht="60" customHeight="1" x14ac:dyDescent="0.2">
      <c r="A444" s="24">
        <v>441</v>
      </c>
      <c r="B444" s="3" t="s">
        <v>10</v>
      </c>
      <c r="C444" s="3" t="s">
        <v>205</v>
      </c>
      <c r="D444" s="3" t="s">
        <v>234</v>
      </c>
      <c r="E444" s="3" t="s">
        <v>235</v>
      </c>
      <c r="F444" s="3" t="s">
        <v>236</v>
      </c>
      <c r="G444" s="4" t="s">
        <v>15</v>
      </c>
      <c r="H444" s="46">
        <v>3590825</v>
      </c>
      <c r="I444" s="45">
        <f>+H444*$K$2</f>
        <v>189954.64250000002</v>
      </c>
      <c r="J444" s="46">
        <v>3590825</v>
      </c>
      <c r="K444" s="65"/>
      <c r="L444" s="7"/>
      <c r="M444" s="72">
        <v>4021724</v>
      </c>
      <c r="N444" s="73">
        <v>4129448.75</v>
      </c>
      <c r="O444" s="74">
        <f t="shared" si="47"/>
        <v>3913999.25</v>
      </c>
      <c r="P444" s="12"/>
    </row>
    <row r="445" spans="1:16" ht="60" customHeight="1" x14ac:dyDescent="0.2">
      <c r="A445" s="24">
        <v>442</v>
      </c>
      <c r="B445" s="3" t="s">
        <v>10</v>
      </c>
      <c r="C445" s="3" t="s">
        <v>205</v>
      </c>
      <c r="D445" s="3" t="s">
        <v>234</v>
      </c>
      <c r="E445" s="3" t="s">
        <v>235</v>
      </c>
      <c r="F445" s="3" t="s">
        <v>237</v>
      </c>
      <c r="G445" s="4" t="s">
        <v>15</v>
      </c>
      <c r="H445" s="44">
        <v>1466555</v>
      </c>
      <c r="I445" s="45">
        <f>+H445*$K$2</f>
        <v>77580.7595</v>
      </c>
      <c r="J445" s="46">
        <v>1466554.75</v>
      </c>
      <c r="K445" s="65"/>
      <c r="L445" s="7"/>
      <c r="M445" s="72">
        <v>1642541.32</v>
      </c>
      <c r="N445" s="73">
        <v>1686537.9625000001</v>
      </c>
      <c r="O445" s="74">
        <f t="shared" si="47"/>
        <v>1598544.6775000002</v>
      </c>
      <c r="P445" s="12"/>
    </row>
    <row r="446" spans="1:16" ht="60" customHeight="1" x14ac:dyDescent="0.2">
      <c r="A446" s="24">
        <v>443</v>
      </c>
      <c r="B446" s="3" t="s">
        <v>10</v>
      </c>
      <c r="C446" s="3" t="s">
        <v>205</v>
      </c>
      <c r="D446" s="3" t="s">
        <v>234</v>
      </c>
      <c r="E446" s="3" t="s">
        <v>235</v>
      </c>
      <c r="F446" s="3" t="s">
        <v>238</v>
      </c>
      <c r="G446" s="4" t="s">
        <v>15</v>
      </c>
      <c r="H446" s="44"/>
      <c r="I446" s="45"/>
      <c r="J446" s="46"/>
      <c r="K446" s="65"/>
      <c r="L446" s="7"/>
      <c r="M446" s="72">
        <v>896169.90399999998</v>
      </c>
      <c r="N446" s="73">
        <v>920174.45499999996</v>
      </c>
      <c r="O446" s="74">
        <f>AVERAGE(M446,N446)</f>
        <v>908172.17949999997</v>
      </c>
      <c r="P446" s="12"/>
    </row>
    <row r="447" spans="1:16" ht="60" customHeight="1" x14ac:dyDescent="0.2">
      <c r="A447" s="24">
        <v>444</v>
      </c>
      <c r="B447" s="3" t="s">
        <v>10</v>
      </c>
      <c r="C447" s="3" t="s">
        <v>205</v>
      </c>
      <c r="D447" s="3" t="s">
        <v>234</v>
      </c>
      <c r="E447" s="3" t="s">
        <v>235</v>
      </c>
      <c r="F447" s="3" t="s">
        <v>239</v>
      </c>
      <c r="G447" s="4" t="s">
        <v>15</v>
      </c>
      <c r="H447" s="44">
        <v>416639</v>
      </c>
      <c r="I447" s="45">
        <f>+H447*$K$2</f>
        <v>22040.203100000002</v>
      </c>
      <c r="J447" s="46">
        <v>416638.85</v>
      </c>
      <c r="K447" s="65"/>
      <c r="L447" s="7"/>
      <c r="M447" s="72">
        <v>466635.51199999999</v>
      </c>
      <c r="N447" s="73">
        <v>479134.67749999999</v>
      </c>
      <c r="O447" s="74">
        <f t="shared" si="47"/>
        <v>454136.34649999999</v>
      </c>
      <c r="P447" s="12"/>
    </row>
    <row r="448" spans="1:16" ht="60" customHeight="1" x14ac:dyDescent="0.2">
      <c r="A448" s="24">
        <v>445</v>
      </c>
      <c r="B448" s="3" t="s">
        <v>10</v>
      </c>
      <c r="C448" s="3" t="s">
        <v>205</v>
      </c>
      <c r="D448" s="3" t="s">
        <v>234</v>
      </c>
      <c r="E448" s="3" t="s">
        <v>235</v>
      </c>
      <c r="F448" s="3" t="s">
        <v>215</v>
      </c>
      <c r="G448" s="4" t="s">
        <v>15</v>
      </c>
      <c r="H448" s="46">
        <v>276298.7</v>
      </c>
      <c r="I448" s="45">
        <f>+H448*$K$2</f>
        <v>14616.201230000001</v>
      </c>
      <c r="J448" s="46">
        <v>276298.7</v>
      </c>
      <c r="K448" s="65"/>
      <c r="L448" s="7"/>
      <c r="M448" s="72">
        <v>309454.54399999999</v>
      </c>
      <c r="N448" s="73">
        <v>317743.505</v>
      </c>
      <c r="O448" s="74">
        <f t="shared" si="47"/>
        <v>301165.58299999998</v>
      </c>
      <c r="P448" s="12"/>
    </row>
    <row r="449" spans="1:16" ht="60" customHeight="1" x14ac:dyDescent="0.2">
      <c r="A449" s="24">
        <v>446</v>
      </c>
      <c r="B449" s="3" t="s">
        <v>10</v>
      </c>
      <c r="C449" s="3" t="s">
        <v>205</v>
      </c>
      <c r="D449" s="3" t="s">
        <v>234</v>
      </c>
      <c r="E449" s="3" t="s">
        <v>235</v>
      </c>
      <c r="F449" s="3" t="s">
        <v>37</v>
      </c>
      <c r="G449" s="4" t="s">
        <v>15</v>
      </c>
      <c r="H449" s="46">
        <v>145751.29999999999</v>
      </c>
      <c r="I449" s="45">
        <f>+H449*$K$2</f>
        <v>7710.24377</v>
      </c>
      <c r="J449" s="46">
        <v>145751.29999999999</v>
      </c>
      <c r="K449" s="67" t="s">
        <v>343</v>
      </c>
      <c r="L449" s="7">
        <v>153461.2279</v>
      </c>
      <c r="M449" s="72">
        <v>163241.45599999998</v>
      </c>
      <c r="N449" s="73">
        <v>167613.995</v>
      </c>
      <c r="O449" s="74">
        <f t="shared" si="47"/>
        <v>158868.91699999999</v>
      </c>
      <c r="P449" s="12" t="s">
        <v>381</v>
      </c>
    </row>
    <row r="450" spans="1:16" ht="60" customHeight="1" x14ac:dyDescent="0.2">
      <c r="A450" s="24">
        <v>447</v>
      </c>
      <c r="B450" s="3" t="s">
        <v>10</v>
      </c>
      <c r="C450" s="3" t="s">
        <v>205</v>
      </c>
      <c r="D450" s="3" t="s">
        <v>234</v>
      </c>
      <c r="E450" s="3" t="s">
        <v>235</v>
      </c>
      <c r="F450" s="3" t="s">
        <v>38</v>
      </c>
      <c r="G450" s="4" t="s">
        <v>15</v>
      </c>
      <c r="H450" s="44"/>
      <c r="I450" s="45">
        <f>+H450*$K$2</f>
        <v>0</v>
      </c>
      <c r="J450" s="46">
        <v>222000</v>
      </c>
      <c r="K450" s="65"/>
      <c r="L450" s="7"/>
      <c r="M450" s="72">
        <v>248640.00000000003</v>
      </c>
      <c r="N450" s="73">
        <v>255300.00000000003</v>
      </c>
      <c r="O450" s="74">
        <f t="shared" si="47"/>
        <v>241980</v>
      </c>
      <c r="P450" s="12"/>
    </row>
    <row r="451" spans="1:16" ht="60" customHeight="1" x14ac:dyDescent="0.2">
      <c r="A451" s="24">
        <v>448</v>
      </c>
      <c r="B451" s="3" t="s">
        <v>10</v>
      </c>
      <c r="C451" s="3" t="s">
        <v>205</v>
      </c>
      <c r="D451" s="3" t="s">
        <v>234</v>
      </c>
      <c r="E451" s="3" t="s">
        <v>235</v>
      </c>
      <c r="F451" s="3" t="s">
        <v>39</v>
      </c>
      <c r="G451" s="4" t="s">
        <v>15</v>
      </c>
      <c r="H451" s="44">
        <v>119465</v>
      </c>
      <c r="I451" s="45">
        <f>+H451*$K$2</f>
        <v>6319.6985000000004</v>
      </c>
      <c r="J451" s="46">
        <v>122013.6</v>
      </c>
      <c r="K451" s="31" t="s">
        <v>344</v>
      </c>
      <c r="L451" s="7">
        <v>47000</v>
      </c>
      <c r="M451" s="72">
        <v>136655.23200000002</v>
      </c>
      <c r="N451" s="73">
        <v>140315.64000000001</v>
      </c>
      <c r="O451" s="74">
        <f t="shared" si="47"/>
        <v>132994.82400000002</v>
      </c>
      <c r="P451" s="12" t="s">
        <v>381</v>
      </c>
    </row>
    <row r="452" spans="1:16" ht="60" customHeight="1" x14ac:dyDescent="0.2">
      <c r="A452" s="24">
        <v>449</v>
      </c>
      <c r="B452" s="3" t="s">
        <v>10</v>
      </c>
      <c r="C452" s="3" t="s">
        <v>205</v>
      </c>
      <c r="D452" s="3" t="s">
        <v>234</v>
      </c>
      <c r="E452" s="3" t="s">
        <v>235</v>
      </c>
      <c r="F452" s="3" t="s">
        <v>216</v>
      </c>
      <c r="G452" s="4" t="s">
        <v>15</v>
      </c>
      <c r="H452" s="44"/>
      <c r="I452" s="45"/>
      <c r="J452" s="46"/>
      <c r="K452" s="65"/>
      <c r="L452" s="7"/>
      <c r="M452" s="72">
        <v>4205817</v>
      </c>
      <c r="N452" s="73">
        <v>4205817</v>
      </c>
      <c r="O452" s="74">
        <f>AVERAGE(M452,N452)</f>
        <v>4205817</v>
      </c>
      <c r="P452" s="12"/>
    </row>
    <row r="453" spans="1:16" ht="60" customHeight="1" x14ac:dyDescent="0.2">
      <c r="A453" s="24">
        <v>450</v>
      </c>
      <c r="B453" s="3" t="s">
        <v>10</v>
      </c>
      <c r="C453" s="3" t="s">
        <v>205</v>
      </c>
      <c r="D453" s="3" t="s">
        <v>234</v>
      </c>
      <c r="E453" s="3" t="s">
        <v>235</v>
      </c>
      <c r="F453" s="3" t="s">
        <v>217</v>
      </c>
      <c r="G453" s="4" t="s">
        <v>15</v>
      </c>
      <c r="H453" s="44">
        <v>603925</v>
      </c>
      <c r="I453" s="45">
        <f t="shared" ref="I453:I461" si="53">+H453*$K$2</f>
        <v>31947.632500000003</v>
      </c>
      <c r="J453" s="46">
        <v>603925</v>
      </c>
      <c r="K453" s="65"/>
      <c r="L453" s="7"/>
      <c r="M453" s="72">
        <v>676396</v>
      </c>
      <c r="N453" s="73">
        <v>694513.75</v>
      </c>
      <c r="O453" s="74">
        <f t="shared" ref="O453:O516" si="54">AVERAGE(J453+M453+N453)/3</f>
        <v>658278.25</v>
      </c>
      <c r="P453" s="12"/>
    </row>
    <row r="454" spans="1:16" ht="60" customHeight="1" x14ac:dyDescent="0.2">
      <c r="A454" s="24">
        <v>451</v>
      </c>
      <c r="B454" s="3" t="s">
        <v>10</v>
      </c>
      <c r="C454" s="3" t="s">
        <v>205</v>
      </c>
      <c r="D454" s="3" t="s">
        <v>234</v>
      </c>
      <c r="E454" s="3" t="s">
        <v>235</v>
      </c>
      <c r="F454" s="3" t="s">
        <v>41</v>
      </c>
      <c r="G454" s="4" t="s">
        <v>15</v>
      </c>
      <c r="H454" s="47">
        <v>638792</v>
      </c>
      <c r="I454" s="45">
        <f t="shared" si="53"/>
        <v>33792.096799999999</v>
      </c>
      <c r="J454" s="46">
        <v>638791.5</v>
      </c>
      <c r="K454" s="65"/>
      <c r="L454" s="7"/>
      <c r="M454" s="72">
        <v>715446.48</v>
      </c>
      <c r="N454" s="73">
        <v>734610.22500000009</v>
      </c>
      <c r="O454" s="74">
        <f t="shared" si="54"/>
        <v>696282.73499999999</v>
      </c>
      <c r="P454" s="12"/>
    </row>
    <row r="455" spans="1:16" ht="60" customHeight="1" x14ac:dyDescent="0.2">
      <c r="A455" s="24">
        <v>452</v>
      </c>
      <c r="B455" s="3" t="s">
        <v>10</v>
      </c>
      <c r="C455" s="3" t="s">
        <v>205</v>
      </c>
      <c r="D455" s="3" t="s">
        <v>234</v>
      </c>
      <c r="E455" s="3" t="s">
        <v>235</v>
      </c>
      <c r="F455" s="3" t="s">
        <v>42</v>
      </c>
      <c r="G455" s="4" t="s">
        <v>15</v>
      </c>
      <c r="H455" s="46">
        <v>897348.5</v>
      </c>
      <c r="I455" s="45">
        <f t="shared" si="53"/>
        <v>47469.735650000002</v>
      </c>
      <c r="J455" s="46">
        <v>897348.5</v>
      </c>
      <c r="K455" s="31" t="s">
        <v>346</v>
      </c>
      <c r="L455" s="7">
        <v>251400</v>
      </c>
      <c r="M455" s="72">
        <v>1005030.3200000001</v>
      </c>
      <c r="N455" s="73">
        <v>1031950.7750000001</v>
      </c>
      <c r="O455" s="74">
        <f t="shared" si="54"/>
        <v>978109.86500000011</v>
      </c>
      <c r="P455" s="12" t="s">
        <v>381</v>
      </c>
    </row>
    <row r="456" spans="1:16" ht="60" customHeight="1" x14ac:dyDescent="0.2">
      <c r="A456" s="24">
        <v>453</v>
      </c>
      <c r="B456" s="3" t="s">
        <v>10</v>
      </c>
      <c r="C456" s="3" t="s">
        <v>205</v>
      </c>
      <c r="D456" s="3" t="s">
        <v>234</v>
      </c>
      <c r="E456" s="3" t="s">
        <v>235</v>
      </c>
      <c r="F456" s="3" t="s">
        <v>218</v>
      </c>
      <c r="G456" s="4" t="s">
        <v>15</v>
      </c>
      <c r="H456" s="46">
        <v>3111255</v>
      </c>
      <c r="I456" s="45">
        <f t="shared" si="53"/>
        <v>164585.38950000002</v>
      </c>
      <c r="J456" s="46">
        <v>3111255</v>
      </c>
      <c r="K456" s="65"/>
      <c r="L456" s="7"/>
      <c r="M456" s="72">
        <v>3484605.6</v>
      </c>
      <c r="N456" s="73">
        <v>3577943.25</v>
      </c>
      <c r="O456" s="74">
        <f t="shared" si="54"/>
        <v>3391267.9499999997</v>
      </c>
      <c r="P456" s="12"/>
    </row>
    <row r="457" spans="1:16" ht="60" customHeight="1" x14ac:dyDescent="0.2">
      <c r="A457" s="24">
        <v>454</v>
      </c>
      <c r="B457" s="3" t="s">
        <v>10</v>
      </c>
      <c r="C457" s="3" t="s">
        <v>205</v>
      </c>
      <c r="D457" s="3" t="s">
        <v>234</v>
      </c>
      <c r="E457" s="3" t="s">
        <v>235</v>
      </c>
      <c r="F457" s="3" t="s">
        <v>90</v>
      </c>
      <c r="G457" s="4" t="s">
        <v>15</v>
      </c>
      <c r="H457" s="46">
        <v>3297542.6</v>
      </c>
      <c r="I457" s="45">
        <f t="shared" si="53"/>
        <v>174440.00354000001</v>
      </c>
      <c r="J457" s="46">
        <v>3297542.6</v>
      </c>
      <c r="K457" s="65"/>
      <c r="L457" s="7"/>
      <c r="M457" s="72">
        <v>3693247.7120000003</v>
      </c>
      <c r="N457" s="73">
        <v>3792173.99</v>
      </c>
      <c r="O457" s="74">
        <f t="shared" si="54"/>
        <v>3594321.4340000004</v>
      </c>
      <c r="P457" s="12"/>
    </row>
    <row r="458" spans="1:16" ht="60" customHeight="1" x14ac:dyDescent="0.2">
      <c r="A458" s="24">
        <v>455</v>
      </c>
      <c r="B458" s="3" t="s">
        <v>10</v>
      </c>
      <c r="C458" s="3" t="s">
        <v>205</v>
      </c>
      <c r="D458" s="3" t="s">
        <v>234</v>
      </c>
      <c r="E458" s="3" t="s">
        <v>235</v>
      </c>
      <c r="F458" s="3" t="s">
        <v>91</v>
      </c>
      <c r="G458" s="4" t="s">
        <v>15</v>
      </c>
      <c r="H458" s="44">
        <v>2722165</v>
      </c>
      <c r="I458" s="45">
        <f t="shared" si="53"/>
        <v>144002.52850000001</v>
      </c>
      <c r="J458" s="46">
        <v>2704275</v>
      </c>
      <c r="K458" s="65"/>
      <c r="L458" s="7"/>
      <c r="M458" s="72">
        <v>3028788</v>
      </c>
      <c r="N458" s="73">
        <v>3109916.25</v>
      </c>
      <c r="O458" s="74">
        <f t="shared" si="54"/>
        <v>2947659.75</v>
      </c>
      <c r="P458" s="12"/>
    </row>
    <row r="459" spans="1:16" ht="60" customHeight="1" x14ac:dyDescent="0.2">
      <c r="A459" s="24">
        <v>456</v>
      </c>
      <c r="B459" s="3" t="s">
        <v>10</v>
      </c>
      <c r="C459" s="3" t="s">
        <v>205</v>
      </c>
      <c r="D459" s="3" t="s">
        <v>234</v>
      </c>
      <c r="E459" s="3" t="s">
        <v>235</v>
      </c>
      <c r="F459" s="3" t="s">
        <v>219</v>
      </c>
      <c r="G459" s="4" t="s">
        <v>15</v>
      </c>
      <c r="H459" s="46">
        <v>830077</v>
      </c>
      <c r="I459" s="45">
        <f t="shared" si="53"/>
        <v>43911.073300000004</v>
      </c>
      <c r="J459" s="46">
        <v>830077</v>
      </c>
      <c r="K459" s="65"/>
      <c r="L459" s="7"/>
      <c r="M459" s="72">
        <v>929686.24</v>
      </c>
      <c r="N459" s="73">
        <v>954588.55</v>
      </c>
      <c r="O459" s="74">
        <f t="shared" si="54"/>
        <v>904783.93</v>
      </c>
      <c r="P459" s="12"/>
    </row>
    <row r="460" spans="1:16" ht="60" customHeight="1" x14ac:dyDescent="0.2">
      <c r="A460" s="24">
        <v>457</v>
      </c>
      <c r="B460" s="3" t="s">
        <v>10</v>
      </c>
      <c r="C460" s="3" t="s">
        <v>205</v>
      </c>
      <c r="D460" s="3" t="s">
        <v>234</v>
      </c>
      <c r="E460" s="3" t="s">
        <v>235</v>
      </c>
      <c r="F460" s="3" t="s">
        <v>240</v>
      </c>
      <c r="G460" s="4" t="s">
        <v>15</v>
      </c>
      <c r="H460" s="44">
        <v>1419130</v>
      </c>
      <c r="I460" s="45">
        <f t="shared" si="53"/>
        <v>75071.976999999999</v>
      </c>
      <c r="J460" s="46">
        <v>1419129.5</v>
      </c>
      <c r="K460" s="65"/>
      <c r="L460" s="7"/>
      <c r="M460" s="72">
        <v>1589425.0400000003</v>
      </c>
      <c r="N460" s="73">
        <v>1631998.9250000003</v>
      </c>
      <c r="O460" s="74">
        <f t="shared" si="54"/>
        <v>1546851.155</v>
      </c>
      <c r="P460" s="12"/>
    </row>
    <row r="461" spans="1:16" ht="60" customHeight="1" x14ac:dyDescent="0.2">
      <c r="A461" s="24">
        <v>458</v>
      </c>
      <c r="B461" s="3" t="s">
        <v>10</v>
      </c>
      <c r="C461" s="3" t="s">
        <v>205</v>
      </c>
      <c r="D461" s="3" t="s">
        <v>234</v>
      </c>
      <c r="E461" s="3" t="s">
        <v>235</v>
      </c>
      <c r="F461" s="3" t="s">
        <v>221</v>
      </c>
      <c r="G461" s="4" t="s">
        <v>15</v>
      </c>
      <c r="H461" s="46">
        <v>257281</v>
      </c>
      <c r="I461" s="45">
        <f t="shared" si="53"/>
        <v>13610.1649</v>
      </c>
      <c r="J461" s="46">
        <v>257281</v>
      </c>
      <c r="K461" s="65"/>
      <c r="L461" s="7"/>
      <c r="M461" s="72">
        <v>288154.71999999997</v>
      </c>
      <c r="N461" s="73">
        <v>295873.14999999997</v>
      </c>
      <c r="O461" s="74">
        <f t="shared" si="54"/>
        <v>280436.28999999998</v>
      </c>
      <c r="P461" s="12"/>
    </row>
    <row r="462" spans="1:16" ht="60" customHeight="1" x14ac:dyDescent="0.2">
      <c r="A462" s="24">
        <v>459</v>
      </c>
      <c r="B462" s="3" t="s">
        <v>10</v>
      </c>
      <c r="C462" s="3" t="s">
        <v>205</v>
      </c>
      <c r="D462" s="3" t="s">
        <v>234</v>
      </c>
      <c r="E462" s="3" t="s">
        <v>235</v>
      </c>
      <c r="F462" s="3" t="s">
        <v>93</v>
      </c>
      <c r="G462" s="4" t="s">
        <v>15</v>
      </c>
      <c r="H462" s="44"/>
      <c r="I462" s="45"/>
      <c r="J462" s="46"/>
      <c r="K462" s="65"/>
      <c r="L462" s="7"/>
      <c r="M462" s="72">
        <v>2023856.8</v>
      </c>
      <c r="N462" s="73">
        <v>2078067.25</v>
      </c>
      <c r="O462" s="74">
        <f t="shared" ref="O462:O463" si="55">AVERAGE(M462,N462)</f>
        <v>2050962.0249999999</v>
      </c>
      <c r="P462" s="12"/>
    </row>
    <row r="463" spans="1:16" ht="60" customHeight="1" x14ac:dyDescent="0.2">
      <c r="A463" s="24">
        <v>460</v>
      </c>
      <c r="B463" s="3" t="s">
        <v>10</v>
      </c>
      <c r="C463" s="3" t="s">
        <v>205</v>
      </c>
      <c r="D463" s="3" t="s">
        <v>234</v>
      </c>
      <c r="E463" s="3" t="s">
        <v>235</v>
      </c>
      <c r="F463" s="3" t="s">
        <v>222</v>
      </c>
      <c r="G463" s="4" t="s">
        <v>15</v>
      </c>
      <c r="H463" s="44"/>
      <c r="I463" s="45"/>
      <c r="J463" s="46"/>
      <c r="K463" s="65"/>
      <c r="L463" s="7"/>
      <c r="M463" s="72">
        <v>512628.2</v>
      </c>
      <c r="N463" s="73">
        <v>512628.2</v>
      </c>
      <c r="O463" s="74">
        <f t="shared" si="55"/>
        <v>512628.2</v>
      </c>
      <c r="P463" s="12"/>
    </row>
    <row r="464" spans="1:16" ht="60" customHeight="1" x14ac:dyDescent="0.2">
      <c r="A464" s="24">
        <v>461</v>
      </c>
      <c r="B464" s="3" t="s">
        <v>10</v>
      </c>
      <c r="C464" s="3" t="s">
        <v>205</v>
      </c>
      <c r="D464" s="3" t="s">
        <v>234</v>
      </c>
      <c r="E464" s="3" t="s">
        <v>235</v>
      </c>
      <c r="F464" s="3" t="s">
        <v>48</v>
      </c>
      <c r="G464" s="4" t="s">
        <v>15</v>
      </c>
      <c r="H464" s="46">
        <v>177894.8</v>
      </c>
      <c r="I464" s="45">
        <f t="shared" ref="I464:I471" si="56">+H464*$K$2</f>
        <v>9410.6349200000004</v>
      </c>
      <c r="J464" s="46">
        <v>177894.8</v>
      </c>
      <c r="K464" s="31" t="s">
        <v>349</v>
      </c>
      <c r="L464" s="7">
        <v>43000</v>
      </c>
      <c r="M464" s="72">
        <v>199242.17600000004</v>
      </c>
      <c r="N464" s="73">
        <v>204579.02000000002</v>
      </c>
      <c r="O464" s="74">
        <f t="shared" si="54"/>
        <v>193905.33200000002</v>
      </c>
      <c r="P464" s="12" t="s">
        <v>381</v>
      </c>
    </row>
    <row r="465" spans="1:16" ht="60" customHeight="1" x14ac:dyDescent="0.2">
      <c r="A465" s="24">
        <v>462</v>
      </c>
      <c r="B465" s="3" t="s">
        <v>10</v>
      </c>
      <c r="C465" s="3" t="s">
        <v>205</v>
      </c>
      <c r="D465" s="3" t="s">
        <v>234</v>
      </c>
      <c r="E465" s="3" t="s">
        <v>235</v>
      </c>
      <c r="F465" s="3" t="s">
        <v>52</v>
      </c>
      <c r="G465" s="4" t="s">
        <v>15</v>
      </c>
      <c r="H465" s="46">
        <v>246180.5</v>
      </c>
      <c r="I465" s="45">
        <f t="shared" si="56"/>
        <v>13022.94845</v>
      </c>
      <c r="J465" s="46">
        <v>246180.5</v>
      </c>
      <c r="K465" s="65"/>
      <c r="L465" s="7"/>
      <c r="M465" s="72">
        <v>275722.16000000003</v>
      </c>
      <c r="N465" s="73">
        <v>283107.57500000001</v>
      </c>
      <c r="O465" s="74">
        <f t="shared" si="54"/>
        <v>268336.74500000005</v>
      </c>
      <c r="P465" s="12"/>
    </row>
    <row r="466" spans="1:16" ht="60" customHeight="1" x14ac:dyDescent="0.2">
      <c r="A466" s="24">
        <v>463</v>
      </c>
      <c r="B466" s="3" t="s">
        <v>10</v>
      </c>
      <c r="C466" s="3" t="s">
        <v>205</v>
      </c>
      <c r="D466" s="3" t="s">
        <v>234</v>
      </c>
      <c r="E466" s="3" t="s">
        <v>235</v>
      </c>
      <c r="F466" s="3" t="s">
        <v>95</v>
      </c>
      <c r="G466" s="4" t="s">
        <v>15</v>
      </c>
      <c r="H466" s="46">
        <v>184685.25</v>
      </c>
      <c r="I466" s="45">
        <f t="shared" si="56"/>
        <v>9769.849725</v>
      </c>
      <c r="J466" s="46">
        <v>184685.25</v>
      </c>
      <c r="K466" s="65"/>
      <c r="L466" s="7"/>
      <c r="M466" s="72">
        <v>206847.47999999998</v>
      </c>
      <c r="N466" s="73">
        <v>212388.03749999998</v>
      </c>
      <c r="O466" s="74">
        <f t="shared" si="54"/>
        <v>201306.92249999999</v>
      </c>
      <c r="P466" s="12"/>
    </row>
    <row r="467" spans="1:16" ht="60" customHeight="1" x14ac:dyDescent="0.2">
      <c r="A467" s="24">
        <v>464</v>
      </c>
      <c r="B467" s="3" t="s">
        <v>10</v>
      </c>
      <c r="C467" s="3" t="s">
        <v>205</v>
      </c>
      <c r="D467" s="3" t="s">
        <v>234</v>
      </c>
      <c r="E467" s="3" t="s">
        <v>235</v>
      </c>
      <c r="F467" s="3" t="s">
        <v>223</v>
      </c>
      <c r="G467" s="4" t="s">
        <v>15</v>
      </c>
      <c r="H467" s="46">
        <v>95990.15</v>
      </c>
      <c r="I467" s="45">
        <f t="shared" si="56"/>
        <v>5077.8789349999997</v>
      </c>
      <c r="J467" s="46">
        <v>95990.15</v>
      </c>
      <c r="K467" s="65"/>
      <c r="L467" s="7"/>
      <c r="M467" s="72">
        <v>107508.96799999999</v>
      </c>
      <c r="N467" s="73">
        <v>110388.67249999999</v>
      </c>
      <c r="O467" s="74">
        <f t="shared" si="54"/>
        <v>104629.2635</v>
      </c>
      <c r="P467" s="12"/>
    </row>
    <row r="468" spans="1:16" ht="60" customHeight="1" x14ac:dyDescent="0.2">
      <c r="A468" s="24">
        <v>465</v>
      </c>
      <c r="B468" s="3" t="s">
        <v>10</v>
      </c>
      <c r="C468" s="3" t="s">
        <v>205</v>
      </c>
      <c r="D468" s="3" t="s">
        <v>234</v>
      </c>
      <c r="E468" s="3" t="s">
        <v>235</v>
      </c>
      <c r="F468" s="3" t="s">
        <v>53</v>
      </c>
      <c r="G468" s="4" t="s">
        <v>15</v>
      </c>
      <c r="H468" s="46">
        <v>802484.2</v>
      </c>
      <c r="I468" s="45">
        <f t="shared" si="56"/>
        <v>42451.41418</v>
      </c>
      <c r="J468" s="46">
        <v>802484.2</v>
      </c>
      <c r="K468" s="65"/>
      <c r="L468" s="7"/>
      <c r="M468" s="72">
        <v>898782.304</v>
      </c>
      <c r="N468" s="73">
        <v>922856.83000000007</v>
      </c>
      <c r="O468" s="74">
        <f t="shared" si="54"/>
        <v>874707.77799999993</v>
      </c>
      <c r="P468" s="12"/>
    </row>
    <row r="469" spans="1:16" ht="60" customHeight="1" x14ac:dyDescent="0.2">
      <c r="A469" s="24">
        <v>466</v>
      </c>
      <c r="B469" s="3" t="s">
        <v>10</v>
      </c>
      <c r="C469" s="3" t="s">
        <v>205</v>
      </c>
      <c r="D469" s="3" t="s">
        <v>234</v>
      </c>
      <c r="E469" s="3" t="s">
        <v>235</v>
      </c>
      <c r="F469" s="3" t="s">
        <v>54</v>
      </c>
      <c r="G469" s="4" t="s">
        <v>15</v>
      </c>
      <c r="H469" s="46">
        <v>643640.15</v>
      </c>
      <c r="I469" s="45">
        <f t="shared" si="56"/>
        <v>34048.563935000006</v>
      </c>
      <c r="J469" s="46">
        <v>643640.15</v>
      </c>
      <c r="K469" s="65"/>
      <c r="L469" s="7"/>
      <c r="M469" s="72">
        <v>720876.96799999999</v>
      </c>
      <c r="N469" s="73">
        <v>740186.1725000001</v>
      </c>
      <c r="O469" s="74">
        <f t="shared" si="54"/>
        <v>701567.7635</v>
      </c>
      <c r="P469" s="12"/>
    </row>
    <row r="470" spans="1:16" ht="60" customHeight="1" x14ac:dyDescent="0.2">
      <c r="A470" s="24">
        <v>467</v>
      </c>
      <c r="B470" s="3" t="s">
        <v>10</v>
      </c>
      <c r="C470" s="3" t="s">
        <v>205</v>
      </c>
      <c r="D470" s="3" t="s">
        <v>234</v>
      </c>
      <c r="E470" s="3" t="s">
        <v>235</v>
      </c>
      <c r="F470" s="3" t="s">
        <v>96</v>
      </c>
      <c r="G470" s="4" t="s">
        <v>15</v>
      </c>
      <c r="H470" s="46">
        <v>472112.8</v>
      </c>
      <c r="I470" s="45">
        <f t="shared" si="56"/>
        <v>24974.76712</v>
      </c>
      <c r="J470" s="46">
        <v>472112.8</v>
      </c>
      <c r="K470" s="65"/>
      <c r="L470" s="7"/>
      <c r="M470" s="72">
        <v>528766.33600000001</v>
      </c>
      <c r="N470" s="73">
        <v>542929.72</v>
      </c>
      <c r="O470" s="74">
        <f t="shared" si="54"/>
        <v>514602.95199999999</v>
      </c>
      <c r="P470" s="12"/>
    </row>
    <row r="471" spans="1:16" ht="60" customHeight="1" x14ac:dyDescent="0.2">
      <c r="A471" s="24">
        <v>468</v>
      </c>
      <c r="B471" s="3" t="s">
        <v>10</v>
      </c>
      <c r="C471" s="3" t="s">
        <v>205</v>
      </c>
      <c r="D471" s="3" t="s">
        <v>234</v>
      </c>
      <c r="E471" s="3" t="s">
        <v>235</v>
      </c>
      <c r="F471" s="3" t="s">
        <v>97</v>
      </c>
      <c r="G471" s="4" t="s">
        <v>15</v>
      </c>
      <c r="H471" s="46">
        <v>721487.95</v>
      </c>
      <c r="I471" s="45">
        <f t="shared" si="56"/>
        <v>38166.712554999998</v>
      </c>
      <c r="J471" s="46">
        <v>721487.95</v>
      </c>
      <c r="K471" s="65"/>
      <c r="L471" s="7"/>
      <c r="M471" s="72">
        <v>808066.50399999996</v>
      </c>
      <c r="N471" s="73">
        <v>829711.14249999996</v>
      </c>
      <c r="O471" s="74">
        <f t="shared" si="54"/>
        <v>786421.86549999996</v>
      </c>
      <c r="P471" s="12"/>
    </row>
    <row r="472" spans="1:16" ht="60" customHeight="1" x14ac:dyDescent="0.2">
      <c r="A472" s="24">
        <v>469</v>
      </c>
      <c r="B472" s="3" t="s">
        <v>10</v>
      </c>
      <c r="C472" s="3" t="s">
        <v>205</v>
      </c>
      <c r="D472" s="3" t="s">
        <v>234</v>
      </c>
      <c r="E472" s="3" t="s">
        <v>235</v>
      </c>
      <c r="F472" s="3" t="s">
        <v>241</v>
      </c>
      <c r="G472" s="4" t="s">
        <v>15</v>
      </c>
      <c r="H472" s="44"/>
      <c r="I472" s="45"/>
      <c r="J472" s="46"/>
      <c r="K472" s="65"/>
      <c r="L472" s="7"/>
      <c r="M472" s="72">
        <v>1205620.6624</v>
      </c>
      <c r="N472" s="73">
        <v>1237914.0730000001</v>
      </c>
      <c r="O472" s="74">
        <f t="shared" ref="O472:O474" si="57">AVERAGE(M472,N472)</f>
        <v>1221767.3677000001</v>
      </c>
      <c r="P472" s="12" t="s">
        <v>384</v>
      </c>
    </row>
    <row r="473" spans="1:16" ht="60" customHeight="1" x14ac:dyDescent="0.2">
      <c r="A473" s="24">
        <v>470</v>
      </c>
      <c r="B473" s="3" t="s">
        <v>10</v>
      </c>
      <c r="C473" s="3" t="s">
        <v>205</v>
      </c>
      <c r="D473" s="3" t="s">
        <v>234</v>
      </c>
      <c r="E473" s="3" t="s">
        <v>235</v>
      </c>
      <c r="F473" s="3" t="s">
        <v>242</v>
      </c>
      <c r="G473" s="4" t="s">
        <v>15</v>
      </c>
      <c r="H473" s="44"/>
      <c r="I473" s="45"/>
      <c r="J473" s="46"/>
      <c r="K473" s="65"/>
      <c r="L473" s="7"/>
      <c r="M473" s="72">
        <v>8306740.5120000001</v>
      </c>
      <c r="N473" s="73">
        <v>8529242.4900000002</v>
      </c>
      <c r="O473" s="74">
        <f t="shared" si="57"/>
        <v>8417991.5010000002</v>
      </c>
      <c r="P473" s="12" t="s">
        <v>384</v>
      </c>
    </row>
    <row r="474" spans="1:16" ht="60" customHeight="1" x14ac:dyDescent="0.2">
      <c r="A474" s="24">
        <v>471</v>
      </c>
      <c r="B474" s="3" t="s">
        <v>10</v>
      </c>
      <c r="C474" s="3" t="s">
        <v>205</v>
      </c>
      <c r="D474" s="3" t="s">
        <v>234</v>
      </c>
      <c r="E474" s="3" t="s">
        <v>235</v>
      </c>
      <c r="F474" s="3" t="s">
        <v>225</v>
      </c>
      <c r="G474" s="4" t="s">
        <v>15</v>
      </c>
      <c r="H474" s="44"/>
      <c r="I474" s="45"/>
      <c r="J474" s="46"/>
      <c r="K474" s="65"/>
      <c r="L474" s="7"/>
      <c r="M474" s="72">
        <v>127449</v>
      </c>
      <c r="N474" s="73">
        <v>127449</v>
      </c>
      <c r="O474" s="74">
        <f t="shared" si="57"/>
        <v>127449</v>
      </c>
      <c r="P474" s="12"/>
    </row>
    <row r="475" spans="1:16" ht="60" customHeight="1" x14ac:dyDescent="0.2">
      <c r="A475" s="24">
        <v>472</v>
      </c>
      <c r="B475" s="3" t="s">
        <v>62</v>
      </c>
      <c r="C475" s="3" t="s">
        <v>205</v>
      </c>
      <c r="D475" s="3" t="s">
        <v>234</v>
      </c>
      <c r="E475" s="3" t="s">
        <v>235</v>
      </c>
      <c r="F475" s="3" t="s">
        <v>63</v>
      </c>
      <c r="G475" s="4" t="s">
        <v>15</v>
      </c>
      <c r="H475" s="46">
        <v>162559.1</v>
      </c>
      <c r="I475" s="45">
        <f>+H475*$K$2</f>
        <v>8599.3763900000013</v>
      </c>
      <c r="J475" s="46">
        <v>162559.1</v>
      </c>
      <c r="K475" s="65"/>
      <c r="L475" s="7"/>
      <c r="M475" s="72">
        <v>182066.19200000001</v>
      </c>
      <c r="N475" s="73">
        <v>186942.96500000005</v>
      </c>
      <c r="O475" s="74">
        <f t="shared" si="54"/>
        <v>177189.41900000002</v>
      </c>
      <c r="P475" s="12"/>
    </row>
    <row r="476" spans="1:16" ht="60" customHeight="1" x14ac:dyDescent="0.2">
      <c r="A476" s="24">
        <v>473</v>
      </c>
      <c r="B476" s="3" t="s">
        <v>62</v>
      </c>
      <c r="C476" s="3" t="s">
        <v>205</v>
      </c>
      <c r="D476" s="3" t="s">
        <v>234</v>
      </c>
      <c r="E476" s="3" t="s">
        <v>235</v>
      </c>
      <c r="F476" s="3" t="s">
        <v>227</v>
      </c>
      <c r="G476" s="4" t="s">
        <v>15</v>
      </c>
      <c r="H476" s="44"/>
      <c r="I476" s="45"/>
      <c r="J476" s="46"/>
      <c r="K476" s="65"/>
      <c r="L476" s="7"/>
      <c r="M476" s="72">
        <v>354025</v>
      </c>
      <c r="N476" s="73">
        <v>354025</v>
      </c>
      <c r="O476" s="74">
        <f>AVERAGE(M476,N476)</f>
        <v>354025</v>
      </c>
      <c r="P476" s="12"/>
    </row>
    <row r="477" spans="1:16" ht="60" customHeight="1" x14ac:dyDescent="0.2">
      <c r="A477" s="24">
        <v>474</v>
      </c>
      <c r="B477" s="3" t="s">
        <v>62</v>
      </c>
      <c r="C477" s="3" t="s">
        <v>205</v>
      </c>
      <c r="D477" s="3" t="s">
        <v>234</v>
      </c>
      <c r="E477" s="3" t="s">
        <v>235</v>
      </c>
      <c r="F477" s="3" t="s">
        <v>98</v>
      </c>
      <c r="G477" s="4" t="s">
        <v>15</v>
      </c>
      <c r="H477" s="46">
        <v>187757.3</v>
      </c>
      <c r="I477" s="45">
        <f>+H477*$K$2</f>
        <v>9932.3611700000001</v>
      </c>
      <c r="J477" s="46">
        <v>187757.3</v>
      </c>
      <c r="K477" s="65"/>
      <c r="L477" s="7"/>
      <c r="M477" s="72">
        <v>210288.17600000001</v>
      </c>
      <c r="N477" s="73">
        <v>215920.89500000002</v>
      </c>
      <c r="O477" s="74">
        <f t="shared" si="54"/>
        <v>204655.45700000002</v>
      </c>
      <c r="P477" s="12"/>
    </row>
    <row r="478" spans="1:16" ht="60" customHeight="1" x14ac:dyDescent="0.2">
      <c r="A478" s="24">
        <v>475</v>
      </c>
      <c r="B478" s="3" t="s">
        <v>62</v>
      </c>
      <c r="C478" s="3" t="s">
        <v>205</v>
      </c>
      <c r="D478" s="3" t="s">
        <v>234</v>
      </c>
      <c r="E478" s="3" t="s">
        <v>235</v>
      </c>
      <c r="F478" s="3" t="s">
        <v>229</v>
      </c>
      <c r="G478" s="4" t="s">
        <v>15</v>
      </c>
      <c r="H478" s="44"/>
      <c r="I478" s="45"/>
      <c r="J478" s="56"/>
      <c r="K478" s="65"/>
      <c r="L478" s="7"/>
      <c r="M478" s="72">
        <v>354025</v>
      </c>
      <c r="N478" s="73">
        <v>354025</v>
      </c>
      <c r="O478" s="74">
        <f t="shared" ref="O478:O479" si="58">AVERAGE(M478,N478)</f>
        <v>354025</v>
      </c>
      <c r="P478" s="12"/>
    </row>
    <row r="479" spans="1:16" ht="60" customHeight="1" x14ac:dyDescent="0.2">
      <c r="A479" s="24">
        <v>476</v>
      </c>
      <c r="B479" s="3" t="s">
        <v>62</v>
      </c>
      <c r="C479" s="3" t="s">
        <v>205</v>
      </c>
      <c r="D479" s="3" t="s">
        <v>234</v>
      </c>
      <c r="E479" s="3" t="s">
        <v>235</v>
      </c>
      <c r="F479" s="3" t="s">
        <v>243</v>
      </c>
      <c r="G479" s="4" t="s">
        <v>15</v>
      </c>
      <c r="H479" s="44"/>
      <c r="I479" s="45"/>
      <c r="J479" s="46"/>
      <c r="K479" s="65"/>
      <c r="L479" s="7"/>
      <c r="M479" s="72">
        <v>3638738.5888000005</v>
      </c>
      <c r="N479" s="73">
        <v>3736204.8010000004</v>
      </c>
      <c r="O479" s="74">
        <f t="shared" si="58"/>
        <v>3687471.6949000005</v>
      </c>
      <c r="P479" s="12" t="s">
        <v>384</v>
      </c>
    </row>
    <row r="480" spans="1:16" ht="60" customHeight="1" x14ac:dyDescent="0.2">
      <c r="A480" s="24">
        <v>477</v>
      </c>
      <c r="B480" s="3" t="s">
        <v>62</v>
      </c>
      <c r="C480" s="3" t="s">
        <v>205</v>
      </c>
      <c r="D480" s="3" t="s">
        <v>234</v>
      </c>
      <c r="E480" s="3" t="s">
        <v>235</v>
      </c>
      <c r="F480" s="3" t="s">
        <v>66</v>
      </c>
      <c r="G480" s="4" t="s">
        <v>15</v>
      </c>
      <c r="H480" s="46">
        <v>344303.6</v>
      </c>
      <c r="I480" s="45">
        <f>+H480*$K$2</f>
        <v>18213.66044</v>
      </c>
      <c r="J480" s="64">
        <v>344303.6</v>
      </c>
      <c r="K480" s="65"/>
      <c r="L480" s="7"/>
      <c r="M480" s="72">
        <v>385620.03199999995</v>
      </c>
      <c r="N480" s="73">
        <v>395949.13999999996</v>
      </c>
      <c r="O480" s="74">
        <f t="shared" si="54"/>
        <v>375290.92399999994</v>
      </c>
      <c r="P480" s="12"/>
    </row>
    <row r="481" spans="1:16" ht="60" customHeight="1" x14ac:dyDescent="0.2">
      <c r="A481" s="24">
        <v>478</v>
      </c>
      <c r="B481" s="3" t="s">
        <v>62</v>
      </c>
      <c r="C481" s="3" t="s">
        <v>205</v>
      </c>
      <c r="D481" s="3" t="s">
        <v>234</v>
      </c>
      <c r="E481" s="3" t="s">
        <v>235</v>
      </c>
      <c r="F481" s="3" t="s">
        <v>99</v>
      </c>
      <c r="G481" s="4" t="s">
        <v>15</v>
      </c>
      <c r="H481" s="46">
        <v>607250.9</v>
      </c>
      <c r="I481" s="45">
        <f>+H481*$K$2</f>
        <v>32123.572610000003</v>
      </c>
      <c r="J481" s="46">
        <v>607250.9</v>
      </c>
      <c r="K481" s="65"/>
      <c r="L481" s="7"/>
      <c r="M481" s="72">
        <v>680121.00800000003</v>
      </c>
      <c r="N481" s="73">
        <v>698338.53500000003</v>
      </c>
      <c r="O481" s="74">
        <f t="shared" si="54"/>
        <v>661903.48100000003</v>
      </c>
      <c r="P481" s="12"/>
    </row>
    <row r="482" spans="1:16" ht="60" customHeight="1" x14ac:dyDescent="0.2">
      <c r="A482" s="24">
        <v>479</v>
      </c>
      <c r="B482" s="3" t="s">
        <v>62</v>
      </c>
      <c r="C482" s="3" t="s">
        <v>205</v>
      </c>
      <c r="D482" s="3" t="s">
        <v>234</v>
      </c>
      <c r="E482" s="3" t="s">
        <v>235</v>
      </c>
      <c r="F482" s="3" t="s">
        <v>67</v>
      </c>
      <c r="G482" s="4" t="s">
        <v>15</v>
      </c>
      <c r="H482" s="44">
        <v>108465</v>
      </c>
      <c r="I482" s="45">
        <f>+H482*$K$2</f>
        <v>5737.7984999999999</v>
      </c>
      <c r="J482" s="46">
        <v>106179.73333333329</v>
      </c>
      <c r="K482" s="65"/>
      <c r="L482" s="7"/>
      <c r="M482" s="72">
        <v>118921.30133333331</v>
      </c>
      <c r="N482" s="73">
        <v>122106.6933333333</v>
      </c>
      <c r="O482" s="74">
        <f t="shared" si="54"/>
        <v>115735.9093333333</v>
      </c>
      <c r="P482" s="12"/>
    </row>
    <row r="483" spans="1:16" ht="60" customHeight="1" x14ac:dyDescent="0.2">
      <c r="A483" s="24">
        <v>480</v>
      </c>
      <c r="B483" s="3" t="s">
        <v>62</v>
      </c>
      <c r="C483" s="3" t="s">
        <v>205</v>
      </c>
      <c r="D483" s="3" t="s">
        <v>234</v>
      </c>
      <c r="E483" s="3" t="s">
        <v>235</v>
      </c>
      <c r="F483" s="3" t="s">
        <v>140</v>
      </c>
      <c r="G483" s="4" t="s">
        <v>15</v>
      </c>
      <c r="H483" s="44"/>
      <c r="I483" s="45"/>
      <c r="J483" s="46"/>
      <c r="K483" s="65"/>
      <c r="L483" s="7"/>
      <c r="M483" s="72">
        <v>77701.792000000016</v>
      </c>
      <c r="N483" s="73">
        <v>79783.090000000011</v>
      </c>
      <c r="O483" s="74">
        <f>AVERAGE(M483,N483)</f>
        <v>78742.441000000021</v>
      </c>
      <c r="P483" s="12" t="s">
        <v>384</v>
      </c>
    </row>
    <row r="484" spans="1:16" ht="60" customHeight="1" x14ac:dyDescent="0.2">
      <c r="A484" s="24">
        <v>481</v>
      </c>
      <c r="B484" s="3" t="s">
        <v>62</v>
      </c>
      <c r="C484" s="3" t="s">
        <v>205</v>
      </c>
      <c r="D484" s="3" t="s">
        <v>234</v>
      </c>
      <c r="E484" s="3" t="s">
        <v>235</v>
      </c>
      <c r="F484" s="3" t="s">
        <v>100</v>
      </c>
      <c r="G484" s="4" t="s">
        <v>15</v>
      </c>
      <c r="H484" s="46">
        <v>1021557.3</v>
      </c>
      <c r="I484" s="45">
        <f>+H484*$K$2</f>
        <v>54040.381170000008</v>
      </c>
      <c r="J484" s="46">
        <v>1021557.3</v>
      </c>
      <c r="K484" s="65"/>
      <c r="L484" s="7"/>
      <c r="M484" s="72">
        <v>1144144.176</v>
      </c>
      <c r="N484" s="73">
        <v>1174790.895</v>
      </c>
      <c r="O484" s="74">
        <f t="shared" si="54"/>
        <v>1113497.4569999999</v>
      </c>
      <c r="P484" s="12"/>
    </row>
    <row r="485" spans="1:16" ht="60" customHeight="1" x14ac:dyDescent="0.2">
      <c r="A485" s="24">
        <v>482</v>
      </c>
      <c r="B485" s="3" t="s">
        <v>62</v>
      </c>
      <c r="C485" s="3" t="s">
        <v>205</v>
      </c>
      <c r="D485" s="3" t="s">
        <v>234</v>
      </c>
      <c r="E485" s="3" t="s">
        <v>235</v>
      </c>
      <c r="F485" s="3" t="s">
        <v>101</v>
      </c>
      <c r="G485" s="4" t="s">
        <v>15</v>
      </c>
      <c r="H485" s="44">
        <v>409594</v>
      </c>
      <c r="I485" s="45">
        <f>+H485*$K$2</f>
        <v>21667.5226</v>
      </c>
      <c r="J485" s="46">
        <v>406023.6</v>
      </c>
      <c r="K485" s="65"/>
      <c r="L485" s="7"/>
      <c r="M485" s="72">
        <v>454746.43200000003</v>
      </c>
      <c r="N485" s="73">
        <v>466927.14</v>
      </c>
      <c r="O485" s="74">
        <f t="shared" si="54"/>
        <v>442565.72399999999</v>
      </c>
      <c r="P485" s="12"/>
    </row>
    <row r="486" spans="1:16" ht="60" customHeight="1" x14ac:dyDescent="0.2">
      <c r="A486" s="24">
        <v>483</v>
      </c>
      <c r="B486" s="3" t="s">
        <v>62</v>
      </c>
      <c r="C486" s="3" t="s">
        <v>205</v>
      </c>
      <c r="D486" s="3" t="s">
        <v>234</v>
      </c>
      <c r="E486" s="3" t="s">
        <v>235</v>
      </c>
      <c r="F486" s="3" t="s">
        <v>102</v>
      </c>
      <c r="G486" s="4" t="s">
        <v>15</v>
      </c>
      <c r="H486" s="44">
        <v>241332</v>
      </c>
      <c r="I486" s="45">
        <f>+H486*$K$2</f>
        <v>12766.462800000001</v>
      </c>
      <c r="J486" s="46">
        <v>243013.8666666667</v>
      </c>
      <c r="K486" s="65"/>
      <c r="L486" s="7"/>
      <c r="M486" s="72">
        <v>272175.53066666675</v>
      </c>
      <c r="N486" s="73">
        <v>279465.94666666671</v>
      </c>
      <c r="O486" s="74">
        <f t="shared" si="54"/>
        <v>264885.11466666672</v>
      </c>
      <c r="P486" s="12"/>
    </row>
    <row r="487" spans="1:16" ht="60" customHeight="1" x14ac:dyDescent="0.2">
      <c r="A487" s="24">
        <v>484</v>
      </c>
      <c r="B487" s="3" t="s">
        <v>62</v>
      </c>
      <c r="C487" s="3" t="s">
        <v>205</v>
      </c>
      <c r="D487" s="3" t="s">
        <v>234</v>
      </c>
      <c r="E487" s="3" t="s">
        <v>235</v>
      </c>
      <c r="F487" s="3" t="s">
        <v>69</v>
      </c>
      <c r="G487" s="4" t="s">
        <v>15</v>
      </c>
      <c r="H487" s="46">
        <v>1291007.2</v>
      </c>
      <c r="I487" s="45">
        <f>+H487*$K$2</f>
        <v>68294.280880000006</v>
      </c>
      <c r="J487" s="56">
        <v>1291007.2</v>
      </c>
      <c r="K487" s="65"/>
      <c r="L487" s="7"/>
      <c r="M487" s="72">
        <v>1445928.064</v>
      </c>
      <c r="N487" s="73">
        <v>1484658.28</v>
      </c>
      <c r="O487" s="74">
        <f t="shared" si="54"/>
        <v>1407197.848</v>
      </c>
      <c r="P487" s="12"/>
    </row>
    <row r="488" spans="1:16" ht="60" customHeight="1" x14ac:dyDescent="0.2">
      <c r="A488" s="24">
        <v>485</v>
      </c>
      <c r="B488" s="3" t="s">
        <v>62</v>
      </c>
      <c r="C488" s="3" t="s">
        <v>205</v>
      </c>
      <c r="D488" s="3" t="s">
        <v>234</v>
      </c>
      <c r="E488" s="3" t="s">
        <v>235</v>
      </c>
      <c r="F488" s="3" t="s">
        <v>167</v>
      </c>
      <c r="G488" s="4" t="s">
        <v>15</v>
      </c>
      <c r="H488" s="44"/>
      <c r="I488" s="45"/>
      <c r="J488" s="46"/>
      <c r="K488" s="65"/>
      <c r="L488" s="7"/>
      <c r="M488" s="72">
        <v>512330.68320000003</v>
      </c>
      <c r="N488" s="73">
        <v>526053.82649999997</v>
      </c>
      <c r="O488" s="74">
        <f>AVERAGE(M488,N488)</f>
        <v>519192.25485000003</v>
      </c>
      <c r="P488" s="12" t="s">
        <v>384</v>
      </c>
    </row>
    <row r="489" spans="1:16" ht="60" customHeight="1" x14ac:dyDescent="0.2">
      <c r="A489" s="24">
        <v>486</v>
      </c>
      <c r="B489" s="3" t="s">
        <v>62</v>
      </c>
      <c r="C489" s="3" t="s">
        <v>205</v>
      </c>
      <c r="D489" s="3" t="s">
        <v>234</v>
      </c>
      <c r="E489" s="3" t="s">
        <v>235</v>
      </c>
      <c r="F489" s="3" t="s">
        <v>103</v>
      </c>
      <c r="G489" s="4" t="s">
        <v>15</v>
      </c>
      <c r="H489" s="46">
        <v>478760.8</v>
      </c>
      <c r="I489" s="45">
        <f>+H489*$K$2</f>
        <v>25326.446319999999</v>
      </c>
      <c r="J489" s="64">
        <v>478760.8</v>
      </c>
      <c r="K489" s="65"/>
      <c r="L489" s="7"/>
      <c r="M489" s="72">
        <v>536212.09600000002</v>
      </c>
      <c r="N489" s="73">
        <v>550574.92000000004</v>
      </c>
      <c r="O489" s="74">
        <f t="shared" si="54"/>
        <v>521849.27200000006</v>
      </c>
      <c r="P489" s="12"/>
    </row>
    <row r="490" spans="1:16" ht="60" customHeight="1" x14ac:dyDescent="0.2">
      <c r="A490" s="24">
        <v>487</v>
      </c>
      <c r="B490" s="3" t="s">
        <v>62</v>
      </c>
      <c r="C490" s="3" t="s">
        <v>205</v>
      </c>
      <c r="D490" s="3" t="s">
        <v>234</v>
      </c>
      <c r="E490" s="3" t="s">
        <v>235</v>
      </c>
      <c r="F490" s="3" t="s">
        <v>71</v>
      </c>
      <c r="G490" s="4" t="s">
        <v>15</v>
      </c>
      <c r="H490" s="46">
        <v>999631.7333333334</v>
      </c>
      <c r="I490" s="45">
        <f>+H490*$K$2</f>
        <v>52880.518693333339</v>
      </c>
      <c r="J490" s="46">
        <v>999631.7333333334</v>
      </c>
      <c r="K490" s="65"/>
      <c r="L490" s="7"/>
      <c r="M490" s="72">
        <v>1119587.5413333334</v>
      </c>
      <c r="N490" s="73">
        <v>1149576.4933333334</v>
      </c>
      <c r="O490" s="74">
        <f t="shared" si="54"/>
        <v>1089598.5893333333</v>
      </c>
      <c r="P490" s="12"/>
    </row>
    <row r="491" spans="1:16" ht="60" customHeight="1" x14ac:dyDescent="0.2">
      <c r="A491" s="24">
        <v>488</v>
      </c>
      <c r="B491" s="3" t="s">
        <v>62</v>
      </c>
      <c r="C491" s="3" t="s">
        <v>205</v>
      </c>
      <c r="D491" s="3" t="s">
        <v>234</v>
      </c>
      <c r="E491" s="3" t="s">
        <v>235</v>
      </c>
      <c r="F491" s="3" t="s">
        <v>104</v>
      </c>
      <c r="G491" s="4" t="s">
        <v>15</v>
      </c>
      <c r="H491" s="44">
        <v>242189</v>
      </c>
      <c r="I491" s="45">
        <f>+H491*$K$2</f>
        <v>12811.7981</v>
      </c>
      <c r="J491" s="46">
        <v>242188.79999999999</v>
      </c>
      <c r="K491" s="65"/>
      <c r="L491" s="7"/>
      <c r="M491" s="72">
        <v>271251.45600000001</v>
      </c>
      <c r="N491" s="73">
        <v>278517.12</v>
      </c>
      <c r="O491" s="74">
        <f t="shared" si="54"/>
        <v>263985.79199999996</v>
      </c>
      <c r="P491" s="12"/>
    </row>
    <row r="492" spans="1:16" ht="60" customHeight="1" x14ac:dyDescent="0.2">
      <c r="A492" s="24">
        <v>489</v>
      </c>
      <c r="B492" s="3" t="s">
        <v>62</v>
      </c>
      <c r="C492" s="3" t="s">
        <v>205</v>
      </c>
      <c r="D492" s="3" t="s">
        <v>234</v>
      </c>
      <c r="E492" s="3" t="s">
        <v>235</v>
      </c>
      <c r="F492" s="3" t="s">
        <v>230</v>
      </c>
      <c r="G492" s="4" t="s">
        <v>15</v>
      </c>
      <c r="H492" s="44"/>
      <c r="I492" s="45"/>
      <c r="J492" s="46"/>
      <c r="K492" s="65"/>
      <c r="L492" s="7"/>
      <c r="M492" s="72">
        <v>8496600</v>
      </c>
      <c r="N492" s="73">
        <v>8496600</v>
      </c>
      <c r="O492" s="74">
        <f t="shared" ref="O492:O497" si="59">AVERAGE(M492,N492)</f>
        <v>8496600</v>
      </c>
      <c r="P492" s="12"/>
    </row>
    <row r="493" spans="1:16" ht="60" customHeight="1" x14ac:dyDescent="0.2">
      <c r="A493" s="24">
        <v>490</v>
      </c>
      <c r="B493" s="3" t="s">
        <v>62</v>
      </c>
      <c r="C493" s="3" t="s">
        <v>205</v>
      </c>
      <c r="D493" s="3" t="s">
        <v>234</v>
      </c>
      <c r="E493" s="3" t="s">
        <v>235</v>
      </c>
      <c r="F493" s="3" t="s">
        <v>244</v>
      </c>
      <c r="G493" s="4" t="s">
        <v>15</v>
      </c>
      <c r="H493" s="44"/>
      <c r="I493" s="45"/>
      <c r="J493" s="46"/>
      <c r="K493" s="65"/>
      <c r="L493" s="7"/>
      <c r="M493" s="72">
        <v>27277.096000000001</v>
      </c>
      <c r="N493" s="73">
        <v>28007.732499999998</v>
      </c>
      <c r="O493" s="74">
        <f t="shared" si="59"/>
        <v>27642.414250000002</v>
      </c>
      <c r="P493" s="12" t="s">
        <v>384</v>
      </c>
    </row>
    <row r="494" spans="1:16" ht="60" customHeight="1" x14ac:dyDescent="0.2">
      <c r="A494" s="24">
        <v>491</v>
      </c>
      <c r="B494" s="3" t="s">
        <v>62</v>
      </c>
      <c r="C494" s="3" t="s">
        <v>205</v>
      </c>
      <c r="D494" s="3" t="s">
        <v>234</v>
      </c>
      <c r="E494" s="3" t="s">
        <v>235</v>
      </c>
      <c r="F494" s="3" t="s">
        <v>245</v>
      </c>
      <c r="G494" s="4" t="s">
        <v>15</v>
      </c>
      <c r="H494" s="44"/>
      <c r="I494" s="45"/>
      <c r="J494" s="46"/>
      <c r="K494" s="65"/>
      <c r="L494" s="7"/>
      <c r="M494" s="72">
        <v>10419764.364800001</v>
      </c>
      <c r="N494" s="73">
        <v>10698865.196</v>
      </c>
      <c r="O494" s="74">
        <f t="shared" si="59"/>
        <v>10559314.780400001</v>
      </c>
      <c r="P494" s="12" t="s">
        <v>384</v>
      </c>
    </row>
    <row r="495" spans="1:16" ht="60" customHeight="1" x14ac:dyDescent="0.2">
      <c r="A495" s="24">
        <v>492</v>
      </c>
      <c r="B495" s="3" t="s">
        <v>62</v>
      </c>
      <c r="C495" s="3" t="s">
        <v>205</v>
      </c>
      <c r="D495" s="3" t="s">
        <v>234</v>
      </c>
      <c r="E495" s="3" t="s">
        <v>235</v>
      </c>
      <c r="F495" s="3" t="s">
        <v>231</v>
      </c>
      <c r="G495" s="4" t="s">
        <v>15</v>
      </c>
      <c r="H495" s="44"/>
      <c r="I495" s="45"/>
      <c r="J495" s="46"/>
      <c r="K495" s="65"/>
      <c r="L495" s="7"/>
      <c r="M495" s="72">
        <v>3540250</v>
      </c>
      <c r="N495" s="73">
        <v>3540250</v>
      </c>
      <c r="O495" s="74">
        <f t="shared" si="59"/>
        <v>3540250</v>
      </c>
      <c r="P495" s="12"/>
    </row>
    <row r="496" spans="1:16" ht="60" customHeight="1" x14ac:dyDescent="0.2">
      <c r="A496" s="24">
        <v>493</v>
      </c>
      <c r="B496" s="3" t="s">
        <v>62</v>
      </c>
      <c r="C496" s="3" t="s">
        <v>205</v>
      </c>
      <c r="D496" s="3" t="s">
        <v>234</v>
      </c>
      <c r="E496" s="3" t="s">
        <v>235</v>
      </c>
      <c r="F496" s="3" t="s">
        <v>232</v>
      </c>
      <c r="G496" s="4" t="s">
        <v>15</v>
      </c>
      <c r="H496" s="44"/>
      <c r="I496" s="45"/>
      <c r="J496" s="46"/>
      <c r="K496" s="65"/>
      <c r="L496" s="7"/>
      <c r="M496" s="72">
        <v>2761395</v>
      </c>
      <c r="N496" s="73">
        <v>2761395</v>
      </c>
      <c r="O496" s="74">
        <f t="shared" si="59"/>
        <v>2761395</v>
      </c>
      <c r="P496" s="12"/>
    </row>
    <row r="497" spans="1:16" ht="60" customHeight="1" x14ac:dyDescent="0.2">
      <c r="A497" s="24">
        <v>494</v>
      </c>
      <c r="B497" s="3" t="s">
        <v>62</v>
      </c>
      <c r="C497" s="3" t="s">
        <v>205</v>
      </c>
      <c r="D497" s="3" t="s">
        <v>234</v>
      </c>
      <c r="E497" s="3" t="s">
        <v>235</v>
      </c>
      <c r="F497" s="3" t="s">
        <v>233</v>
      </c>
      <c r="G497" s="4" t="s">
        <v>15</v>
      </c>
      <c r="H497" s="44"/>
      <c r="I497" s="45"/>
      <c r="J497" s="46"/>
      <c r="K497" s="65"/>
      <c r="L497" s="7"/>
      <c r="M497" s="72">
        <v>4956350</v>
      </c>
      <c r="N497" s="73">
        <v>4956350</v>
      </c>
      <c r="O497" s="74">
        <f t="shared" si="59"/>
        <v>4956350</v>
      </c>
      <c r="P497" s="12"/>
    </row>
    <row r="498" spans="1:16" ht="60" customHeight="1" x14ac:dyDescent="0.2">
      <c r="A498" s="24">
        <v>495</v>
      </c>
      <c r="B498" s="3" t="s">
        <v>62</v>
      </c>
      <c r="C498" s="3" t="s">
        <v>205</v>
      </c>
      <c r="D498" s="3" t="s">
        <v>234</v>
      </c>
      <c r="E498" s="3" t="s">
        <v>235</v>
      </c>
      <c r="F498" s="3" t="s">
        <v>105</v>
      </c>
      <c r="G498" s="4" t="s">
        <v>15</v>
      </c>
      <c r="H498" s="46">
        <v>793896</v>
      </c>
      <c r="I498" s="45">
        <f t="shared" ref="I498:I522" si="60">+H498*$K$2</f>
        <v>41997.098400000003</v>
      </c>
      <c r="J498" s="46">
        <v>793896</v>
      </c>
      <c r="K498" s="65"/>
      <c r="L498" s="7"/>
      <c r="M498" s="72">
        <v>889163.52</v>
      </c>
      <c r="N498" s="73">
        <v>912980.4</v>
      </c>
      <c r="O498" s="74">
        <f t="shared" si="54"/>
        <v>865346.64</v>
      </c>
      <c r="P498" s="12"/>
    </row>
    <row r="499" spans="1:16" ht="60" customHeight="1" x14ac:dyDescent="0.2">
      <c r="A499" s="24">
        <v>496</v>
      </c>
      <c r="B499" s="3" t="s">
        <v>62</v>
      </c>
      <c r="C499" s="3" t="s">
        <v>205</v>
      </c>
      <c r="D499" s="3" t="s">
        <v>234</v>
      </c>
      <c r="E499" s="3" t="s">
        <v>235</v>
      </c>
      <c r="F499" s="3" t="s">
        <v>75</v>
      </c>
      <c r="G499" s="4" t="s">
        <v>15</v>
      </c>
      <c r="H499" s="46">
        <v>111467.2</v>
      </c>
      <c r="I499" s="45">
        <f t="shared" si="60"/>
        <v>5896.6148800000001</v>
      </c>
      <c r="J499" s="46">
        <v>111467.2</v>
      </c>
      <c r="K499" s="65"/>
      <c r="L499" s="7"/>
      <c r="M499" s="72">
        <v>124843.264</v>
      </c>
      <c r="N499" s="73">
        <v>128187.28</v>
      </c>
      <c r="O499" s="74">
        <f t="shared" si="54"/>
        <v>121499.24799999998</v>
      </c>
      <c r="P499" s="12"/>
    </row>
    <row r="500" spans="1:16" ht="60" customHeight="1" x14ac:dyDescent="0.2">
      <c r="A500" s="24">
        <v>497</v>
      </c>
      <c r="B500" s="3" t="s">
        <v>62</v>
      </c>
      <c r="C500" s="3" t="s">
        <v>205</v>
      </c>
      <c r="D500" s="3" t="s">
        <v>234</v>
      </c>
      <c r="E500" s="3" t="s">
        <v>235</v>
      </c>
      <c r="F500" s="3" t="s">
        <v>76</v>
      </c>
      <c r="G500" s="4" t="s">
        <v>15</v>
      </c>
      <c r="H500" s="44">
        <v>136199</v>
      </c>
      <c r="I500" s="45">
        <f t="shared" si="60"/>
        <v>7204.9271000000008</v>
      </c>
      <c r="J500" s="46">
        <v>137024.5333333333</v>
      </c>
      <c r="K500" s="65"/>
      <c r="L500" s="7"/>
      <c r="M500" s="72">
        <v>153467.47733333329</v>
      </c>
      <c r="N500" s="73">
        <v>157578.21333333329</v>
      </c>
      <c r="O500" s="74">
        <f t="shared" si="54"/>
        <v>149356.74133333328</v>
      </c>
      <c r="P500" s="12"/>
    </row>
    <row r="501" spans="1:16" ht="60" customHeight="1" x14ac:dyDescent="0.2">
      <c r="A501" s="24">
        <v>498</v>
      </c>
      <c r="B501" s="3" t="s">
        <v>62</v>
      </c>
      <c r="C501" s="3" t="s">
        <v>205</v>
      </c>
      <c r="D501" s="3" t="s">
        <v>234</v>
      </c>
      <c r="E501" s="3" t="s">
        <v>235</v>
      </c>
      <c r="F501" s="3" t="s">
        <v>78</v>
      </c>
      <c r="G501" s="4" t="s">
        <v>15</v>
      </c>
      <c r="H501" s="46">
        <v>481513.8</v>
      </c>
      <c r="I501" s="45">
        <f t="shared" si="60"/>
        <v>25472.080020000001</v>
      </c>
      <c r="J501" s="46">
        <v>481513.8</v>
      </c>
      <c r="K501" s="65"/>
      <c r="L501" s="7"/>
      <c r="M501" s="72">
        <v>539295.45600000001</v>
      </c>
      <c r="N501" s="73">
        <v>553740.87</v>
      </c>
      <c r="O501" s="74">
        <f t="shared" si="54"/>
        <v>524850.04200000002</v>
      </c>
      <c r="P501" s="12"/>
    </row>
    <row r="502" spans="1:16" ht="60" customHeight="1" x14ac:dyDescent="0.2">
      <c r="A502" s="24">
        <v>499</v>
      </c>
      <c r="B502" s="3" t="s">
        <v>62</v>
      </c>
      <c r="C502" s="3" t="s">
        <v>205</v>
      </c>
      <c r="D502" s="3" t="s">
        <v>234</v>
      </c>
      <c r="E502" s="3" t="s">
        <v>235</v>
      </c>
      <c r="F502" s="3" t="s">
        <v>79</v>
      </c>
      <c r="G502" s="4" t="s">
        <v>15</v>
      </c>
      <c r="H502" s="46">
        <v>250010.4</v>
      </c>
      <c r="I502" s="45">
        <f t="shared" si="60"/>
        <v>13225.550160000001</v>
      </c>
      <c r="J502" s="46">
        <v>250010.4</v>
      </c>
      <c r="K502" s="65"/>
      <c r="L502" s="7"/>
      <c r="M502" s="72">
        <v>280011.64799999999</v>
      </c>
      <c r="N502" s="73">
        <v>287511.95999999996</v>
      </c>
      <c r="O502" s="74">
        <f t="shared" si="54"/>
        <v>272511.33599999995</v>
      </c>
      <c r="P502" s="12"/>
    </row>
    <row r="503" spans="1:16" ht="60" customHeight="1" x14ac:dyDescent="0.2">
      <c r="A503" s="24">
        <v>500</v>
      </c>
      <c r="B503" s="3" t="s">
        <v>62</v>
      </c>
      <c r="C503" s="3" t="s">
        <v>205</v>
      </c>
      <c r="D503" s="3" t="s">
        <v>234</v>
      </c>
      <c r="E503" s="3" t="s">
        <v>235</v>
      </c>
      <c r="F503" s="3" t="s">
        <v>81</v>
      </c>
      <c r="G503" s="4" t="s">
        <v>15</v>
      </c>
      <c r="H503" s="46">
        <v>482595.4</v>
      </c>
      <c r="I503" s="45">
        <f t="shared" si="60"/>
        <v>25529.296660000004</v>
      </c>
      <c r="J503" s="46">
        <v>482595.4</v>
      </c>
      <c r="K503" s="65"/>
      <c r="L503" s="7"/>
      <c r="M503" s="72">
        <v>540506.848</v>
      </c>
      <c r="N503" s="73">
        <v>554984.71000000008</v>
      </c>
      <c r="O503" s="74">
        <f t="shared" si="54"/>
        <v>526028.98600000003</v>
      </c>
      <c r="P503" s="12"/>
    </row>
    <row r="504" spans="1:16" ht="60" customHeight="1" x14ac:dyDescent="0.2">
      <c r="A504" s="24">
        <v>501</v>
      </c>
      <c r="B504" s="3" t="s">
        <v>10</v>
      </c>
      <c r="C504" s="3" t="s">
        <v>246</v>
      </c>
      <c r="D504" s="3" t="s">
        <v>246</v>
      </c>
      <c r="E504" s="3"/>
      <c r="F504" s="3" t="s">
        <v>247</v>
      </c>
      <c r="G504" s="4" t="s">
        <v>15</v>
      </c>
      <c r="H504" s="44">
        <v>122874</v>
      </c>
      <c r="I504" s="45">
        <f t="shared" si="60"/>
        <v>6500.0346</v>
      </c>
      <c r="J504" s="46">
        <v>122874.25</v>
      </c>
      <c r="K504" s="65"/>
      <c r="L504" s="7"/>
      <c r="M504" s="72">
        <v>137619.16</v>
      </c>
      <c r="N504" s="73">
        <v>141305.38750000001</v>
      </c>
      <c r="O504" s="74">
        <f t="shared" si="54"/>
        <v>133932.9325</v>
      </c>
      <c r="P504" s="12"/>
    </row>
    <row r="505" spans="1:16" ht="60" customHeight="1" x14ac:dyDescent="0.2">
      <c r="A505" s="24">
        <v>502</v>
      </c>
      <c r="B505" s="3" t="s">
        <v>10</v>
      </c>
      <c r="C505" s="3" t="s">
        <v>246</v>
      </c>
      <c r="D505" s="3" t="s">
        <v>246</v>
      </c>
      <c r="E505" s="3"/>
      <c r="F505" s="3" t="s">
        <v>248</v>
      </c>
      <c r="G505" s="4" t="s">
        <v>15</v>
      </c>
      <c r="H505" s="44">
        <v>21224</v>
      </c>
      <c r="I505" s="45">
        <f t="shared" si="60"/>
        <v>1122.7496000000001</v>
      </c>
      <c r="J505" s="46">
        <v>21243.8</v>
      </c>
      <c r="K505" s="65"/>
      <c r="L505" s="7"/>
      <c r="M505" s="72">
        <v>23793.056</v>
      </c>
      <c r="N505" s="73">
        <v>24430.370000000003</v>
      </c>
      <c r="O505" s="74">
        <f t="shared" si="54"/>
        <v>23155.741999999998</v>
      </c>
      <c r="P505" s="12"/>
    </row>
    <row r="506" spans="1:16" ht="60" customHeight="1" x14ac:dyDescent="0.2">
      <c r="A506" s="24">
        <v>503</v>
      </c>
      <c r="B506" s="3" t="s">
        <v>10</v>
      </c>
      <c r="C506" s="3" t="s">
        <v>246</v>
      </c>
      <c r="D506" s="3" t="s">
        <v>246</v>
      </c>
      <c r="E506" s="3"/>
      <c r="F506" s="3" t="s">
        <v>249</v>
      </c>
      <c r="G506" s="4" t="s">
        <v>15</v>
      </c>
      <c r="H506" s="44">
        <v>412306</v>
      </c>
      <c r="I506" s="45">
        <f t="shared" si="60"/>
        <v>21810.987400000002</v>
      </c>
      <c r="J506" s="46">
        <v>412305.75</v>
      </c>
      <c r="K506" s="65"/>
      <c r="L506" s="7"/>
      <c r="M506" s="72">
        <v>461782.44000000006</v>
      </c>
      <c r="N506" s="73">
        <v>474151.6125000001</v>
      </c>
      <c r="O506" s="74">
        <f t="shared" si="54"/>
        <v>449413.26750000007</v>
      </c>
      <c r="P506" s="12"/>
    </row>
    <row r="507" spans="1:16" ht="60" customHeight="1" x14ac:dyDescent="0.2">
      <c r="A507" s="24">
        <v>504</v>
      </c>
      <c r="B507" s="3" t="s">
        <v>10</v>
      </c>
      <c r="C507" s="3" t="s">
        <v>246</v>
      </c>
      <c r="D507" s="3" t="s">
        <v>246</v>
      </c>
      <c r="E507" s="3"/>
      <c r="F507" s="3" t="s">
        <v>250</v>
      </c>
      <c r="G507" s="4" t="s">
        <v>15</v>
      </c>
      <c r="H507" s="44">
        <v>33847</v>
      </c>
      <c r="I507" s="45">
        <f t="shared" si="60"/>
        <v>1790.5063</v>
      </c>
      <c r="J507" s="46">
        <v>33847.300000000003</v>
      </c>
      <c r="K507" s="65"/>
      <c r="L507" s="7"/>
      <c r="M507" s="72">
        <v>37908.976000000002</v>
      </c>
      <c r="N507" s="73">
        <v>38924.395000000004</v>
      </c>
      <c r="O507" s="74">
        <f t="shared" si="54"/>
        <v>36893.557000000008</v>
      </c>
      <c r="P507" s="12"/>
    </row>
    <row r="508" spans="1:16" ht="60" customHeight="1" x14ac:dyDescent="0.2">
      <c r="A508" s="24">
        <v>505</v>
      </c>
      <c r="B508" s="3" t="s">
        <v>10</v>
      </c>
      <c r="C508" s="3" t="s">
        <v>246</v>
      </c>
      <c r="D508" s="3" t="s">
        <v>246</v>
      </c>
      <c r="E508" s="3"/>
      <c r="F508" s="3" t="s">
        <v>120</v>
      </c>
      <c r="G508" s="4" t="s">
        <v>15</v>
      </c>
      <c r="H508" s="44">
        <v>62317</v>
      </c>
      <c r="I508" s="45">
        <f t="shared" si="60"/>
        <v>3296.5693000000001</v>
      </c>
      <c r="J508" s="46">
        <v>53865.4</v>
      </c>
      <c r="K508" s="65"/>
      <c r="L508" s="7"/>
      <c r="M508" s="72">
        <v>60329.248000000007</v>
      </c>
      <c r="N508" s="73">
        <v>61945.210000000006</v>
      </c>
      <c r="O508" s="74">
        <f t="shared" si="54"/>
        <v>58713.286</v>
      </c>
      <c r="P508" s="12"/>
    </row>
    <row r="509" spans="1:16" ht="60" customHeight="1" x14ac:dyDescent="0.2">
      <c r="A509" s="24">
        <v>506</v>
      </c>
      <c r="B509" s="3" t="s">
        <v>10</v>
      </c>
      <c r="C509" s="3" t="s">
        <v>246</v>
      </c>
      <c r="D509" s="3" t="s">
        <v>246</v>
      </c>
      <c r="E509" s="3"/>
      <c r="F509" s="3" t="s">
        <v>251</v>
      </c>
      <c r="G509" s="4" t="s">
        <v>15</v>
      </c>
      <c r="H509" s="44">
        <v>80185</v>
      </c>
      <c r="I509" s="45">
        <f t="shared" si="60"/>
        <v>4241.7865000000002</v>
      </c>
      <c r="J509" s="46">
        <v>80185.25</v>
      </c>
      <c r="K509" s="65"/>
      <c r="L509" s="7"/>
      <c r="M509" s="72">
        <v>89807.48</v>
      </c>
      <c r="N509" s="73">
        <v>92213.037500000006</v>
      </c>
      <c r="O509" s="74">
        <f t="shared" si="54"/>
        <v>87401.922499999986</v>
      </c>
      <c r="P509" s="12"/>
    </row>
    <row r="510" spans="1:16" ht="60" customHeight="1" x14ac:dyDescent="0.2">
      <c r="A510" s="24">
        <v>507</v>
      </c>
      <c r="B510" s="3" t="s">
        <v>10</v>
      </c>
      <c r="C510" s="3" t="s">
        <v>246</v>
      </c>
      <c r="D510" s="3" t="s">
        <v>246</v>
      </c>
      <c r="E510" s="3"/>
      <c r="F510" s="3" t="s">
        <v>252</v>
      </c>
      <c r="G510" s="4" t="s">
        <v>15</v>
      </c>
      <c r="H510" s="44">
        <v>660526</v>
      </c>
      <c r="I510" s="45">
        <f t="shared" si="60"/>
        <v>34941.825400000002</v>
      </c>
      <c r="J510" s="46">
        <v>660525.69999999995</v>
      </c>
      <c r="K510" s="65"/>
      <c r="L510" s="7"/>
      <c r="M510" s="72">
        <v>739788.78399999999</v>
      </c>
      <c r="N510" s="73">
        <v>759604.55500000005</v>
      </c>
      <c r="O510" s="74">
        <f t="shared" si="54"/>
        <v>719973.01299999992</v>
      </c>
      <c r="P510" s="12"/>
    </row>
    <row r="511" spans="1:16" ht="60" customHeight="1" x14ac:dyDescent="0.2">
      <c r="A511" s="24">
        <v>508</v>
      </c>
      <c r="B511" s="3" t="s">
        <v>10</v>
      </c>
      <c r="C511" s="3" t="s">
        <v>246</v>
      </c>
      <c r="D511" s="3" t="s">
        <v>246</v>
      </c>
      <c r="E511" s="3"/>
      <c r="F511" s="3" t="s">
        <v>253</v>
      </c>
      <c r="G511" s="4" t="s">
        <v>15</v>
      </c>
      <c r="H511" s="44">
        <v>250546</v>
      </c>
      <c r="I511" s="45">
        <f t="shared" si="60"/>
        <v>13253.883400000001</v>
      </c>
      <c r="J511" s="46">
        <v>250546.4</v>
      </c>
      <c r="K511" s="65"/>
      <c r="L511" s="7"/>
      <c r="M511" s="72">
        <v>280611.96799999999</v>
      </c>
      <c r="N511" s="73">
        <v>288128.36</v>
      </c>
      <c r="O511" s="74">
        <f t="shared" si="54"/>
        <v>273095.576</v>
      </c>
      <c r="P511" s="12"/>
    </row>
    <row r="512" spans="1:16" ht="60" customHeight="1" x14ac:dyDescent="0.2">
      <c r="A512" s="24">
        <v>509</v>
      </c>
      <c r="B512" s="3" t="s">
        <v>10</v>
      </c>
      <c r="C512" s="3" t="s">
        <v>246</v>
      </c>
      <c r="D512" s="3" t="s">
        <v>246</v>
      </c>
      <c r="E512" s="3"/>
      <c r="F512" s="3" t="s">
        <v>254</v>
      </c>
      <c r="G512" s="4" t="s">
        <v>15</v>
      </c>
      <c r="H512" s="44">
        <v>373509</v>
      </c>
      <c r="I512" s="45">
        <f t="shared" si="60"/>
        <v>19758.626100000001</v>
      </c>
      <c r="J512" s="46">
        <v>373509.2</v>
      </c>
      <c r="K512" s="65"/>
      <c r="L512" s="7"/>
      <c r="M512" s="72">
        <v>418330.304</v>
      </c>
      <c r="N512" s="73">
        <v>429535.57999999996</v>
      </c>
      <c r="O512" s="74">
        <f t="shared" si="54"/>
        <v>407125.02799999993</v>
      </c>
      <c r="P512" s="12"/>
    </row>
    <row r="513" spans="1:16" ht="60" customHeight="1" x14ac:dyDescent="0.2">
      <c r="A513" s="24">
        <v>510</v>
      </c>
      <c r="B513" s="3" t="s">
        <v>10</v>
      </c>
      <c r="C513" s="3" t="s">
        <v>246</v>
      </c>
      <c r="D513" s="3" t="s">
        <v>246</v>
      </c>
      <c r="E513" s="3"/>
      <c r="F513" s="3" t="s">
        <v>255</v>
      </c>
      <c r="G513" s="4" t="s">
        <v>256</v>
      </c>
      <c r="H513" s="44">
        <v>68825</v>
      </c>
      <c r="I513" s="45">
        <f t="shared" si="60"/>
        <v>3640.8425000000002</v>
      </c>
      <c r="J513" s="46">
        <v>68825.2</v>
      </c>
      <c r="K513" s="65"/>
      <c r="L513" s="7"/>
      <c r="M513" s="72">
        <v>77084.224000000002</v>
      </c>
      <c r="N513" s="73">
        <v>79148.98</v>
      </c>
      <c r="O513" s="74">
        <f t="shared" si="54"/>
        <v>75019.467999999993</v>
      </c>
      <c r="P513" s="12"/>
    </row>
    <row r="514" spans="1:16" ht="60" customHeight="1" x14ac:dyDescent="0.2">
      <c r="A514" s="24">
        <v>511</v>
      </c>
      <c r="B514" s="3" t="s">
        <v>10</v>
      </c>
      <c r="C514" s="3" t="s">
        <v>246</v>
      </c>
      <c r="D514" s="3" t="s">
        <v>246</v>
      </c>
      <c r="E514" s="3"/>
      <c r="F514" s="3" t="s">
        <v>257</v>
      </c>
      <c r="G514" s="4" t="s">
        <v>258</v>
      </c>
      <c r="H514" s="44">
        <v>34850</v>
      </c>
      <c r="I514" s="45">
        <f t="shared" si="60"/>
        <v>1843.5650000000001</v>
      </c>
      <c r="J514" s="46">
        <v>34849.9</v>
      </c>
      <c r="K514" s="65"/>
      <c r="L514" s="7"/>
      <c r="M514" s="72">
        <v>39031.888000000006</v>
      </c>
      <c r="N514" s="73">
        <v>40077.385000000002</v>
      </c>
      <c r="O514" s="74">
        <f t="shared" si="54"/>
        <v>37986.391000000003</v>
      </c>
      <c r="P514" s="12"/>
    </row>
    <row r="515" spans="1:16" ht="60" customHeight="1" x14ac:dyDescent="0.2">
      <c r="A515" s="24">
        <v>512</v>
      </c>
      <c r="B515" s="3" t="s">
        <v>10</v>
      </c>
      <c r="C515" s="3" t="s">
        <v>246</v>
      </c>
      <c r="D515" s="3" t="s">
        <v>246</v>
      </c>
      <c r="E515" s="3"/>
      <c r="F515" s="3" t="s">
        <v>259</v>
      </c>
      <c r="G515" s="4" t="s">
        <v>260</v>
      </c>
      <c r="H515" s="44">
        <v>47939</v>
      </c>
      <c r="I515" s="45">
        <f t="shared" si="60"/>
        <v>2535.9731000000002</v>
      </c>
      <c r="J515" s="46">
        <v>47938.5</v>
      </c>
      <c r="K515" s="65"/>
      <c r="L515" s="7"/>
      <c r="M515" s="72">
        <v>53691.12000000001</v>
      </c>
      <c r="N515" s="73">
        <v>55129.275000000009</v>
      </c>
      <c r="O515" s="74">
        <f t="shared" si="54"/>
        <v>52252.965000000004</v>
      </c>
      <c r="P515" s="12"/>
    </row>
    <row r="516" spans="1:16" ht="60" customHeight="1" x14ac:dyDescent="0.2">
      <c r="A516" s="24">
        <v>513</v>
      </c>
      <c r="B516" s="3" t="s">
        <v>10</v>
      </c>
      <c r="C516" s="3" t="s">
        <v>246</v>
      </c>
      <c r="D516" s="3" t="s">
        <v>246</v>
      </c>
      <c r="E516" s="3"/>
      <c r="F516" s="3" t="s">
        <v>261</v>
      </c>
      <c r="G516" s="4" t="s">
        <v>262</v>
      </c>
      <c r="H516" s="44">
        <v>92583</v>
      </c>
      <c r="I516" s="45">
        <f t="shared" si="60"/>
        <v>4897.6406999999999</v>
      </c>
      <c r="J516" s="46">
        <v>92583</v>
      </c>
      <c r="K516" s="65"/>
      <c r="L516" s="7"/>
      <c r="M516" s="72">
        <v>103692.95999999999</v>
      </c>
      <c r="N516" s="73">
        <v>106470.45</v>
      </c>
      <c r="O516" s="74">
        <f t="shared" si="54"/>
        <v>100915.46999999999</v>
      </c>
      <c r="P516" s="12"/>
    </row>
    <row r="517" spans="1:16" ht="60" customHeight="1" x14ac:dyDescent="0.2">
      <c r="A517" s="24">
        <v>514</v>
      </c>
      <c r="B517" s="3" t="s">
        <v>10</v>
      </c>
      <c r="C517" s="3" t="s">
        <v>246</v>
      </c>
      <c r="D517" s="3" t="s">
        <v>246</v>
      </c>
      <c r="E517" s="3"/>
      <c r="F517" s="3" t="s">
        <v>263</v>
      </c>
      <c r="G517" s="4" t="s">
        <v>15</v>
      </c>
      <c r="H517" s="44">
        <v>161595</v>
      </c>
      <c r="I517" s="45">
        <f t="shared" si="60"/>
        <v>8548.3755000000001</v>
      </c>
      <c r="J517" s="46">
        <v>161595.29999999999</v>
      </c>
      <c r="K517" s="65"/>
      <c r="L517" s="7"/>
      <c r="M517" s="72">
        <v>180986.73599999998</v>
      </c>
      <c r="N517" s="73">
        <v>185834.59499999997</v>
      </c>
      <c r="O517" s="74">
        <f t="shared" ref="O517:O561" si="61">AVERAGE(J517+M517+N517)/3</f>
        <v>176138.87699999998</v>
      </c>
      <c r="P517" s="12"/>
    </row>
    <row r="518" spans="1:16" ht="60" customHeight="1" x14ac:dyDescent="0.2">
      <c r="A518" s="24">
        <v>515</v>
      </c>
      <c r="B518" s="3" t="s">
        <v>10</v>
      </c>
      <c r="C518" s="3" t="s">
        <v>246</v>
      </c>
      <c r="D518" s="3" t="s">
        <v>246</v>
      </c>
      <c r="E518" s="3"/>
      <c r="F518" s="3" t="s">
        <v>155</v>
      </c>
      <c r="G518" s="4" t="s">
        <v>15</v>
      </c>
      <c r="H518" s="46">
        <v>594792.19999999995</v>
      </c>
      <c r="I518" s="45">
        <f t="shared" si="60"/>
        <v>31464.507379999999</v>
      </c>
      <c r="J518" s="46">
        <v>594792.19999999995</v>
      </c>
      <c r="K518" s="31" t="s">
        <v>360</v>
      </c>
      <c r="L518" s="7">
        <v>19900</v>
      </c>
      <c r="M518" s="72">
        <v>666167.26399999997</v>
      </c>
      <c r="N518" s="73">
        <v>684011.02999999991</v>
      </c>
      <c r="O518" s="74">
        <f t="shared" si="61"/>
        <v>648323.49800000002</v>
      </c>
      <c r="P518" s="12" t="s">
        <v>381</v>
      </c>
    </row>
    <row r="519" spans="1:16" ht="60" customHeight="1" x14ac:dyDescent="0.2">
      <c r="A519" s="24">
        <v>516</v>
      </c>
      <c r="B519" s="3" t="s">
        <v>10</v>
      </c>
      <c r="C519" s="3" t="s">
        <v>246</v>
      </c>
      <c r="D519" s="3" t="s">
        <v>246</v>
      </c>
      <c r="E519" s="3"/>
      <c r="F519" s="3" t="s">
        <v>264</v>
      </c>
      <c r="G519" s="4" t="s">
        <v>15</v>
      </c>
      <c r="H519" s="44">
        <v>72670</v>
      </c>
      <c r="I519" s="45">
        <f t="shared" si="60"/>
        <v>3844.2430000000004</v>
      </c>
      <c r="J519" s="46">
        <v>72669.600000000006</v>
      </c>
      <c r="K519" s="65"/>
      <c r="L519" s="7"/>
      <c r="M519" s="72">
        <v>81389.952000000005</v>
      </c>
      <c r="N519" s="73">
        <v>83570.040000000008</v>
      </c>
      <c r="O519" s="74">
        <f t="shared" si="61"/>
        <v>79209.864000000016</v>
      </c>
      <c r="P519" s="12"/>
    </row>
    <row r="520" spans="1:16" ht="60" customHeight="1" x14ac:dyDescent="0.2">
      <c r="A520" s="24">
        <v>517</v>
      </c>
      <c r="B520" s="3" t="s">
        <v>10</v>
      </c>
      <c r="C520" s="3" t="s">
        <v>246</v>
      </c>
      <c r="D520" s="3" t="s">
        <v>246</v>
      </c>
      <c r="E520" s="3"/>
      <c r="F520" s="3" t="s">
        <v>157</v>
      </c>
      <c r="G520" s="4" t="s">
        <v>15</v>
      </c>
      <c r="H520" s="46">
        <v>399063.2</v>
      </c>
      <c r="I520" s="45">
        <f t="shared" si="60"/>
        <v>21110.443280000003</v>
      </c>
      <c r="J520" s="46">
        <v>399063.2</v>
      </c>
      <c r="K520" s="31" t="s">
        <v>361</v>
      </c>
      <c r="L520" s="7">
        <v>87123</v>
      </c>
      <c r="M520" s="72">
        <v>446950.78400000004</v>
      </c>
      <c r="N520" s="73">
        <v>458922.68000000005</v>
      </c>
      <c r="O520" s="74">
        <f t="shared" si="61"/>
        <v>434978.88800000004</v>
      </c>
      <c r="P520" s="12" t="s">
        <v>381</v>
      </c>
    </row>
    <row r="521" spans="1:16" ht="60" customHeight="1" x14ac:dyDescent="0.2">
      <c r="A521" s="24">
        <v>518</v>
      </c>
      <c r="B521" s="3" t="s">
        <v>10</v>
      </c>
      <c r="C521" s="3" t="s">
        <v>246</v>
      </c>
      <c r="D521" s="3" t="s">
        <v>246</v>
      </c>
      <c r="E521" s="3"/>
      <c r="F521" s="3" t="s">
        <v>265</v>
      </c>
      <c r="G521" s="4" t="s">
        <v>15</v>
      </c>
      <c r="H521" s="44">
        <v>1133102</v>
      </c>
      <c r="I521" s="45">
        <f t="shared" si="60"/>
        <v>59941.095800000003</v>
      </c>
      <c r="J521" s="46">
        <v>1133102.1333333331</v>
      </c>
      <c r="K521" s="65"/>
      <c r="L521" s="7"/>
      <c r="M521" s="72">
        <v>1269074.3893333331</v>
      </c>
      <c r="N521" s="73">
        <v>1303067.4533333331</v>
      </c>
      <c r="O521" s="74">
        <f t="shared" si="61"/>
        <v>1235081.3253333331</v>
      </c>
      <c r="P521" s="12"/>
    </row>
    <row r="522" spans="1:16" ht="60" customHeight="1" x14ac:dyDescent="0.2">
      <c r="A522" s="24">
        <v>519</v>
      </c>
      <c r="B522" s="3" t="s">
        <v>10</v>
      </c>
      <c r="C522" s="3" t="s">
        <v>246</v>
      </c>
      <c r="D522" s="3" t="s">
        <v>246</v>
      </c>
      <c r="E522" s="3"/>
      <c r="F522" s="3" t="s">
        <v>266</v>
      </c>
      <c r="G522" s="4" t="s">
        <v>15</v>
      </c>
      <c r="H522" s="44">
        <v>121550</v>
      </c>
      <c r="I522" s="45">
        <f t="shared" si="60"/>
        <v>6429.9949999999999</v>
      </c>
      <c r="J522" s="46">
        <v>121549.9</v>
      </c>
      <c r="K522" s="65"/>
      <c r="L522" s="7"/>
      <c r="M522" s="72">
        <v>136135.88800000001</v>
      </c>
      <c r="N522" s="73">
        <v>139782.38500000001</v>
      </c>
      <c r="O522" s="74">
        <f t="shared" si="61"/>
        <v>132489.391</v>
      </c>
      <c r="P522" s="12"/>
    </row>
    <row r="523" spans="1:16" ht="60" customHeight="1" x14ac:dyDescent="0.2">
      <c r="A523" s="24">
        <v>520</v>
      </c>
      <c r="B523" s="3" t="s">
        <v>62</v>
      </c>
      <c r="C523" s="3" t="s">
        <v>267</v>
      </c>
      <c r="D523" s="3" t="s">
        <v>267</v>
      </c>
      <c r="E523" s="3"/>
      <c r="F523" s="3" t="s">
        <v>268</v>
      </c>
      <c r="G523" s="4" t="s">
        <v>15</v>
      </c>
      <c r="H523" s="44"/>
      <c r="I523" s="45"/>
      <c r="J523" s="46"/>
      <c r="K523" s="65"/>
      <c r="L523" s="7"/>
      <c r="M523" s="72">
        <v>849660</v>
      </c>
      <c r="N523" s="73">
        <v>849660</v>
      </c>
      <c r="O523" s="74">
        <f t="shared" ref="O523:O524" si="62">AVERAGE(M523,N523)</f>
        <v>849660</v>
      </c>
      <c r="P523" s="12"/>
    </row>
    <row r="524" spans="1:16" ht="60" customHeight="1" x14ac:dyDescent="0.2">
      <c r="A524" s="24">
        <v>521</v>
      </c>
      <c r="B524" s="3" t="s">
        <v>62</v>
      </c>
      <c r="C524" s="3" t="s">
        <v>267</v>
      </c>
      <c r="D524" s="3" t="s">
        <v>267</v>
      </c>
      <c r="E524" s="3"/>
      <c r="F524" s="3" t="s">
        <v>269</v>
      </c>
      <c r="G524" s="4" t="s">
        <v>15</v>
      </c>
      <c r="H524" s="44"/>
      <c r="I524" s="45"/>
      <c r="J524" s="46"/>
      <c r="K524" s="65"/>
      <c r="L524" s="7"/>
      <c r="M524" s="72">
        <v>7788550</v>
      </c>
      <c r="N524" s="73">
        <v>7788550</v>
      </c>
      <c r="O524" s="74">
        <f t="shared" si="62"/>
        <v>7788550</v>
      </c>
      <c r="P524" s="12"/>
    </row>
    <row r="525" spans="1:16" ht="60" customHeight="1" x14ac:dyDescent="0.2">
      <c r="A525" s="24">
        <v>522</v>
      </c>
      <c r="B525" s="3" t="s">
        <v>62</v>
      </c>
      <c r="C525" s="3" t="s">
        <v>267</v>
      </c>
      <c r="D525" s="3" t="s">
        <v>267</v>
      </c>
      <c r="E525" s="3" t="s">
        <v>267</v>
      </c>
      <c r="F525" s="3" t="s">
        <v>270</v>
      </c>
      <c r="G525" s="4" t="s">
        <v>15</v>
      </c>
      <c r="H525" s="44">
        <v>3419867</v>
      </c>
      <c r="I525" s="45">
        <f>+H525*$K$2</f>
        <v>180910.96430000002</v>
      </c>
      <c r="J525" s="46">
        <v>3419867.15</v>
      </c>
      <c r="K525" s="65"/>
      <c r="L525" s="7"/>
      <c r="M525" s="72">
        <v>3830251.2080000006</v>
      </c>
      <c r="N525" s="73">
        <v>3932847.2225000006</v>
      </c>
      <c r="O525" s="74">
        <f t="shared" si="61"/>
        <v>3727655.1935000005</v>
      </c>
      <c r="P525" s="12"/>
    </row>
    <row r="526" spans="1:16" ht="60" customHeight="1" x14ac:dyDescent="0.2">
      <c r="A526" s="24">
        <v>523</v>
      </c>
      <c r="B526" s="3" t="s">
        <v>62</v>
      </c>
      <c r="C526" s="3" t="s">
        <v>267</v>
      </c>
      <c r="D526" s="3" t="s">
        <v>267</v>
      </c>
      <c r="E526" s="3"/>
      <c r="F526" s="3" t="s">
        <v>271</v>
      </c>
      <c r="G526" s="4" t="s">
        <v>15</v>
      </c>
      <c r="H526" s="44"/>
      <c r="I526" s="45"/>
      <c r="J526" s="46"/>
      <c r="K526" s="65"/>
      <c r="L526" s="7"/>
      <c r="M526" s="72">
        <v>637245</v>
      </c>
      <c r="N526" s="73">
        <v>637245</v>
      </c>
      <c r="O526" s="74">
        <f>AVERAGE(M526,N526)</f>
        <v>637245</v>
      </c>
      <c r="P526" s="12"/>
    </row>
    <row r="527" spans="1:16" ht="60" customHeight="1" x14ac:dyDescent="0.2">
      <c r="A527" s="24">
        <v>524</v>
      </c>
      <c r="B527" s="3" t="s">
        <v>62</v>
      </c>
      <c r="C527" s="3" t="s">
        <v>267</v>
      </c>
      <c r="D527" s="3" t="s">
        <v>267</v>
      </c>
      <c r="E527" s="3" t="s">
        <v>267</v>
      </c>
      <c r="F527" s="3" t="s">
        <v>272</v>
      </c>
      <c r="G527" s="4" t="s">
        <v>273</v>
      </c>
      <c r="H527" s="44">
        <v>490000</v>
      </c>
      <c r="I527" s="45">
        <f t="shared" ref="I527:I561" si="63">+H527*$K$2</f>
        <v>25921</v>
      </c>
      <c r="J527" s="46">
        <v>490000</v>
      </c>
      <c r="K527" s="65"/>
      <c r="L527" s="7"/>
      <c r="M527" s="72">
        <v>548800</v>
      </c>
      <c r="N527" s="73">
        <v>563500</v>
      </c>
      <c r="O527" s="74">
        <f t="shared" si="61"/>
        <v>534100</v>
      </c>
      <c r="P527" s="12"/>
    </row>
    <row r="528" spans="1:16" ht="60" customHeight="1" x14ac:dyDescent="0.2">
      <c r="A528" s="24">
        <v>525</v>
      </c>
      <c r="B528" s="3" t="s">
        <v>62</v>
      </c>
      <c r="C528" s="3" t="s">
        <v>267</v>
      </c>
      <c r="D528" s="3" t="s">
        <v>267</v>
      </c>
      <c r="E528" s="3" t="s">
        <v>267</v>
      </c>
      <c r="F528" s="3" t="s">
        <v>80</v>
      </c>
      <c r="G528" s="4" t="s">
        <v>15</v>
      </c>
      <c r="H528" s="44">
        <v>111098</v>
      </c>
      <c r="I528" s="45">
        <f t="shared" si="63"/>
        <v>5877.0842000000002</v>
      </c>
      <c r="J528" s="46">
        <v>111770.75</v>
      </c>
      <c r="K528" s="65"/>
      <c r="L528" s="7"/>
      <c r="M528" s="72">
        <v>125183.24</v>
      </c>
      <c r="N528" s="73">
        <v>128536.3625</v>
      </c>
      <c r="O528" s="74">
        <f t="shared" si="61"/>
        <v>121830.11749999999</v>
      </c>
      <c r="P528" s="12"/>
    </row>
    <row r="529" spans="1:16" ht="60" customHeight="1" x14ac:dyDescent="0.2">
      <c r="A529" s="24">
        <v>526</v>
      </c>
      <c r="B529" s="3" t="s">
        <v>62</v>
      </c>
      <c r="C529" s="3" t="s">
        <v>267</v>
      </c>
      <c r="D529" s="3" t="s">
        <v>267</v>
      </c>
      <c r="E529" s="3" t="s">
        <v>267</v>
      </c>
      <c r="F529" s="3" t="s">
        <v>274</v>
      </c>
      <c r="G529" s="4" t="s">
        <v>15</v>
      </c>
      <c r="H529" s="44">
        <v>2319405</v>
      </c>
      <c r="I529" s="45">
        <f t="shared" si="63"/>
        <v>122696.5245</v>
      </c>
      <c r="J529" s="46">
        <v>2319404.7000000002</v>
      </c>
      <c r="K529" s="65"/>
      <c r="L529" s="7"/>
      <c r="M529" s="72">
        <v>2597733.2640000004</v>
      </c>
      <c r="N529" s="73">
        <v>2667315.4049999998</v>
      </c>
      <c r="O529" s="74">
        <f t="shared" si="61"/>
        <v>2528151.1230000001</v>
      </c>
      <c r="P529" s="12"/>
    </row>
    <row r="530" spans="1:16" ht="60" customHeight="1" x14ac:dyDescent="0.2">
      <c r="A530" s="24">
        <v>527</v>
      </c>
      <c r="B530" s="3" t="s">
        <v>62</v>
      </c>
      <c r="C530" s="3" t="s">
        <v>267</v>
      </c>
      <c r="D530" s="3" t="s">
        <v>267</v>
      </c>
      <c r="E530" s="3" t="s">
        <v>267</v>
      </c>
      <c r="F530" s="3" t="s">
        <v>134</v>
      </c>
      <c r="G530" s="4" t="s">
        <v>15</v>
      </c>
      <c r="H530" s="46">
        <v>958415</v>
      </c>
      <c r="I530" s="45">
        <f t="shared" si="63"/>
        <v>50700.1535</v>
      </c>
      <c r="J530" s="46">
        <v>958415</v>
      </c>
      <c r="K530" s="65"/>
      <c r="L530" s="7"/>
      <c r="M530" s="72">
        <v>1073424.8</v>
      </c>
      <c r="N530" s="73">
        <v>1102177.25</v>
      </c>
      <c r="O530" s="74">
        <f t="shared" si="61"/>
        <v>1044672.35</v>
      </c>
      <c r="P530" s="12"/>
    </row>
    <row r="531" spans="1:16" ht="60" customHeight="1" x14ac:dyDescent="0.2">
      <c r="A531" s="24">
        <v>528</v>
      </c>
      <c r="B531" s="3" t="s">
        <v>62</v>
      </c>
      <c r="C531" s="3" t="s">
        <v>267</v>
      </c>
      <c r="D531" s="3" t="s">
        <v>267</v>
      </c>
      <c r="E531" s="3" t="s">
        <v>267</v>
      </c>
      <c r="F531" s="3" t="s">
        <v>275</v>
      </c>
      <c r="G531" s="4" t="s">
        <v>15</v>
      </c>
      <c r="H531" s="44">
        <v>3645132</v>
      </c>
      <c r="I531" s="45">
        <f>+H531*$K$2</f>
        <v>192827.4828</v>
      </c>
      <c r="J531" s="46">
        <f>+H531+I531</f>
        <v>3837959.4827999999</v>
      </c>
      <c r="K531" s="65"/>
      <c r="L531" s="7"/>
      <c r="M531" s="72">
        <v>849660</v>
      </c>
      <c r="N531" s="73">
        <v>849660</v>
      </c>
      <c r="O531" s="74">
        <f>AVERAGE(M531,N531)</f>
        <v>849660</v>
      </c>
      <c r="P531" s="12"/>
    </row>
    <row r="532" spans="1:16" ht="73.5" customHeight="1" x14ac:dyDescent="0.2">
      <c r="A532" s="24">
        <v>529</v>
      </c>
      <c r="B532" s="3" t="s">
        <v>62</v>
      </c>
      <c r="C532" s="3"/>
      <c r="D532" s="3" t="s">
        <v>276</v>
      </c>
      <c r="E532" s="3"/>
      <c r="F532" s="3" t="s">
        <v>277</v>
      </c>
      <c r="G532" s="4" t="s">
        <v>15</v>
      </c>
      <c r="H532" s="44">
        <v>158167</v>
      </c>
      <c r="I532" s="45">
        <f t="shared" si="63"/>
        <v>8367.0343000000012</v>
      </c>
      <c r="J532" s="46">
        <v>158167</v>
      </c>
      <c r="K532" s="65"/>
      <c r="L532" s="7"/>
      <c r="M532" s="72">
        <v>177147.03999999998</v>
      </c>
      <c r="N532" s="73">
        <v>181892.05</v>
      </c>
      <c r="O532" s="74">
        <f t="shared" si="61"/>
        <v>172402.03</v>
      </c>
      <c r="P532" s="12"/>
    </row>
    <row r="533" spans="1:16" ht="107.25" customHeight="1" x14ac:dyDescent="0.2">
      <c r="A533" s="24">
        <v>530</v>
      </c>
      <c r="B533" s="3" t="s">
        <v>62</v>
      </c>
      <c r="C533" s="3"/>
      <c r="D533" s="3" t="s">
        <v>276</v>
      </c>
      <c r="E533" s="3"/>
      <c r="F533" s="3" t="s">
        <v>278</v>
      </c>
      <c r="G533" s="4" t="s">
        <v>15</v>
      </c>
      <c r="H533" s="44">
        <v>73028</v>
      </c>
      <c r="I533" s="45">
        <f t="shared" si="63"/>
        <v>3863.1812</v>
      </c>
      <c r="J533" s="46">
        <v>73028</v>
      </c>
      <c r="K533" s="65"/>
      <c r="L533" s="7"/>
      <c r="M533" s="72">
        <v>81791.360000000001</v>
      </c>
      <c r="N533" s="73">
        <v>83982.2</v>
      </c>
      <c r="O533" s="74">
        <f t="shared" si="61"/>
        <v>79600.52</v>
      </c>
      <c r="P533" s="12"/>
    </row>
    <row r="534" spans="1:16" ht="127.5" customHeight="1" x14ac:dyDescent="0.2">
      <c r="A534" s="24">
        <v>531</v>
      </c>
      <c r="B534" s="3" t="s">
        <v>62</v>
      </c>
      <c r="C534" s="3"/>
      <c r="D534" s="3" t="s">
        <v>276</v>
      </c>
      <c r="E534" s="3"/>
      <c r="F534" s="3" t="s">
        <v>279</v>
      </c>
      <c r="G534" s="4" t="s">
        <v>15</v>
      </c>
      <c r="H534" s="44">
        <v>211084</v>
      </c>
      <c r="I534" s="45">
        <f t="shared" si="63"/>
        <v>11166.3436</v>
      </c>
      <c r="J534" s="46">
        <v>211084</v>
      </c>
      <c r="K534" s="65"/>
      <c r="L534" s="7"/>
      <c r="M534" s="72">
        <v>236414.07999999999</v>
      </c>
      <c r="N534" s="73">
        <v>242746.60000000003</v>
      </c>
      <c r="O534" s="74">
        <f t="shared" si="61"/>
        <v>230081.55999999997</v>
      </c>
      <c r="P534" s="12"/>
    </row>
    <row r="535" spans="1:16" ht="115.5" customHeight="1" x14ac:dyDescent="0.2">
      <c r="A535" s="24">
        <v>532</v>
      </c>
      <c r="B535" s="3" t="s">
        <v>62</v>
      </c>
      <c r="C535" s="3"/>
      <c r="D535" s="3" t="s">
        <v>280</v>
      </c>
      <c r="E535" s="3"/>
      <c r="F535" s="3" t="s">
        <v>277</v>
      </c>
      <c r="G535" s="4" t="s">
        <v>15</v>
      </c>
      <c r="H535" s="44">
        <v>158167</v>
      </c>
      <c r="I535" s="45">
        <f t="shared" si="63"/>
        <v>8367.0343000000012</v>
      </c>
      <c r="J535" s="46">
        <v>154667</v>
      </c>
      <c r="K535" s="65"/>
      <c r="L535" s="7"/>
      <c r="M535" s="72">
        <v>173227.04</v>
      </c>
      <c r="N535" s="73">
        <v>177867.05000000002</v>
      </c>
      <c r="O535" s="74">
        <f t="shared" si="61"/>
        <v>168587.03000000003</v>
      </c>
      <c r="P535" s="12"/>
    </row>
    <row r="536" spans="1:16" ht="81.75" customHeight="1" x14ac:dyDescent="0.2">
      <c r="A536" s="24">
        <v>533</v>
      </c>
      <c r="B536" s="3" t="s">
        <v>62</v>
      </c>
      <c r="C536" s="3"/>
      <c r="D536" s="3" t="s">
        <v>280</v>
      </c>
      <c r="E536" s="3"/>
      <c r="F536" s="3" t="s">
        <v>278</v>
      </c>
      <c r="G536" s="4" t="s">
        <v>15</v>
      </c>
      <c r="H536" s="44">
        <v>73028</v>
      </c>
      <c r="I536" s="45">
        <f t="shared" si="63"/>
        <v>3863.1812</v>
      </c>
      <c r="J536" s="46">
        <v>73028</v>
      </c>
      <c r="K536" s="65"/>
      <c r="L536" s="7"/>
      <c r="M536" s="72">
        <v>81791.360000000001</v>
      </c>
      <c r="N536" s="73">
        <v>83982.2</v>
      </c>
      <c r="O536" s="74">
        <f t="shared" si="61"/>
        <v>79600.52</v>
      </c>
      <c r="P536" s="12"/>
    </row>
    <row r="537" spans="1:16" ht="174.75" customHeight="1" x14ac:dyDescent="0.2">
      <c r="A537" s="24">
        <v>534</v>
      </c>
      <c r="B537" s="3" t="s">
        <v>62</v>
      </c>
      <c r="C537" s="3"/>
      <c r="D537" s="3" t="s">
        <v>280</v>
      </c>
      <c r="E537" s="3"/>
      <c r="F537" s="3" t="s">
        <v>279</v>
      </c>
      <c r="G537" s="4" t="s">
        <v>15</v>
      </c>
      <c r="H537" s="46">
        <v>220626</v>
      </c>
      <c r="I537" s="45">
        <f t="shared" si="63"/>
        <v>11671.115400000001</v>
      </c>
      <c r="J537" s="46">
        <v>220626</v>
      </c>
      <c r="K537" s="65"/>
      <c r="L537" s="7"/>
      <c r="M537" s="72">
        <v>247101.12</v>
      </c>
      <c r="N537" s="73">
        <v>253719.9</v>
      </c>
      <c r="O537" s="74">
        <f t="shared" si="61"/>
        <v>240482.34</v>
      </c>
      <c r="P537" s="12"/>
    </row>
    <row r="538" spans="1:16" ht="60" customHeight="1" x14ac:dyDescent="0.2">
      <c r="A538" s="24">
        <v>535</v>
      </c>
      <c r="B538" s="3" t="s">
        <v>10</v>
      </c>
      <c r="C538" s="3" t="s">
        <v>281</v>
      </c>
      <c r="D538" s="3" t="s">
        <v>282</v>
      </c>
      <c r="E538" s="3"/>
      <c r="F538" s="3" t="s">
        <v>283</v>
      </c>
      <c r="G538" s="4" t="s">
        <v>17</v>
      </c>
      <c r="H538" s="44">
        <v>56674</v>
      </c>
      <c r="I538" s="45">
        <f t="shared" si="63"/>
        <v>2998.0545999999999</v>
      </c>
      <c r="J538" s="46">
        <v>56674</v>
      </c>
      <c r="K538" s="65"/>
      <c r="L538" s="7"/>
      <c r="M538" s="72">
        <v>63474.879999999997</v>
      </c>
      <c r="N538" s="73">
        <v>65175.1</v>
      </c>
      <c r="O538" s="74">
        <f t="shared" si="61"/>
        <v>61774.66</v>
      </c>
      <c r="P538" s="12"/>
    </row>
    <row r="539" spans="1:16" ht="60" customHeight="1" x14ac:dyDescent="0.2">
      <c r="A539" s="24">
        <v>536</v>
      </c>
      <c r="B539" s="3" t="s">
        <v>10</v>
      </c>
      <c r="C539" s="3" t="s">
        <v>281</v>
      </c>
      <c r="D539" s="3" t="s">
        <v>282</v>
      </c>
      <c r="E539" s="3"/>
      <c r="F539" s="3" t="s">
        <v>284</v>
      </c>
      <c r="G539" s="4" t="s">
        <v>15</v>
      </c>
      <c r="H539" s="44">
        <v>440816</v>
      </c>
      <c r="I539" s="45">
        <f t="shared" si="63"/>
        <v>23319.166400000002</v>
      </c>
      <c r="J539" s="46">
        <v>440815.66666666669</v>
      </c>
      <c r="K539" s="65"/>
      <c r="L539" s="7"/>
      <c r="M539" s="72">
        <v>493713.54666666675</v>
      </c>
      <c r="N539" s="73">
        <v>506938.01666666672</v>
      </c>
      <c r="O539" s="74">
        <f t="shared" si="61"/>
        <v>480489.07666666666</v>
      </c>
      <c r="P539" s="12"/>
    </row>
    <row r="540" spans="1:16" ht="60" customHeight="1" x14ac:dyDescent="0.2">
      <c r="A540" s="24">
        <v>537</v>
      </c>
      <c r="B540" s="3" t="s">
        <v>10</v>
      </c>
      <c r="C540" s="3" t="s">
        <v>281</v>
      </c>
      <c r="D540" s="3" t="s">
        <v>282</v>
      </c>
      <c r="E540" s="3"/>
      <c r="F540" s="3" t="s">
        <v>285</v>
      </c>
      <c r="G540" s="4" t="s">
        <v>15</v>
      </c>
      <c r="H540" s="44">
        <v>271018</v>
      </c>
      <c r="I540" s="45">
        <f t="shared" si="63"/>
        <v>14336.852200000001</v>
      </c>
      <c r="J540" s="46">
        <v>271018.02500000002</v>
      </c>
      <c r="K540" s="65"/>
      <c r="L540" s="7"/>
      <c r="M540" s="72">
        <v>303540.18800000008</v>
      </c>
      <c r="N540" s="73">
        <v>311670.72875000007</v>
      </c>
      <c r="O540" s="74">
        <f t="shared" si="61"/>
        <v>295409.6472500001</v>
      </c>
      <c r="P540" s="12"/>
    </row>
    <row r="541" spans="1:16" ht="60" customHeight="1" x14ac:dyDescent="0.2">
      <c r="A541" s="24">
        <v>538</v>
      </c>
      <c r="B541" s="3" t="s">
        <v>10</v>
      </c>
      <c r="C541" s="3" t="s">
        <v>281</v>
      </c>
      <c r="D541" s="3" t="s">
        <v>282</v>
      </c>
      <c r="E541" s="3"/>
      <c r="F541" s="3" t="s">
        <v>286</v>
      </c>
      <c r="G541" s="4" t="s">
        <v>15</v>
      </c>
      <c r="H541" s="44">
        <v>27449</v>
      </c>
      <c r="I541" s="45">
        <f t="shared" si="63"/>
        <v>1452.0521000000001</v>
      </c>
      <c r="J541" s="46">
        <v>27449.333333333328</v>
      </c>
      <c r="K541" s="65"/>
      <c r="L541" s="7"/>
      <c r="M541" s="72">
        <v>30743.25333333333</v>
      </c>
      <c r="N541" s="73">
        <v>31566.73333333333</v>
      </c>
      <c r="O541" s="74">
        <f t="shared" si="61"/>
        <v>29919.773333333327</v>
      </c>
      <c r="P541" s="12"/>
    </row>
    <row r="542" spans="1:16" ht="60" customHeight="1" x14ac:dyDescent="0.2">
      <c r="A542" s="24">
        <v>539</v>
      </c>
      <c r="B542" s="3" t="s">
        <v>10</v>
      </c>
      <c r="C542" s="3" t="s">
        <v>281</v>
      </c>
      <c r="D542" s="3" t="s">
        <v>282</v>
      </c>
      <c r="E542" s="3"/>
      <c r="F542" s="3" t="s">
        <v>287</v>
      </c>
      <c r="G542" s="4" t="s">
        <v>15</v>
      </c>
      <c r="H542" s="44">
        <v>400938</v>
      </c>
      <c r="I542" s="45">
        <f t="shared" si="63"/>
        <v>21209.620200000001</v>
      </c>
      <c r="J542" s="46">
        <v>400937.75</v>
      </c>
      <c r="K542" s="65"/>
      <c r="L542" s="7"/>
      <c r="M542" s="72">
        <v>449050.28</v>
      </c>
      <c r="N542" s="73">
        <v>461078.41250000003</v>
      </c>
      <c r="O542" s="74">
        <f t="shared" si="61"/>
        <v>437022.14750000002</v>
      </c>
      <c r="P542" s="12"/>
    </row>
    <row r="543" spans="1:16" ht="60" customHeight="1" x14ac:dyDescent="0.2">
      <c r="A543" s="24">
        <v>540</v>
      </c>
      <c r="B543" s="3" t="s">
        <v>10</v>
      </c>
      <c r="C543" s="3" t="s">
        <v>281</v>
      </c>
      <c r="D543" s="3" t="s">
        <v>282</v>
      </c>
      <c r="E543" s="3"/>
      <c r="F543" s="3" t="s">
        <v>288</v>
      </c>
      <c r="G543" s="4" t="s">
        <v>15</v>
      </c>
      <c r="H543" s="44">
        <v>594407</v>
      </c>
      <c r="I543" s="45">
        <f t="shared" si="63"/>
        <v>31444.130300000001</v>
      </c>
      <c r="J543" s="46">
        <v>594406.625</v>
      </c>
      <c r="K543" s="65"/>
      <c r="L543" s="7"/>
      <c r="M543" s="72">
        <v>665735.42000000004</v>
      </c>
      <c r="N543" s="73">
        <v>683567.61875000002</v>
      </c>
      <c r="O543" s="74">
        <f t="shared" si="61"/>
        <v>647903.22124999994</v>
      </c>
      <c r="P543" s="12"/>
    </row>
    <row r="544" spans="1:16" ht="60" customHeight="1" x14ac:dyDescent="0.2">
      <c r="A544" s="24">
        <v>541</v>
      </c>
      <c r="B544" s="3" t="s">
        <v>10</v>
      </c>
      <c r="C544" s="3" t="s">
        <v>281</v>
      </c>
      <c r="D544" s="3" t="s">
        <v>282</v>
      </c>
      <c r="E544" s="3"/>
      <c r="F544" s="3" t="s">
        <v>289</v>
      </c>
      <c r="G544" s="4" t="s">
        <v>15</v>
      </c>
      <c r="H544" s="44">
        <v>30000</v>
      </c>
      <c r="I544" s="45">
        <f t="shared" si="63"/>
        <v>1587</v>
      </c>
      <c r="J544" s="46">
        <v>28587</v>
      </c>
      <c r="K544" s="67" t="s">
        <v>343</v>
      </c>
      <c r="L544" s="7">
        <v>31133.0841</v>
      </c>
      <c r="M544" s="72">
        <v>32017.439999999999</v>
      </c>
      <c r="N544" s="73">
        <v>32875.050000000003</v>
      </c>
      <c r="O544" s="74">
        <f t="shared" si="61"/>
        <v>31159.83</v>
      </c>
      <c r="P544" s="12" t="s">
        <v>381</v>
      </c>
    </row>
    <row r="545" spans="1:16" ht="60" customHeight="1" x14ac:dyDescent="0.2">
      <c r="A545" s="24">
        <v>542</v>
      </c>
      <c r="B545" s="3" t="s">
        <v>10</v>
      </c>
      <c r="C545" s="3" t="s">
        <v>281</v>
      </c>
      <c r="D545" s="3" t="s">
        <v>282</v>
      </c>
      <c r="E545" s="3"/>
      <c r="F545" s="3" t="s">
        <v>290</v>
      </c>
      <c r="G545" s="4" t="s">
        <v>15</v>
      </c>
      <c r="H545" s="44">
        <v>80000</v>
      </c>
      <c r="I545" s="45">
        <f t="shared" si="63"/>
        <v>4232</v>
      </c>
      <c r="J545" s="46">
        <v>66913.375</v>
      </c>
      <c r="K545" s="65"/>
      <c r="L545" s="7"/>
      <c r="M545" s="72">
        <v>74942.98000000001</v>
      </c>
      <c r="N545" s="73">
        <v>76950.381250000006</v>
      </c>
      <c r="O545" s="74">
        <f t="shared" si="61"/>
        <v>72935.578750000001</v>
      </c>
      <c r="P545" s="12"/>
    </row>
    <row r="546" spans="1:16" ht="60" customHeight="1" x14ac:dyDescent="0.2">
      <c r="A546" s="24">
        <v>543</v>
      </c>
      <c r="B546" s="3" t="s">
        <v>10</v>
      </c>
      <c r="C546" s="3" t="s">
        <v>281</v>
      </c>
      <c r="D546" s="3" t="s">
        <v>282</v>
      </c>
      <c r="E546" s="3"/>
      <c r="F546" s="3" t="s">
        <v>291</v>
      </c>
      <c r="G546" s="4" t="s">
        <v>15</v>
      </c>
      <c r="H546" s="44">
        <v>497242</v>
      </c>
      <c r="I546" s="45">
        <f t="shared" si="63"/>
        <v>26304.1018</v>
      </c>
      <c r="J546" s="46">
        <v>497242.25</v>
      </c>
      <c r="K546" s="65"/>
      <c r="L546" s="7"/>
      <c r="M546" s="72">
        <v>556911.32000000007</v>
      </c>
      <c r="N546" s="73">
        <v>571828.58750000002</v>
      </c>
      <c r="O546" s="74">
        <f t="shared" si="61"/>
        <v>541994.05250000011</v>
      </c>
      <c r="P546" s="12"/>
    </row>
    <row r="547" spans="1:16" ht="60" customHeight="1" x14ac:dyDescent="0.2">
      <c r="A547" s="24">
        <v>544</v>
      </c>
      <c r="B547" s="3" t="s">
        <v>10</v>
      </c>
      <c r="C547" s="3" t="s">
        <v>281</v>
      </c>
      <c r="D547" s="3" t="s">
        <v>282</v>
      </c>
      <c r="E547" s="3"/>
      <c r="F547" s="3" t="s">
        <v>322</v>
      </c>
      <c r="G547" s="4" t="s">
        <v>15</v>
      </c>
      <c r="H547" s="44">
        <v>70468</v>
      </c>
      <c r="I547" s="45">
        <f t="shared" si="63"/>
        <v>3727.7572</v>
      </c>
      <c r="J547" s="46">
        <v>70467.5</v>
      </c>
      <c r="K547" s="65"/>
      <c r="L547" s="7"/>
      <c r="M547" s="72">
        <v>78923.600000000006</v>
      </c>
      <c r="N547" s="73">
        <v>81037.625</v>
      </c>
      <c r="O547" s="74">
        <f t="shared" si="61"/>
        <v>76809.574999999997</v>
      </c>
      <c r="P547" s="12"/>
    </row>
    <row r="548" spans="1:16" ht="60" customHeight="1" x14ac:dyDescent="0.2">
      <c r="A548" s="24">
        <v>545</v>
      </c>
      <c r="B548" s="3" t="s">
        <v>10</v>
      </c>
      <c r="C548" s="3" t="s">
        <v>281</v>
      </c>
      <c r="D548" s="3" t="s">
        <v>282</v>
      </c>
      <c r="E548" s="3"/>
      <c r="F548" s="3" t="s">
        <v>292</v>
      </c>
      <c r="G548" s="4" t="s">
        <v>15</v>
      </c>
      <c r="H548" s="44">
        <v>82585</v>
      </c>
      <c r="I548" s="45">
        <f t="shared" si="63"/>
        <v>4368.7465000000002</v>
      </c>
      <c r="J548" s="46">
        <v>82582.03333333334</v>
      </c>
      <c r="K548" s="65"/>
      <c r="L548" s="7"/>
      <c r="M548" s="72">
        <v>92491.877333333352</v>
      </c>
      <c r="N548" s="73">
        <v>94969.338333333333</v>
      </c>
      <c r="O548" s="74">
        <f t="shared" si="61"/>
        <v>90014.416333333342</v>
      </c>
      <c r="P548" s="12"/>
    </row>
    <row r="549" spans="1:16" ht="60" customHeight="1" x14ac:dyDescent="0.2">
      <c r="A549" s="24">
        <v>546</v>
      </c>
      <c r="B549" s="3" t="s">
        <v>10</v>
      </c>
      <c r="C549" s="3" t="s">
        <v>281</v>
      </c>
      <c r="D549" s="3" t="s">
        <v>282</v>
      </c>
      <c r="E549" s="3"/>
      <c r="F549" s="3" t="s">
        <v>293</v>
      </c>
      <c r="G549" s="4" t="s">
        <v>15</v>
      </c>
      <c r="H549" s="44">
        <v>61761</v>
      </c>
      <c r="I549" s="45">
        <f t="shared" si="63"/>
        <v>3267.1569</v>
      </c>
      <c r="J549" s="46">
        <v>61761</v>
      </c>
      <c r="K549" s="65"/>
      <c r="L549" s="7"/>
      <c r="M549" s="72">
        <v>69172.320000000007</v>
      </c>
      <c r="N549" s="73">
        <v>71025.149999999994</v>
      </c>
      <c r="O549" s="74">
        <f t="shared" si="61"/>
        <v>67319.490000000005</v>
      </c>
      <c r="P549" s="12"/>
    </row>
    <row r="550" spans="1:16" ht="60" customHeight="1" x14ac:dyDescent="0.2">
      <c r="A550" s="24">
        <v>547</v>
      </c>
      <c r="B550" s="3" t="s">
        <v>62</v>
      </c>
      <c r="C550" s="3" t="s">
        <v>281</v>
      </c>
      <c r="D550" s="3" t="s">
        <v>282</v>
      </c>
      <c r="E550" s="3"/>
      <c r="F550" s="3" t="s">
        <v>294</v>
      </c>
      <c r="G550" s="4" t="s">
        <v>15</v>
      </c>
      <c r="H550" s="44">
        <v>26772</v>
      </c>
      <c r="I550" s="45">
        <f t="shared" si="63"/>
        <v>1416.2388000000001</v>
      </c>
      <c r="J550" s="46">
        <v>26771.85</v>
      </c>
      <c r="K550" s="65"/>
      <c r="L550" s="7"/>
      <c r="M550" s="72">
        <v>29984.472000000002</v>
      </c>
      <c r="N550" s="73">
        <v>30787.627500000002</v>
      </c>
      <c r="O550" s="74">
        <f t="shared" si="61"/>
        <v>29181.316500000001</v>
      </c>
      <c r="P550" s="12"/>
    </row>
    <row r="551" spans="1:16" ht="60" customHeight="1" x14ac:dyDescent="0.2">
      <c r="A551" s="24">
        <v>548</v>
      </c>
      <c r="B551" s="3" t="s">
        <v>62</v>
      </c>
      <c r="C551" s="3" t="s">
        <v>281</v>
      </c>
      <c r="D551" s="3" t="s">
        <v>282</v>
      </c>
      <c r="E551" s="3"/>
      <c r="F551" s="3" t="s">
        <v>295</v>
      </c>
      <c r="G551" s="4" t="s">
        <v>15</v>
      </c>
      <c r="H551" s="44">
        <v>26522</v>
      </c>
      <c r="I551" s="45">
        <f t="shared" si="63"/>
        <v>1403.0138000000002</v>
      </c>
      <c r="J551" s="46">
        <v>26521.85</v>
      </c>
      <c r="K551" s="65"/>
      <c r="L551" s="7"/>
      <c r="M551" s="72">
        <v>29704.471999999998</v>
      </c>
      <c r="N551" s="73">
        <v>30500.127499999999</v>
      </c>
      <c r="O551" s="74">
        <f t="shared" si="61"/>
        <v>28908.816500000001</v>
      </c>
      <c r="P551" s="12"/>
    </row>
    <row r="552" spans="1:16" ht="60" customHeight="1" x14ac:dyDescent="0.2">
      <c r="A552" s="24">
        <v>549</v>
      </c>
      <c r="B552" s="3" t="s">
        <v>62</v>
      </c>
      <c r="C552" s="3" t="s">
        <v>281</v>
      </c>
      <c r="D552" s="3" t="s">
        <v>282</v>
      </c>
      <c r="E552" s="3"/>
      <c r="F552" s="3" t="s">
        <v>296</v>
      </c>
      <c r="G552" s="4" t="s">
        <v>15</v>
      </c>
      <c r="H552" s="44">
        <v>19982</v>
      </c>
      <c r="I552" s="45">
        <f t="shared" si="63"/>
        <v>1057.0478000000001</v>
      </c>
      <c r="J552" s="46">
        <v>19982.099999999999</v>
      </c>
      <c r="K552" s="65"/>
      <c r="L552" s="7"/>
      <c r="M552" s="72">
        <v>22379.952000000001</v>
      </c>
      <c r="N552" s="73">
        <v>22979.414999999997</v>
      </c>
      <c r="O552" s="74">
        <f t="shared" si="61"/>
        <v>21780.488999999998</v>
      </c>
      <c r="P552" s="12"/>
    </row>
    <row r="553" spans="1:16" ht="60" customHeight="1" x14ac:dyDescent="0.2">
      <c r="A553" s="24">
        <v>550</v>
      </c>
      <c r="B553" s="3" t="s">
        <v>62</v>
      </c>
      <c r="C553" s="3" t="s">
        <v>281</v>
      </c>
      <c r="D553" s="3" t="s">
        <v>282</v>
      </c>
      <c r="E553" s="3"/>
      <c r="F553" s="3" t="s">
        <v>297</v>
      </c>
      <c r="G553" s="4" t="s">
        <v>15</v>
      </c>
      <c r="H553" s="44">
        <v>53841</v>
      </c>
      <c r="I553" s="45">
        <f t="shared" si="63"/>
        <v>2848.1889000000001</v>
      </c>
      <c r="J553" s="46">
        <v>53841.1</v>
      </c>
      <c r="K553" s="65"/>
      <c r="L553" s="7"/>
      <c r="M553" s="72">
        <v>60302.031999999999</v>
      </c>
      <c r="N553" s="73">
        <v>61917.264999999999</v>
      </c>
      <c r="O553" s="74">
        <f t="shared" si="61"/>
        <v>58686.798999999999</v>
      </c>
      <c r="P553" s="12"/>
    </row>
    <row r="554" spans="1:16" ht="60" customHeight="1" x14ac:dyDescent="0.2">
      <c r="A554" s="24">
        <v>551</v>
      </c>
      <c r="B554" s="3" t="s">
        <v>62</v>
      </c>
      <c r="C554" s="3" t="s">
        <v>281</v>
      </c>
      <c r="D554" s="3" t="s">
        <v>282</v>
      </c>
      <c r="E554" s="3"/>
      <c r="F554" s="3" t="s">
        <v>298</v>
      </c>
      <c r="G554" s="4" t="s">
        <v>15</v>
      </c>
      <c r="H554" s="44">
        <v>66410</v>
      </c>
      <c r="I554" s="45">
        <f t="shared" si="63"/>
        <v>3513.0890000000004</v>
      </c>
      <c r="J554" s="46">
        <v>66409.933333333334</v>
      </c>
      <c r="K554" s="65"/>
      <c r="L554" s="7"/>
      <c r="M554" s="72">
        <v>74379.125333333344</v>
      </c>
      <c r="N554" s="73">
        <v>76371.42333333334</v>
      </c>
      <c r="O554" s="74">
        <f t="shared" si="61"/>
        <v>72386.827333333335</v>
      </c>
      <c r="P554" s="12"/>
    </row>
    <row r="555" spans="1:16" ht="60" customHeight="1" x14ac:dyDescent="0.2">
      <c r="A555" s="24">
        <v>552</v>
      </c>
      <c r="B555" s="3" t="s">
        <v>62</v>
      </c>
      <c r="C555" s="3" t="s">
        <v>281</v>
      </c>
      <c r="D555" s="3" t="s">
        <v>282</v>
      </c>
      <c r="E555" s="3"/>
      <c r="F555" s="3" t="s">
        <v>278</v>
      </c>
      <c r="G555" s="4" t="s">
        <v>15</v>
      </c>
      <c r="H555" s="44">
        <v>150000</v>
      </c>
      <c r="I555" s="45">
        <f t="shared" si="63"/>
        <v>7935</v>
      </c>
      <c r="J555" s="46">
        <v>30940</v>
      </c>
      <c r="K555" s="65"/>
      <c r="L555" s="7"/>
      <c r="M555" s="72">
        <v>34652.800000000003</v>
      </c>
      <c r="N555" s="73">
        <v>35581</v>
      </c>
      <c r="O555" s="74">
        <f t="shared" si="61"/>
        <v>33724.6</v>
      </c>
      <c r="P555" s="12"/>
    </row>
    <row r="556" spans="1:16" ht="60" customHeight="1" x14ac:dyDescent="0.2">
      <c r="A556" s="24">
        <v>553</v>
      </c>
      <c r="B556" s="3" t="s">
        <v>62</v>
      </c>
      <c r="C556" s="3" t="s">
        <v>281</v>
      </c>
      <c r="D556" s="3" t="s">
        <v>282</v>
      </c>
      <c r="E556" s="3"/>
      <c r="F556" s="3" t="s">
        <v>299</v>
      </c>
      <c r="G556" s="4" t="s">
        <v>15</v>
      </c>
      <c r="H556" s="44">
        <v>250000</v>
      </c>
      <c r="I556" s="45">
        <f t="shared" si="63"/>
        <v>13225</v>
      </c>
      <c r="J556" s="46">
        <v>55692</v>
      </c>
      <c r="K556" s="65"/>
      <c r="L556" s="7"/>
      <c r="M556" s="72">
        <v>62375.040000000001</v>
      </c>
      <c r="N556" s="73">
        <v>64045.8</v>
      </c>
      <c r="O556" s="74">
        <f t="shared" si="61"/>
        <v>60704.280000000006</v>
      </c>
      <c r="P556" s="12"/>
    </row>
    <row r="557" spans="1:16" ht="60" customHeight="1" x14ac:dyDescent="0.2">
      <c r="A557" s="24">
        <v>554</v>
      </c>
      <c r="B557" s="3" t="s">
        <v>62</v>
      </c>
      <c r="C557" s="3" t="s">
        <v>281</v>
      </c>
      <c r="D557" s="3" t="s">
        <v>282</v>
      </c>
      <c r="E557" s="3"/>
      <c r="F557" s="3" t="s">
        <v>300</v>
      </c>
      <c r="G557" s="4" t="s">
        <v>15</v>
      </c>
      <c r="H557" s="44">
        <v>12955</v>
      </c>
      <c r="I557" s="45">
        <f t="shared" si="63"/>
        <v>685.31950000000006</v>
      </c>
      <c r="J557" s="46">
        <v>12955.13333333333</v>
      </c>
      <c r="K557" s="65"/>
      <c r="L557" s="7"/>
      <c r="M557" s="72">
        <v>14509.74933333333</v>
      </c>
      <c r="N557" s="73">
        <v>14898.40333333333</v>
      </c>
      <c r="O557" s="74">
        <f t="shared" si="61"/>
        <v>14121.095333333329</v>
      </c>
      <c r="P557" s="12"/>
    </row>
    <row r="558" spans="1:16" ht="60" customHeight="1" x14ac:dyDescent="0.2">
      <c r="A558" s="24">
        <v>555</v>
      </c>
      <c r="B558" s="3" t="s">
        <v>62</v>
      </c>
      <c r="C558" s="3" t="s">
        <v>281</v>
      </c>
      <c r="D558" s="3" t="s">
        <v>282</v>
      </c>
      <c r="E558" s="3"/>
      <c r="F558" s="3" t="s">
        <v>301</v>
      </c>
      <c r="G558" s="4" t="s">
        <v>15</v>
      </c>
      <c r="H558" s="44">
        <v>203677</v>
      </c>
      <c r="I558" s="45">
        <f t="shared" si="63"/>
        <v>10774.513300000001</v>
      </c>
      <c r="J558" s="46">
        <v>203677.4</v>
      </c>
      <c r="K558" s="65"/>
      <c r="L558" s="7"/>
      <c r="M558" s="72">
        <v>228118.68799999999</v>
      </c>
      <c r="N558" s="73">
        <v>234229.00999999998</v>
      </c>
      <c r="O558" s="74">
        <f t="shared" si="61"/>
        <v>222008.36600000001</v>
      </c>
      <c r="P558" s="12"/>
    </row>
    <row r="559" spans="1:16" ht="60" customHeight="1" x14ac:dyDescent="0.2">
      <c r="A559" s="24">
        <v>556</v>
      </c>
      <c r="B559" s="3" t="s">
        <v>62</v>
      </c>
      <c r="C559" s="3" t="s">
        <v>281</v>
      </c>
      <c r="D559" s="3" t="s">
        <v>282</v>
      </c>
      <c r="E559" s="3"/>
      <c r="F559" s="3" t="s">
        <v>302</v>
      </c>
      <c r="G559" s="4" t="s">
        <v>15</v>
      </c>
      <c r="H559" s="44">
        <v>134912</v>
      </c>
      <c r="I559" s="45">
        <f t="shared" si="63"/>
        <v>7136.8448000000008</v>
      </c>
      <c r="J559" s="46">
        <v>134912</v>
      </c>
      <c r="K559" s="65"/>
      <c r="L559" s="7"/>
      <c r="M559" s="72">
        <v>151101.44</v>
      </c>
      <c r="N559" s="73">
        <v>155148.80000000002</v>
      </c>
      <c r="O559" s="74">
        <f t="shared" si="61"/>
        <v>147054.07999999999</v>
      </c>
      <c r="P559" s="12"/>
    </row>
    <row r="560" spans="1:16" ht="60" customHeight="1" x14ac:dyDescent="0.2">
      <c r="A560" s="51">
        <v>557</v>
      </c>
      <c r="B560" s="52" t="s">
        <v>62</v>
      </c>
      <c r="C560" s="52" t="s">
        <v>281</v>
      </c>
      <c r="D560" s="52" t="s">
        <v>282</v>
      </c>
      <c r="E560" s="52"/>
      <c r="F560" s="52" t="s">
        <v>303</v>
      </c>
      <c r="G560" s="53" t="s">
        <v>15</v>
      </c>
      <c r="H560" s="54">
        <v>52725</v>
      </c>
      <c r="I560" s="55">
        <f t="shared" si="63"/>
        <v>2789.1525000000001</v>
      </c>
      <c r="J560" s="56">
        <v>52724.933333333327</v>
      </c>
      <c r="K560" s="65"/>
      <c r="L560" s="7"/>
      <c r="M560" s="75">
        <v>59051.925333333325</v>
      </c>
      <c r="N560" s="76">
        <v>60633.673333333332</v>
      </c>
      <c r="O560" s="74">
        <f t="shared" si="61"/>
        <v>57470.177333333326</v>
      </c>
      <c r="P560" s="12"/>
    </row>
    <row r="561" spans="1:16" ht="60" customHeight="1" x14ac:dyDescent="0.2">
      <c r="A561" s="24">
        <v>558</v>
      </c>
      <c r="B561" s="3" t="s">
        <v>62</v>
      </c>
      <c r="C561" s="3" t="s">
        <v>281</v>
      </c>
      <c r="D561" s="3" t="s">
        <v>282</v>
      </c>
      <c r="E561" s="3"/>
      <c r="F561" s="3" t="s">
        <v>304</v>
      </c>
      <c r="G561" s="4" t="s">
        <v>15</v>
      </c>
      <c r="H561" s="44">
        <v>53455</v>
      </c>
      <c r="I561" s="45">
        <f t="shared" si="63"/>
        <v>2827.7695000000003</v>
      </c>
      <c r="J561" s="46">
        <v>53454.8</v>
      </c>
      <c r="K561" s="65"/>
      <c r="L561" s="7"/>
      <c r="M561" s="72">
        <v>59869.376000000011</v>
      </c>
      <c r="N561" s="73">
        <v>61473.020000000011</v>
      </c>
      <c r="O561" s="74">
        <f t="shared" si="61"/>
        <v>58265.732000000011</v>
      </c>
      <c r="P561" s="12"/>
    </row>
    <row r="562" spans="1:16" ht="14.45" customHeight="1" x14ac:dyDescent="0.2">
      <c r="A562" s="94" t="s">
        <v>389</v>
      </c>
      <c r="B562" s="94"/>
      <c r="C562" s="94"/>
      <c r="D562" s="94"/>
      <c r="E562" s="94"/>
      <c r="F562" s="94"/>
      <c r="G562" s="94"/>
      <c r="H562" s="94"/>
      <c r="I562" s="94"/>
      <c r="J562" s="94"/>
      <c r="K562" s="94"/>
      <c r="L562" s="94"/>
      <c r="M562" s="94"/>
      <c r="N562" s="94"/>
      <c r="O562" s="74">
        <f>SUM(O4:O561)</f>
        <v>441548690.41913503</v>
      </c>
      <c r="P562" s="57"/>
    </row>
    <row r="563" spans="1:16" s="59" customFormat="1" ht="36.6" customHeight="1" x14ac:dyDescent="0.25">
      <c r="A563" s="86" t="s">
        <v>371</v>
      </c>
      <c r="B563" s="86"/>
      <c r="C563" s="86"/>
      <c r="D563" s="86"/>
      <c r="E563" s="58"/>
      <c r="F563" s="87"/>
      <c r="G563" s="87"/>
      <c r="H563" s="87"/>
      <c r="I563" s="87">
        <v>0</v>
      </c>
      <c r="J563" s="87"/>
      <c r="K563" s="87"/>
      <c r="L563" s="60"/>
      <c r="M563" s="77"/>
      <c r="N563" s="77"/>
      <c r="O563" s="77"/>
    </row>
    <row r="564" spans="1:16" s="60" customFormat="1" ht="54.6" customHeight="1" x14ac:dyDescent="0.25">
      <c r="A564" s="86" t="s">
        <v>372</v>
      </c>
      <c r="B564" s="86"/>
      <c r="C564" s="86"/>
      <c r="D564" s="86"/>
      <c r="E564" s="87"/>
      <c r="F564" s="87"/>
      <c r="G564" s="87"/>
      <c r="H564" s="87"/>
      <c r="I564" s="87"/>
      <c r="J564" s="87"/>
      <c r="M564" s="78"/>
      <c r="N564" s="78"/>
      <c r="O564" s="78"/>
    </row>
    <row r="565" spans="1:16" s="84" customFormat="1" ht="39.950000000000003" customHeight="1" x14ac:dyDescent="0.25">
      <c r="A565" s="86" t="s">
        <v>373</v>
      </c>
      <c r="B565" s="86"/>
      <c r="C565" s="86"/>
      <c r="D565" s="86"/>
      <c r="E565" s="59"/>
      <c r="H565" s="59"/>
      <c r="M565" s="85"/>
      <c r="N565" s="85"/>
      <c r="O565" s="85"/>
    </row>
    <row r="566" spans="1:16" x14ac:dyDescent="0.25">
      <c r="P566" s="6"/>
    </row>
    <row r="567" spans="1:16" x14ac:dyDescent="0.25">
      <c r="P567" s="6"/>
    </row>
  </sheetData>
  <mergeCells count="10">
    <mergeCell ref="A565:D565"/>
    <mergeCell ref="F563:H563"/>
    <mergeCell ref="I563:K563"/>
    <mergeCell ref="B1:N1"/>
    <mergeCell ref="H2:J2"/>
    <mergeCell ref="A562:N562"/>
    <mergeCell ref="A563:D563"/>
    <mergeCell ref="A564:D564"/>
    <mergeCell ref="E564:G564"/>
    <mergeCell ref="H564:J564"/>
  </mergeCells>
  <phoneticPr fontId="8" type="noConversion"/>
  <conditionalFormatting sqref="F4:J5 B4:C561 F6:K7 F8:J9 F10:K10 F11:J11 F12:K12 F13:J13 F14:K15 F16:J16 F17:K17 F18:J19 F20:K20 F21:J22 F23:K23 F24:J24 F25:K25 F26:J26 F27:K28 F29:J29 F30:K30 F31:J32 F33:K33 F34:J34 F35:K36 F37:J37 F38:K38 F39:J42 F43:K43 F44:J69 F70:K71 F72:J76 F77:K80 F81:J81 F82:K82 F83:J86 F87:K87 F88:J115 F116:K117 F118:J120 F121:K121 F122:J126 F127:K127 F128:J128 F129:K129 F130:J134 F135:K137 F138:J139 F140:K140 F141:J141 F142:K142 F143:J147 F148:K148 F149:J152 F153:K153 F154:J154 F155:K155 F156:J197 F198:K199 F200:J200 F201:K202 F203:J203 F204:K205 F206:J206 F207:K207 F208:J208 F209:K212 F213:J214 F215:K215 F216:J217 F218:K218 F219:J219 F220:K227 F228:J228 F229:K229 F230:J230 F231:K231 F232:J232 F233:K240 F241:J244 F245:K245 F246:J280 F281:K282 F283:J285 F286:K286 F287:J287 F288:K288 F289:J291 F292:K293 F294:J298 F299:K299 F300:J301 F302:K302 F303:J305 F306:K306 F307:J307 F308:K308 F309:J309 F310:K310 F311:J312 F313:K313 F314:J314 F315:K316 F317:J317 F318:K318 F319:J319 F320:K320 F321:J321 F322:K322 F323:J329 F330:K330 F331:J367 F368:K369 F370:J373 F374:K374 F375:J378 F379:K379 F380:J380 F381:K381 F382:J382 F383:K383 F384:J386 F387:K387 F388:J391 F392:K392 F393:J396 F397:K397 F398:J435 F436:K437 F438:J441 F442:K442 F443:J448 F449:K449 F450:J450 F451:K451 F452:J454 F455:K455 F456:J463 F464:K464 F465:J517 F518:K518 F519:J519 F520:K520 F521:J543 F544:K544 F545:J561">
    <cfRule type="expression" dxfId="1" priority="10">
      <formula>#REF!="ALERTA &gt;10%"</formula>
    </cfRule>
  </conditionalFormatting>
  <hyperlinks>
    <hyperlink ref="K6" r:id="rId1" xr:uid="{8381012E-AAE5-4780-AEF8-4BE29932698F}"/>
    <hyperlink ref="K7" r:id="rId2" xr:uid="{73D539E6-9E28-44AF-9E98-20E4A57BFE80}"/>
    <hyperlink ref="K10" r:id="rId3" xr:uid="{E0250BEE-AEA6-49CB-A127-1D5C3A4791C0}"/>
    <hyperlink ref="K12" r:id="rId4" xr:uid="{3B3F145B-F9ED-4826-BFEE-3976794B8039}"/>
    <hyperlink ref="K14" r:id="rId5" xr:uid="{1B78C97D-0072-4951-AD44-8A2DA1049F6B}"/>
    <hyperlink ref="K15" r:id="rId6" xr:uid="{26BF8940-19B9-4811-803B-C2AE99BF1826}"/>
    <hyperlink ref="K17" r:id="rId7" xr:uid="{AF3ACF15-27BB-43DB-8E9C-92264C6C766B}"/>
    <hyperlink ref="K20" r:id="rId8" xr:uid="{2046EA1B-5E3B-415F-8EA4-9F411C6CDB71}"/>
    <hyperlink ref="K23" r:id="rId9" xr:uid="{132F4406-04FC-40FF-A0A7-396B82D56FED}"/>
    <hyperlink ref="K30" r:id="rId10" xr:uid="{F5005711-9A7F-40BB-A800-D0E3EC2DAC2D}"/>
    <hyperlink ref="K33" r:id="rId11" xr:uid="{B429FA42-7D3F-4245-99A9-52E9ECA6EA31}"/>
    <hyperlink ref="K35" r:id="rId12" xr:uid="{DA475749-F999-4ACD-9A75-A979D2D47499}"/>
    <hyperlink ref="K36" r:id="rId13" xr:uid="{6E31E375-D742-4EB3-8177-FECB7936BD29}"/>
    <hyperlink ref="K38" r:id="rId14" xr:uid="{25662D32-CAC5-4728-9486-0904D0408E44}"/>
    <hyperlink ref="K43" r:id="rId15" xr:uid="{F0EFAE66-F25C-49FA-9821-AF30F04EC59B}"/>
    <hyperlink ref="K70" r:id="rId16" xr:uid="{D9FF0A02-3402-4E8A-88DD-CF29755A5961}"/>
    <hyperlink ref="K116" r:id="rId17" xr:uid="{982BA25A-66A9-4013-B796-2EEB59DBABCD}"/>
    <hyperlink ref="K198" r:id="rId18" xr:uid="{B567066C-31E7-4FD3-BEC0-0ABDD5041883}"/>
    <hyperlink ref="K281" r:id="rId19" xr:uid="{2AA28895-0F15-4A6E-B004-D2EC8E3B88B7}"/>
    <hyperlink ref="K368" r:id="rId20" xr:uid="{05A770E1-7BDB-4A4E-9E7E-21693D079B82}"/>
    <hyperlink ref="K436" r:id="rId21" xr:uid="{721BA45A-A2E4-44D9-A18C-3B22E50C3DDB}"/>
    <hyperlink ref="K71" r:id="rId22" xr:uid="{3CA29A39-99E4-4C26-B51B-5D1A43E5F340}"/>
    <hyperlink ref="K117" r:id="rId23" xr:uid="{90AC70C7-6553-46A2-9A4D-15D11BAE7793}"/>
    <hyperlink ref="K199" r:id="rId24" xr:uid="{36284B24-F983-4787-BA6B-AEE03A9B861C}"/>
    <hyperlink ref="K282" r:id="rId25" xr:uid="{93E29D4A-7A51-4046-B966-17EC87A0582E}"/>
    <hyperlink ref="K369" r:id="rId26" xr:uid="{F2E1613E-9F2F-424F-B9EC-2E8A40C5DA3B}"/>
    <hyperlink ref="K437" r:id="rId27" xr:uid="{3841A00C-3430-44B6-AFB2-97DEAF4E019B}"/>
    <hyperlink ref="K201" r:id="rId28" xr:uid="{F574A89D-714E-4FEE-9011-4B8179EF6C12}"/>
    <hyperlink ref="K286" r:id="rId29" xr:uid="{841EEA8B-0E12-41AC-8C76-64688CFEAAFB}"/>
    <hyperlink ref="K121" r:id="rId30" xr:uid="{7F913041-03A5-42F7-A50F-99C90BCD1914}"/>
    <hyperlink ref="K202" r:id="rId31" xr:uid="{B9512C77-216A-449F-8719-0F45B14740E2}"/>
    <hyperlink ref="K288" r:id="rId32" xr:uid="{AA3EB773-CBEF-4F20-9DF1-E2F546EBB1D0}"/>
    <hyperlink ref="K374" r:id="rId33" xr:uid="{68EE8427-FDB4-4B30-84F1-DA0EE3D8B57B}"/>
    <hyperlink ref="K442" r:id="rId34" xr:uid="{34882BAD-A92D-4247-A2BD-02585CE7C2C7}"/>
    <hyperlink ref="K204" r:id="rId35" xr:uid="{48D9825A-2BAB-4378-BFD2-8276CAF40B1D}"/>
    <hyperlink ref="K292" r:id="rId36" xr:uid="{C09DD950-A964-4915-B6E0-1EFD33585BEF}"/>
    <hyperlink ref="K205" r:id="rId37" xr:uid="{AB323E61-6771-42C5-8A00-AC2924E8A194}"/>
    <hyperlink ref="K293" r:id="rId38" xr:uid="{A1E1356C-B253-45FB-BB00-E2201C929E15}"/>
    <hyperlink ref="K207" r:id="rId39" xr:uid="{9213EF4B-1246-4BDC-A782-CECE3ABF2548}"/>
    <hyperlink ref="K209" r:id="rId40" xr:uid="{16E05003-7D35-4D78-89B3-8657C3E46EFA}"/>
    <hyperlink ref="K210" r:id="rId41" xr:uid="{2C416CD0-9D68-4E1C-A01F-4DBCC4F70586}"/>
    <hyperlink ref="K77" r:id="rId42" xr:uid="{FF417E42-CC04-43CF-B13B-C74B383DA4D6}"/>
    <hyperlink ref="K127" r:id="rId43" xr:uid="{845F9C98-E5EF-4F0D-AE5C-3D69D02B6CFF}"/>
    <hyperlink ref="K211" r:id="rId44" xr:uid="{36B7341E-44AE-457F-94E7-0A751EEEE92A}"/>
    <hyperlink ref="K299" r:id="rId45" xr:uid="{0D1E470A-3B98-483F-A569-B1DEA6259D31}"/>
    <hyperlink ref="K379" r:id="rId46" xr:uid="{F46E09E9-C804-471E-A523-D67C8AB40255}"/>
    <hyperlink ref="K129" r:id="rId47" xr:uid="{DBF68282-A7F9-4883-9BE0-34C9D81FB878}"/>
    <hyperlink ref="K212" r:id="rId48" xr:uid="{02BB478B-95E0-4A1D-B67C-0DA6B4A045AC}"/>
    <hyperlink ref="K215" r:id="rId49" xr:uid="{3FD8D3EC-3D35-453B-9DD6-B547C2AD1306}"/>
    <hyperlink ref="K302" r:id="rId50" xr:uid="{4963C5B1-5449-4464-B034-0E0B731DC007}"/>
    <hyperlink ref="K137" r:id="rId51" xr:uid="{01A5C84C-071D-47F5-9A14-0B3983C8B506}"/>
    <hyperlink ref="K221" r:id="rId52" xr:uid="{F65D4F39-EB55-480A-82C4-CE51A7F3633B}"/>
    <hyperlink ref="K82" r:id="rId53" xr:uid="{2EF227D9-05AA-4884-8311-952B2936285F}"/>
    <hyperlink ref="K142" r:id="rId54" xr:uid="{2804DE1D-C1B4-4D54-847A-761CCCF092D4}"/>
    <hyperlink ref="K224" r:id="rId55" xr:uid="{B0A2F11F-5F6C-4C04-90B6-56992020AE31}"/>
    <hyperlink ref="K387" r:id="rId56" xr:uid="{72E44703-2990-44D3-8544-4FDFC4C77210}"/>
    <hyperlink ref="K455" r:id="rId57" xr:uid="{97749157-02C9-4389-937D-4E9964B1149A}"/>
    <hyperlink ref="K225" r:id="rId58" xr:uid="{0039D031-3727-4E2D-A309-7F084071EED7}"/>
    <hyperlink ref="K226" r:id="rId59" xr:uid="{CBA70FA4-51F2-4C27-A743-BDC2ED090F84}"/>
    <hyperlink ref="K227" r:id="rId60" xr:uid="{03D8C64E-5875-400B-A8DB-905D6BD873CD}"/>
    <hyperlink ref="K313" r:id="rId61" xr:uid="{4502364E-15D0-4FD2-8252-61374A10E4E0}"/>
    <hyperlink ref="K148" r:id="rId62" xr:uid="{7BC94B93-1205-4A37-8CF1-4AC825896448}"/>
    <hyperlink ref="K229" r:id="rId63" xr:uid="{58E6906D-E21F-4843-A251-3D533223CE49}"/>
    <hyperlink ref="K392" r:id="rId64" xr:uid="{93A41C8E-9E2F-4998-8EEA-7CC44B5600F2}"/>
    <hyperlink ref="K231" r:id="rId65" xr:uid="{814734B4-AA3E-45ED-903D-38079B141326}"/>
    <hyperlink ref="K315" r:id="rId66" xr:uid="{FBDD6637-551A-435F-ACBE-20DDF364633D}"/>
    <hyperlink ref="K518" r:id="rId67" xr:uid="{85767373-D4C7-4AE2-8C48-2E5DB28D74E7}"/>
    <hyperlink ref="K233" r:id="rId68" xr:uid="{D294D65B-B70B-49FE-B3A5-C9F276D66746}"/>
    <hyperlink ref="K316" r:id="rId69" xr:uid="{713C5A27-624F-4F6B-9A8A-8D3AFFF5D10A}"/>
    <hyperlink ref="K520" r:id="rId70" xr:uid="{E23DF4A6-77CC-4A23-A92F-C69C69C81E70}"/>
    <hyperlink ref="K153" r:id="rId71" xr:uid="{C7F0FB09-CBB3-4BA7-A98A-661BC06E8EFB}"/>
    <hyperlink ref="K234" r:id="rId72" xr:uid="{108CE131-AD50-403B-A5C7-1FC850BE7BF9}"/>
    <hyperlink ref="K235" r:id="rId73" xr:uid="{62E35A17-C94E-4037-91EC-436E4490D2D1}"/>
    <hyperlink ref="K318" r:id="rId74" xr:uid="{207C2372-07BE-4B5F-976D-067AD87744CE}"/>
    <hyperlink ref="K236" r:id="rId75" xr:uid="{0AA48061-C0F7-4C5D-ABBA-2E8782868232}"/>
    <hyperlink ref="K237" r:id="rId76" xr:uid="{A445A0D6-A51B-4968-B76D-4BBAF78CAB25}"/>
    <hyperlink ref="K320" r:id="rId77" xr:uid="{FFD5F45C-C1CC-44E1-8E54-06BB1839638C}"/>
    <hyperlink ref="K397" r:id="rId78" xr:uid="{2D3FBB82-3CD0-45C3-9A88-F0340B3C7403}"/>
    <hyperlink ref="K464" r:id="rId79" xr:uid="{AD42E3F2-FCCC-4CF0-B073-09366E86E214}"/>
    <hyperlink ref="K238" r:id="rId80" xr:uid="{CB217D00-A0C9-4045-89BD-35019DEC6EB8}"/>
    <hyperlink ref="K239" r:id="rId81" xr:uid="{DDE1AB65-2CF2-4D63-BFD9-D52B3A59BA37}"/>
    <hyperlink ref="K322" r:id="rId82" xr:uid="{88EC0C9E-A689-4648-A811-0FE6A710FD0D}"/>
    <hyperlink ref="K87" r:id="rId83" xr:uid="{3CA58214-425F-4760-A17A-006DDEAC3A0A}"/>
    <hyperlink ref="K155" r:id="rId84" xr:uid="{326DCF95-DA98-41ED-AD23-810EB2C4FD88}"/>
    <hyperlink ref="K240" r:id="rId85" xr:uid="{FEDE4460-0A9D-4415-87D0-22214275BE72}"/>
    <hyperlink ref="K245" r:id="rId86" xr:uid="{E93FA867-CA94-491D-81E7-401D4F04C260}"/>
    <hyperlink ref="K330" r:id="rId87" xr:uid="{DAF30471-9776-4011-9B86-B91B8C39F876}"/>
    <hyperlink ref="K25" r:id="rId88" xr:uid="{7C3CE037-896A-4D02-B838-8BA3C993E0E8}"/>
  </hyperlinks>
  <pageMargins left="0.11811023622047245" right="0.11811023622047245" top="0.15748031496062992" bottom="0.15748031496062992" header="0.31496062992125984" footer="0.31496062992125984"/>
  <pageSetup scale="49" orientation="landscape" r:id="rId89"/>
  <drawing r:id="rId9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43319-8279-43D0-876A-859436B56909}">
  <dimension ref="A1:F37"/>
  <sheetViews>
    <sheetView workbookViewId="0">
      <selection activeCell="I35" sqref="I35"/>
    </sheetView>
  </sheetViews>
  <sheetFormatPr baseColWidth="10" defaultRowHeight="15" x14ac:dyDescent="0.25"/>
  <cols>
    <col min="5" max="5" width="15.28515625" customWidth="1"/>
  </cols>
  <sheetData>
    <row r="1" spans="1:6" x14ac:dyDescent="0.25">
      <c r="B1" s="61" t="s">
        <v>374</v>
      </c>
      <c r="C1" s="61" t="s">
        <v>375</v>
      </c>
      <c r="D1" s="61" t="s">
        <v>376</v>
      </c>
      <c r="E1" s="61" t="s">
        <v>377</v>
      </c>
    </row>
    <row r="2" spans="1:6" ht="25.5" x14ac:dyDescent="0.25">
      <c r="A2" s="63">
        <v>1</v>
      </c>
      <c r="B2" s="3" t="s">
        <v>11</v>
      </c>
      <c r="C2" s="3" t="s">
        <v>12</v>
      </c>
      <c r="D2" s="3" t="s">
        <v>13</v>
      </c>
      <c r="E2" s="3" t="s">
        <v>34</v>
      </c>
      <c r="F2" s="62" t="s">
        <v>378</v>
      </c>
    </row>
    <row r="3" spans="1:6" ht="25.5" x14ac:dyDescent="0.25">
      <c r="A3" s="63">
        <v>2</v>
      </c>
      <c r="B3" s="3" t="s">
        <v>11</v>
      </c>
      <c r="C3" s="3" t="s">
        <v>12</v>
      </c>
      <c r="D3" s="3" t="s">
        <v>13</v>
      </c>
      <c r="E3" s="3" t="s">
        <v>44</v>
      </c>
    </row>
    <row r="4" spans="1:6" ht="38.25" x14ac:dyDescent="0.25">
      <c r="A4" s="63">
        <v>3</v>
      </c>
      <c r="B4" s="3" t="s">
        <v>11</v>
      </c>
      <c r="C4" s="3" t="s">
        <v>12</v>
      </c>
      <c r="D4" s="3" t="s">
        <v>13</v>
      </c>
      <c r="E4" s="3" t="s">
        <v>64</v>
      </c>
    </row>
    <row r="5" spans="1:6" ht="25.5" x14ac:dyDescent="0.25">
      <c r="A5" s="63">
        <v>4</v>
      </c>
      <c r="B5" s="3" t="s">
        <v>11</v>
      </c>
      <c r="C5" s="3" t="s">
        <v>12</v>
      </c>
      <c r="D5" s="3" t="s">
        <v>13</v>
      </c>
      <c r="E5" s="3" t="s">
        <v>65</v>
      </c>
    </row>
    <row r="6" spans="1:6" ht="25.5" x14ac:dyDescent="0.25">
      <c r="A6" s="63">
        <v>5</v>
      </c>
      <c r="B6" s="3" t="s">
        <v>106</v>
      </c>
      <c r="C6" s="3" t="s">
        <v>107</v>
      </c>
      <c r="D6" s="3" t="s">
        <v>108</v>
      </c>
      <c r="E6" s="3" t="s">
        <v>112</v>
      </c>
    </row>
    <row r="7" spans="1:6" ht="25.5" x14ac:dyDescent="0.25">
      <c r="A7" s="63">
        <v>6</v>
      </c>
      <c r="B7" s="3" t="s">
        <v>106</v>
      </c>
      <c r="C7" s="3" t="s">
        <v>107</v>
      </c>
      <c r="D7" s="3" t="s">
        <v>108</v>
      </c>
      <c r="E7" s="3" t="s">
        <v>113</v>
      </c>
    </row>
    <row r="8" spans="1:6" ht="25.5" x14ac:dyDescent="0.25">
      <c r="A8" s="63">
        <v>7</v>
      </c>
      <c r="B8" s="3" t="s">
        <v>106</v>
      </c>
      <c r="C8" s="3" t="s">
        <v>107</v>
      </c>
      <c r="D8" s="3" t="s">
        <v>108</v>
      </c>
      <c r="E8" s="3" t="s">
        <v>117</v>
      </c>
    </row>
    <row r="9" spans="1:6" ht="25.5" x14ac:dyDescent="0.25">
      <c r="A9" s="63">
        <v>8</v>
      </c>
      <c r="B9" s="3" t="s">
        <v>106</v>
      </c>
      <c r="C9" s="3" t="s">
        <v>107</v>
      </c>
      <c r="D9" s="3" t="s">
        <v>108</v>
      </c>
      <c r="E9" s="3" t="s">
        <v>118</v>
      </c>
    </row>
    <row r="10" spans="1:6" ht="25.5" x14ac:dyDescent="0.25">
      <c r="A10" s="63">
        <v>9</v>
      </c>
      <c r="B10" s="3" t="s">
        <v>106</v>
      </c>
      <c r="C10" s="3" t="s">
        <v>107</v>
      </c>
      <c r="D10" s="3" t="s">
        <v>108</v>
      </c>
      <c r="E10" s="3" t="s">
        <v>122</v>
      </c>
    </row>
    <row r="11" spans="1:6" ht="25.5" x14ac:dyDescent="0.25">
      <c r="A11" s="63">
        <v>10</v>
      </c>
      <c r="B11" s="3" t="s">
        <v>106</v>
      </c>
      <c r="C11" s="3" t="s">
        <v>107</v>
      </c>
      <c r="D11" s="3" t="s">
        <v>108</v>
      </c>
      <c r="E11" s="3" t="s">
        <v>123</v>
      </c>
    </row>
    <row r="12" spans="1:6" ht="89.25" x14ac:dyDescent="0.25">
      <c r="A12" s="63">
        <v>11</v>
      </c>
      <c r="B12" s="3" t="s">
        <v>106</v>
      </c>
      <c r="C12" s="3" t="s">
        <v>107</v>
      </c>
      <c r="D12" s="3" t="s">
        <v>108</v>
      </c>
      <c r="E12" s="3" t="s">
        <v>126</v>
      </c>
    </row>
    <row r="13" spans="1:6" ht="25.5" x14ac:dyDescent="0.25">
      <c r="A13" s="63">
        <v>12</v>
      </c>
      <c r="B13" s="3" t="s">
        <v>106</v>
      </c>
      <c r="C13" s="3" t="s">
        <v>107</v>
      </c>
      <c r="D13" s="3" t="s">
        <v>108</v>
      </c>
      <c r="E13" s="3" t="s">
        <v>130</v>
      </c>
    </row>
    <row r="14" spans="1:6" ht="25.5" x14ac:dyDescent="0.25">
      <c r="A14" s="63">
        <v>13</v>
      </c>
      <c r="B14" s="3" t="s">
        <v>106</v>
      </c>
      <c r="C14" s="3" t="s">
        <v>107</v>
      </c>
      <c r="D14" s="3" t="s">
        <v>108</v>
      </c>
      <c r="E14" s="3" t="s">
        <v>137</v>
      </c>
    </row>
    <row r="15" spans="1:6" ht="25.5" x14ac:dyDescent="0.25">
      <c r="A15" s="63">
        <v>14</v>
      </c>
      <c r="B15" s="3" t="s">
        <v>106</v>
      </c>
      <c r="C15" s="3" t="s">
        <v>107</v>
      </c>
      <c r="D15" s="3" t="s">
        <v>108</v>
      </c>
      <c r="E15" s="3" t="s">
        <v>138</v>
      </c>
    </row>
    <row r="16" spans="1:6" ht="25.5" x14ac:dyDescent="0.25">
      <c r="A16" s="63">
        <v>15</v>
      </c>
      <c r="B16" s="3" t="s">
        <v>106</v>
      </c>
      <c r="C16" s="3" t="s">
        <v>107</v>
      </c>
      <c r="D16" s="3" t="s">
        <v>108</v>
      </c>
      <c r="E16" s="3" t="s">
        <v>140</v>
      </c>
    </row>
    <row r="17" spans="1:5" ht="38.25" x14ac:dyDescent="0.25">
      <c r="A17" s="63">
        <v>16</v>
      </c>
      <c r="B17" s="3" t="s">
        <v>106</v>
      </c>
      <c r="C17" s="3" t="s">
        <v>107</v>
      </c>
      <c r="D17" s="3" t="s">
        <v>108</v>
      </c>
      <c r="E17" s="3" t="s">
        <v>141</v>
      </c>
    </row>
    <row r="18" spans="1:5" ht="38.25" x14ac:dyDescent="0.25">
      <c r="A18" s="63">
        <v>17</v>
      </c>
      <c r="B18" s="3" t="s">
        <v>106</v>
      </c>
      <c r="C18" s="3" t="s">
        <v>107</v>
      </c>
      <c r="D18" s="3" t="s">
        <v>108</v>
      </c>
      <c r="E18" s="3" t="s">
        <v>144</v>
      </c>
    </row>
    <row r="19" spans="1:5" ht="51" x14ac:dyDescent="0.25">
      <c r="A19" s="63">
        <v>18</v>
      </c>
      <c r="B19" s="3" t="s">
        <v>145</v>
      </c>
      <c r="C19" s="3" t="s">
        <v>146</v>
      </c>
      <c r="D19" s="3" t="s">
        <v>147</v>
      </c>
      <c r="E19" s="3" t="s">
        <v>153</v>
      </c>
    </row>
    <row r="20" spans="1:5" ht="51" x14ac:dyDescent="0.25">
      <c r="A20" s="63">
        <v>19</v>
      </c>
      <c r="B20" s="3" t="s">
        <v>145</v>
      </c>
      <c r="C20" s="3" t="s">
        <v>146</v>
      </c>
      <c r="D20" s="3" t="s">
        <v>147</v>
      </c>
      <c r="E20" s="3" t="s">
        <v>162</v>
      </c>
    </row>
    <row r="21" spans="1:5" ht="51" x14ac:dyDescent="0.25">
      <c r="A21" s="63">
        <v>20</v>
      </c>
      <c r="B21" s="3" t="s">
        <v>145</v>
      </c>
      <c r="C21" s="3" t="s">
        <v>146</v>
      </c>
      <c r="D21" s="3" t="s">
        <v>147</v>
      </c>
      <c r="E21" s="3" t="s">
        <v>165</v>
      </c>
    </row>
    <row r="22" spans="1:5" ht="51" x14ac:dyDescent="0.25">
      <c r="A22" s="63">
        <v>21</v>
      </c>
      <c r="B22" s="3" t="s">
        <v>145</v>
      </c>
      <c r="C22" s="3" t="s">
        <v>146</v>
      </c>
      <c r="D22" s="3" t="s">
        <v>147</v>
      </c>
      <c r="E22" s="3" t="s">
        <v>140</v>
      </c>
    </row>
    <row r="23" spans="1:5" ht="51" x14ac:dyDescent="0.25">
      <c r="A23" s="63">
        <v>22</v>
      </c>
      <c r="B23" s="3" t="s">
        <v>145</v>
      </c>
      <c r="C23" s="3" t="s">
        <v>146</v>
      </c>
      <c r="D23" s="3" t="s">
        <v>147</v>
      </c>
      <c r="E23" s="3" t="s">
        <v>167</v>
      </c>
    </row>
    <row r="24" spans="1:5" ht="38.25" x14ac:dyDescent="0.25">
      <c r="A24" s="63">
        <v>23</v>
      </c>
      <c r="B24" s="3" t="s">
        <v>169</v>
      </c>
      <c r="C24" s="3" t="s">
        <v>170</v>
      </c>
      <c r="D24" s="3" t="s">
        <v>171</v>
      </c>
      <c r="E24" s="3" t="s">
        <v>178</v>
      </c>
    </row>
    <row r="25" spans="1:5" ht="38.25" x14ac:dyDescent="0.25">
      <c r="A25" s="63">
        <v>24</v>
      </c>
      <c r="B25" s="3" t="s">
        <v>169</v>
      </c>
      <c r="C25" s="3" t="s">
        <v>170</v>
      </c>
      <c r="D25" s="3" t="s">
        <v>171</v>
      </c>
      <c r="E25" s="3" t="s">
        <v>184</v>
      </c>
    </row>
    <row r="26" spans="1:5" ht="38.25" x14ac:dyDescent="0.25">
      <c r="A26" s="63">
        <v>25</v>
      </c>
      <c r="B26" s="3" t="s">
        <v>169</v>
      </c>
      <c r="C26" s="3" t="s">
        <v>170</v>
      </c>
      <c r="D26" s="3" t="s">
        <v>171</v>
      </c>
      <c r="E26" s="3" t="s">
        <v>191</v>
      </c>
    </row>
    <row r="27" spans="1:5" ht="38.25" x14ac:dyDescent="0.25">
      <c r="A27" s="63">
        <v>26</v>
      </c>
      <c r="B27" s="3" t="s">
        <v>169</v>
      </c>
      <c r="C27" s="3" t="s">
        <v>170</v>
      </c>
      <c r="D27" s="3" t="s">
        <v>171</v>
      </c>
      <c r="E27" s="3" t="s">
        <v>198</v>
      </c>
    </row>
    <row r="28" spans="1:5" ht="38.25" x14ac:dyDescent="0.25">
      <c r="A28" s="63">
        <v>27</v>
      </c>
      <c r="B28" s="3" t="s">
        <v>169</v>
      </c>
      <c r="C28" s="3" t="s">
        <v>170</v>
      </c>
      <c r="D28" s="3" t="s">
        <v>171</v>
      </c>
      <c r="E28" s="3" t="s">
        <v>203</v>
      </c>
    </row>
    <row r="29" spans="1:5" ht="38.25" x14ac:dyDescent="0.25">
      <c r="A29" s="63">
        <v>28</v>
      </c>
      <c r="B29" s="3" t="s">
        <v>169</v>
      </c>
      <c r="C29" s="3" t="s">
        <v>170</v>
      </c>
      <c r="D29" s="3" t="s">
        <v>171</v>
      </c>
      <c r="E29" s="3" t="s">
        <v>204</v>
      </c>
    </row>
    <row r="30" spans="1:5" ht="38.25" x14ac:dyDescent="0.25">
      <c r="A30" s="63">
        <v>29</v>
      </c>
      <c r="B30" s="3" t="s">
        <v>205</v>
      </c>
      <c r="C30" s="3" t="s">
        <v>206</v>
      </c>
      <c r="D30" s="3" t="s">
        <v>207</v>
      </c>
      <c r="E30" s="3" t="s">
        <v>167</v>
      </c>
    </row>
    <row r="31" spans="1:5" ht="25.5" x14ac:dyDescent="0.25">
      <c r="A31" s="63">
        <v>30</v>
      </c>
      <c r="B31" s="3" t="s">
        <v>205</v>
      </c>
      <c r="C31" s="3" t="s">
        <v>234</v>
      </c>
      <c r="D31" s="3" t="s">
        <v>235</v>
      </c>
      <c r="E31" s="3" t="s">
        <v>241</v>
      </c>
    </row>
    <row r="32" spans="1:5" ht="25.5" x14ac:dyDescent="0.25">
      <c r="A32" s="63">
        <v>31</v>
      </c>
      <c r="B32" s="3" t="s">
        <v>205</v>
      </c>
      <c r="C32" s="3" t="s">
        <v>234</v>
      </c>
      <c r="D32" s="3" t="s">
        <v>235</v>
      </c>
      <c r="E32" s="3" t="s">
        <v>242</v>
      </c>
    </row>
    <row r="33" spans="1:5" ht="38.25" x14ac:dyDescent="0.25">
      <c r="A33" s="63">
        <v>32</v>
      </c>
      <c r="B33" s="3" t="s">
        <v>205</v>
      </c>
      <c r="C33" s="3" t="s">
        <v>234</v>
      </c>
      <c r="D33" s="3" t="s">
        <v>235</v>
      </c>
      <c r="E33" s="3" t="s">
        <v>243</v>
      </c>
    </row>
    <row r="34" spans="1:5" ht="25.5" x14ac:dyDescent="0.25">
      <c r="A34" s="63">
        <v>33</v>
      </c>
      <c r="B34" s="3" t="s">
        <v>205</v>
      </c>
      <c r="C34" s="3" t="s">
        <v>234</v>
      </c>
      <c r="D34" s="3" t="s">
        <v>235</v>
      </c>
      <c r="E34" s="3" t="s">
        <v>140</v>
      </c>
    </row>
    <row r="35" spans="1:5" ht="25.5" x14ac:dyDescent="0.25">
      <c r="A35" s="63">
        <v>34</v>
      </c>
      <c r="B35" s="3" t="s">
        <v>205</v>
      </c>
      <c r="C35" s="3" t="s">
        <v>234</v>
      </c>
      <c r="D35" s="3" t="s">
        <v>235</v>
      </c>
      <c r="E35" s="3" t="s">
        <v>167</v>
      </c>
    </row>
    <row r="36" spans="1:5" ht="25.5" x14ac:dyDescent="0.25">
      <c r="A36" s="63">
        <v>35</v>
      </c>
      <c r="B36" s="3" t="s">
        <v>205</v>
      </c>
      <c r="C36" s="3" t="s">
        <v>234</v>
      </c>
      <c r="D36" s="3" t="s">
        <v>235</v>
      </c>
      <c r="E36" s="3" t="s">
        <v>244</v>
      </c>
    </row>
    <row r="37" spans="1:5" ht="25.5" x14ac:dyDescent="0.25">
      <c r="A37" s="63">
        <v>36</v>
      </c>
      <c r="B37" s="3" t="s">
        <v>205</v>
      </c>
      <c r="C37" s="3" t="s">
        <v>234</v>
      </c>
      <c r="D37" s="3" t="s">
        <v>235</v>
      </c>
      <c r="E37" s="3" t="s">
        <v>245</v>
      </c>
    </row>
  </sheetData>
  <conditionalFormatting sqref="F2 B2:B37 E2:E37">
    <cfRule type="expression" dxfId="0" priority="1">
      <formula>#REF!="ALERTA &gt;10%"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CONSOLIDADO (2)</vt:lpstr>
      <vt:lpstr>CONSOLIDADO</vt:lpstr>
      <vt:lpstr>Hoja2</vt:lpstr>
      <vt:lpstr>CONSOLIDADO!Área_de_impresión</vt:lpstr>
      <vt:lpstr>'CONSOLIDADO (2)'!Área_de_impresión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Aldubith Fernando Ramirez Elejalde</dc:creator>
  <cp:lastModifiedBy>Valentina Duque Muñoz</cp:lastModifiedBy>
  <cp:lastPrinted>2026-04-20T22:25:53Z</cp:lastPrinted>
  <dcterms:created xsi:type="dcterms:W3CDTF">2026-03-31T18:53:58Z</dcterms:created>
  <dcterms:modified xsi:type="dcterms:W3CDTF">2026-04-21T21:42:24Z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2026-03-31T05:54:42Z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bfcf29b1-899f-4611-b9aa-21615cee1575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