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ontratacion.03\Desktop\ARAUCA\2026\4. SELECCIÓN ABREVIADA MENOR CUANTÍA\5. Adecuación y mejoramiento - MUSEO\4. Cargue en secop\"/>
    </mc:Choice>
  </mc:AlternateContent>
  <bookViews>
    <workbookView xWindow="0" yWindow="0" windowWidth="28800" windowHeight="123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(Entidad)'!$I$11:$I$94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5" i="265" l="1"/>
  <c r="K94" i="265"/>
  <c r="K97" i="265" s="1"/>
  <c r="K98" i="265" s="1"/>
  <c r="K93" i="265"/>
  <c r="K88" i="265"/>
  <c r="K79" i="265"/>
  <c r="K67" i="265"/>
  <c r="K63" i="265"/>
  <c r="K60" i="265"/>
  <c r="K53" i="265"/>
  <c r="K49" i="265"/>
  <c r="K37" i="265"/>
  <c r="K34" i="265"/>
  <c r="K31" i="265"/>
  <c r="K25" i="265"/>
  <c r="K22" i="265"/>
  <c r="K92" i="265"/>
  <c r="K91" i="265"/>
  <c r="K90" i="265"/>
  <c r="K87" i="265"/>
  <c r="K86" i="265"/>
  <c r="K85" i="265"/>
  <c r="K84" i="265"/>
  <c r="K83" i="265"/>
  <c r="K82" i="265"/>
  <c r="K81" i="265"/>
  <c r="K78" i="265"/>
  <c r="K77" i="265"/>
  <c r="K76" i="265"/>
  <c r="K75" i="265"/>
  <c r="K74" i="265"/>
  <c r="K73" i="265"/>
  <c r="K72" i="265"/>
  <c r="K71" i="265"/>
  <c r="K70" i="265"/>
  <c r="K69" i="265"/>
  <c r="K66" i="265"/>
  <c r="K65" i="265"/>
  <c r="K62" i="265"/>
  <c r="K59" i="265"/>
  <c r="K58" i="265"/>
  <c r="K57" i="265"/>
  <c r="K56" i="265"/>
  <c r="K55" i="265"/>
  <c r="K52" i="265"/>
  <c r="K51" i="265"/>
  <c r="K48" i="265"/>
  <c r="K47" i="265"/>
  <c r="K46" i="265"/>
  <c r="K45" i="265"/>
  <c r="K44" i="265"/>
  <c r="K43" i="265"/>
  <c r="K42" i="265"/>
  <c r="K41" i="265"/>
  <c r="K40" i="265"/>
  <c r="K36" i="265"/>
  <c r="K33" i="265"/>
  <c r="K30" i="265"/>
  <c r="K29" i="265"/>
  <c r="K28" i="265"/>
  <c r="K24" i="265"/>
  <c r="K21" i="265"/>
  <c r="K19" i="265"/>
  <c r="K16" i="265"/>
  <c r="K17" i="265"/>
  <c r="K18" i="265"/>
  <c r="K15" i="265"/>
</calcChain>
</file>

<file path=xl/sharedStrings.xml><?xml version="1.0" encoding="utf-8"?>
<sst xmlns="http://schemas.openxmlformats.org/spreadsheetml/2006/main" count="344" uniqueCount="228">
  <si>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</si>
  <si>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</si>
  <si>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</si>
  <si>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</si>
  <si>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</si>
  <si>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</si>
  <si>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</si>
  <si>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</si>
  <si>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</si>
  <si>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</si>
  <si>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</si>
  <si>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</si>
  <si>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</si>
  <si>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</si>
  <si>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</si>
  <si>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</si>
  <si>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</si>
  <si>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</si>
  <si>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</si>
  <si>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</si>
  <si>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</si>
  <si>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</si>
  <si>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</si>
  <si>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</si>
  <si>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</si>
  <si>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</si>
  <si>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</si>
  <si>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</si>
  <si>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</si>
  <si>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</si>
  <si>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</si>
  <si>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</si>
  <si>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</si>
  <si>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</si>
  <si>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</si>
  <si>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</si>
  <si>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</si>
  <si>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</si>
  <si>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</si>
  <si>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</si>
  <si>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</si>
  <si>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</si>
  <si>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</si>
  <si>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</si>
  <si>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</si>
  <si>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</si>
  <si>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</si>
  <si>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</si>
  <si>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</si>
  <si>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</si>
  <si>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</si>
  <si>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</si>
  <si>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</si>
  <si>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</si>
  <si>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</si>
  <si>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</si>
  <si>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</si>
  <si>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</si>
  <si>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</si>
  <si>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</si>
  <si>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</si>
  <si>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</si>
  <si>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</si>
  <si>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</si>
  <si>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</si>
  <si>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</si>
  <si>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</si>
  <si>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</si>
  <si>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</si>
  <si>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</si>
  <si>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</si>
  <si>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</si>
  <si>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</si>
  <si>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</si>
  <si>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</si>
  <si>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</si>
  <si>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</si>
  <si>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</si>
  <si>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</si>
  <si>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</si>
  <si>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</si>
  <si>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</si>
  <si>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</si>
  <si>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</si>
  <si>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</si>
  <si>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</si>
  <si>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</si>
  <si>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</si>
  <si>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</si>
  <si>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</si>
  <si>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</si>
  <si>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</si>
  <si>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</si>
  <si>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DESMONTE DE CUBIERTA EXISTENTE EN ADBESTO CEMENTO-FIBROCEMENTO</t>
  </si>
  <si>
    <t>CUBIERTA EN TEJA TRAPEZOIDAL TERMOACUSTICA A360 MAX-INCLUYE INSTALACION</t>
  </si>
  <si>
    <t>CUBIERTA EN POLICARBONATO ALVEOLAR COLOR BLANCO TRANSLUCIDO</t>
  </si>
  <si>
    <t>REMATE ENTRE MAMPOSTERIA  Y CUBIERTA</t>
  </si>
  <si>
    <t>1.1.1</t>
  </si>
  <si>
    <t>1.1.2</t>
  </si>
  <si>
    <t>1.1.3</t>
  </si>
  <si>
    <t>1.1.4</t>
  </si>
  <si>
    <t xml:space="preserve">CUBIERTA </t>
  </si>
  <si>
    <t>1.1</t>
  </si>
  <si>
    <t>CANALES</t>
  </si>
  <si>
    <t>LIMAHOYA EN LAM. GALV. CAL. 20 D=0.65 M.</t>
  </si>
  <si>
    <t>1.2</t>
  </si>
  <si>
    <t>1.2.1</t>
  </si>
  <si>
    <t xml:space="preserve">ESTRUCTURA METALICA </t>
  </si>
  <si>
    <t>CABALLETE EN TEJA TERMOACUSTICA</t>
  </si>
  <si>
    <t>1.3</t>
  </si>
  <si>
    <t>1.3.1</t>
  </si>
  <si>
    <t>OBRA CIVIL</t>
  </si>
  <si>
    <t xml:space="preserve">REDES </t>
  </si>
  <si>
    <t>SALIDA DE ILUMINACIÓN</t>
  </si>
  <si>
    <t>DESMONTE DE VENTILADOR O LAMPARA  TECHO</t>
  </si>
  <si>
    <t>MARCO BASE PARA PANEL LED DE 60*60 EN ALUMINIO- INCLUYE INSTALACION</t>
  </si>
  <si>
    <t>PANEL LED 60*60 CMS. 45 W -INSTALADA</t>
  </si>
  <si>
    <t>2.1</t>
  </si>
  <si>
    <t>2.1.1</t>
  </si>
  <si>
    <t>2.1.2</t>
  </si>
  <si>
    <t>2.1.3</t>
  </si>
  <si>
    <t>PUNTO SANITARIO</t>
  </si>
  <si>
    <t>SELLADO DE PUNTO SANITARIO CON TAPON PVC.</t>
  </si>
  <si>
    <t>2.2</t>
  </si>
  <si>
    <t>2.2.1</t>
  </si>
  <si>
    <t xml:space="preserve">RED SANITARIA </t>
  </si>
  <si>
    <t>TUBERIA PVC-SANITARIA  4 PULG.-INCLUYE INSTALACION</t>
  </si>
  <si>
    <t>2.3</t>
  </si>
  <si>
    <t>2.3.1</t>
  </si>
  <si>
    <t>INFRAESTRUCTURA EN OBRA BLANCA</t>
  </si>
  <si>
    <t>MUROS Y ESTRUCTURA</t>
  </si>
  <si>
    <t>DEMOLICION DE ENCHAPE</t>
  </si>
  <si>
    <t>DEMOLICION  MURO  C/CTO REF. E=0.20-0.27</t>
  </si>
  <si>
    <t>MURO EN BLOQUE Nº 5 - E=0.10 M.-INCLUYE CONSTRUCCION</t>
  </si>
  <si>
    <t>RESANE DE MUROS</t>
  </si>
  <si>
    <t>ENCHAPE PARA MURO EN CERAMICA TRAFICO PESADO DE 0.30*0.60 M.INSTALADA</t>
  </si>
  <si>
    <t>PAÑETE 1:4 LISO SOBRE MURO E=0.02 M. INCLUYE FILOS Y DILATACIONES</t>
  </si>
  <si>
    <t>PINTURA EN VINILO SOBRE PAÑETE O ESTUCO A 3 MANOS-INCLUYE APLICACION</t>
  </si>
  <si>
    <t>REVESTIMIENTO ACUSTICO DE MURO-INCLUYE INSTALACION</t>
  </si>
  <si>
    <t>CONCERTINA INSTALADA</t>
  </si>
  <si>
    <t>3.1</t>
  </si>
  <si>
    <t>3.1.1</t>
  </si>
  <si>
    <t>3.1.2</t>
  </si>
  <si>
    <t>3.1.3</t>
  </si>
  <si>
    <t>3.1.4</t>
  </si>
  <si>
    <t>3.1.5</t>
  </si>
  <si>
    <t>3.1.6</t>
  </si>
  <si>
    <t>3.1.7</t>
  </si>
  <si>
    <t>3.1.8</t>
  </si>
  <si>
    <t>3.1.9</t>
  </si>
  <si>
    <t>FACHADA</t>
  </si>
  <si>
    <t>MUROS LADRILLO A LA VISTA BRECHA 10MM</t>
  </si>
  <si>
    <t>ESTUCO PLASTICO PARA FACHADAS-INCLUYE APLICACIÓN</t>
  </si>
  <si>
    <t>3.2</t>
  </si>
  <si>
    <t>3.2.1</t>
  </si>
  <si>
    <t>3.2.2</t>
  </si>
  <si>
    <t>APARATOS SANITARIOS</t>
  </si>
  <si>
    <t>DESMONTE DE SANITARIO-LAVAMANOS</t>
  </si>
  <si>
    <t>KIT SANITARIO DISCAPASITADOS ANTIVANDALICOS INCLUYE INSTALACION</t>
  </si>
  <si>
    <t>LAVAMANOS ANTIVANDALICO  CON GRIFERIA E INSTALACION</t>
  </si>
  <si>
    <t>ORINAL MEDIANO CON GRIFERIA ANTIVANDALICA-INCLUYE INSTALACION</t>
  </si>
  <si>
    <t>SANITARIO ANTIVANDALICO ECOCLEAN-INCLUYE INSTALACION</t>
  </si>
  <si>
    <t>3.3</t>
  </si>
  <si>
    <t>3.3.1</t>
  </si>
  <si>
    <t>3.3.2</t>
  </si>
  <si>
    <t>3.3.3</t>
  </si>
  <si>
    <t>3.3.4</t>
  </si>
  <si>
    <t>3.3.5</t>
  </si>
  <si>
    <t>BARANDAS Y PASAMANOS</t>
  </si>
  <si>
    <t>BARANDA METALICA TUBERIA 2 pulg. H=1.20</t>
  </si>
  <si>
    <t>3.4</t>
  </si>
  <si>
    <t>3.4.1</t>
  </si>
  <si>
    <t xml:space="preserve">CIELORRASO </t>
  </si>
  <si>
    <t>DESMONTE DE CIELORRASO EN PVC INCLUYE ESTRUCTURA DE SOPORTE</t>
  </si>
  <si>
    <t>CIELORRASO EN LAMINA PVC DE 8 MM.CON ESTRUCTURA DE SOPORTE DE CAL.24 INCLUYE CORNIZA E INSTALACION</t>
  </si>
  <si>
    <t>3.5</t>
  </si>
  <si>
    <t>3.5.1</t>
  </si>
  <si>
    <t>3.5.2</t>
  </si>
  <si>
    <t xml:space="preserve">PISOS </t>
  </si>
  <si>
    <t>DEMOLICION DE PISO EN CERAMICA Y/O TABLETA DE GRES INCLUYE RETIRO DE SOBRANTES</t>
  </si>
  <si>
    <t>PLACA DE ENTREPISO ALIGERADA CON LAMINA METALDEK E=0.15 M.</t>
  </si>
  <si>
    <t xml:space="preserve">IMPERMEABILIZACION SOBRE PLACA DE CONCRETO </t>
  </si>
  <si>
    <t>VIGA METALICA EN PERFIL IPE-200-INCLUYE INSTALACION</t>
  </si>
  <si>
    <t>PLATINA METALICA DE ANCLAJE DE PERFIL METALICO</t>
  </si>
  <si>
    <t>PISO EN PORCELANATO T-PRIMERA INSTALADO</t>
  </si>
  <si>
    <t>ENCHAPE DE PISO EN CERAMICA GRIS MACEDO 0.40*0.40 M. INCLUYE INSTALACION</t>
  </si>
  <si>
    <t>CENEFA EN GRAVILLA LAVADA E=O.10 M.-INCLUYE INSTALACION</t>
  </si>
  <si>
    <t>PISO EN TABLON DE GRES ROJO LISO DE 0.30*0.30 M.</t>
  </si>
  <si>
    <t>PISO EN MADERA ZAPAN-11.25*9.35M.INCLUYE INSTALACION CON ESTRUCTURA Y ACABADO FINAL</t>
  </si>
  <si>
    <t>3.6</t>
  </si>
  <si>
    <t>3.6.1</t>
  </si>
  <si>
    <t>3.6.2</t>
  </si>
  <si>
    <t>3.6.3</t>
  </si>
  <si>
    <t>3.6.4</t>
  </si>
  <si>
    <t>3.6.5</t>
  </si>
  <si>
    <t>3.6.6</t>
  </si>
  <si>
    <t>3.6.7</t>
  </si>
  <si>
    <t>3.6.8</t>
  </si>
  <si>
    <t>3.6.9</t>
  </si>
  <si>
    <t>3.6.10</t>
  </si>
  <si>
    <t>PUERTAS</t>
  </si>
  <si>
    <t>DESMONTE DE PUERTA METALICA ENTAMBORADA</t>
  </si>
  <si>
    <t>DESMONTE DE MARCO METALICO PUERTA</t>
  </si>
  <si>
    <t>DESMONTE Y RETIRO DE PORTON METALICO</t>
  </si>
  <si>
    <t>PUERTA EN ALUMINIO ANODIZADO BLANCO MATE-INCLUYE INSTALACION</t>
  </si>
  <si>
    <t>PUERTA MET. L.COLL ROLLED CON MARCO CERR</t>
  </si>
  <si>
    <t>PORTON METALICO TIPO REJA EN TUBERIA DE 1*1 PULG. INCLUYE INSTALACION</t>
  </si>
  <si>
    <t>DIVISION BAÑO MODULAR EN ALUMINIO-INCLUYE INSTALACION</t>
  </si>
  <si>
    <t>3.7</t>
  </si>
  <si>
    <t>3.7.1</t>
  </si>
  <si>
    <t>3.7.2</t>
  </si>
  <si>
    <t>3.7.3</t>
  </si>
  <si>
    <t>3.7.4</t>
  </si>
  <si>
    <t>3.7.5</t>
  </si>
  <si>
    <t>3.7.6</t>
  </si>
  <si>
    <t>3.7.7</t>
  </si>
  <si>
    <t>VENTANAS</t>
  </si>
  <si>
    <t>VENTANA ALUMINIO TIPO PERSIANA-INCLUYE INSTALACION</t>
  </si>
  <si>
    <t>ESPEJO BISELADO 4 MM. CON MARCO EN MADERA ANCLADO AL MURO CON SOPORTE EN ICOPOR-INCLUYE INSTALACION</t>
  </si>
  <si>
    <t>ESPEJO BISELADO 4 MM.-INCLUYE INSTALACION</t>
  </si>
  <si>
    <t>3.8</t>
  </si>
  <si>
    <t>3.8.1</t>
  </si>
  <si>
    <t>3.8.2</t>
  </si>
  <si>
    <t>3.8.3</t>
  </si>
  <si>
    <t>IMPLEMENTACIÓN DE MEDIDAS DE MITIGACIÓN AMBIENTAL</t>
  </si>
  <si>
    <t>M2</t>
  </si>
  <si>
    <t>M</t>
  </si>
  <si>
    <t>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</si>
</sst>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3">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41" xfId="73" applyFont="1" applyFill="1" applyBorder="1" applyAlignment="1">
      <alignment horizontal="center" vertical="center"/>
    </xf>
    <xf numFmtId="0" fontId="42" fillId="24" borderId="41" xfId="73" applyFont="1" applyFill="1" applyBorder="1" applyAlignment="1">
      <alignment vertical="center" wrapText="1"/>
    </xf>
    <xf numFmtId="0" fontId="39" fillId="0" borderId="14" xfId="89" applyFont="1" applyBorder="1" applyAlignment="1">
      <alignment wrapText="1"/>
    </xf>
    <xf numFmtId="9" fontId="39" fillId="0" borderId="17" xfId="128" applyNumberFormat="1" applyFont="1" applyBorder="1" applyAlignment="1">
      <alignment horizontal="center"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8" xfId="130"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24" xfId="0" applyFont="1" applyBorder="1" applyAlignment="1">
      <alignment horizontal="center"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9f01bf23fc8c9acc/Luis%20Alejandro/TRABAJOS/MUSEO/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108"/>
  <sheetViews>
    <sheetView showGridLines="0" tabSelected="1" view="pageBreakPreview" zoomScale="85" zoomScaleNormal="55" zoomScaleSheetLayoutView="85" zoomScalePageLayoutView="70" workbookViewId="0">
      <selection activeCell="S12" sqref="S11:S12"/>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90" t="s">
        <v>0</v>
      </c>
      <c r="C1" s="190"/>
      <c r="D1" s="190"/>
      <c r="E1" s="190"/>
      <c r="F1" s="190"/>
      <c r="G1" s="190"/>
    </row>
    <row r="2" spans="2:12">
      <c r="B2" s="190" t="s">
        <v>1</v>
      </c>
      <c r="C2" s="190"/>
      <c r="D2" s="190"/>
      <c r="E2" s="190"/>
    </row>
    <row r="3" spans="2:12" ht="15" thickBot="1">
      <c r="B3" s="6"/>
      <c r="C3" s="7"/>
      <c r="D3" s="6"/>
      <c r="E3" s="7"/>
    </row>
    <row r="4" spans="2:12" ht="15.75" thickTop="1" thickBot="1">
      <c r="B4" s="191"/>
      <c r="C4" s="192"/>
      <c r="D4" s="192"/>
      <c r="E4" s="192"/>
      <c r="F4" s="192"/>
      <c r="G4" s="192"/>
      <c r="H4" s="192"/>
      <c r="I4" s="192"/>
      <c r="J4" s="192"/>
      <c r="K4" s="192"/>
      <c r="L4" s="193"/>
    </row>
    <row r="5" spans="2:12" ht="31.5" customHeight="1" thickTop="1">
      <c r="B5" s="3"/>
      <c r="C5" s="194" t="s">
        <v>2</v>
      </c>
      <c r="D5" s="195"/>
      <c r="E5" s="195"/>
      <c r="F5" s="195"/>
      <c r="G5" s="195"/>
      <c r="H5" s="195"/>
      <c r="I5" s="195"/>
      <c r="J5" s="195"/>
      <c r="K5" s="196"/>
      <c r="L5" s="4"/>
    </row>
    <row r="6" spans="2:12">
      <c r="B6" s="8"/>
      <c r="C6" s="197" t="s">
        <v>3</v>
      </c>
      <c r="D6" s="197"/>
      <c r="E6" s="197"/>
      <c r="F6" s="197"/>
      <c r="G6" s="197"/>
      <c r="H6" s="197"/>
      <c r="I6" s="197"/>
      <c r="J6" s="197"/>
      <c r="K6" s="198"/>
      <c r="L6" s="4"/>
    </row>
    <row r="7" spans="2:12" s="2" customFormat="1">
      <c r="B7" s="9"/>
      <c r="C7" s="184" t="s">
        <v>4</v>
      </c>
      <c r="D7" s="185"/>
      <c r="E7" s="185"/>
      <c r="F7" s="185"/>
      <c r="G7" s="185"/>
      <c r="H7" s="185"/>
      <c r="I7" s="185"/>
      <c r="J7" s="185"/>
      <c r="K7" s="186"/>
      <c r="L7" s="10"/>
    </row>
    <row r="8" spans="2:12">
      <c r="B8" s="8"/>
      <c r="C8" s="184"/>
      <c r="D8" s="185"/>
      <c r="E8" s="185"/>
      <c r="F8" s="185"/>
      <c r="G8" s="185"/>
      <c r="H8" s="185"/>
      <c r="I8" s="185"/>
      <c r="J8" s="185"/>
      <c r="K8" s="186"/>
      <c r="L8" s="4"/>
    </row>
    <row r="9" spans="2:12" ht="34.5" customHeight="1">
      <c r="B9" s="8"/>
      <c r="C9" s="187" t="s">
        <v>5</v>
      </c>
      <c r="D9" s="188"/>
      <c r="E9" s="188"/>
      <c r="F9" s="188"/>
      <c r="G9" s="188"/>
      <c r="H9" s="188"/>
      <c r="I9" s="188"/>
      <c r="J9" s="188"/>
      <c r="K9" s="189"/>
      <c r="L9" s="4"/>
    </row>
    <row r="10" spans="2:12" ht="30" customHeight="1" thickBot="1">
      <c r="B10" s="3"/>
      <c r="C10" s="201"/>
      <c r="D10" s="202"/>
      <c r="E10" s="202"/>
      <c r="F10" s="202"/>
      <c r="G10" s="202"/>
      <c r="H10" s="202"/>
      <c r="I10" s="202"/>
      <c r="J10" s="202"/>
      <c r="K10" s="203"/>
      <c r="L10" s="4"/>
    </row>
    <row r="11" spans="2:12" ht="30" customHeight="1">
      <c r="B11" s="3"/>
      <c r="C11" s="220" t="s">
        <v>6</v>
      </c>
      <c r="D11" s="214" t="s">
        <v>7</v>
      </c>
      <c r="E11" s="222" t="s">
        <v>8</v>
      </c>
      <c r="F11" s="222"/>
      <c r="G11" s="220" t="s">
        <v>9</v>
      </c>
      <c r="H11" s="214" t="s">
        <v>10</v>
      </c>
      <c r="I11" s="214" t="s">
        <v>11</v>
      </c>
      <c r="J11" s="216" t="s">
        <v>12</v>
      </c>
      <c r="K11" s="218" t="s">
        <v>13</v>
      </c>
      <c r="L11" s="4"/>
    </row>
    <row r="12" spans="2:12" ht="30" customHeight="1" thickBot="1">
      <c r="B12" s="3"/>
      <c r="C12" s="221"/>
      <c r="D12" s="215"/>
      <c r="E12" s="11" t="s">
        <v>14</v>
      </c>
      <c r="F12" s="11" t="s">
        <v>15</v>
      </c>
      <c r="G12" s="221"/>
      <c r="H12" s="215"/>
      <c r="I12" s="215"/>
      <c r="J12" s="217"/>
      <c r="K12" s="219"/>
      <c r="L12" s="4"/>
    </row>
    <row r="13" spans="2:12" ht="30" customHeight="1" thickBot="1">
      <c r="B13" s="3"/>
      <c r="C13" s="12"/>
      <c r="D13" s="180">
        <v>1</v>
      </c>
      <c r="E13" s="13"/>
      <c r="F13" s="13"/>
      <c r="G13" s="13" t="s">
        <v>111</v>
      </c>
      <c r="H13" s="13"/>
      <c r="I13" s="13"/>
      <c r="J13" s="13"/>
      <c r="K13" s="14"/>
      <c r="L13" s="4"/>
    </row>
    <row r="14" spans="2:12" ht="30" customHeight="1" thickBot="1">
      <c r="B14" s="3"/>
      <c r="C14" s="12"/>
      <c r="D14" s="180" t="s">
        <v>102</v>
      </c>
      <c r="E14" s="13"/>
      <c r="F14" s="13"/>
      <c r="G14" s="13" t="s">
        <v>101</v>
      </c>
      <c r="H14" s="13"/>
      <c r="I14" s="13"/>
      <c r="J14" s="13"/>
      <c r="K14" s="14"/>
      <c r="L14" s="4"/>
    </row>
    <row r="15" spans="2:12" ht="30" customHeight="1">
      <c r="B15" s="3"/>
      <c r="C15" s="15">
        <v>1</v>
      </c>
      <c r="D15" s="16" t="s">
        <v>97</v>
      </c>
      <c r="E15" s="16"/>
      <c r="F15" s="16"/>
      <c r="G15" s="17" t="s">
        <v>93</v>
      </c>
      <c r="H15" s="16" t="s">
        <v>225</v>
      </c>
      <c r="I15" s="18">
        <v>405.68</v>
      </c>
      <c r="J15" s="19">
        <v>17236</v>
      </c>
      <c r="K15" s="27">
        <f>+J15*I15</f>
        <v>6992300.4800000004</v>
      </c>
      <c r="L15" s="4"/>
    </row>
    <row r="16" spans="2:12" ht="30" customHeight="1">
      <c r="B16" s="3"/>
      <c r="C16" s="15">
        <v>2</v>
      </c>
      <c r="D16" s="16" t="s">
        <v>98</v>
      </c>
      <c r="E16" s="16"/>
      <c r="F16" s="16"/>
      <c r="G16" s="17" t="s">
        <v>94</v>
      </c>
      <c r="H16" s="16" t="s">
        <v>225</v>
      </c>
      <c r="I16" s="18">
        <v>534.79999999999995</v>
      </c>
      <c r="J16" s="19">
        <v>150208</v>
      </c>
      <c r="K16" s="27">
        <f t="shared" ref="K16:K18" si="0">+J16*I16</f>
        <v>80331238.399999991</v>
      </c>
      <c r="L16" s="4"/>
    </row>
    <row r="17" spans="2:12" ht="30" customHeight="1">
      <c r="B17" s="3"/>
      <c r="C17" s="15">
        <v>3</v>
      </c>
      <c r="D17" s="28" t="s">
        <v>99</v>
      </c>
      <c r="E17" s="28"/>
      <c r="F17" s="28"/>
      <c r="G17" s="35" t="s">
        <v>95</v>
      </c>
      <c r="H17" s="28" t="s">
        <v>225</v>
      </c>
      <c r="I17" s="18">
        <v>59.93</v>
      </c>
      <c r="J17" s="19">
        <v>200994</v>
      </c>
      <c r="K17" s="27">
        <f t="shared" si="0"/>
        <v>12045570.42</v>
      </c>
      <c r="L17" s="4"/>
    </row>
    <row r="18" spans="2:12" ht="30" customHeight="1">
      <c r="B18" s="3"/>
      <c r="C18" s="15">
        <v>4</v>
      </c>
      <c r="D18" s="28" t="s">
        <v>100</v>
      </c>
      <c r="E18" s="28"/>
      <c r="F18" s="28"/>
      <c r="G18" s="35" t="s">
        <v>96</v>
      </c>
      <c r="H18" s="28" t="s">
        <v>226</v>
      </c>
      <c r="I18" s="18">
        <v>18.38</v>
      </c>
      <c r="J18" s="19">
        <v>23848</v>
      </c>
      <c r="K18" s="27">
        <f t="shared" si="0"/>
        <v>438326.24</v>
      </c>
      <c r="L18" s="4"/>
    </row>
    <row r="19" spans="2:12" ht="30" customHeight="1" thickBot="1">
      <c r="B19" s="3"/>
      <c r="C19" s="21" t="s">
        <v>16</v>
      </c>
      <c r="D19" s="22"/>
      <c r="E19" s="22"/>
      <c r="F19" s="22"/>
      <c r="G19" s="23"/>
      <c r="H19" s="22"/>
      <c r="I19" s="18"/>
      <c r="J19" s="24"/>
      <c r="K19" s="25">
        <f>SUM(K15:K18)</f>
        <v>99807435.539999992</v>
      </c>
      <c r="L19" s="4"/>
    </row>
    <row r="20" spans="2:12" ht="30" customHeight="1" thickBot="1">
      <c r="B20" s="3"/>
      <c r="C20" s="12"/>
      <c r="D20" s="180" t="s">
        <v>105</v>
      </c>
      <c r="E20" s="13"/>
      <c r="F20" s="13"/>
      <c r="G20" s="181" t="s">
        <v>103</v>
      </c>
      <c r="H20" s="13"/>
      <c r="I20" s="13"/>
      <c r="J20" s="13"/>
      <c r="K20" s="14"/>
      <c r="L20" s="4"/>
    </row>
    <row r="21" spans="2:12" ht="30" customHeight="1">
      <c r="B21" s="3"/>
      <c r="C21" s="15">
        <v>5</v>
      </c>
      <c r="D21" s="16" t="s">
        <v>106</v>
      </c>
      <c r="E21" s="16"/>
      <c r="F21" s="16"/>
      <c r="G21" s="17" t="s">
        <v>104</v>
      </c>
      <c r="H21" s="16" t="s">
        <v>226</v>
      </c>
      <c r="I21" s="18">
        <v>18.38</v>
      </c>
      <c r="J21" s="19">
        <v>221725</v>
      </c>
      <c r="K21" s="27">
        <f t="shared" ref="K21" si="1">+J21*I21</f>
        <v>4075305.5</v>
      </c>
      <c r="L21" s="4"/>
    </row>
    <row r="22" spans="2:12" ht="30" customHeight="1" thickBot="1">
      <c r="B22" s="3"/>
      <c r="C22" s="21" t="s">
        <v>16</v>
      </c>
      <c r="D22" s="30"/>
      <c r="E22" s="31"/>
      <c r="F22" s="30"/>
      <c r="G22" s="182"/>
      <c r="H22" s="30"/>
      <c r="I22" s="18"/>
      <c r="J22" s="30"/>
      <c r="K22" s="25">
        <f>SUM(K21)</f>
        <v>4075305.5</v>
      </c>
      <c r="L22" s="4"/>
    </row>
    <row r="23" spans="2:12" ht="30" customHeight="1" thickBot="1">
      <c r="B23" s="3"/>
      <c r="C23" s="12"/>
      <c r="D23" s="180" t="s">
        <v>109</v>
      </c>
      <c r="E23" s="13"/>
      <c r="F23" s="13"/>
      <c r="G23" s="181" t="s">
        <v>107</v>
      </c>
      <c r="H23" s="13"/>
      <c r="I23" s="13"/>
      <c r="J23" s="13"/>
      <c r="K23" s="14"/>
      <c r="L23" s="4"/>
    </row>
    <row r="24" spans="2:12" ht="30" customHeight="1">
      <c r="B24" s="3"/>
      <c r="C24" s="15">
        <v>6</v>
      </c>
      <c r="D24" s="32" t="s">
        <v>110</v>
      </c>
      <c r="E24" s="32"/>
      <c r="F24" s="32"/>
      <c r="G24" s="33" t="s">
        <v>108</v>
      </c>
      <c r="H24" s="32" t="s">
        <v>226</v>
      </c>
      <c r="I24" s="18">
        <v>11.67</v>
      </c>
      <c r="J24" s="19">
        <v>45143</v>
      </c>
      <c r="K24" s="27">
        <f t="shared" ref="K24" si="2">+J24*I24</f>
        <v>526818.80999999994</v>
      </c>
      <c r="L24" s="4"/>
    </row>
    <row r="25" spans="2:12" ht="30" customHeight="1" thickBot="1">
      <c r="B25" s="3"/>
      <c r="C25" s="39" t="s">
        <v>16</v>
      </c>
      <c r="D25" s="40"/>
      <c r="E25" s="40"/>
      <c r="F25" s="40"/>
      <c r="G25" s="41"/>
      <c r="H25" s="40"/>
      <c r="I25" s="18"/>
      <c r="J25" s="42"/>
      <c r="K25" s="43">
        <f>SUM(K24)</f>
        <v>526818.80999999994</v>
      </c>
      <c r="L25" s="4"/>
    </row>
    <row r="26" spans="2:12" ht="30" customHeight="1" thickBot="1">
      <c r="B26" s="3"/>
      <c r="C26" s="12"/>
      <c r="D26" s="180">
        <v>2</v>
      </c>
      <c r="E26" s="13"/>
      <c r="F26" s="13"/>
      <c r="G26" s="181" t="s">
        <v>112</v>
      </c>
      <c r="H26" s="13"/>
      <c r="I26" s="13"/>
      <c r="J26" s="13"/>
      <c r="K26" s="14"/>
      <c r="L26" s="4"/>
    </row>
    <row r="27" spans="2:12" ht="30" customHeight="1" thickBot="1">
      <c r="B27" s="3"/>
      <c r="C27" s="12"/>
      <c r="D27" s="180" t="s">
        <v>117</v>
      </c>
      <c r="E27" s="13"/>
      <c r="F27" s="13"/>
      <c r="G27" s="181" t="s">
        <v>113</v>
      </c>
      <c r="H27" s="13"/>
      <c r="I27" s="13"/>
      <c r="J27" s="13"/>
      <c r="K27" s="14"/>
      <c r="L27" s="4"/>
    </row>
    <row r="28" spans="2:12" ht="30" customHeight="1">
      <c r="B28" s="3"/>
      <c r="C28" s="15">
        <v>7</v>
      </c>
      <c r="D28" s="32" t="s">
        <v>118</v>
      </c>
      <c r="E28" s="32"/>
      <c r="F28" s="32"/>
      <c r="G28" s="33" t="s">
        <v>114</v>
      </c>
      <c r="H28" s="32" t="s">
        <v>227</v>
      </c>
      <c r="I28" s="18">
        <v>138</v>
      </c>
      <c r="J28" s="19">
        <v>18583</v>
      </c>
      <c r="K28" s="27">
        <f t="shared" ref="K28:K30" si="3">+J28*I28</f>
        <v>2564454</v>
      </c>
      <c r="L28" s="4"/>
    </row>
    <row r="29" spans="2:12" ht="30" customHeight="1">
      <c r="B29" s="3"/>
      <c r="C29" s="15">
        <v>8</v>
      </c>
      <c r="D29" s="16" t="s">
        <v>119</v>
      </c>
      <c r="E29" s="16"/>
      <c r="F29" s="16"/>
      <c r="G29" s="17" t="s">
        <v>115</v>
      </c>
      <c r="H29" s="16" t="s">
        <v>227</v>
      </c>
      <c r="I29" s="18">
        <v>138</v>
      </c>
      <c r="J29" s="19">
        <v>122048</v>
      </c>
      <c r="K29" s="27">
        <f t="shared" si="3"/>
        <v>16842624</v>
      </c>
      <c r="L29" s="4"/>
    </row>
    <row r="30" spans="2:12" ht="30" customHeight="1">
      <c r="B30" s="3"/>
      <c r="C30" s="15">
        <v>9</v>
      </c>
      <c r="D30" s="28" t="s">
        <v>120</v>
      </c>
      <c r="E30" s="28"/>
      <c r="F30" s="28"/>
      <c r="G30" s="35" t="s">
        <v>116</v>
      </c>
      <c r="H30" s="28" t="s">
        <v>227</v>
      </c>
      <c r="I30" s="18">
        <v>138</v>
      </c>
      <c r="J30" s="19">
        <v>301829</v>
      </c>
      <c r="K30" s="27">
        <f t="shared" si="3"/>
        <v>41652402</v>
      </c>
      <c r="L30" s="4"/>
    </row>
    <row r="31" spans="2:12" ht="30" customHeight="1" thickBot="1">
      <c r="B31" s="3"/>
      <c r="C31" s="21" t="s">
        <v>16</v>
      </c>
      <c r="D31" s="45"/>
      <c r="E31" s="45"/>
      <c r="F31" s="45"/>
      <c r="G31" s="48"/>
      <c r="H31" s="47"/>
      <c r="I31" s="18"/>
      <c r="J31" s="24"/>
      <c r="K31" s="25">
        <f>SUM(K28:K30)</f>
        <v>61059480</v>
      </c>
      <c r="L31" s="4"/>
    </row>
    <row r="32" spans="2:12" ht="30" customHeight="1" thickBot="1">
      <c r="B32" s="3"/>
      <c r="C32" s="12"/>
      <c r="D32" s="180" t="s">
        <v>123</v>
      </c>
      <c r="E32" s="13"/>
      <c r="F32" s="13"/>
      <c r="G32" s="181" t="s">
        <v>121</v>
      </c>
      <c r="H32" s="13"/>
      <c r="I32" s="13"/>
      <c r="J32" s="13"/>
      <c r="K32" s="14"/>
      <c r="L32" s="4"/>
    </row>
    <row r="33" spans="2:12" ht="30" customHeight="1">
      <c r="B33" s="3"/>
      <c r="C33" s="15">
        <v>10</v>
      </c>
      <c r="D33" s="16" t="s">
        <v>124</v>
      </c>
      <c r="E33" s="16"/>
      <c r="F33" s="16"/>
      <c r="G33" s="17" t="s">
        <v>122</v>
      </c>
      <c r="H33" s="16" t="s">
        <v>227</v>
      </c>
      <c r="I33" s="18">
        <v>2</v>
      </c>
      <c r="J33" s="19">
        <v>51110</v>
      </c>
      <c r="K33" s="27">
        <f t="shared" ref="K33" si="4">+J33*I33</f>
        <v>102220</v>
      </c>
      <c r="L33" s="4"/>
    </row>
    <row r="34" spans="2:12" ht="30" customHeight="1" thickBot="1">
      <c r="B34" s="3"/>
      <c r="C34" s="21" t="s">
        <v>16</v>
      </c>
      <c r="D34" s="45"/>
      <c r="E34" s="45"/>
      <c r="F34" s="45"/>
      <c r="G34" s="48"/>
      <c r="H34" s="47"/>
      <c r="I34" s="18"/>
      <c r="J34" s="24"/>
      <c r="K34" s="25">
        <f>SUM(K33)</f>
        <v>102220</v>
      </c>
      <c r="L34" s="4"/>
    </row>
    <row r="35" spans="2:12" ht="30" customHeight="1" thickBot="1">
      <c r="B35" s="3"/>
      <c r="C35" s="12"/>
      <c r="D35" s="180" t="s">
        <v>127</v>
      </c>
      <c r="E35" s="13"/>
      <c r="F35" s="13"/>
      <c r="G35" s="181" t="s">
        <v>125</v>
      </c>
      <c r="H35" s="13"/>
      <c r="I35" s="13"/>
      <c r="J35" s="13"/>
      <c r="K35" s="14"/>
      <c r="L35" s="4"/>
    </row>
    <row r="36" spans="2:12" ht="30" customHeight="1">
      <c r="B36" s="3"/>
      <c r="C36" s="15">
        <v>11</v>
      </c>
      <c r="D36" s="16" t="s">
        <v>128</v>
      </c>
      <c r="E36" s="16"/>
      <c r="F36" s="16"/>
      <c r="G36" s="17" t="s">
        <v>126</v>
      </c>
      <c r="H36" s="16" t="s">
        <v>226</v>
      </c>
      <c r="I36" s="18">
        <v>15.1</v>
      </c>
      <c r="J36" s="19">
        <v>81001</v>
      </c>
      <c r="K36" s="27">
        <f t="shared" ref="K36" si="5">+J36*I36</f>
        <v>1223115.0999999999</v>
      </c>
      <c r="L36" s="4"/>
    </row>
    <row r="37" spans="2:12" ht="30" customHeight="1" thickBot="1">
      <c r="B37" s="3"/>
      <c r="C37" s="21" t="s">
        <v>16</v>
      </c>
      <c r="D37" s="22"/>
      <c r="E37" s="22"/>
      <c r="F37" s="22"/>
      <c r="G37" s="23"/>
      <c r="H37" s="22"/>
      <c r="I37" s="18"/>
      <c r="J37" s="24"/>
      <c r="K37" s="25">
        <f>SUM(K36)</f>
        <v>1223115.0999999999</v>
      </c>
      <c r="L37" s="4"/>
    </row>
    <row r="38" spans="2:12" ht="30" customHeight="1" thickBot="1">
      <c r="B38" s="3"/>
      <c r="C38" s="12"/>
      <c r="D38" s="180">
        <v>3</v>
      </c>
      <c r="E38" s="13"/>
      <c r="F38" s="13"/>
      <c r="G38" s="181" t="s">
        <v>129</v>
      </c>
      <c r="H38" s="13"/>
      <c r="I38" s="13"/>
      <c r="J38" s="13"/>
      <c r="K38" s="14"/>
      <c r="L38" s="4"/>
    </row>
    <row r="39" spans="2:12" ht="30" customHeight="1" thickBot="1">
      <c r="B39" s="3"/>
      <c r="C39" s="12"/>
      <c r="D39" s="180" t="s">
        <v>140</v>
      </c>
      <c r="E39" s="13"/>
      <c r="F39" s="13"/>
      <c r="G39" s="181" t="s">
        <v>130</v>
      </c>
      <c r="H39" s="13"/>
      <c r="I39" s="13"/>
      <c r="J39" s="13"/>
      <c r="K39" s="14"/>
      <c r="L39" s="4"/>
    </row>
    <row r="40" spans="2:12" ht="30" customHeight="1">
      <c r="B40" s="3"/>
      <c r="C40" s="15">
        <v>12</v>
      </c>
      <c r="D40" s="16" t="s">
        <v>141</v>
      </c>
      <c r="E40" s="16"/>
      <c r="F40" s="16"/>
      <c r="G40" s="17" t="s">
        <v>131</v>
      </c>
      <c r="H40" s="16" t="s">
        <v>225</v>
      </c>
      <c r="I40" s="18">
        <v>41.48</v>
      </c>
      <c r="J40" s="19">
        <v>18674</v>
      </c>
      <c r="K40" s="27">
        <f t="shared" ref="K40:K48" si="6">+J40*I40</f>
        <v>774597.5199999999</v>
      </c>
      <c r="L40" s="4"/>
    </row>
    <row r="41" spans="2:12" ht="30" customHeight="1">
      <c r="B41" s="3"/>
      <c r="C41" s="15">
        <v>13</v>
      </c>
      <c r="D41" s="16" t="s">
        <v>142</v>
      </c>
      <c r="E41" s="16"/>
      <c r="F41" s="16"/>
      <c r="G41" s="17" t="s">
        <v>132</v>
      </c>
      <c r="H41" s="16" t="s">
        <v>225</v>
      </c>
      <c r="I41" s="18">
        <v>7.88</v>
      </c>
      <c r="J41" s="19">
        <v>33784</v>
      </c>
      <c r="K41" s="27">
        <f t="shared" si="6"/>
        <v>266217.92</v>
      </c>
      <c r="L41" s="4"/>
    </row>
    <row r="42" spans="2:12" ht="30" customHeight="1">
      <c r="B42" s="3"/>
      <c r="C42" s="15">
        <v>14</v>
      </c>
      <c r="D42" s="16" t="s">
        <v>143</v>
      </c>
      <c r="E42" s="16"/>
      <c r="F42" s="16"/>
      <c r="G42" s="17" t="s">
        <v>133</v>
      </c>
      <c r="H42" s="16" t="s">
        <v>225</v>
      </c>
      <c r="I42" s="18">
        <v>14.15</v>
      </c>
      <c r="J42" s="19">
        <v>75199</v>
      </c>
      <c r="K42" s="27">
        <f t="shared" si="6"/>
        <v>1064065.8500000001</v>
      </c>
      <c r="L42" s="4"/>
    </row>
    <row r="43" spans="2:12" ht="30" customHeight="1">
      <c r="B43" s="3"/>
      <c r="C43" s="15">
        <v>15</v>
      </c>
      <c r="D43" s="16" t="s">
        <v>144</v>
      </c>
      <c r="E43" s="16"/>
      <c r="F43" s="16"/>
      <c r="G43" s="17" t="s">
        <v>134</v>
      </c>
      <c r="H43" s="16" t="s">
        <v>225</v>
      </c>
      <c r="I43" s="18">
        <v>2</v>
      </c>
      <c r="J43" s="19">
        <v>27495</v>
      </c>
      <c r="K43" s="27">
        <f t="shared" si="6"/>
        <v>54990</v>
      </c>
      <c r="L43" s="4"/>
    </row>
    <row r="44" spans="2:12" ht="30" customHeight="1">
      <c r="B44" s="3"/>
      <c r="C44" s="15">
        <v>16</v>
      </c>
      <c r="D44" s="16" t="s">
        <v>145</v>
      </c>
      <c r="E44" s="16"/>
      <c r="F44" s="16"/>
      <c r="G44" s="17" t="s">
        <v>135</v>
      </c>
      <c r="H44" s="16" t="s">
        <v>225</v>
      </c>
      <c r="I44" s="18">
        <v>32.78</v>
      </c>
      <c r="J44" s="19">
        <v>150713</v>
      </c>
      <c r="K44" s="27">
        <f t="shared" si="6"/>
        <v>4940372.1400000006</v>
      </c>
      <c r="L44" s="4"/>
    </row>
    <row r="45" spans="2:12" ht="30" customHeight="1">
      <c r="B45" s="3"/>
      <c r="C45" s="15">
        <v>17</v>
      </c>
      <c r="D45" s="16" t="s">
        <v>146</v>
      </c>
      <c r="E45" s="16"/>
      <c r="F45" s="16"/>
      <c r="G45" s="17" t="s">
        <v>136</v>
      </c>
      <c r="H45" s="16" t="s">
        <v>225</v>
      </c>
      <c r="I45" s="18">
        <v>28.29</v>
      </c>
      <c r="J45" s="19">
        <v>53812</v>
      </c>
      <c r="K45" s="27">
        <f t="shared" si="6"/>
        <v>1522341.48</v>
      </c>
      <c r="L45" s="4"/>
    </row>
    <row r="46" spans="2:12" ht="30" customHeight="1">
      <c r="B46" s="3"/>
      <c r="C46" s="15">
        <v>18</v>
      </c>
      <c r="D46" s="16" t="s">
        <v>147</v>
      </c>
      <c r="E46" s="16"/>
      <c r="F46" s="16"/>
      <c r="G46" s="17" t="s">
        <v>137</v>
      </c>
      <c r="H46" s="16" t="s">
        <v>225</v>
      </c>
      <c r="I46" s="18">
        <v>1191.1099999999999</v>
      </c>
      <c r="J46" s="19">
        <v>22231</v>
      </c>
      <c r="K46" s="27">
        <f t="shared" si="6"/>
        <v>26479566.409999996</v>
      </c>
      <c r="L46" s="4"/>
    </row>
    <row r="47" spans="2:12" ht="30" customHeight="1">
      <c r="B47" s="3"/>
      <c r="C47" s="15">
        <v>19</v>
      </c>
      <c r="D47" s="16" t="s">
        <v>148</v>
      </c>
      <c r="E47" s="16"/>
      <c r="F47" s="16"/>
      <c r="G47" s="17" t="s">
        <v>138</v>
      </c>
      <c r="H47" s="16" t="s">
        <v>225</v>
      </c>
      <c r="I47" s="18">
        <v>320.55</v>
      </c>
      <c r="J47" s="19">
        <v>204806</v>
      </c>
      <c r="K47" s="27">
        <f t="shared" si="6"/>
        <v>65650563.300000004</v>
      </c>
      <c r="L47" s="4"/>
    </row>
    <row r="48" spans="2:12" ht="30" customHeight="1">
      <c r="B48" s="3"/>
      <c r="C48" s="15">
        <v>20</v>
      </c>
      <c r="D48" s="16" t="s">
        <v>149</v>
      </c>
      <c r="E48" s="16"/>
      <c r="F48" s="16"/>
      <c r="G48" s="17" t="s">
        <v>139</v>
      </c>
      <c r="H48" s="16" t="s">
        <v>226</v>
      </c>
      <c r="I48" s="18">
        <v>27.93</v>
      </c>
      <c r="J48" s="19">
        <v>149015</v>
      </c>
      <c r="K48" s="27">
        <f t="shared" si="6"/>
        <v>4161988.95</v>
      </c>
      <c r="L48" s="4"/>
    </row>
    <row r="49" spans="2:12" ht="30" customHeight="1" thickBot="1">
      <c r="B49" s="3"/>
      <c r="C49" s="21" t="s">
        <v>16</v>
      </c>
      <c r="D49" s="30"/>
      <c r="E49" s="31"/>
      <c r="F49" s="30"/>
      <c r="G49" s="182"/>
      <c r="H49" s="30"/>
      <c r="I49" s="18"/>
      <c r="J49" s="30"/>
      <c r="K49" s="25">
        <f>SUM(K40:K48)</f>
        <v>104914703.57000001</v>
      </c>
      <c r="L49" s="4"/>
    </row>
    <row r="50" spans="2:12" ht="30" customHeight="1" thickBot="1">
      <c r="B50" s="3"/>
      <c r="C50" s="12"/>
      <c r="D50" s="180" t="s">
        <v>153</v>
      </c>
      <c r="E50" s="13"/>
      <c r="F50" s="13"/>
      <c r="G50" s="181" t="s">
        <v>150</v>
      </c>
      <c r="H50" s="13"/>
      <c r="I50" s="13"/>
      <c r="J50" s="13"/>
      <c r="K50" s="14"/>
      <c r="L50" s="4"/>
    </row>
    <row r="51" spans="2:12" ht="30" customHeight="1">
      <c r="B51" s="3"/>
      <c r="C51" s="15">
        <v>21</v>
      </c>
      <c r="D51" s="32" t="s">
        <v>154</v>
      </c>
      <c r="E51" s="32"/>
      <c r="F51" s="32"/>
      <c r="G51" s="33" t="s">
        <v>151</v>
      </c>
      <c r="H51" s="32" t="s">
        <v>225</v>
      </c>
      <c r="I51" s="18">
        <v>4</v>
      </c>
      <c r="J51" s="19">
        <v>169431</v>
      </c>
      <c r="K51" s="27">
        <f t="shared" ref="K51:K52" si="7">+J51*I51</f>
        <v>677724</v>
      </c>
      <c r="L51" s="4"/>
    </row>
    <row r="52" spans="2:12" ht="30" customHeight="1">
      <c r="B52" s="3"/>
      <c r="C52" s="15">
        <v>22</v>
      </c>
      <c r="D52" s="32" t="s">
        <v>155</v>
      </c>
      <c r="E52" s="32"/>
      <c r="F52" s="32"/>
      <c r="G52" s="33" t="s">
        <v>152</v>
      </c>
      <c r="H52" s="32" t="s">
        <v>225</v>
      </c>
      <c r="I52" s="18">
        <v>310.83999999999997</v>
      </c>
      <c r="J52" s="19">
        <v>24757</v>
      </c>
      <c r="K52" s="27">
        <f t="shared" si="7"/>
        <v>7695465.879999999</v>
      </c>
      <c r="L52" s="4"/>
    </row>
    <row r="53" spans="2:12" ht="30" customHeight="1" thickBot="1">
      <c r="B53" s="3"/>
      <c r="C53" s="39" t="s">
        <v>16</v>
      </c>
      <c r="D53" s="40"/>
      <c r="E53" s="40"/>
      <c r="F53" s="40"/>
      <c r="G53" s="41"/>
      <c r="H53" s="40"/>
      <c r="I53" s="18"/>
      <c r="J53" s="42"/>
      <c r="K53" s="43">
        <f>SUM(K51:K52)</f>
        <v>8373189.879999999</v>
      </c>
      <c r="L53" s="4"/>
    </row>
    <row r="54" spans="2:12" ht="30" customHeight="1" thickBot="1">
      <c r="B54" s="3"/>
      <c r="C54" s="12"/>
      <c r="D54" s="180" t="s">
        <v>162</v>
      </c>
      <c r="E54" s="13"/>
      <c r="F54" s="13"/>
      <c r="G54" s="181" t="s">
        <v>156</v>
      </c>
      <c r="H54" s="13"/>
      <c r="I54" s="13"/>
      <c r="J54" s="13"/>
      <c r="K54" s="14"/>
      <c r="L54" s="4"/>
    </row>
    <row r="55" spans="2:12" ht="30" customHeight="1">
      <c r="B55" s="3"/>
      <c r="C55" s="15">
        <v>23</v>
      </c>
      <c r="D55" s="32" t="s">
        <v>163</v>
      </c>
      <c r="E55" s="32"/>
      <c r="F55" s="32"/>
      <c r="G55" s="33" t="s">
        <v>157</v>
      </c>
      <c r="H55" s="32" t="s">
        <v>227</v>
      </c>
      <c r="I55" s="18">
        <v>10</v>
      </c>
      <c r="J55" s="19">
        <v>34194</v>
      </c>
      <c r="K55" s="27">
        <f t="shared" ref="K55:K59" si="8">+J55*I55</f>
        <v>341940</v>
      </c>
      <c r="L55" s="4"/>
    </row>
    <row r="56" spans="2:12" ht="30" customHeight="1">
      <c r="B56" s="3"/>
      <c r="C56" s="15">
        <v>24</v>
      </c>
      <c r="D56" s="16" t="s">
        <v>164</v>
      </c>
      <c r="E56" s="16"/>
      <c r="F56" s="16"/>
      <c r="G56" s="17" t="s">
        <v>158</v>
      </c>
      <c r="H56" s="16" t="s">
        <v>227</v>
      </c>
      <c r="I56" s="18">
        <v>2</v>
      </c>
      <c r="J56" s="19">
        <v>7612462</v>
      </c>
      <c r="K56" s="27">
        <f t="shared" si="8"/>
        <v>15224924</v>
      </c>
      <c r="L56" s="4"/>
    </row>
    <row r="57" spans="2:12" ht="30" customHeight="1">
      <c r="B57" s="3"/>
      <c r="C57" s="15">
        <v>25</v>
      </c>
      <c r="D57" s="28" t="s">
        <v>165</v>
      </c>
      <c r="E57" s="28"/>
      <c r="F57" s="28"/>
      <c r="G57" s="35" t="s">
        <v>159</v>
      </c>
      <c r="H57" s="28" t="s">
        <v>227</v>
      </c>
      <c r="I57" s="18">
        <v>4</v>
      </c>
      <c r="J57" s="19">
        <v>807762</v>
      </c>
      <c r="K57" s="27">
        <f t="shared" si="8"/>
        <v>3231048</v>
      </c>
      <c r="L57" s="4"/>
    </row>
    <row r="58" spans="2:12" ht="30" customHeight="1">
      <c r="B58" s="3"/>
      <c r="C58" s="15">
        <v>26</v>
      </c>
      <c r="D58" s="16" t="s">
        <v>166</v>
      </c>
      <c r="E58" s="16"/>
      <c r="F58" s="16"/>
      <c r="G58" s="17" t="s">
        <v>160</v>
      </c>
      <c r="H58" s="16" t="s">
        <v>227</v>
      </c>
      <c r="I58" s="18">
        <v>2</v>
      </c>
      <c r="J58" s="19">
        <v>743113</v>
      </c>
      <c r="K58" s="27">
        <f t="shared" si="8"/>
        <v>1486226</v>
      </c>
      <c r="L58" s="4"/>
    </row>
    <row r="59" spans="2:12" ht="30" customHeight="1">
      <c r="B59" s="3"/>
      <c r="C59" s="15">
        <v>27</v>
      </c>
      <c r="D59" s="28" t="s">
        <v>167</v>
      </c>
      <c r="E59" s="28"/>
      <c r="F59" s="28"/>
      <c r="G59" s="35" t="s">
        <v>161</v>
      </c>
      <c r="H59" s="28" t="s">
        <v>227</v>
      </c>
      <c r="I59" s="18">
        <v>2</v>
      </c>
      <c r="J59" s="19">
        <v>933366</v>
      </c>
      <c r="K59" s="27">
        <f t="shared" si="8"/>
        <v>1866732</v>
      </c>
      <c r="L59" s="4"/>
    </row>
    <row r="60" spans="2:12" ht="30" customHeight="1" thickBot="1">
      <c r="B60" s="3"/>
      <c r="C60" s="21" t="s">
        <v>16</v>
      </c>
      <c r="D60" s="45"/>
      <c r="E60" s="45"/>
      <c r="F60" s="45"/>
      <c r="G60" s="46"/>
      <c r="H60" s="47"/>
      <c r="I60" s="18"/>
      <c r="J60" s="24"/>
      <c r="K60" s="25">
        <f>SUM(K55:K59)</f>
        <v>22150870</v>
      </c>
      <c r="L60" s="4"/>
    </row>
    <row r="61" spans="2:12" ht="30" customHeight="1" thickBot="1">
      <c r="B61" s="3"/>
      <c r="C61" s="12"/>
      <c r="D61" s="180" t="s">
        <v>170</v>
      </c>
      <c r="E61" s="13"/>
      <c r="F61" s="13"/>
      <c r="G61" s="13" t="s">
        <v>168</v>
      </c>
      <c r="H61" s="13"/>
      <c r="I61" s="13"/>
      <c r="J61" s="13"/>
      <c r="K61" s="14"/>
      <c r="L61" s="4"/>
    </row>
    <row r="62" spans="2:12" ht="30" customHeight="1">
      <c r="B62" s="3"/>
      <c r="C62" s="15"/>
      <c r="D62" s="16" t="s">
        <v>171</v>
      </c>
      <c r="E62" s="16"/>
      <c r="F62" s="16"/>
      <c r="G62" s="26" t="s">
        <v>169</v>
      </c>
      <c r="H62" s="16" t="s">
        <v>226</v>
      </c>
      <c r="I62" s="18">
        <v>3.9</v>
      </c>
      <c r="J62" s="19">
        <v>640822</v>
      </c>
      <c r="K62" s="27">
        <f t="shared" ref="K62" si="9">+J62*I62</f>
        <v>2499205.7999999998</v>
      </c>
      <c r="L62" s="4"/>
    </row>
    <row r="63" spans="2:12" ht="30" customHeight="1" thickBot="1">
      <c r="B63" s="3"/>
      <c r="C63" s="21" t="s">
        <v>16</v>
      </c>
      <c r="D63" s="45"/>
      <c r="E63" s="45"/>
      <c r="F63" s="45"/>
      <c r="G63" s="48"/>
      <c r="H63" s="47"/>
      <c r="I63" s="18"/>
      <c r="J63" s="24"/>
      <c r="K63" s="25">
        <f>SUM(K62)</f>
        <v>2499205.7999999998</v>
      </c>
      <c r="L63" s="4"/>
    </row>
    <row r="64" spans="2:12" ht="30" customHeight="1" thickBot="1">
      <c r="B64" s="3"/>
      <c r="C64" s="12"/>
      <c r="D64" s="180" t="s">
        <v>175</v>
      </c>
      <c r="E64" s="13"/>
      <c r="F64" s="13"/>
      <c r="G64" s="13" t="s">
        <v>172</v>
      </c>
      <c r="H64" s="13"/>
      <c r="I64" s="13"/>
      <c r="J64" s="13"/>
      <c r="K64" s="14"/>
      <c r="L64" s="4"/>
    </row>
    <row r="65" spans="2:12" ht="30" customHeight="1">
      <c r="B65" s="3"/>
      <c r="C65" s="15">
        <v>28</v>
      </c>
      <c r="D65" s="16" t="s">
        <v>176</v>
      </c>
      <c r="E65" s="16"/>
      <c r="F65" s="16"/>
      <c r="G65" s="26" t="s">
        <v>173</v>
      </c>
      <c r="H65" s="16" t="s">
        <v>225</v>
      </c>
      <c r="I65" s="18">
        <v>803.88</v>
      </c>
      <c r="J65" s="19">
        <v>24530</v>
      </c>
      <c r="K65" s="27">
        <f t="shared" ref="K65:K66" si="10">+J65*I65</f>
        <v>19719176.399999999</v>
      </c>
      <c r="L65" s="4"/>
    </row>
    <row r="66" spans="2:12" ht="30" customHeight="1">
      <c r="B66" s="3"/>
      <c r="C66" s="15">
        <v>29</v>
      </c>
      <c r="D66" s="32" t="s">
        <v>177</v>
      </c>
      <c r="E66" s="32"/>
      <c r="F66" s="32"/>
      <c r="G66" s="33" t="s">
        <v>174</v>
      </c>
      <c r="H66" s="32" t="s">
        <v>225</v>
      </c>
      <c r="I66" s="18">
        <v>865.43</v>
      </c>
      <c r="J66" s="19">
        <v>132840</v>
      </c>
      <c r="K66" s="27">
        <f t="shared" si="10"/>
        <v>114963721.19999999</v>
      </c>
      <c r="L66" s="4"/>
    </row>
    <row r="67" spans="2:12" ht="30" customHeight="1" thickBot="1">
      <c r="B67" s="3"/>
      <c r="C67" s="21" t="s">
        <v>16</v>
      </c>
      <c r="D67" s="45"/>
      <c r="E67" s="45"/>
      <c r="F67" s="45"/>
      <c r="G67" s="48"/>
      <c r="H67" s="47"/>
      <c r="I67" s="18"/>
      <c r="J67" s="24"/>
      <c r="K67" s="25">
        <f>SUM(K65:K66)</f>
        <v>134682897.59999999</v>
      </c>
      <c r="L67" s="4"/>
    </row>
    <row r="68" spans="2:12" ht="30" customHeight="1" thickBot="1">
      <c r="B68" s="3"/>
      <c r="C68" s="12"/>
      <c r="D68" s="180" t="s">
        <v>189</v>
      </c>
      <c r="E68" s="13"/>
      <c r="F68" s="13"/>
      <c r="G68" s="181" t="s">
        <v>178</v>
      </c>
      <c r="H68" s="13"/>
      <c r="I68" s="13"/>
      <c r="J68" s="13"/>
      <c r="K68" s="14"/>
      <c r="L68" s="4"/>
    </row>
    <row r="69" spans="2:12" ht="30" customHeight="1">
      <c r="B69" s="3"/>
      <c r="C69" s="15">
        <v>30</v>
      </c>
      <c r="D69" s="32" t="s">
        <v>190</v>
      </c>
      <c r="E69" s="32"/>
      <c r="F69" s="32"/>
      <c r="G69" s="33" t="s">
        <v>179</v>
      </c>
      <c r="H69" s="32" t="s">
        <v>225</v>
      </c>
      <c r="I69" s="18">
        <v>105.37</v>
      </c>
      <c r="J69" s="19">
        <v>31249</v>
      </c>
      <c r="K69" s="27">
        <f t="shared" ref="K69:K78" si="11">+J69*I69</f>
        <v>3292707.1300000004</v>
      </c>
      <c r="L69" s="4"/>
    </row>
    <row r="70" spans="2:12" ht="30" customHeight="1">
      <c r="B70" s="3"/>
      <c r="C70" s="15">
        <v>31</v>
      </c>
      <c r="D70" s="32" t="s">
        <v>191</v>
      </c>
      <c r="E70" s="32"/>
      <c r="F70" s="32"/>
      <c r="G70" s="33" t="s">
        <v>180</v>
      </c>
      <c r="H70" s="32" t="s">
        <v>225</v>
      </c>
      <c r="I70" s="18">
        <v>9.02</v>
      </c>
      <c r="J70" s="19">
        <v>680383</v>
      </c>
      <c r="K70" s="27">
        <f t="shared" si="11"/>
        <v>6137054.6600000001</v>
      </c>
      <c r="L70" s="4"/>
    </row>
    <row r="71" spans="2:12" ht="30" customHeight="1">
      <c r="B71" s="3"/>
      <c r="C71" s="15">
        <v>32</v>
      </c>
      <c r="D71" s="32" t="s">
        <v>192</v>
      </c>
      <c r="E71" s="32"/>
      <c r="F71" s="32"/>
      <c r="G71" s="33" t="s">
        <v>181</v>
      </c>
      <c r="H71" s="32" t="s">
        <v>225</v>
      </c>
      <c r="I71" s="18">
        <v>18.920000000000002</v>
      </c>
      <c r="J71" s="19">
        <v>94214</v>
      </c>
      <c r="K71" s="27">
        <f t="shared" si="11"/>
        <v>1782528.8800000001</v>
      </c>
      <c r="L71" s="4"/>
    </row>
    <row r="72" spans="2:12" ht="30" customHeight="1">
      <c r="B72" s="3"/>
      <c r="C72" s="15">
        <v>33</v>
      </c>
      <c r="D72" s="32" t="s">
        <v>193</v>
      </c>
      <c r="E72" s="32"/>
      <c r="F72" s="32"/>
      <c r="G72" s="33" t="s">
        <v>182</v>
      </c>
      <c r="H72" s="32" t="s">
        <v>226</v>
      </c>
      <c r="I72" s="18">
        <v>15.92</v>
      </c>
      <c r="J72" s="19">
        <v>297609</v>
      </c>
      <c r="K72" s="27">
        <f t="shared" si="11"/>
        <v>4737935.28</v>
      </c>
      <c r="L72" s="4"/>
    </row>
    <row r="73" spans="2:12" ht="30" customHeight="1">
      <c r="B73" s="3"/>
      <c r="C73" s="15">
        <v>34</v>
      </c>
      <c r="D73" s="32" t="s">
        <v>194</v>
      </c>
      <c r="E73" s="32"/>
      <c r="F73" s="32"/>
      <c r="G73" s="33" t="s">
        <v>183</v>
      </c>
      <c r="H73" s="32" t="s">
        <v>227</v>
      </c>
      <c r="I73" s="18">
        <v>7</v>
      </c>
      <c r="J73" s="19">
        <v>589473</v>
      </c>
      <c r="K73" s="27">
        <f t="shared" si="11"/>
        <v>4126311</v>
      </c>
      <c r="L73" s="4"/>
    </row>
    <row r="74" spans="2:12" ht="30" customHeight="1">
      <c r="B74" s="3"/>
      <c r="C74" s="15">
        <v>35</v>
      </c>
      <c r="D74" s="32" t="s">
        <v>195</v>
      </c>
      <c r="E74" s="32"/>
      <c r="F74" s="32"/>
      <c r="G74" s="33" t="s">
        <v>184</v>
      </c>
      <c r="H74" s="32" t="s">
        <v>225</v>
      </c>
      <c r="I74" s="18">
        <v>9.02</v>
      </c>
      <c r="J74" s="19">
        <v>123918</v>
      </c>
      <c r="K74" s="27">
        <f t="shared" si="11"/>
        <v>1117740.3599999999</v>
      </c>
      <c r="L74" s="4"/>
    </row>
    <row r="75" spans="2:12" ht="30" customHeight="1">
      <c r="B75" s="3"/>
      <c r="C75" s="15">
        <v>36</v>
      </c>
      <c r="D75" s="16" t="s">
        <v>196</v>
      </c>
      <c r="E75" s="16"/>
      <c r="F75" s="16"/>
      <c r="G75" s="17" t="s">
        <v>185</v>
      </c>
      <c r="H75" s="16" t="s">
        <v>225</v>
      </c>
      <c r="I75" s="18">
        <v>24</v>
      </c>
      <c r="J75" s="19">
        <v>133679</v>
      </c>
      <c r="K75" s="27">
        <f t="shared" si="11"/>
        <v>3208296</v>
      </c>
      <c r="L75" s="4"/>
    </row>
    <row r="76" spans="2:12" ht="30" customHeight="1">
      <c r="B76" s="3"/>
      <c r="C76" s="15">
        <v>37</v>
      </c>
      <c r="D76" s="28" t="s">
        <v>197</v>
      </c>
      <c r="E76" s="28"/>
      <c r="F76" s="28"/>
      <c r="G76" s="35" t="s">
        <v>186</v>
      </c>
      <c r="H76" s="28" t="s">
        <v>226</v>
      </c>
      <c r="I76" s="18">
        <v>4</v>
      </c>
      <c r="J76" s="19">
        <v>22849</v>
      </c>
      <c r="K76" s="27">
        <f t="shared" si="11"/>
        <v>91396</v>
      </c>
      <c r="L76" s="4"/>
    </row>
    <row r="77" spans="2:12" ht="30" customHeight="1">
      <c r="B77" s="3"/>
      <c r="C77" s="15">
        <v>38</v>
      </c>
      <c r="D77" s="16" t="s">
        <v>198</v>
      </c>
      <c r="E77" s="16"/>
      <c r="F77" s="16"/>
      <c r="G77" s="17" t="s">
        <v>187</v>
      </c>
      <c r="H77" s="16" t="s">
        <v>225</v>
      </c>
      <c r="I77" s="18">
        <v>4</v>
      </c>
      <c r="J77" s="19">
        <v>99507</v>
      </c>
      <c r="K77" s="27">
        <f t="shared" si="11"/>
        <v>398028</v>
      </c>
      <c r="L77" s="4"/>
    </row>
    <row r="78" spans="2:12" ht="30" customHeight="1">
      <c r="B78" s="3"/>
      <c r="C78" s="15">
        <v>39</v>
      </c>
      <c r="D78" s="28" t="s">
        <v>199</v>
      </c>
      <c r="E78" s="28"/>
      <c r="F78" s="28"/>
      <c r="G78" s="35" t="s">
        <v>188</v>
      </c>
      <c r="H78" s="28" t="s">
        <v>227</v>
      </c>
      <c r="I78" s="18">
        <v>1</v>
      </c>
      <c r="J78" s="19">
        <v>67558921</v>
      </c>
      <c r="K78" s="27">
        <f t="shared" si="11"/>
        <v>67558921</v>
      </c>
      <c r="L78" s="4"/>
    </row>
    <row r="79" spans="2:12" ht="30" customHeight="1" thickBot="1">
      <c r="B79" s="3"/>
      <c r="C79" s="21" t="s">
        <v>16</v>
      </c>
      <c r="D79" s="45"/>
      <c r="E79" s="45"/>
      <c r="F79" s="45"/>
      <c r="G79" s="46"/>
      <c r="H79" s="47"/>
      <c r="I79" s="18"/>
      <c r="J79" s="24"/>
      <c r="K79" s="25">
        <f>SUM(K69:K78)</f>
        <v>92450918.310000002</v>
      </c>
      <c r="L79" s="4"/>
    </row>
    <row r="80" spans="2:12" ht="30" customHeight="1" thickBot="1">
      <c r="B80" s="3"/>
      <c r="C80" s="12"/>
      <c r="D80" s="180" t="s">
        <v>208</v>
      </c>
      <c r="E80" s="13"/>
      <c r="F80" s="13"/>
      <c r="G80" s="181" t="s">
        <v>200</v>
      </c>
      <c r="H80" s="13"/>
      <c r="I80" s="13"/>
      <c r="J80" s="13"/>
      <c r="K80" s="14"/>
      <c r="L80" s="4"/>
    </row>
    <row r="81" spans="2:12" ht="30" customHeight="1">
      <c r="B81" s="3"/>
      <c r="C81" s="15">
        <v>40</v>
      </c>
      <c r="D81" s="32" t="s">
        <v>209</v>
      </c>
      <c r="E81" s="32"/>
      <c r="F81" s="32"/>
      <c r="G81" s="33" t="s">
        <v>201</v>
      </c>
      <c r="H81" s="32" t="s">
        <v>225</v>
      </c>
      <c r="I81" s="18">
        <v>7.28</v>
      </c>
      <c r="J81" s="19">
        <v>19624</v>
      </c>
      <c r="K81" s="27">
        <f t="shared" ref="K81:K87" si="12">+J81*I81</f>
        <v>142862.72</v>
      </c>
      <c r="L81" s="4"/>
    </row>
    <row r="82" spans="2:12" ht="30" customHeight="1">
      <c r="B82" s="3"/>
      <c r="C82" s="15">
        <v>41</v>
      </c>
      <c r="D82" s="32" t="s">
        <v>210</v>
      </c>
      <c r="E82" s="32"/>
      <c r="F82" s="32"/>
      <c r="G82" s="33" t="s">
        <v>202</v>
      </c>
      <c r="H82" s="32" t="s">
        <v>226</v>
      </c>
      <c r="I82" s="18">
        <v>13.04</v>
      </c>
      <c r="J82" s="19">
        <v>24530</v>
      </c>
      <c r="K82" s="27">
        <f t="shared" si="12"/>
        <v>319871.19999999995</v>
      </c>
      <c r="L82" s="4"/>
    </row>
    <row r="83" spans="2:12" ht="30" customHeight="1">
      <c r="B83" s="3"/>
      <c r="C83" s="15">
        <v>42</v>
      </c>
      <c r="D83" s="32" t="s">
        <v>211</v>
      </c>
      <c r="E83" s="32"/>
      <c r="F83" s="32"/>
      <c r="G83" s="33" t="s">
        <v>203</v>
      </c>
      <c r="H83" s="32" t="s">
        <v>225</v>
      </c>
      <c r="I83" s="18">
        <v>23.33</v>
      </c>
      <c r="J83" s="19">
        <v>6607</v>
      </c>
      <c r="K83" s="27">
        <f t="shared" si="12"/>
        <v>154141.31</v>
      </c>
      <c r="L83" s="4"/>
    </row>
    <row r="84" spans="2:12" ht="30" customHeight="1">
      <c r="B84" s="3"/>
      <c r="C84" s="15">
        <v>43</v>
      </c>
      <c r="D84" s="32" t="s">
        <v>212</v>
      </c>
      <c r="E84" s="32"/>
      <c r="F84" s="32"/>
      <c r="G84" s="33" t="s">
        <v>204</v>
      </c>
      <c r="H84" s="32" t="s">
        <v>225</v>
      </c>
      <c r="I84" s="18">
        <v>5.83</v>
      </c>
      <c r="J84" s="19">
        <v>949484</v>
      </c>
      <c r="K84" s="27">
        <f t="shared" si="12"/>
        <v>5535491.7199999997</v>
      </c>
      <c r="L84" s="4"/>
    </row>
    <row r="85" spans="2:12" ht="30" customHeight="1">
      <c r="B85" s="3"/>
      <c r="C85" s="15">
        <v>44</v>
      </c>
      <c r="D85" s="32" t="s">
        <v>213</v>
      </c>
      <c r="E85" s="32"/>
      <c r="F85" s="32"/>
      <c r="G85" s="33" t="s">
        <v>205</v>
      </c>
      <c r="H85" s="32" t="s">
        <v>225</v>
      </c>
      <c r="I85" s="18">
        <v>5.52</v>
      </c>
      <c r="J85" s="19">
        <v>527735</v>
      </c>
      <c r="K85" s="27">
        <f t="shared" si="12"/>
        <v>2913097.1999999997</v>
      </c>
      <c r="L85" s="4"/>
    </row>
    <row r="86" spans="2:12" ht="30" customHeight="1">
      <c r="B86" s="3"/>
      <c r="C86" s="15">
        <v>45</v>
      </c>
      <c r="D86" s="32" t="s">
        <v>214</v>
      </c>
      <c r="E86" s="32"/>
      <c r="F86" s="32"/>
      <c r="G86" s="33" t="s">
        <v>206</v>
      </c>
      <c r="H86" s="32" t="s">
        <v>225</v>
      </c>
      <c r="I86" s="18">
        <v>28.48</v>
      </c>
      <c r="J86" s="19">
        <v>247737</v>
      </c>
      <c r="K86" s="27">
        <f t="shared" si="12"/>
        <v>7055549.7599999998</v>
      </c>
      <c r="L86" s="4"/>
    </row>
    <row r="87" spans="2:12" ht="30" customHeight="1">
      <c r="B87" s="3"/>
      <c r="C87" s="15">
        <v>46</v>
      </c>
      <c r="D87" s="16" t="s">
        <v>215</v>
      </c>
      <c r="E87" s="16"/>
      <c r="F87" s="16"/>
      <c r="G87" s="17" t="s">
        <v>207</v>
      </c>
      <c r="H87" s="16" t="s">
        <v>226</v>
      </c>
      <c r="I87" s="18">
        <v>20</v>
      </c>
      <c r="J87" s="19">
        <v>433793</v>
      </c>
      <c r="K87" s="27">
        <f t="shared" si="12"/>
        <v>8675860</v>
      </c>
      <c r="L87" s="4"/>
    </row>
    <row r="88" spans="2:12" ht="30" customHeight="1" thickBot="1">
      <c r="B88" s="3"/>
      <c r="C88" s="21" t="s">
        <v>16</v>
      </c>
      <c r="D88" s="45"/>
      <c r="E88" s="45"/>
      <c r="F88" s="45"/>
      <c r="G88" s="46"/>
      <c r="H88" s="47"/>
      <c r="I88" s="18"/>
      <c r="J88" s="24"/>
      <c r="K88" s="25">
        <f>SUM(K81:K87)</f>
        <v>24796873.909999996</v>
      </c>
      <c r="L88" s="4"/>
    </row>
    <row r="89" spans="2:12" ht="30" customHeight="1" thickBot="1">
      <c r="B89" s="3"/>
      <c r="C89" s="12"/>
      <c r="D89" s="180" t="s">
        <v>220</v>
      </c>
      <c r="E89" s="13"/>
      <c r="F89" s="13"/>
      <c r="G89" s="181" t="s">
        <v>216</v>
      </c>
      <c r="H89" s="13"/>
      <c r="I89" s="13"/>
      <c r="J89" s="13"/>
      <c r="K89" s="14"/>
      <c r="L89" s="4"/>
    </row>
    <row r="90" spans="2:12" ht="30" customHeight="1">
      <c r="B90" s="3"/>
      <c r="C90" s="15">
        <v>47</v>
      </c>
      <c r="D90" s="32" t="s">
        <v>221</v>
      </c>
      <c r="E90" s="32"/>
      <c r="F90" s="32"/>
      <c r="G90" s="33" t="s">
        <v>217</v>
      </c>
      <c r="H90" s="32" t="s">
        <v>225</v>
      </c>
      <c r="I90" s="18">
        <v>2.25</v>
      </c>
      <c r="J90" s="19">
        <v>523891</v>
      </c>
      <c r="K90" s="27">
        <f t="shared" ref="K90:K92" si="13">+J90*I90</f>
        <v>1178754.75</v>
      </c>
      <c r="L90" s="4"/>
    </row>
    <row r="91" spans="2:12" ht="30" customHeight="1">
      <c r="B91" s="3"/>
      <c r="C91" s="15">
        <v>48</v>
      </c>
      <c r="D91" s="32" t="s">
        <v>222</v>
      </c>
      <c r="E91" s="32"/>
      <c r="F91" s="32"/>
      <c r="G91" s="33" t="s">
        <v>218</v>
      </c>
      <c r="H91" s="32" t="s">
        <v>225</v>
      </c>
      <c r="I91" s="18">
        <v>40.04</v>
      </c>
      <c r="J91" s="19">
        <v>381710</v>
      </c>
      <c r="K91" s="27">
        <f t="shared" si="13"/>
        <v>15283668.4</v>
      </c>
      <c r="L91" s="4"/>
    </row>
    <row r="92" spans="2:12" ht="30" customHeight="1">
      <c r="B92" s="3"/>
      <c r="C92" s="15">
        <v>49</v>
      </c>
      <c r="D92" s="32" t="s">
        <v>223</v>
      </c>
      <c r="E92" s="32"/>
      <c r="F92" s="32"/>
      <c r="G92" s="33" t="s">
        <v>219</v>
      </c>
      <c r="H92" s="32" t="s">
        <v>225</v>
      </c>
      <c r="I92" s="18">
        <v>3.52</v>
      </c>
      <c r="J92" s="19">
        <v>356064</v>
      </c>
      <c r="K92" s="27">
        <f t="shared" si="13"/>
        <v>1253345.28</v>
      </c>
      <c r="L92" s="4"/>
    </row>
    <row r="93" spans="2:12" ht="30" customHeight="1" thickBot="1">
      <c r="B93" s="3"/>
      <c r="C93" s="21" t="s">
        <v>16</v>
      </c>
      <c r="D93" s="45"/>
      <c r="E93" s="45"/>
      <c r="F93" s="45"/>
      <c r="G93" s="46"/>
      <c r="H93" s="47"/>
      <c r="I93" s="18"/>
      <c r="J93" s="24"/>
      <c r="K93" s="25">
        <f>SUM(K90:K92)</f>
        <v>17715768.43</v>
      </c>
      <c r="L93" s="4"/>
    </row>
    <row r="94" spans="2:12" s="49" customFormat="1" ht="30" customHeight="1" thickBot="1">
      <c r="B94" s="50"/>
      <c r="C94" s="204" t="s">
        <v>17</v>
      </c>
      <c r="D94" s="205"/>
      <c r="E94" s="205"/>
      <c r="F94" s="205"/>
      <c r="G94" s="205"/>
      <c r="H94" s="205"/>
      <c r="I94" s="205"/>
      <c r="J94" s="206"/>
      <c r="K94" s="51">
        <f>+K93+K88+K79+K67+K63+K60+K53+K49+K37+K34+K31+K25+K22+K19</f>
        <v>574378802.45000005</v>
      </c>
      <c r="L94" s="52"/>
    </row>
    <row r="95" spans="2:12" s="49" customFormat="1" ht="15" thickBot="1">
      <c r="B95" s="50"/>
      <c r="C95" s="53"/>
      <c r="D95" s="53"/>
      <c r="E95" s="53"/>
      <c r="F95" s="53"/>
      <c r="G95" s="53"/>
      <c r="H95" s="53"/>
      <c r="I95" s="53"/>
      <c r="J95" s="53"/>
      <c r="K95" s="54"/>
      <c r="L95" s="52"/>
    </row>
    <row r="96" spans="2:12" s="49" customFormat="1" ht="30" customHeight="1">
      <c r="B96" s="50"/>
      <c r="C96" s="55"/>
      <c r="D96" s="56"/>
      <c r="E96" s="55"/>
      <c r="F96" s="55"/>
      <c r="G96" s="211" t="s">
        <v>224</v>
      </c>
      <c r="H96" s="212"/>
      <c r="I96" s="213"/>
      <c r="J96" s="183">
        <v>0.01</v>
      </c>
      <c r="K96" s="58">
        <v>5621197.5499999998</v>
      </c>
      <c r="L96" s="52"/>
    </row>
    <row r="97" spans="2:12" s="49" customFormat="1" ht="30" customHeight="1" thickBot="1">
      <c r="B97" s="50"/>
      <c r="C97" s="55"/>
      <c r="D97" s="64"/>
      <c r="E97" s="64"/>
      <c r="F97" s="64"/>
      <c r="G97" s="68" t="s">
        <v>18</v>
      </c>
      <c r="H97" s="65"/>
      <c r="I97" s="66"/>
      <c r="J97" s="67"/>
      <c r="K97" s="69">
        <f>+K94</f>
        <v>574378802.45000005</v>
      </c>
      <c r="L97" s="52"/>
    </row>
    <row r="98" spans="2:12" s="49" customFormat="1" ht="30" customHeight="1" thickBot="1">
      <c r="B98" s="50"/>
      <c r="C98" s="55"/>
      <c r="D98" s="56"/>
      <c r="E98" s="55"/>
      <c r="F98" s="55"/>
      <c r="G98" s="72" t="s">
        <v>19</v>
      </c>
      <c r="H98" s="73"/>
      <c r="I98" s="74"/>
      <c r="J98" s="75"/>
      <c r="K98" s="51">
        <f>+K97+K96</f>
        <v>580000000</v>
      </c>
      <c r="L98" s="52"/>
    </row>
    <row r="99" spans="2:12" s="49" customFormat="1" ht="15" thickBot="1">
      <c r="B99" s="50"/>
      <c r="C99" s="55"/>
      <c r="D99" s="56"/>
      <c r="E99" s="56"/>
      <c r="F99" s="56"/>
      <c r="G99" s="55"/>
      <c r="H99" s="55"/>
      <c r="I99" s="76"/>
      <c r="J99" s="77"/>
      <c r="K99" s="78"/>
      <c r="L99" s="52"/>
    </row>
    <row r="100" spans="2:12" s="49" customFormat="1">
      <c r="B100" s="50"/>
      <c r="C100" s="79"/>
      <c r="D100" s="209"/>
      <c r="E100" s="209"/>
      <c r="F100" s="209"/>
      <c r="G100" s="209"/>
      <c r="H100" s="209"/>
      <c r="I100" s="209"/>
      <c r="J100" s="209"/>
      <c r="K100" s="210"/>
      <c r="L100" s="80"/>
    </row>
    <row r="101" spans="2:12" s="49" customFormat="1" ht="30" customHeight="1">
      <c r="B101" s="50"/>
      <c r="C101" s="199" t="s">
        <v>20</v>
      </c>
      <c r="D101" s="200"/>
      <c r="E101" s="200"/>
      <c r="F101" s="200"/>
      <c r="G101" s="200"/>
      <c r="H101" s="207" t="s">
        <v>9</v>
      </c>
      <c r="I101" s="207"/>
      <c r="J101" s="207"/>
      <c r="K101" s="81" t="s">
        <v>21</v>
      </c>
      <c r="L101" s="82"/>
    </row>
    <row r="102" spans="2:12" s="49" customFormat="1" ht="32.25" customHeight="1">
      <c r="B102" s="50"/>
      <c r="C102" s="199" t="s">
        <v>22</v>
      </c>
      <c r="D102" s="200"/>
      <c r="E102" s="200"/>
      <c r="F102" s="200"/>
      <c r="G102" s="200"/>
      <c r="H102" s="208" t="s">
        <v>23</v>
      </c>
      <c r="I102" s="208"/>
      <c r="J102" s="83" t="s">
        <v>24</v>
      </c>
      <c r="K102" s="84">
        <v>0.28999999999999998</v>
      </c>
      <c r="L102" s="82"/>
    </row>
    <row r="103" spans="2:12" s="49" customFormat="1" ht="30" customHeight="1">
      <c r="B103" s="50"/>
      <c r="C103" s="199" t="s">
        <v>25</v>
      </c>
      <c r="D103" s="200"/>
      <c r="E103" s="200"/>
      <c r="F103" s="200"/>
      <c r="G103" s="200"/>
      <c r="H103" s="226" t="s">
        <v>26</v>
      </c>
      <c r="I103" s="227"/>
      <c r="J103" s="83" t="s">
        <v>27</v>
      </c>
      <c r="K103" s="84">
        <v>0.01</v>
      </c>
      <c r="L103" s="82"/>
    </row>
    <row r="104" spans="2:12" s="49" customFormat="1" ht="30" customHeight="1">
      <c r="B104" s="50"/>
      <c r="C104" s="229"/>
      <c r="D104" s="230"/>
      <c r="E104" s="230"/>
      <c r="F104" s="230"/>
      <c r="G104" s="231"/>
      <c r="H104" s="228" t="s">
        <v>81</v>
      </c>
      <c r="I104" s="208"/>
      <c r="J104" s="83" t="s">
        <v>29</v>
      </c>
      <c r="K104" s="84">
        <v>0.05</v>
      </c>
      <c r="L104" s="52"/>
    </row>
    <row r="105" spans="2:12" ht="30" customHeight="1">
      <c r="B105" s="3"/>
      <c r="C105" s="232"/>
      <c r="D105" s="233"/>
      <c r="E105" s="233"/>
      <c r="F105" s="233"/>
      <c r="G105" s="234"/>
      <c r="H105" s="208" t="s">
        <v>30</v>
      </c>
      <c r="I105" s="208"/>
      <c r="J105" s="83" t="s">
        <v>31</v>
      </c>
      <c r="K105" s="84">
        <f>+K104+K103+K102</f>
        <v>0.35</v>
      </c>
      <c r="L105" s="4"/>
    </row>
    <row r="106" spans="2:12" ht="15" thickBot="1">
      <c r="B106" s="3"/>
      <c r="C106" s="235"/>
      <c r="D106" s="236"/>
      <c r="E106" s="236"/>
      <c r="F106" s="236"/>
      <c r="G106" s="236"/>
      <c r="H106" s="223"/>
      <c r="I106" s="224"/>
      <c r="J106" s="224"/>
      <c r="K106" s="225"/>
      <c r="L106" s="4"/>
    </row>
    <row r="107" spans="2:12" ht="15" thickBot="1">
      <c r="B107" s="85"/>
      <c r="C107" s="86"/>
      <c r="D107" s="86"/>
      <c r="E107" s="87"/>
      <c r="F107" s="86"/>
      <c r="G107" s="88"/>
      <c r="H107" s="86"/>
      <c r="I107" s="86"/>
      <c r="J107" s="86"/>
      <c r="K107" s="86"/>
      <c r="L107" s="89"/>
    </row>
    <row r="108" spans="2:12" ht="15" thickTop="1"/>
  </sheetData>
  <mergeCells count="29">
    <mergeCell ref="H106:K106"/>
    <mergeCell ref="C103:G103"/>
    <mergeCell ref="H103:I103"/>
    <mergeCell ref="H104:I104"/>
    <mergeCell ref="H105:I105"/>
    <mergeCell ref="C104:G106"/>
    <mergeCell ref="C102:G102"/>
    <mergeCell ref="C10:K10"/>
    <mergeCell ref="C94:J94"/>
    <mergeCell ref="C101:G101"/>
    <mergeCell ref="H101:J101"/>
    <mergeCell ref="H102:I102"/>
    <mergeCell ref="D100:K100"/>
    <mergeCell ref="G96:I96"/>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90" t="s">
        <v>0</v>
      </c>
      <c r="C1" s="190"/>
      <c r="D1" s="190"/>
      <c r="E1" s="190"/>
      <c r="F1" s="190"/>
      <c r="G1" s="190"/>
    </row>
    <row r="2" spans="2:12">
      <c r="B2" s="190" t="s">
        <v>1</v>
      </c>
      <c r="C2" s="190"/>
      <c r="D2" s="190"/>
      <c r="E2" s="190"/>
    </row>
    <row r="3" spans="2:12" ht="15" thickBot="1">
      <c r="C3" s="6"/>
      <c r="D3" s="7"/>
      <c r="E3" s="6"/>
      <c r="F3" s="7"/>
    </row>
    <row r="4" spans="2:12" ht="15.75" thickTop="1" thickBot="1">
      <c r="B4" s="191"/>
      <c r="C4" s="192"/>
      <c r="D4" s="192"/>
      <c r="E4" s="192"/>
      <c r="F4" s="192"/>
      <c r="G4" s="192"/>
      <c r="H4" s="192"/>
      <c r="I4" s="192"/>
      <c r="J4" s="192"/>
      <c r="K4" s="192"/>
      <c r="L4" s="193"/>
    </row>
    <row r="5" spans="2:12" ht="31.5" customHeight="1">
      <c r="B5" s="3"/>
      <c r="C5" s="237" t="s">
        <v>2</v>
      </c>
      <c r="D5" s="238"/>
      <c r="E5" s="238"/>
      <c r="F5" s="238"/>
      <c r="G5" s="238"/>
      <c r="H5" s="238"/>
      <c r="I5" s="238"/>
      <c r="J5" s="238"/>
      <c r="K5" s="239"/>
      <c r="L5" s="4"/>
    </row>
    <row r="6" spans="2:12">
      <c r="B6" s="3"/>
      <c r="C6" s="240" t="s">
        <v>32</v>
      </c>
      <c r="D6" s="241"/>
      <c r="E6" s="241"/>
      <c r="F6" s="241"/>
      <c r="G6" s="241"/>
      <c r="H6" s="241"/>
      <c r="I6" s="241"/>
      <c r="J6" s="241"/>
      <c r="K6" s="242"/>
      <c r="L6" s="4"/>
    </row>
    <row r="7" spans="2:12" s="2" customFormat="1">
      <c r="B7" s="90"/>
      <c r="C7" s="243" t="s">
        <v>33</v>
      </c>
      <c r="D7" s="243"/>
      <c r="E7" s="243"/>
      <c r="F7" s="243"/>
      <c r="G7" s="243"/>
      <c r="H7" s="243"/>
      <c r="I7" s="243"/>
      <c r="J7" s="243"/>
      <c r="K7" s="243"/>
      <c r="L7" s="10"/>
    </row>
    <row r="8" spans="2:12" ht="105.75" customHeight="1">
      <c r="B8" s="3"/>
      <c r="C8" s="243"/>
      <c r="D8" s="243"/>
      <c r="E8" s="243"/>
      <c r="F8" s="243"/>
      <c r="G8" s="243"/>
      <c r="H8" s="243"/>
      <c r="I8" s="243"/>
      <c r="J8" s="243"/>
      <c r="K8" s="243"/>
      <c r="L8" s="4"/>
    </row>
    <row r="9" spans="2:12" ht="34.5" customHeight="1">
      <c r="B9" s="3"/>
      <c r="C9" s="244" t="s">
        <v>34</v>
      </c>
      <c r="D9" s="188"/>
      <c r="E9" s="188"/>
      <c r="F9" s="188"/>
      <c r="G9" s="188"/>
      <c r="H9" s="188"/>
      <c r="I9" s="188"/>
      <c r="J9" s="188"/>
      <c r="K9" s="245"/>
      <c r="L9" s="4"/>
    </row>
    <row r="10" spans="2:12" ht="30" customHeight="1" thickBot="1">
      <c r="B10" s="3"/>
      <c r="C10" s="201"/>
      <c r="D10" s="202"/>
      <c r="E10" s="202"/>
      <c r="F10" s="202"/>
      <c r="G10" s="202"/>
      <c r="H10" s="202"/>
      <c r="I10" s="202"/>
      <c r="J10" s="202"/>
      <c r="K10" s="203"/>
      <c r="L10" s="4"/>
    </row>
    <row r="11" spans="2:12" ht="30" customHeight="1">
      <c r="B11" s="3"/>
      <c r="C11" s="220" t="s">
        <v>6</v>
      </c>
      <c r="D11" s="214" t="s">
        <v>7</v>
      </c>
      <c r="E11" s="222" t="s">
        <v>8</v>
      </c>
      <c r="F11" s="222"/>
      <c r="G11" s="220" t="s">
        <v>9</v>
      </c>
      <c r="H11" s="214" t="s">
        <v>10</v>
      </c>
      <c r="I11" s="214" t="s">
        <v>11</v>
      </c>
      <c r="J11" s="216" t="s">
        <v>12</v>
      </c>
      <c r="K11" s="218" t="s">
        <v>13</v>
      </c>
      <c r="L11" s="4"/>
    </row>
    <row r="12" spans="2:12" ht="30" customHeight="1" thickBot="1">
      <c r="B12" s="3"/>
      <c r="C12" s="221"/>
      <c r="D12" s="215"/>
      <c r="E12" s="11" t="s">
        <v>14</v>
      </c>
      <c r="F12" s="11" t="s">
        <v>15</v>
      </c>
      <c r="G12" s="221"/>
      <c r="H12" s="215"/>
      <c r="I12" s="215"/>
      <c r="J12" s="217"/>
      <c r="K12" s="219"/>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4" t="s">
        <v>17</v>
      </c>
      <c r="D40" s="205"/>
      <c r="E40" s="205"/>
      <c r="F40" s="205"/>
      <c r="G40" s="205"/>
      <c r="H40" s="205"/>
      <c r="I40" s="205"/>
      <c r="J40" s="20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1"/>
      <c r="H42" s="212"/>
      <c r="I42" s="21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209"/>
      <c r="E51" s="209"/>
      <c r="F51" s="209"/>
      <c r="G51" s="209"/>
      <c r="H51" s="209"/>
      <c r="I51" s="209"/>
      <c r="J51" s="209"/>
      <c r="K51" s="210"/>
      <c r="L51" s="80"/>
    </row>
    <row r="52" spans="2:12" s="49" customFormat="1" ht="46.5" customHeight="1">
      <c r="B52" s="50"/>
      <c r="C52" s="199" t="s">
        <v>20</v>
      </c>
      <c r="D52" s="200"/>
      <c r="E52" s="200"/>
      <c r="F52" s="200"/>
      <c r="G52" s="200"/>
      <c r="H52" s="207" t="s">
        <v>9</v>
      </c>
      <c r="I52" s="207"/>
      <c r="J52" s="207"/>
      <c r="K52" s="81" t="s">
        <v>21</v>
      </c>
      <c r="L52" s="82"/>
    </row>
    <row r="53" spans="2:12" s="49" customFormat="1" ht="32.25" customHeight="1">
      <c r="B53" s="50"/>
      <c r="C53" s="199" t="s">
        <v>22</v>
      </c>
      <c r="D53" s="200"/>
      <c r="E53" s="200"/>
      <c r="F53" s="200"/>
      <c r="G53" s="200"/>
      <c r="H53" s="208" t="s">
        <v>23</v>
      </c>
      <c r="I53" s="208"/>
      <c r="J53" s="83" t="s">
        <v>24</v>
      </c>
      <c r="K53" s="84" t="s">
        <v>35</v>
      </c>
      <c r="L53" s="82"/>
    </row>
    <row r="54" spans="2:12" s="49" customFormat="1" ht="30" customHeight="1">
      <c r="B54" s="50"/>
      <c r="C54" s="199" t="s">
        <v>25</v>
      </c>
      <c r="D54" s="200"/>
      <c r="E54" s="200"/>
      <c r="F54" s="200"/>
      <c r="G54" s="200"/>
      <c r="H54" s="226" t="s">
        <v>26</v>
      </c>
      <c r="I54" s="227"/>
      <c r="J54" s="83" t="s">
        <v>27</v>
      </c>
      <c r="K54" s="84" t="s">
        <v>35</v>
      </c>
      <c r="L54" s="82"/>
    </row>
    <row r="55" spans="2:12" s="49" customFormat="1" ht="58.5" customHeight="1">
      <c r="B55" s="50"/>
      <c r="C55" s="229"/>
      <c r="D55" s="230"/>
      <c r="E55" s="230"/>
      <c r="F55" s="230"/>
      <c r="G55" s="231"/>
      <c r="H55" s="228" t="s">
        <v>28</v>
      </c>
      <c r="I55" s="208"/>
      <c r="J55" s="83" t="s">
        <v>29</v>
      </c>
      <c r="K55" s="84" t="s">
        <v>35</v>
      </c>
      <c r="L55" s="52"/>
    </row>
    <row r="56" spans="2:12" ht="39" customHeight="1">
      <c r="B56" s="3"/>
      <c r="C56" s="232"/>
      <c r="D56" s="233"/>
      <c r="E56" s="233"/>
      <c r="F56" s="233"/>
      <c r="G56" s="234"/>
      <c r="H56" s="208" t="s">
        <v>30</v>
      </c>
      <c r="I56" s="208"/>
      <c r="J56" s="83" t="s">
        <v>31</v>
      </c>
      <c r="K56" s="84" t="s">
        <v>35</v>
      </c>
      <c r="L56" s="4"/>
    </row>
    <row r="57" spans="2:12" ht="47.25" customHeight="1" thickBot="1">
      <c r="B57" s="3"/>
      <c r="C57" s="235"/>
      <c r="D57" s="236"/>
      <c r="E57" s="236"/>
      <c r="F57" s="236"/>
      <c r="G57" s="246"/>
      <c r="H57" s="224"/>
      <c r="I57" s="224"/>
      <c r="J57" s="224"/>
      <c r="K57" s="225"/>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190" t="s">
        <v>37</v>
      </c>
      <c r="C1" s="190"/>
      <c r="D1" s="190"/>
      <c r="E1" s="190"/>
      <c r="F1" s="190"/>
      <c r="G1" s="190"/>
      <c r="H1" s="190"/>
      <c r="I1" s="190"/>
      <c r="J1" s="190"/>
      <c r="K1" s="190"/>
      <c r="L1" s="190"/>
    </row>
    <row r="2" spans="2:16">
      <c r="B2" s="190" t="s">
        <v>1</v>
      </c>
      <c r="C2" s="190"/>
      <c r="D2" s="190"/>
      <c r="E2" s="190"/>
    </row>
    <row r="3" spans="2:16" ht="15" thickBot="1"/>
    <row r="4" spans="2:16" ht="25.5" customHeight="1" thickTop="1">
      <c r="B4" s="247"/>
      <c r="C4" s="248"/>
      <c r="D4" s="248"/>
      <c r="E4" s="248"/>
      <c r="F4" s="248"/>
      <c r="G4" s="248"/>
      <c r="H4" s="248"/>
      <c r="I4" s="248"/>
      <c r="J4" s="248"/>
      <c r="K4" s="248"/>
      <c r="L4" s="248"/>
      <c r="M4" s="248"/>
      <c r="N4" s="248"/>
      <c r="O4" s="248"/>
      <c r="P4" s="249"/>
    </row>
    <row r="5" spans="2:16" ht="36.75" customHeight="1">
      <c r="B5" s="96"/>
      <c r="C5" s="343" t="s">
        <v>38</v>
      </c>
      <c r="D5" s="343"/>
      <c r="E5" s="343"/>
      <c r="F5" s="343"/>
      <c r="G5" s="343"/>
      <c r="H5" s="343"/>
      <c r="I5" s="343"/>
      <c r="J5" s="343"/>
      <c r="K5" s="343"/>
      <c r="L5" s="343"/>
      <c r="M5" s="343"/>
      <c r="N5" s="343"/>
      <c r="O5" s="343"/>
      <c r="P5" s="95"/>
    </row>
    <row r="6" spans="2:16" ht="15" thickBot="1">
      <c r="B6" s="96"/>
      <c r="P6" s="95"/>
    </row>
    <row r="7" spans="2:16">
      <c r="B7" s="96"/>
      <c r="C7" s="347"/>
      <c r="D7" s="349"/>
      <c r="E7" s="350"/>
      <c r="F7" s="350"/>
      <c r="G7" s="350"/>
      <c r="H7" s="350"/>
      <c r="I7" s="350"/>
      <c r="J7" s="350"/>
      <c r="K7" s="351"/>
      <c r="L7" s="318"/>
      <c r="M7" s="319"/>
      <c r="N7" s="319"/>
      <c r="O7" s="320"/>
      <c r="P7" s="95"/>
    </row>
    <row r="8" spans="2:16">
      <c r="B8" s="96"/>
      <c r="C8" s="348"/>
      <c r="D8" s="330" t="s">
        <v>39</v>
      </c>
      <c r="E8" s="331"/>
      <c r="F8" s="331"/>
      <c r="G8" s="331"/>
      <c r="H8" s="331"/>
      <c r="I8" s="331"/>
      <c r="J8" s="331"/>
      <c r="K8" s="332"/>
      <c r="L8" s="321"/>
      <c r="M8" s="322"/>
      <c r="N8" s="322"/>
      <c r="O8" s="323"/>
      <c r="P8" s="95"/>
    </row>
    <row r="9" spans="2:16">
      <c r="B9" s="96"/>
      <c r="C9" s="348"/>
      <c r="D9" s="330"/>
      <c r="E9" s="331"/>
      <c r="F9" s="331"/>
      <c r="G9" s="331"/>
      <c r="H9" s="331"/>
      <c r="I9" s="331"/>
      <c r="J9" s="331"/>
      <c r="K9" s="332"/>
      <c r="L9" s="333" t="s">
        <v>40</v>
      </c>
      <c r="M9" s="324"/>
      <c r="N9" s="325"/>
      <c r="O9" s="326"/>
      <c r="P9" s="95"/>
    </row>
    <row r="10" spans="2:16">
      <c r="B10" s="96"/>
      <c r="C10" s="348"/>
      <c r="D10" s="330" t="s">
        <v>41</v>
      </c>
      <c r="E10" s="331"/>
      <c r="F10" s="331"/>
      <c r="G10" s="331"/>
      <c r="H10" s="331"/>
      <c r="I10" s="331"/>
      <c r="J10" s="331"/>
      <c r="K10" s="332"/>
      <c r="L10" s="352"/>
      <c r="M10" s="327"/>
      <c r="N10" s="328"/>
      <c r="O10" s="329"/>
      <c r="P10" s="95"/>
    </row>
    <row r="11" spans="2:16" ht="12.75" customHeight="1">
      <c r="B11" s="96"/>
      <c r="C11" s="348"/>
      <c r="D11" s="344"/>
      <c r="E11" s="345"/>
      <c r="F11" s="345"/>
      <c r="G11" s="345"/>
      <c r="H11" s="345"/>
      <c r="I11" s="345"/>
      <c r="J11" s="345"/>
      <c r="K11" s="346"/>
      <c r="L11" s="333" t="s">
        <v>42</v>
      </c>
      <c r="M11" s="333">
        <v>1</v>
      </c>
      <c r="N11" s="333" t="s">
        <v>43</v>
      </c>
      <c r="O11" s="316">
        <v>1</v>
      </c>
      <c r="P11" s="95"/>
    </row>
    <row r="12" spans="2:16">
      <c r="B12" s="96"/>
      <c r="C12" s="348"/>
      <c r="D12" s="344"/>
      <c r="E12" s="345"/>
      <c r="F12" s="345"/>
      <c r="G12" s="345"/>
      <c r="H12" s="345"/>
      <c r="I12" s="345"/>
      <c r="J12" s="345"/>
      <c r="K12" s="346"/>
      <c r="L12" s="334"/>
      <c r="M12" s="334"/>
      <c r="N12" s="334"/>
      <c r="O12" s="317"/>
      <c r="P12" s="95"/>
    </row>
    <row r="13" spans="2:16">
      <c r="B13" s="96"/>
      <c r="C13" s="348"/>
      <c r="D13" s="330" t="s">
        <v>44</v>
      </c>
      <c r="E13" s="331"/>
      <c r="F13" s="331"/>
      <c r="G13" s="331"/>
      <c r="H13" s="331"/>
      <c r="I13" s="331"/>
      <c r="J13" s="331"/>
      <c r="K13" s="332"/>
      <c r="L13" s="334"/>
      <c r="M13" s="334"/>
      <c r="N13" s="334"/>
      <c r="O13" s="317"/>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256" t="s">
        <v>49</v>
      </c>
      <c r="D17" s="257"/>
      <c r="E17" s="257"/>
      <c r="F17" s="257"/>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39" t="s">
        <v>51</v>
      </c>
      <c r="D21" s="340"/>
      <c r="E21" s="340"/>
      <c r="F21" s="340"/>
      <c r="G21" s="340"/>
      <c r="H21" s="340"/>
      <c r="I21" s="340"/>
      <c r="J21" s="340"/>
      <c r="K21" s="340"/>
      <c r="L21" s="340"/>
      <c r="M21" s="340"/>
      <c r="N21" s="340"/>
      <c r="O21" s="341"/>
      <c r="P21" s="95"/>
    </row>
    <row r="22" spans="2:16" ht="15" thickBot="1">
      <c r="B22" s="96"/>
      <c r="C22" s="121"/>
      <c r="O22" s="122"/>
      <c r="P22" s="95"/>
    </row>
    <row r="23" spans="2:16">
      <c r="B23" s="96"/>
      <c r="C23" s="123" t="s">
        <v>52</v>
      </c>
      <c r="D23" s="313" t="s">
        <v>53</v>
      </c>
      <c r="E23" s="314"/>
      <c r="F23" s="314"/>
      <c r="G23" s="314"/>
      <c r="H23" s="314"/>
      <c r="I23" s="314"/>
      <c r="J23" s="314"/>
      <c r="K23" s="314"/>
      <c r="L23" s="315"/>
      <c r="M23" s="337" t="s">
        <v>54</v>
      </c>
      <c r="N23" s="338"/>
      <c r="O23" s="123" t="s">
        <v>11</v>
      </c>
      <c r="P23" s="95"/>
    </row>
    <row r="24" spans="2:16" ht="15" thickBot="1">
      <c r="B24" s="96"/>
      <c r="C24" s="124"/>
      <c r="D24" s="305"/>
      <c r="E24" s="306"/>
      <c r="F24" s="306"/>
      <c r="G24" s="306"/>
      <c r="H24" s="306"/>
      <c r="I24" s="306"/>
      <c r="J24" s="306"/>
      <c r="K24" s="306"/>
      <c r="L24" s="307"/>
      <c r="M24" s="305"/>
      <c r="N24" s="307"/>
      <c r="O24" s="125"/>
      <c r="P24" s="95"/>
    </row>
    <row r="25" spans="2:16">
      <c r="B25" s="96"/>
      <c r="C25" s="280" t="s">
        <v>55</v>
      </c>
      <c r="D25" s="281"/>
      <c r="E25" s="281"/>
      <c r="F25" s="281"/>
      <c r="G25" s="281"/>
      <c r="H25" s="281"/>
      <c r="I25" s="281"/>
      <c r="J25" s="281"/>
      <c r="K25" s="281"/>
      <c r="L25" s="281"/>
      <c r="M25" s="281"/>
      <c r="N25" s="281"/>
      <c r="O25" s="282"/>
      <c r="P25" s="95"/>
    </row>
    <row r="26" spans="2:16">
      <c r="B26" s="96"/>
      <c r="C26" s="283"/>
      <c r="D26" s="284"/>
      <c r="E26" s="284"/>
      <c r="F26" s="284"/>
      <c r="G26" s="284"/>
      <c r="H26" s="284"/>
      <c r="I26" s="284"/>
      <c r="J26" s="284"/>
      <c r="K26" s="284"/>
      <c r="L26" s="284"/>
      <c r="M26" s="284"/>
      <c r="N26" s="284"/>
      <c r="O26" s="285"/>
      <c r="P26" s="95"/>
    </row>
    <row r="27" spans="2:16" ht="15" thickBot="1">
      <c r="B27" s="96"/>
      <c r="C27" s="286"/>
      <c r="D27" s="287"/>
      <c r="E27" s="287"/>
      <c r="F27" s="287"/>
      <c r="G27" s="287"/>
      <c r="H27" s="287"/>
      <c r="I27" s="287"/>
      <c r="J27" s="287"/>
      <c r="K27" s="287"/>
      <c r="L27" s="287"/>
      <c r="M27" s="287"/>
      <c r="N27" s="287"/>
      <c r="O27" s="288"/>
      <c r="P27" s="95"/>
    </row>
    <row r="28" spans="2:16">
      <c r="B28" s="96"/>
      <c r="C28" s="291" t="s">
        <v>53</v>
      </c>
      <c r="D28" s="335"/>
      <c r="E28" s="335"/>
      <c r="F28" s="335"/>
      <c r="G28" s="336"/>
      <c r="H28" s="294" t="s">
        <v>56</v>
      </c>
      <c r="I28" s="335"/>
      <c r="J28" s="303" t="s">
        <v>57</v>
      </c>
      <c r="K28" s="304"/>
      <c r="L28" s="127" t="s">
        <v>58</v>
      </c>
      <c r="M28" s="294" t="s">
        <v>59</v>
      </c>
      <c r="N28" s="293"/>
      <c r="O28" s="128" t="s">
        <v>60</v>
      </c>
      <c r="P28" s="95"/>
    </row>
    <row r="29" spans="2:16">
      <c r="B29" s="96"/>
      <c r="C29" s="264"/>
      <c r="D29" s="265"/>
      <c r="E29" s="265"/>
      <c r="F29" s="265"/>
      <c r="G29" s="290"/>
      <c r="H29" s="342"/>
      <c r="I29" s="290"/>
      <c r="J29" s="342"/>
      <c r="K29" s="290"/>
      <c r="L29" s="130"/>
      <c r="M29" s="311"/>
      <c r="N29" s="312"/>
      <c r="O29" s="131"/>
      <c r="P29" s="95"/>
    </row>
    <row r="30" spans="2:16">
      <c r="B30" s="96"/>
      <c r="C30" s="132"/>
      <c r="D30" s="133"/>
      <c r="E30" s="133"/>
      <c r="F30" s="133"/>
      <c r="G30" s="134"/>
      <c r="H30" s="135"/>
      <c r="I30" s="134"/>
      <c r="J30" s="135"/>
      <c r="K30" s="134"/>
      <c r="L30" s="130"/>
      <c r="M30" s="311"/>
      <c r="N30" s="312"/>
      <c r="O30" s="131"/>
      <c r="P30" s="95"/>
    </row>
    <row r="31" spans="2:16" ht="15" thickBot="1">
      <c r="B31" s="96"/>
      <c r="C31" s="276"/>
      <c r="D31" s="277"/>
      <c r="E31" s="277"/>
      <c r="F31" s="277"/>
      <c r="G31" s="289"/>
      <c r="H31" s="308"/>
      <c r="I31" s="289"/>
      <c r="J31" s="308"/>
      <c r="K31" s="289"/>
      <c r="L31" s="136"/>
      <c r="M31" s="309"/>
      <c r="N31" s="310"/>
      <c r="O31" s="131"/>
      <c r="P31" s="95"/>
    </row>
    <row r="32" spans="2:16" ht="15" thickBot="1">
      <c r="B32" s="96"/>
      <c r="C32" s="270" t="s">
        <v>61</v>
      </c>
      <c r="D32" s="271"/>
      <c r="E32" s="271"/>
      <c r="F32" s="271"/>
      <c r="G32" s="271"/>
      <c r="H32" s="271"/>
      <c r="I32" s="271"/>
      <c r="J32" s="271"/>
      <c r="K32" s="271"/>
      <c r="L32" s="271"/>
      <c r="M32" s="271"/>
      <c r="N32" s="272"/>
      <c r="O32" s="137"/>
      <c r="P32" s="95"/>
    </row>
    <row r="33" spans="2:16" ht="13.5" customHeight="1">
      <c r="B33" s="96"/>
      <c r="C33" s="280" t="s">
        <v>62</v>
      </c>
      <c r="D33" s="281"/>
      <c r="E33" s="281"/>
      <c r="F33" s="281"/>
      <c r="G33" s="281"/>
      <c r="H33" s="281"/>
      <c r="I33" s="281"/>
      <c r="J33" s="281"/>
      <c r="K33" s="281"/>
      <c r="L33" s="281"/>
      <c r="M33" s="281"/>
      <c r="N33" s="281"/>
      <c r="O33" s="282"/>
      <c r="P33" s="95"/>
    </row>
    <row r="34" spans="2:16">
      <c r="B34" s="96"/>
      <c r="C34" s="283"/>
      <c r="D34" s="284"/>
      <c r="E34" s="284"/>
      <c r="F34" s="284"/>
      <c r="G34" s="284"/>
      <c r="H34" s="284"/>
      <c r="I34" s="284"/>
      <c r="J34" s="284"/>
      <c r="K34" s="284"/>
      <c r="L34" s="284"/>
      <c r="M34" s="284"/>
      <c r="N34" s="284"/>
      <c r="O34" s="285"/>
      <c r="P34" s="95"/>
    </row>
    <row r="35" spans="2:16" ht="15" thickBot="1">
      <c r="B35" s="96"/>
      <c r="C35" s="286"/>
      <c r="D35" s="287"/>
      <c r="E35" s="287"/>
      <c r="F35" s="287"/>
      <c r="G35" s="287"/>
      <c r="H35" s="287"/>
      <c r="I35" s="287"/>
      <c r="J35" s="287"/>
      <c r="K35" s="287"/>
      <c r="L35" s="287"/>
      <c r="M35" s="287"/>
      <c r="N35" s="287"/>
      <c r="O35" s="288"/>
      <c r="P35" s="95"/>
    </row>
    <row r="36" spans="2:16">
      <c r="B36" s="96"/>
      <c r="C36" s="291" t="s">
        <v>53</v>
      </c>
      <c r="D36" s="292"/>
      <c r="E36" s="292"/>
      <c r="F36" s="292"/>
      <c r="G36" s="292"/>
      <c r="H36" s="292"/>
      <c r="I36" s="292"/>
      <c r="J36" s="293"/>
      <c r="K36" s="126" t="s">
        <v>54</v>
      </c>
      <c r="L36" s="127" t="s">
        <v>11</v>
      </c>
      <c r="M36" s="294" t="s">
        <v>63</v>
      </c>
      <c r="N36" s="293"/>
      <c r="O36" s="128" t="s">
        <v>60</v>
      </c>
      <c r="P36" s="95"/>
    </row>
    <row r="37" spans="2:16">
      <c r="B37" s="96"/>
      <c r="C37" s="264"/>
      <c r="D37" s="265"/>
      <c r="E37" s="265"/>
      <c r="F37" s="265"/>
      <c r="G37" s="265"/>
      <c r="H37" s="265"/>
      <c r="I37" s="265"/>
      <c r="J37" s="290"/>
      <c r="K37" s="139"/>
      <c r="L37" s="140"/>
      <c r="M37" s="295"/>
      <c r="N37" s="296"/>
      <c r="O37" s="131"/>
      <c r="P37" s="95"/>
    </row>
    <row r="38" spans="2:16" ht="15" thickBot="1">
      <c r="B38" s="96"/>
      <c r="C38" s="276"/>
      <c r="D38" s="277"/>
      <c r="E38" s="277"/>
      <c r="F38" s="277"/>
      <c r="G38" s="277"/>
      <c r="H38" s="277"/>
      <c r="I38" s="277"/>
      <c r="J38" s="289"/>
      <c r="K38" s="133"/>
      <c r="L38" s="141"/>
      <c r="M38" s="278"/>
      <c r="N38" s="279"/>
      <c r="O38" s="142"/>
      <c r="P38" s="95"/>
    </row>
    <row r="39" spans="2:16" ht="15" thickBot="1">
      <c r="B39" s="96"/>
      <c r="C39" s="270" t="s">
        <v>61</v>
      </c>
      <c r="D39" s="271"/>
      <c r="E39" s="271"/>
      <c r="F39" s="271"/>
      <c r="G39" s="271"/>
      <c r="H39" s="271"/>
      <c r="I39" s="271"/>
      <c r="J39" s="271"/>
      <c r="K39" s="271"/>
      <c r="L39" s="271"/>
      <c r="M39" s="271"/>
      <c r="N39" s="272"/>
      <c r="O39" s="143">
        <v>0</v>
      </c>
      <c r="P39" s="95"/>
    </row>
    <row r="40" spans="2:16">
      <c r="B40" s="96"/>
      <c r="C40" s="280" t="s">
        <v>64</v>
      </c>
      <c r="D40" s="281"/>
      <c r="E40" s="281"/>
      <c r="F40" s="281"/>
      <c r="G40" s="281"/>
      <c r="H40" s="281"/>
      <c r="I40" s="281"/>
      <c r="J40" s="281"/>
      <c r="K40" s="281"/>
      <c r="L40" s="281"/>
      <c r="M40" s="281"/>
      <c r="N40" s="281"/>
      <c r="O40" s="282"/>
      <c r="P40" s="95"/>
    </row>
    <row r="41" spans="2:16">
      <c r="B41" s="96"/>
      <c r="C41" s="283"/>
      <c r="D41" s="284"/>
      <c r="E41" s="284"/>
      <c r="F41" s="284"/>
      <c r="G41" s="284"/>
      <c r="H41" s="284"/>
      <c r="I41" s="284"/>
      <c r="J41" s="284"/>
      <c r="K41" s="284"/>
      <c r="L41" s="284"/>
      <c r="M41" s="284"/>
      <c r="N41" s="284"/>
      <c r="O41" s="285"/>
      <c r="P41" s="95"/>
    </row>
    <row r="42" spans="2:16" ht="15" thickBot="1">
      <c r="B42" s="96"/>
      <c r="C42" s="286"/>
      <c r="D42" s="287"/>
      <c r="E42" s="287"/>
      <c r="F42" s="287"/>
      <c r="G42" s="287"/>
      <c r="H42" s="287"/>
      <c r="I42" s="287"/>
      <c r="J42" s="287"/>
      <c r="K42" s="287"/>
      <c r="L42" s="287"/>
      <c r="M42" s="287"/>
      <c r="N42" s="287"/>
      <c r="O42" s="288"/>
      <c r="P42" s="95"/>
    </row>
    <row r="43" spans="2:16" ht="15.75">
      <c r="B43" s="96"/>
      <c r="C43" s="291" t="s">
        <v>65</v>
      </c>
      <c r="D43" s="292"/>
      <c r="E43" s="292"/>
      <c r="F43" s="292"/>
      <c r="G43" s="292"/>
      <c r="H43" s="292"/>
      <c r="I43" s="292"/>
      <c r="J43" s="127" t="s">
        <v>66</v>
      </c>
      <c r="K43" s="138" t="s">
        <v>67</v>
      </c>
      <c r="L43" s="144" t="s">
        <v>68</v>
      </c>
      <c r="M43" s="294" t="s">
        <v>69</v>
      </c>
      <c r="N43" s="293"/>
      <c r="O43" s="128" t="s">
        <v>60</v>
      </c>
      <c r="P43" s="95"/>
    </row>
    <row r="44" spans="2:16">
      <c r="B44" s="96"/>
      <c r="C44" s="264"/>
      <c r="D44" s="265"/>
      <c r="E44" s="265"/>
      <c r="F44" s="265"/>
      <c r="G44" s="265"/>
      <c r="H44" s="265"/>
      <c r="I44" s="265"/>
      <c r="J44" s="145"/>
      <c r="K44" s="146"/>
      <c r="L44" s="145"/>
      <c r="M44" s="299"/>
      <c r="N44" s="300"/>
      <c r="O44" s="131"/>
      <c r="P44" s="95"/>
    </row>
    <row r="45" spans="2:16" ht="15" thickBot="1">
      <c r="B45" s="96"/>
      <c r="C45" s="276"/>
      <c r="D45" s="277"/>
      <c r="E45" s="277"/>
      <c r="F45" s="277"/>
      <c r="G45" s="277"/>
      <c r="H45" s="277"/>
      <c r="I45" s="277"/>
      <c r="J45" s="147"/>
      <c r="K45" s="148"/>
      <c r="L45" s="147"/>
      <c r="M45" s="278"/>
      <c r="N45" s="279"/>
      <c r="O45" s="149"/>
      <c r="P45" s="95"/>
    </row>
    <row r="46" spans="2:16" ht="15" thickBot="1">
      <c r="B46" s="96"/>
      <c r="C46" s="270" t="s">
        <v>61</v>
      </c>
      <c r="D46" s="271"/>
      <c r="E46" s="271"/>
      <c r="F46" s="271"/>
      <c r="G46" s="271"/>
      <c r="H46" s="271"/>
      <c r="I46" s="271"/>
      <c r="J46" s="271"/>
      <c r="K46" s="271"/>
      <c r="L46" s="271"/>
      <c r="M46" s="271"/>
      <c r="N46" s="272"/>
      <c r="O46" s="137"/>
      <c r="P46" s="95"/>
    </row>
    <row r="47" spans="2:16">
      <c r="B47" s="96"/>
      <c r="C47" s="280" t="s">
        <v>70</v>
      </c>
      <c r="D47" s="281"/>
      <c r="E47" s="281"/>
      <c r="F47" s="281"/>
      <c r="G47" s="281"/>
      <c r="H47" s="281"/>
      <c r="I47" s="281"/>
      <c r="J47" s="281"/>
      <c r="K47" s="281"/>
      <c r="L47" s="281"/>
      <c r="M47" s="281"/>
      <c r="N47" s="281"/>
      <c r="O47" s="282"/>
      <c r="P47" s="95"/>
    </row>
    <row r="48" spans="2:16">
      <c r="B48" s="96"/>
      <c r="C48" s="283"/>
      <c r="D48" s="284"/>
      <c r="E48" s="284"/>
      <c r="F48" s="284"/>
      <c r="G48" s="284"/>
      <c r="H48" s="284"/>
      <c r="I48" s="284"/>
      <c r="J48" s="284"/>
      <c r="K48" s="284"/>
      <c r="L48" s="284"/>
      <c r="M48" s="284"/>
      <c r="N48" s="284"/>
      <c r="O48" s="285"/>
      <c r="P48" s="95"/>
    </row>
    <row r="49" spans="2:16" ht="15" thickBot="1">
      <c r="B49" s="96"/>
      <c r="C49" s="286"/>
      <c r="D49" s="287"/>
      <c r="E49" s="287"/>
      <c r="F49" s="287"/>
      <c r="G49" s="287"/>
      <c r="H49" s="287"/>
      <c r="I49" s="287"/>
      <c r="J49" s="287"/>
      <c r="K49" s="287"/>
      <c r="L49" s="287"/>
      <c r="M49" s="287"/>
      <c r="N49" s="287"/>
      <c r="O49" s="288"/>
      <c r="P49" s="95"/>
    </row>
    <row r="50" spans="2:16" ht="31.5" customHeight="1">
      <c r="B50" s="96"/>
      <c r="C50" s="291" t="s">
        <v>71</v>
      </c>
      <c r="D50" s="292"/>
      <c r="E50" s="292"/>
      <c r="F50" s="292"/>
      <c r="G50" s="292"/>
      <c r="H50" s="292"/>
      <c r="I50" s="292"/>
      <c r="J50" s="127" t="s">
        <v>72</v>
      </c>
      <c r="K50" s="150" t="s">
        <v>73</v>
      </c>
      <c r="L50" s="151" t="s">
        <v>74</v>
      </c>
      <c r="M50" s="297" t="s">
        <v>59</v>
      </c>
      <c r="N50" s="298"/>
      <c r="O50" s="153" t="s">
        <v>60</v>
      </c>
      <c r="P50" s="95"/>
    </row>
    <row r="51" spans="2:16">
      <c r="B51" s="96"/>
      <c r="C51" s="154"/>
      <c r="D51" s="155"/>
      <c r="E51" s="155"/>
      <c r="F51" s="155"/>
      <c r="G51" s="155"/>
      <c r="H51" s="155"/>
      <c r="I51" s="155"/>
      <c r="J51" s="156"/>
      <c r="K51" s="157"/>
      <c r="L51" s="158"/>
      <c r="M51" s="301"/>
      <c r="N51" s="302"/>
      <c r="O51" s="159"/>
      <c r="P51" s="95"/>
    </row>
    <row r="52" spans="2:16">
      <c r="B52" s="96"/>
      <c r="C52" s="154"/>
      <c r="D52" s="155"/>
      <c r="E52" s="155"/>
      <c r="F52" s="155"/>
      <c r="G52" s="155"/>
      <c r="H52" s="155"/>
      <c r="I52" s="155"/>
      <c r="J52" s="156"/>
      <c r="K52" s="157"/>
      <c r="L52" s="158"/>
      <c r="M52" s="301"/>
      <c r="N52" s="302"/>
      <c r="O52" s="159"/>
      <c r="P52" s="95"/>
    </row>
    <row r="53" spans="2:16">
      <c r="B53" s="96"/>
      <c r="C53" s="154"/>
      <c r="D53" s="155"/>
      <c r="E53" s="155"/>
      <c r="F53" s="155"/>
      <c r="G53" s="155"/>
      <c r="H53" s="155"/>
      <c r="I53" s="155"/>
      <c r="J53" s="156"/>
      <c r="K53" s="157"/>
      <c r="L53" s="158"/>
      <c r="M53" s="299"/>
      <c r="N53" s="300"/>
      <c r="O53" s="159"/>
      <c r="P53" s="95"/>
    </row>
    <row r="54" spans="2:16" ht="15" thickBot="1">
      <c r="B54" s="96"/>
      <c r="C54" s="276"/>
      <c r="D54" s="277"/>
      <c r="E54" s="277"/>
      <c r="F54" s="277"/>
      <c r="G54" s="277"/>
      <c r="H54" s="277"/>
      <c r="I54" s="277"/>
      <c r="J54" s="147"/>
      <c r="K54" s="148"/>
      <c r="L54" s="147"/>
      <c r="M54" s="278"/>
      <c r="N54" s="279"/>
      <c r="O54" s="149"/>
      <c r="P54" s="95"/>
    </row>
    <row r="55" spans="2:16" ht="15" thickBot="1">
      <c r="B55" s="96"/>
      <c r="C55" s="270" t="s">
        <v>61</v>
      </c>
      <c r="D55" s="271"/>
      <c r="E55" s="271"/>
      <c r="F55" s="271"/>
      <c r="G55" s="271"/>
      <c r="H55" s="271"/>
      <c r="I55" s="271"/>
      <c r="J55" s="271"/>
      <c r="K55" s="271"/>
      <c r="L55" s="271"/>
      <c r="M55" s="271"/>
      <c r="N55" s="272"/>
      <c r="O55" s="143"/>
      <c r="P55" s="95"/>
    </row>
    <row r="56" spans="2:16" ht="15" thickBot="1">
      <c r="B56" s="96"/>
      <c r="C56" s="121"/>
      <c r="O56" s="122"/>
      <c r="P56" s="95"/>
    </row>
    <row r="57" spans="2:16" ht="15" thickBot="1">
      <c r="B57" s="96"/>
      <c r="C57" s="273" t="s">
        <v>75</v>
      </c>
      <c r="D57" s="274"/>
      <c r="E57" s="274"/>
      <c r="F57" s="274"/>
      <c r="G57" s="274"/>
      <c r="H57" s="274"/>
      <c r="I57" s="274"/>
      <c r="J57" s="274"/>
      <c r="K57" s="274"/>
      <c r="L57" s="274"/>
      <c r="M57" s="274"/>
      <c r="N57" s="275"/>
      <c r="O57" s="160"/>
      <c r="P57" s="95"/>
    </row>
    <row r="58" spans="2:16">
      <c r="B58" s="96"/>
      <c r="C58" s="280" t="s">
        <v>76</v>
      </c>
      <c r="D58" s="281"/>
      <c r="E58" s="281"/>
      <c r="F58" s="281"/>
      <c r="G58" s="281"/>
      <c r="H58" s="281"/>
      <c r="I58" s="281"/>
      <c r="J58" s="281"/>
      <c r="K58" s="281"/>
      <c r="L58" s="281"/>
      <c r="M58" s="281"/>
      <c r="N58" s="281"/>
      <c r="O58" s="282"/>
      <c r="P58" s="95"/>
    </row>
    <row r="59" spans="2:16">
      <c r="B59" s="96"/>
      <c r="C59" s="283"/>
      <c r="D59" s="284"/>
      <c r="E59" s="284"/>
      <c r="F59" s="284"/>
      <c r="G59" s="284"/>
      <c r="H59" s="284"/>
      <c r="I59" s="284"/>
      <c r="J59" s="284"/>
      <c r="K59" s="284"/>
      <c r="L59" s="284"/>
      <c r="M59" s="284"/>
      <c r="N59" s="284"/>
      <c r="O59" s="285"/>
      <c r="P59" s="95"/>
    </row>
    <row r="60" spans="2:16" ht="15" thickBot="1">
      <c r="B60" s="96"/>
      <c r="C60" s="286"/>
      <c r="D60" s="287"/>
      <c r="E60" s="287"/>
      <c r="F60" s="287"/>
      <c r="G60" s="287"/>
      <c r="H60" s="287"/>
      <c r="I60" s="287"/>
      <c r="J60" s="287"/>
      <c r="K60" s="287"/>
      <c r="L60" s="287"/>
      <c r="M60" s="287"/>
      <c r="N60" s="287"/>
      <c r="O60" s="288"/>
      <c r="P60" s="95"/>
    </row>
    <row r="61" spans="2:16" ht="28.5">
      <c r="B61" s="96"/>
      <c r="C61" s="291" t="s">
        <v>77</v>
      </c>
      <c r="D61" s="292"/>
      <c r="E61" s="292"/>
      <c r="F61" s="292"/>
      <c r="G61" s="292"/>
      <c r="H61" s="292"/>
      <c r="I61" s="292"/>
      <c r="J61" s="138"/>
      <c r="K61" s="152"/>
      <c r="L61" s="151" t="s">
        <v>78</v>
      </c>
      <c r="M61" s="297" t="s">
        <v>79</v>
      </c>
      <c r="N61" s="298"/>
      <c r="O61" s="153"/>
      <c r="P61" s="95"/>
    </row>
    <row r="62" spans="2:16">
      <c r="B62" s="96"/>
      <c r="C62" s="264" t="s">
        <v>23</v>
      </c>
      <c r="D62" s="265"/>
      <c r="E62" s="265"/>
      <c r="F62" s="265"/>
      <c r="G62" s="265"/>
      <c r="H62" s="265"/>
      <c r="I62" s="265"/>
      <c r="J62" s="161"/>
      <c r="K62" s="162"/>
      <c r="L62" s="163"/>
      <c r="M62" s="266"/>
      <c r="N62" s="267"/>
      <c r="O62" s="164"/>
      <c r="P62" s="95"/>
    </row>
    <row r="63" spans="2:16">
      <c r="B63" s="96"/>
      <c r="C63" s="132" t="s">
        <v>80</v>
      </c>
      <c r="D63" s="133"/>
      <c r="E63" s="133"/>
      <c r="F63" s="133"/>
      <c r="G63" s="133"/>
      <c r="H63" s="133"/>
      <c r="I63" s="133"/>
      <c r="J63" s="161"/>
      <c r="K63" s="162"/>
      <c r="L63" s="163"/>
      <c r="M63" s="266"/>
      <c r="N63" s="267"/>
      <c r="O63" s="164"/>
      <c r="P63" s="95"/>
    </row>
    <row r="64" spans="2:16" ht="15" thickBot="1">
      <c r="B64" s="96"/>
      <c r="C64" s="115" t="s">
        <v>81</v>
      </c>
      <c r="D64" s="116"/>
      <c r="E64" s="116"/>
      <c r="F64" s="116"/>
      <c r="G64" s="116"/>
      <c r="H64" s="116"/>
      <c r="I64" s="116"/>
      <c r="J64" s="165"/>
      <c r="K64" s="166"/>
      <c r="L64" s="163"/>
      <c r="M64" s="268"/>
      <c r="N64" s="269"/>
      <c r="O64" s="164"/>
      <c r="P64" s="95"/>
    </row>
    <row r="65" spans="2:16" ht="15" thickBot="1">
      <c r="B65" s="96"/>
      <c r="C65" s="270" t="s">
        <v>61</v>
      </c>
      <c r="D65" s="271"/>
      <c r="E65" s="271"/>
      <c r="F65" s="271"/>
      <c r="G65" s="271"/>
      <c r="H65" s="271"/>
      <c r="I65" s="271"/>
      <c r="J65" s="271"/>
      <c r="K65" s="271"/>
      <c r="L65" s="271"/>
      <c r="M65" s="271"/>
      <c r="N65" s="272"/>
      <c r="O65" s="167"/>
      <c r="P65" s="95"/>
    </row>
    <row r="66" spans="2:16" ht="15" thickBot="1">
      <c r="B66" s="96"/>
      <c r="C66" s="121"/>
      <c r="O66" s="122"/>
      <c r="P66" s="95"/>
    </row>
    <row r="67" spans="2:16" ht="15" thickBot="1">
      <c r="B67" s="96"/>
      <c r="C67" s="273" t="s">
        <v>82</v>
      </c>
      <c r="D67" s="274"/>
      <c r="E67" s="274"/>
      <c r="F67" s="274"/>
      <c r="G67" s="274"/>
      <c r="H67" s="274"/>
      <c r="I67" s="274"/>
      <c r="J67" s="274"/>
      <c r="K67" s="274"/>
      <c r="L67" s="274"/>
      <c r="M67" s="274"/>
      <c r="N67" s="275"/>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261"/>
      <c r="D77" s="262"/>
      <c r="E77" s="262"/>
      <c r="F77" s="262"/>
      <c r="G77" s="262"/>
      <c r="H77" s="262"/>
      <c r="I77" s="262"/>
      <c r="J77" s="262"/>
      <c r="K77" s="262"/>
      <c r="L77" s="262"/>
      <c r="M77" s="262"/>
      <c r="N77" s="262"/>
      <c r="O77" s="263"/>
      <c r="P77" s="95"/>
    </row>
    <row r="78" spans="2:16">
      <c r="B78" s="96"/>
      <c r="C78" s="261"/>
      <c r="D78" s="262"/>
      <c r="E78" s="262"/>
      <c r="F78" s="262"/>
      <c r="G78" s="262"/>
      <c r="H78" s="262"/>
      <c r="I78" s="262"/>
      <c r="J78" s="262"/>
      <c r="K78" s="262"/>
      <c r="L78" s="262"/>
      <c r="M78" s="262"/>
      <c r="N78" s="262"/>
      <c r="O78" s="263"/>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258" t="s">
        <v>90</v>
      </c>
      <c r="D81" s="259"/>
      <c r="E81" s="259"/>
      <c r="F81" s="259"/>
      <c r="G81" s="259"/>
      <c r="H81" s="259"/>
      <c r="I81" s="259"/>
      <c r="J81" s="259"/>
      <c r="K81" s="259"/>
      <c r="L81" s="259"/>
      <c r="M81" s="259"/>
      <c r="N81" s="259"/>
      <c r="O81" s="260"/>
      <c r="P81" s="95"/>
    </row>
    <row r="82" spans="2:16">
      <c r="B82" s="96"/>
      <c r="C82" s="258"/>
      <c r="D82" s="259"/>
      <c r="E82" s="259"/>
      <c r="F82" s="259"/>
      <c r="G82" s="259"/>
      <c r="H82" s="259"/>
      <c r="I82" s="259"/>
      <c r="J82" s="259"/>
      <c r="K82" s="259"/>
      <c r="L82" s="259"/>
      <c r="M82" s="259"/>
      <c r="N82" s="259"/>
      <c r="O82" s="260"/>
      <c r="P82" s="95"/>
    </row>
    <row r="83" spans="2:16" ht="12.95" customHeight="1">
      <c r="B83" s="96"/>
      <c r="C83" s="258" t="s">
        <v>91</v>
      </c>
      <c r="D83" s="259"/>
      <c r="E83" s="259"/>
      <c r="F83" s="259"/>
      <c r="G83" s="259"/>
      <c r="H83" s="259"/>
      <c r="I83" s="259"/>
      <c r="J83" s="259"/>
      <c r="K83" s="259"/>
      <c r="L83" s="259"/>
      <c r="M83" s="259"/>
      <c r="N83" s="259"/>
      <c r="O83" s="260"/>
      <c r="P83" s="95"/>
    </row>
    <row r="84" spans="2:16">
      <c r="B84" s="96"/>
      <c r="C84" s="258"/>
      <c r="D84" s="259"/>
      <c r="E84" s="259"/>
      <c r="F84" s="259"/>
      <c r="G84" s="259"/>
      <c r="H84" s="259"/>
      <c r="I84" s="259"/>
      <c r="J84" s="259"/>
      <c r="K84" s="259"/>
      <c r="L84" s="259"/>
      <c r="M84" s="259"/>
      <c r="N84" s="259"/>
      <c r="O84" s="260"/>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250"/>
      <c r="L90" s="250"/>
      <c r="M90" s="250"/>
      <c r="N90" s="250"/>
      <c r="O90" s="251"/>
      <c r="P90" s="95"/>
    </row>
    <row r="91" spans="2:16" ht="18.75" customHeight="1" thickBot="1">
      <c r="B91" s="96"/>
      <c r="C91" s="254"/>
      <c r="D91" s="255"/>
      <c r="E91" s="255"/>
      <c r="F91" s="148"/>
      <c r="G91" s="148"/>
      <c r="H91" s="148"/>
      <c r="I91" s="148"/>
      <c r="J91" s="148"/>
      <c r="K91" s="252"/>
      <c r="L91" s="252"/>
      <c r="M91" s="252"/>
      <c r="N91" s="252"/>
      <c r="O91" s="253"/>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Contratacion03</cp:lastModifiedBy>
  <cp:revision/>
  <dcterms:created xsi:type="dcterms:W3CDTF">2006-06-27T16:47:25Z</dcterms:created>
  <dcterms:modified xsi:type="dcterms:W3CDTF">2026-06-02T21:34:03Z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