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D:\MIS DOCUM,ENTOS\MUNICIPIO DE PIENDAMO\CONTRATACION\MURO DE CONTENCION\"/>
    </mc:Choice>
  </mc:AlternateContent>
  <xr:revisionPtr revIDLastSave="0" documentId="8_{371CDE9B-2108-43C9-95C4-300DD48B6D67}"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(Entidad)'!$K$39</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(Entidad)'!$K$39</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(Entidad)'!$K$40</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3" i="265" l="1"/>
  <c r="K23" i="265" s="1"/>
  <c r="K24" i="265" s="1"/>
  <c r="J20" i="265"/>
  <c r="J19" i="265"/>
  <c r="K19" i="265" s="1"/>
  <c r="J18" i="265"/>
  <c r="K18" i="265" s="1"/>
  <c r="J17" i="265"/>
  <c r="K17" i="265" s="1"/>
  <c r="J14" i="265"/>
  <c r="I14" i="265"/>
  <c r="K14" i="265" s="1"/>
  <c r="K15" i="265" s="1"/>
  <c r="I17" i="265"/>
  <c r="I18" i="265"/>
  <c r="I19" i="265"/>
  <c r="I20" i="265"/>
  <c r="K20" i="265" s="1"/>
  <c r="I23" i="265"/>
  <c r="K21" i="265" l="1"/>
  <c r="K25" i="265" s="1"/>
  <c r="K34" i="265" l="1"/>
  <c r="K30" i="265"/>
</calcChain>
</file>

<file path=xl/sharedStrings.xml><?xml version="1.0" encoding="utf-8"?>
<sst xmlns="http://schemas.openxmlformats.org/spreadsheetml/2006/main" count="173" uniqueCount="108">
  <si>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</si>
  <si>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</si>
  <si>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</si>
  <si>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</si>
  <si>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</si>
  <si>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</si>
  <si>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</si>
  <si>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</si>
  <si>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</si>
  <si>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</si>
  <si>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</si>
  <si>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</si>
  <si>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</si>
  <si>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</si>
  <si>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</si>
  <si>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</si>
  <si>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</si>
  <si>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</si>
  <si>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</si>
  <si>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</si>
  <si>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</si>
  <si>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</si>
  <si>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</si>
  <si>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</si>
  <si>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</si>
  <si>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</si>
  <si>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</si>
  <si>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</si>
  <si>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</si>
  <si>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</si>
  <si>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</si>
  <si>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</si>
  <si>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</si>
  <si>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</si>
  <si>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</si>
  <si>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</si>
  <si>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</si>
  <si>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</si>
  <si>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</si>
  <si>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</si>
  <si>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</si>
  <si>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</si>
  <si>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</si>
  <si>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</si>
  <si>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</si>
  <si>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</si>
  <si>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</si>
  <si>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</si>
  <si>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</si>
  <si>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</si>
  <si>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</si>
  <si>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</si>
  <si>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</si>
  <si>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</si>
  <si>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</si>
  <si>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</si>
  <si>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</si>
  <si>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</si>
  <si>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</si>
  <si>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</si>
  <si>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</si>
  <si>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</si>
  <si>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</si>
  <si>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</si>
  <si>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</si>
  <si>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</si>
  <si>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</si>
  <si>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</si>
  <si>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</si>
  <si>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</si>
  <si>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</si>
  <si>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</si>
  <si>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</si>
  <si>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</si>
  <si>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</si>
  <si>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</si>
  <si>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</si>
  <si>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</si>
  <si>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</si>
  <si>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</si>
  <si>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</si>
  <si>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</si>
  <si>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</si>
  <si>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</si>
  <si>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</si>
  <si>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</si>
  <si>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</si>
  <si>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</si>
  <si>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</si>
  <si>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</si>
  <si>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</si>
  <si>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</si>
  <si>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</si>
  <si>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</si>
  <si>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</si>
  <si>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</si>
  <si>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Localizacion y replanteo</t>
  </si>
  <si>
    <t>Excavacion manual de material común, Incluye retiro</t>
  </si>
  <si>
    <t xml:space="preserve">Muro en gavion </t>
  </si>
  <si>
    <t>Bordillo</t>
  </si>
  <si>
    <t>Base del muro</t>
  </si>
  <si>
    <t xml:space="preserve">Repello del muro </t>
  </si>
  <si>
    <t>ML</t>
  </si>
  <si>
    <t>M3</t>
  </si>
  <si>
    <t>M2</t>
  </si>
  <si>
    <t>PRELIMINARES</t>
  </si>
  <si>
    <t xml:space="preserve">MURO EN GAVIÓN </t>
  </si>
  <si>
    <t>VIA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</si>
</sst>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2" formatCode="_-&quot;$&quot;\ * #,##0_-;\-&quot;$&quot;\ * #,##0_-;_-&quot;$&quot;\ * &quot;-&quot;_-;_-@_-"/>
    <numFmt numFmtId="43" formatCode="_-* #,##0.00_-;\-* #,##0.00_-;_-* &quot;-&quot;??_-;_-@_-"/>
    <numFmt numFmtId="164" formatCode="_-&quot;XDR&quot;* #,##0_-;\-&quot;XDR&quot;* #,##0_-;_-&quot;XDR&quot;* &quot;-&quot;_-;_-@_-"/>
    <numFmt numFmtId="165" formatCode="_-&quot;XDR&quot;* #,##0.00_-;\-&quot;XDR&quot;* #,##0.00_-;_-&quot;XDR&quot;* &quot;-&quot;??_-;_-@_-"/>
    <numFmt numFmtId="166" formatCode="_-* #,##0.00\ &quot;€&quot;_-;\-* #,##0.00\ &quot;€&quot;_-;_-* &quot;-&quot;??\ &quot;€&quot;_-;_-@_-"/>
    <numFmt numFmtId="167" formatCode="_-&quot;$&quot;* #,##0.00_-;\-&quot;$&quot;* #,##0.00_-;_-&quot;$&quot;* &quot;-&quot;??_-;_-@_-"/>
    <numFmt numFmtId="168" formatCode="_-* #,##0.00\ _€_-;\-* #,##0.00\ _€_-;_-* &quot;-&quot;??\ _€_-;_-@_-"/>
    <numFmt numFmtId="169" formatCode="&quot;$&quot;\ #,##0.00_);\(&quot;$&quot;\ #,##0.00\)"/>
    <numFmt numFmtId="170" formatCode="_(&quot;$&quot;\ * #,##0.00_);_(&quot;$&quot;\ * \(#,##0.00\);_(&quot;$&quot;\ * &quot;-&quot;??_);_(@_)"/>
    <numFmt numFmtId="171" formatCode="_(* #,##0.00_);_(* \(#,##0.00\);_(* &quot;-&quot;??_);_(@_)"/>
    <numFmt numFmtId="172" formatCode="&quot;$&quot;\ #,##0.00;[Red]&quot;$&quot;\ \-#,##0.00"/>
    <numFmt numFmtId="173" formatCode="_ &quot;$&quot;\ * #,##0_ ;_ &quot;$&quot;\ * \-#,##0_ ;_ &quot;$&quot;\ * &quot;-&quot;_ ;_ @_ "/>
    <numFmt numFmtId="174" formatCode="_ &quot;$&quot;\ * #,##0.00_ ;_ &quot;$&quot;\ * \-#,##0.00_ ;_ &quot;$&quot;\ * &quot;-&quot;??_ ;_ @_ "/>
    <numFmt numFmtId="175" formatCode="_ * #,##0.00_ ;_ * \-#,##0.00_ ;_ * &quot;-&quot;??_ ;_ @_ "/>
    <numFmt numFmtId="176" formatCode="#,##0.000"/>
    <numFmt numFmtId="177" formatCode="#,##0.0"/>
    <numFmt numFmtId="178" formatCode="&quot;$&quot;\ #,##0.00"/>
    <numFmt numFmtId="179" formatCode="_-* #,##0.00\ &quot;Pts&quot;_-;\-* #,##0.00\ &quot;Pts&quot;_-;_-* &quot;-&quot;??\ &quot;Pts&quot;_-;_-@_-"/>
    <numFmt numFmtId="180" formatCode="#,##0.0000"/>
    <numFmt numFmtId="181" formatCode="0#.00\ \L\t"/>
    <numFmt numFmtId="182" formatCode="0.0%"/>
    <numFmt numFmtId="183" formatCode="_([$$-240A]\ * #,##0.00_);_([$$-240A]\ * \(#,##0.00\);_([$$-240A]\ * &quot;-&quot;??_);_(@_)"/>
    <numFmt numFmtId="184" formatCode="_([$$-240A]\ * #,##0_);_([$$-240A]\ * \(#,##0\);_([$$-240A]\ * &quot;-&quot;??_);_(@_)"/>
    <numFmt numFmtId="185" formatCode="_-* #,##0.00\ [$€]_-;\-* #,##0.00\ [$€]_-;_-* &quot;-&quot;??\ [$€]_-;_-@_-"/>
    <numFmt numFmtId="186" formatCode="_ [$$-240A]\ * #,##0.00_ ;_ [$$-240A]\ * \-#,##0.00_ ;_ [$$-240A]\ * &quot;-&quot;??_ ;_ @_ "/>
    <numFmt numFmtId="187" formatCode="_ * #,##0_ ;_ * \-#,##0_ ;_ * &quot;-&quot;??_ ;_ @_ "/>
    <numFmt numFmtId="188" formatCode="_-[$$-240A]\ * #,##0.00_ ;_-[$$-240A]\ * \-#,##0.00\ ;_-[$$-240A]\ * &quot;-&quot;??_ ;_-@_ "/>
    <numFmt numFmtId="189" formatCode="_-[$$-240A]* #,##0.00_-;\-[$$-240A]* #,##0.00_-;_-[$$-240A]* &quot;-&quot;??_-;_-@_-"/>
    <numFmt numFmtId="190" formatCode="##0"/>
    <numFmt numFmtId="191" formatCode="0.000"/>
    <numFmt numFmtId="192" formatCode="0.0000"/>
    <numFmt numFmtId="193" formatCode="_-* #,##0\ _P_t_s_-;\-* #,##0\ _P_t_s_-;_-* &quot;-&quot;??\ _P_t_s_-;_-@_-"/>
    <numFmt numFmtId="194" formatCode="0.00%;\-0.00%;&quot;&quot;"/>
    <numFmt numFmtId="195" formatCode="&quot;$&quot;#,##0\ ;\(&quot;$&quot;#,##0\)"/>
    <numFmt numFmtId="196" formatCode="\(0%\)"/>
    <numFmt numFmtId="197" formatCode=";;"/>
    <numFmt numFmtId="198" formatCode="d\ \d\e\ mmmm\ \d\e\ yyyy"/>
    <numFmt numFmtId="199" formatCode="0%;\-0%;&quot;&quot;"/>
    <numFmt numFmtId="200" formatCode="#0&quot;.&quot;000&quot;´&quot;000&quot;.&quot;000"/>
    <numFmt numFmtId="201" formatCode="##0&quot;.&quot;000"/>
    <numFmt numFmtId="202" formatCode="##0&quot;´&quot;000&quot;.&quot;000"/>
    <numFmt numFmtId="203" formatCode="_(&quot;$&quot;\ * #,##0_);_(&quot;$&quot;\ * \(#,##0\);_(&quot;$&quot;\ * &quot;-&quot;??_);_(@_)"/>
    <numFmt numFmtId="204" formatCode="#0&quot;.&quot;"/>
    <numFmt numFmtId="205" formatCode="0.0%;\-0.0%;&quot;&quot;"/>
    <numFmt numFmtId="206" formatCode="_-[$$-2C0A]\ * #,##0.00_-;\-[$$-2C0A]\ * #,##0.00_-;_-[$$-2C0A]\ *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color theme="1"/>
      <name val="Arial"/>
      <family val="2"/>
    </font>
    <font>
      <sz val="11"/>
      <color indexed="8"/>
      <name val="Calibri"/>
      <family val="2"/>
      <scheme val="minor"/>
    </font>
    <font>
      <sz val="10"/>
      <name val="Times New Roman"/>
      <family val="1"/>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8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5" fontId="6" fillId="0" borderId="0" applyFont="0" applyFill="0" applyBorder="0" applyAlignment="0" applyProtection="0"/>
    <xf numFmtId="0" fontId="17" fillId="3" borderId="0" applyNumberFormat="0" applyBorder="0" applyAlignment="0" applyProtection="0"/>
    <xf numFmtId="175" fontId="5" fillId="0" borderId="0" applyFont="0" applyFill="0" applyBorder="0" applyAlignment="0" applyProtection="0"/>
    <xf numFmtId="2" fontId="7" fillId="0" borderId="4" applyFont="0" applyBorder="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5" fontId="6" fillId="0" borderId="0" applyFont="0" applyFill="0" applyBorder="0" applyAlignment="0" applyProtection="0"/>
    <xf numFmtId="171" fontId="6" fillId="0" borderId="0" applyFont="0" applyFill="0" applyBorder="0" applyAlignment="0" applyProtection="0"/>
    <xf numFmtId="180"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80" fontId="6" fillId="0" borderId="0" applyFont="0" applyFill="0" applyBorder="0" applyAlignment="0" applyProtection="0"/>
    <xf numFmtId="176" fontId="6" fillId="0" borderId="0" applyFont="0" applyFill="0" applyBorder="0" applyAlignment="0" applyProtection="0"/>
    <xf numFmtId="171" fontId="9" fillId="0" borderId="0" applyFont="0" applyFill="0" applyBorder="0" applyAlignment="0" applyProtection="0"/>
    <xf numFmtId="176" fontId="6" fillId="0" borderId="0" applyFont="0" applyFill="0" applyBorder="0" applyAlignment="0" applyProtection="0"/>
    <xf numFmtId="171" fontId="6" fillId="0" borderId="0" applyFont="0" applyFill="0" applyBorder="0" applyAlignment="0" applyProtection="0"/>
    <xf numFmtId="171" fontId="27" fillId="0" borderId="0" applyFont="0" applyFill="0" applyBorder="0" applyAlignment="0" applyProtection="0"/>
    <xf numFmtId="175"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81" fontId="6" fillId="0" borderId="0" applyFont="0" applyFill="0" applyBorder="0" applyAlignment="0" applyProtection="0"/>
    <xf numFmtId="170" fontId="9" fillId="0" borderId="0" applyFont="0" applyFill="0" applyBorder="0" applyAlignment="0" applyProtection="0"/>
    <xf numFmtId="172" fontId="6" fillId="0" borderId="0" applyFont="0" applyFill="0" applyBorder="0" applyAlignment="0" applyProtection="0"/>
    <xf numFmtId="179" fontId="6" fillId="0" borderId="0" applyFont="0" applyFill="0" applyBorder="0" applyAlignment="0" applyProtection="0"/>
    <xf numFmtId="166" fontId="6" fillId="0" borderId="0" applyFont="0" applyFill="0" applyBorder="0" applyAlignment="0" applyProtection="0"/>
    <xf numFmtId="179"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5"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9"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90" fontId="7" fillId="0" borderId="49">
      <alignment horizontal="right"/>
    </xf>
    <xf numFmtId="190" fontId="7" fillId="0" borderId="49">
      <alignment horizontal="right"/>
    </xf>
    <xf numFmtId="2" fontId="7" fillId="0" borderId="0"/>
    <xf numFmtId="2" fontId="7" fillId="0" borderId="0"/>
    <xf numFmtId="2" fontId="7" fillId="0" borderId="0"/>
    <xf numFmtId="191" fontId="7" fillId="0" borderId="0"/>
    <xf numFmtId="191" fontId="7" fillId="0" borderId="0"/>
    <xf numFmtId="191" fontId="7" fillId="0" borderId="0"/>
    <xf numFmtId="192" fontId="8" fillId="0" borderId="0"/>
    <xf numFmtId="192" fontId="8" fillId="0" borderId="0"/>
    <xf numFmtId="192" fontId="8" fillId="0" borderId="0"/>
    <xf numFmtId="190" fontId="7" fillId="0" borderId="49">
      <alignment horizontal="right"/>
    </xf>
    <xf numFmtId="193" fontId="5" fillId="0" borderId="0">
      <protection locked="0"/>
    </xf>
    <xf numFmtId="3" fontId="34" fillId="0" borderId="0" applyFont="0" applyFill="0" applyBorder="0" applyAlignment="0" applyProtection="0"/>
    <xf numFmtId="194" fontId="5" fillId="0" borderId="0">
      <protection locked="0"/>
    </xf>
    <xf numFmtId="195" fontId="34" fillId="0" borderId="0" applyFont="0" applyFill="0" applyBorder="0" applyAlignment="0" applyProtection="0"/>
    <xf numFmtId="196"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7" fontId="35" fillId="0" borderId="0">
      <protection locked="0"/>
    </xf>
    <xf numFmtId="197" fontId="35" fillId="0" borderId="0">
      <protection locked="0"/>
    </xf>
    <xf numFmtId="197" fontId="35" fillId="0" borderId="0">
      <protection locked="0"/>
    </xf>
    <xf numFmtId="197" fontId="35" fillId="0" borderId="0">
      <protection locked="0"/>
    </xf>
    <xf numFmtId="197" fontId="35" fillId="0" borderId="0">
      <protection locked="0"/>
    </xf>
    <xf numFmtId="197" fontId="35" fillId="0" borderId="0">
      <protection locked="0"/>
    </xf>
    <xf numFmtId="197" fontId="35" fillId="0" borderId="0">
      <protection locked="0"/>
    </xf>
    <xf numFmtId="198"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9" fontId="5" fillId="0" borderId="0">
      <protection locked="0"/>
    </xf>
    <xf numFmtId="199" fontId="5" fillId="0" borderId="0">
      <protection locked="0"/>
    </xf>
    <xf numFmtId="0" fontId="17" fillId="3" borderId="0" applyNumberFormat="0" applyBorder="0" applyAlignment="0" applyProtection="0"/>
    <xf numFmtId="200" fontId="7" fillId="0" borderId="0">
      <alignment horizontal="right"/>
    </xf>
    <xf numFmtId="200" fontId="7" fillId="0" borderId="0">
      <alignment horizontal="right"/>
    </xf>
    <xf numFmtId="200" fontId="7" fillId="0" borderId="0">
      <alignment horizontal="right"/>
    </xf>
    <xf numFmtId="201" fontId="7" fillId="0" borderId="0" applyFont="0" applyFill="0" applyBorder="0" applyAlignment="0">
      <alignment horizontal="center"/>
    </xf>
    <xf numFmtId="201" fontId="7" fillId="0" borderId="0" applyFont="0" applyFill="0" applyBorder="0" applyAlignment="0">
      <alignment horizontal="center"/>
    </xf>
    <xf numFmtId="2" fontId="7" fillId="0" borderId="4" applyFont="0" applyBorder="0"/>
    <xf numFmtId="171" fontId="9" fillId="0" borderId="0" applyFont="0" applyFill="0" applyBorder="0" applyAlignment="0" applyProtection="0"/>
    <xf numFmtId="175" fontId="5" fillId="0" borderId="0" applyFont="0" applyFill="0" applyBorder="0" applyAlignment="0" applyProtection="0"/>
    <xf numFmtId="171" fontId="5" fillId="0" borderId="0" applyFont="0" applyFill="0" applyBorder="0" applyAlignment="0" applyProtection="0"/>
    <xf numFmtId="171" fontId="38" fillId="0" borderId="0" applyFont="0" applyFill="0" applyBorder="0" applyAlignment="0" applyProtection="0"/>
    <xf numFmtId="171" fontId="38" fillId="0" borderId="0" applyFont="0" applyFill="0" applyBorder="0" applyAlignment="0" applyProtection="0"/>
    <xf numFmtId="171" fontId="38" fillId="0" borderId="0" applyFont="0" applyFill="0" applyBorder="0" applyAlignment="0" applyProtection="0"/>
    <xf numFmtId="202" fontId="7" fillId="0" borderId="0">
      <alignment horizontal="right"/>
    </xf>
    <xf numFmtId="202" fontId="7" fillId="0" borderId="0">
      <alignment horizontal="right"/>
    </xf>
    <xf numFmtId="202" fontId="7" fillId="0" borderId="0">
      <alignment horizontal="right"/>
    </xf>
    <xf numFmtId="203" fontId="5" fillId="0" borderId="0" applyFont="0" applyFill="0" applyBorder="0" applyAlignment="0" applyProtection="0"/>
    <xf numFmtId="203" fontId="5" fillId="0" borderId="0" applyFont="0" applyFill="0" applyBorder="0" applyAlignment="0" applyProtection="0"/>
    <xf numFmtId="167" fontId="5" fillId="0" borderId="0" applyFont="0" applyFill="0" applyBorder="0" applyAlignment="0" applyProtection="0"/>
    <xf numFmtId="170" fontId="5" fillId="0" borderId="0" applyFont="0" applyFill="0" applyBorder="0" applyAlignment="0" applyProtection="0"/>
    <xf numFmtId="203" fontId="5" fillId="0" borderId="0" applyFont="0" applyFill="0" applyBorder="0" applyAlignment="0" applyProtection="0"/>
    <xf numFmtId="203" fontId="5" fillId="0" borderId="0" applyFont="0" applyFill="0" applyBorder="0" applyAlignment="0" applyProtection="0"/>
    <xf numFmtId="203" fontId="5" fillId="0" borderId="0" applyFont="0" applyFill="0" applyBorder="0" applyAlignment="0" applyProtection="0"/>
    <xf numFmtId="203" fontId="5" fillId="0" borderId="0" applyFont="0" applyFill="0" applyBorder="0" applyAlignment="0" applyProtection="0"/>
    <xf numFmtId="203" fontId="5" fillId="0" borderId="0" applyFont="0" applyFill="0" applyBorder="0" applyAlignment="0" applyProtection="0"/>
    <xf numFmtId="203" fontId="5" fillId="0" borderId="0" applyFont="0" applyFill="0" applyBorder="0" applyAlignment="0" applyProtection="0"/>
    <xf numFmtId="167" fontId="5" fillId="0" borderId="0" applyFont="0" applyFill="0" applyBorder="0" applyAlignment="0" applyProtection="0"/>
    <xf numFmtId="170" fontId="9" fillId="0" borderId="0" applyFont="0" applyFill="0" applyBorder="0" applyAlignment="0" applyProtection="0"/>
    <xf numFmtId="195" fontId="39" fillId="0" borderId="0" applyFont="0" applyFill="0" applyBorder="0" applyAlignment="0" applyProtection="0"/>
    <xf numFmtId="0" fontId="18" fillId="22" borderId="0" applyNumberFormat="0" applyBorder="0" applyAlignment="0" applyProtection="0"/>
    <xf numFmtId="204" fontId="7" fillId="0" borderId="0" applyFont="0" applyFill="0" applyBorder="0" applyAlignment="0">
      <alignment horizontal="center"/>
    </xf>
    <xf numFmtId="204"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5"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9" fontId="5" fillId="0" borderId="54">
      <protection locked="0"/>
    </xf>
    <xf numFmtId="0" fontId="45" fillId="0" borderId="0"/>
    <xf numFmtId="0" fontId="46" fillId="0" borderId="0" applyNumberFormat="0" applyFill="0" applyBorder="0" applyAlignment="0" applyProtection="0">
      <alignment vertical="top"/>
      <protection locked="0"/>
    </xf>
    <xf numFmtId="0" fontId="1" fillId="0" borderId="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60" fillId="0" borderId="0"/>
    <xf numFmtId="0" fontId="1" fillId="0" borderId="0"/>
    <xf numFmtId="43" fontId="6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62" fillId="0" borderId="0" applyFont="0" applyFill="0" applyBorder="0" applyAlignment="0" applyProtection="0"/>
  </cellStyleXfs>
  <cellXfs count="399">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4" fontId="33" fillId="0" borderId="37" xfId="90" applyNumberFormat="1" applyFont="1" applyBorder="1"/>
    <xf numFmtId="186"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5" fontId="31" fillId="0" borderId="37" xfId="34" applyFont="1" applyFill="1" applyBorder="1"/>
    <xf numFmtId="175" fontId="31" fillId="0" borderId="37" xfId="0" applyNumberFormat="1" applyFont="1" applyBorder="1"/>
    <xf numFmtId="0" fontId="43" fillId="0" borderId="37" xfId="0" applyFont="1" applyBorder="1" applyAlignment="1">
      <alignment horizontal="center" wrapText="1"/>
    </xf>
    <xf numFmtId="175" fontId="31" fillId="0" borderId="37" xfId="34" applyFont="1" applyFill="1" applyBorder="1" applyAlignment="1">
      <alignment horizontal="center" wrapText="1"/>
    </xf>
    <xf numFmtId="168"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5" fontId="50" fillId="0" borderId="18" xfId="34" applyFont="1" applyBorder="1"/>
    <xf numFmtId="175"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5" fontId="50" fillId="0" borderId="64" xfId="34" applyFont="1" applyBorder="1"/>
    <xf numFmtId="175"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5" fontId="50" fillId="0" borderId="42" xfId="34" applyFont="1" applyBorder="1"/>
    <xf numFmtId="175"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5"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5" fontId="50" fillId="0" borderId="18" xfId="34" applyFont="1" applyBorder="1" applyAlignment="1">
      <alignment horizontal="center"/>
    </xf>
    <xf numFmtId="0" fontId="50" fillId="0" borderId="22" xfId="95" applyNumberFormat="1" applyFont="1" applyBorder="1" applyAlignment="1">
      <alignment horizontal="center"/>
    </xf>
    <xf numFmtId="168" fontId="50" fillId="0" borderId="25" xfId="0" applyNumberFormat="1" applyFont="1" applyBorder="1" applyAlignment="1">
      <alignment horizontal="center" wrapText="1"/>
    </xf>
    <xf numFmtId="175" fontId="50" fillId="0" borderId="47" xfId="34" applyFont="1" applyBorder="1" applyAlignment="1">
      <alignment horizontal="center" wrapText="1"/>
    </xf>
    <xf numFmtId="168"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9" fontId="50" fillId="0" borderId="18" xfId="62" applyNumberFormat="1" applyFont="1" applyBorder="1" applyAlignment="1">
      <alignment horizontal="right" vertical="center" wrapText="1"/>
    </xf>
    <xf numFmtId="169"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9" fontId="50" fillId="0" borderId="24" xfId="62" applyNumberFormat="1" applyFont="1" applyBorder="1" applyAlignment="1">
      <alignment horizontal="right" vertical="center" wrapText="1"/>
    </xf>
    <xf numFmtId="178"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9"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9"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9" fontId="50" fillId="0" borderId="45" xfId="62" applyNumberFormat="1" applyFont="1" applyBorder="1" applyAlignment="1">
      <alignment horizontal="right" vertical="center" wrapText="1"/>
    </xf>
    <xf numFmtId="178"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9"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8"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3" fontId="50" fillId="0" borderId="35" xfId="129" applyNumberFormat="1" applyFont="1" applyBorder="1" applyAlignment="1">
      <alignment vertical="center"/>
    </xf>
    <xf numFmtId="0" fontId="50" fillId="0" borderId="21" xfId="128" applyFont="1" applyBorder="1" applyAlignment="1">
      <alignment horizontal="left" vertical="center"/>
    </xf>
    <xf numFmtId="182"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3"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3"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3"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0" fillId="0" borderId="0" xfId="128" applyFont="1" applyAlignment="1">
      <alignment horizontal="center" vertical="center" wrapText="1"/>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3"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3"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8" fontId="52" fillId="26" borderId="47" xfId="60" applyNumberFormat="1" applyFont="1" applyFill="1" applyBorder="1" applyAlignment="1">
      <alignment horizontal="center" vertical="center"/>
    </xf>
    <xf numFmtId="188"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6"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9" applyFont="1" applyFill="1" applyBorder="1"/>
    <xf numFmtId="0" fontId="33" fillId="0" borderId="88" xfId="89" applyFont="1" applyBorder="1"/>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7" fontId="33" fillId="0" borderId="83" xfId="34" applyNumberFormat="1" applyFont="1" applyBorder="1"/>
    <xf numFmtId="0" fontId="33" fillId="0" borderId="84" xfId="89" applyFont="1" applyBorder="1"/>
    <xf numFmtId="0" fontId="31" fillId="0" borderId="39" xfId="0" applyFont="1" applyBorder="1"/>
    <xf numFmtId="0" fontId="30" fillId="0" borderId="18" xfId="89" applyFont="1" applyBorder="1"/>
    <xf numFmtId="9" fontId="50" fillId="0" borderId="22" xfId="95" applyFont="1" applyBorder="1" applyAlignment="1">
      <alignment horizontal="center"/>
    </xf>
    <xf numFmtId="43" fontId="5" fillId="0" borderId="18" xfId="258" applyFont="1" applyBorder="1" applyAlignment="1">
      <alignment horizontal="right"/>
    </xf>
    <xf numFmtId="0" fontId="52" fillId="24" borderId="59" xfId="73" applyFont="1" applyFill="1" applyBorder="1" applyAlignment="1">
      <alignment vertical="center"/>
    </xf>
    <xf numFmtId="206" fontId="59" fillId="0" borderId="18" xfId="257" applyNumberFormat="1" applyFont="1" applyBorder="1" applyAlignment="1">
      <alignment horizontal="center" vertical="center"/>
    </xf>
    <xf numFmtId="42" fontId="1" fillId="0" borderId="18" xfId="259" applyFont="1" applyBorder="1" applyAlignment="1">
      <alignment horizontal="center" vertical="center" wrapText="1"/>
    </xf>
    <xf numFmtId="206" fontId="0" fillId="0" borderId="18" xfId="281" applyNumberFormat="1" applyFont="1" applyBorder="1" applyAlignment="1">
      <alignment horizontal="center" vertical="center" wrapText="1"/>
    </xf>
    <xf numFmtId="206" fontId="50" fillId="0" borderId="18" xfId="89" applyNumberFormat="1" applyFont="1" applyBorder="1"/>
    <xf numFmtId="0" fontId="52" fillId="0" borderId="0" xfId="130" applyFont="1" applyAlignment="1">
      <alignment horizontal="center" vertical="top"/>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7" borderId="52"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0" fontId="44" fillId="0" borderId="85"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4" xfId="130" applyFont="1" applyBorder="1" applyAlignment="1">
      <alignment horizont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5" fillId="0" borderId="85" xfId="89" applyFont="1" applyBorder="1" applyAlignment="1">
      <alignment horizontal="center" wrapText="1"/>
    </xf>
    <xf numFmtId="0" fontId="52" fillId="0" borderId="0" xfId="130" applyFont="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5" fontId="50" fillId="0" borderId="19" xfId="34" applyFont="1" applyBorder="1" applyAlignment="1">
      <alignment horizontal="center"/>
    </xf>
    <xf numFmtId="175"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282">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58" xr:uid="{3909C1EF-D09A-49D4-884E-0C6205A9A6F7}"/>
    <cellStyle name="Millares 15" xfId="265" xr:uid="{1B677242-62C1-4AB8-A8BA-A63A3F597BB4}"/>
    <cellStyle name="Millares 16" xfId="266" xr:uid="{54518A14-AB82-4049-8138-D2E45DC1AE1B}"/>
    <cellStyle name="Millares 17" xfId="267" xr:uid="{4D89BCA9-01D6-416D-83FC-4401B69E74D4}"/>
    <cellStyle name="Millares 18" xfId="269" xr:uid="{D425FE28-0F5B-4B82-AAB4-86A76F33A5C0}"/>
    <cellStyle name="Millares 19" xfId="271" xr:uid="{ACB79EEC-1B16-4927-B4AF-3BF319C26E79}"/>
    <cellStyle name="Millares 2" xfId="39" xr:uid="{00000000-0005-0000-0000-00006D000000}"/>
    <cellStyle name="Millares 2 2" xfId="40" xr:uid="{00000000-0005-0000-0000-00006E000000}"/>
    <cellStyle name="Millares 2 2 2" xfId="263" xr:uid="{4A0BB0CD-CBEF-4022-86EE-9477227E61F6}"/>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20" xfId="273" xr:uid="{48696634-96C9-4C8A-980F-68E8C3E660A5}"/>
    <cellStyle name="Millares 21" xfId="275" xr:uid="{18078E71-A2FB-49A8-A74E-4710E90373F3}"/>
    <cellStyle name="Millares 22" xfId="277" xr:uid="{65288A5D-D079-4B2D-843A-A6902A568695}"/>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81" builtinId="7"/>
    <cellStyle name="Moneda [0] 2" xfId="259" xr:uid="{4C913494-59F4-4520-9DD8-1B8A8F58BCF4}"/>
    <cellStyle name="Moneda 10" xfId="276" xr:uid="{8E6E9B9B-BC5B-410F-946E-7D81AA996FD1}"/>
    <cellStyle name="Moneda 10 2" xfId="61" xr:uid="{00000000-0005-0000-0000-00008B000000}"/>
    <cellStyle name="Moneda 11" xfId="278" xr:uid="{1670B5B3-510A-4E25-BCFB-094D9FE57B64}"/>
    <cellStyle name="Moneda 12" xfId="279" xr:uid="{06E74B0D-1FE7-4A29-836B-082CB88B7586}"/>
    <cellStyle name="Moneda 13" xfId="280" xr:uid="{FFAD88FA-60BC-471A-B02C-84B6A74A11A3}"/>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64" xr:uid="{F045FA47-2877-4818-AEC6-1DD39801AB9F}"/>
    <cellStyle name="Moneda 6" xfId="268" xr:uid="{F4E2EFD5-7A92-4215-93FA-5B4A7E035358}"/>
    <cellStyle name="Moneda 7" xfId="270" xr:uid="{1D7C30CB-3725-4897-80F4-635C2ABF30BD}"/>
    <cellStyle name="Moneda 8" xfId="272" xr:uid="{0801E6B9-5437-4C00-AA2A-B9E2F5B00983}"/>
    <cellStyle name="Moneda 9" xfId="274" xr:uid="{35F7B7B3-AEED-43C0-862E-EF0566BF93E7}"/>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F0FB389C-B04F-4F28-9A81-0CF69EC077F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 4" xfId="261" xr:uid="{29C64549-F46D-457C-89DF-D7F1E40C7C3A}"/>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3" xfId="262" xr:uid="{82CE3259-28B0-4DC5-8574-13A7C030AF2E}"/>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60" xr:uid="{602C65DE-CBA6-4B86-80B6-1BF73EBB7A09}"/>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c1edfdf6e8518ebd/Desktop/MUNICIPIOS/4.%20PIENDAMO/4.%20LICITACION%20PUBLICA/MPT-SPI-LP-001-2026%20OBRA%20VIA%20CARPINTERO/DOCUMENTOS%20TIPO/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c1edfdf6e8518ebd/Desktop/MUNICIPIOS/4.%20PIENDAMO/4.%20LICITACION%20PUBLICA/MPT-SPI-LP-001-2026%20OBRA%20VIA%20CARPINTERO/DOCUMENTOS%20TIPO/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c1edfdf6e8518ebd/Desktop/MUNICIPIOS/4.%20PIENDAMO/4.%20LICITACION%20PUBLICA/MPT-SPI-LP-001-2026%20OBRA%20VIA%20CARPINTERO/DOCUMENTOS%20TIPO/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c1edfdf6e8518ebd/Desktop/MUNICIPIOS/4.%20PIENDAMO/4.%20LICITACION%20PUBLICA/MPT-SPI-LP-001-2026%20OBRA%20VIA%20CARPINTERO/DOCUMENTOS%20TIPO/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c1edfdf6e8518ebd/Desktop/MUNICIPIOS/4.%20PIENDAMO/4.%20LICITACION%20PUBLICA/MPT-SPI-LP-001-2026%20OBRA%20VIA%20CARPINTERO/DOCUMENTOS%20TIPO/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44"/>
  <sheetViews>
    <sheetView showGridLines="0" tabSelected="1" view="pageBreakPreview" zoomScale="77" zoomScaleNormal="100" zoomScaleSheetLayoutView="77" zoomScalePageLayoutView="55" workbookViewId="0">
      <selection activeCell="J23" sqref="J23"/>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8.6640625" style="1" customWidth="1"/>
    <col min="13" max="13" width="2.6640625" style="1" customWidth="1"/>
    <col min="14" max="14" width="11.44140625" style="1"/>
    <col min="15" max="15" width="13.109375" style="1" bestFit="1" customWidth="1"/>
    <col min="16" max="16" width="14.5546875" style="1" hidden="1" customWidth="1"/>
    <col min="17" max="16384" width="11.44140625" style="1"/>
  </cols>
  <sheetData>
    <row r="1" spans="1:16" ht="16.2" thickBot="1">
      <c r="A1" s="5"/>
      <c r="B1" s="5"/>
      <c r="C1" s="5"/>
      <c r="D1" s="5"/>
      <c r="E1" s="6"/>
      <c r="F1" s="5"/>
      <c r="G1" s="5"/>
      <c r="H1" s="5"/>
      <c r="I1" s="5"/>
      <c r="J1" s="5"/>
      <c r="K1" s="5"/>
      <c r="L1" s="5"/>
      <c r="M1" s="5"/>
    </row>
    <row r="2" spans="1:16" ht="16.2" thickTop="1">
      <c r="A2" s="5"/>
      <c r="B2" s="7"/>
      <c r="C2" s="227"/>
      <c r="D2" s="227"/>
      <c r="E2" s="228"/>
      <c r="F2" s="227"/>
      <c r="G2" s="227"/>
      <c r="H2" s="227"/>
      <c r="I2" s="227"/>
      <c r="J2" s="227"/>
      <c r="K2" s="227"/>
      <c r="L2" s="8"/>
      <c r="M2" s="5"/>
    </row>
    <row r="3" spans="1:16" ht="27" customHeight="1">
      <c r="A3" s="5"/>
      <c r="B3" s="9"/>
      <c r="C3" s="262" t="s">
        <v>0</v>
      </c>
      <c r="D3" s="262"/>
      <c r="E3" s="262"/>
      <c r="F3" s="262"/>
      <c r="G3" s="5"/>
      <c r="H3" s="5"/>
      <c r="I3" s="5"/>
      <c r="J3" s="5"/>
      <c r="K3" s="5"/>
      <c r="L3" s="10"/>
      <c r="M3" s="5"/>
    </row>
    <row r="4" spans="1:16" ht="15.6">
      <c r="A4" s="5"/>
      <c r="B4" s="9"/>
      <c r="C4" s="210" t="s">
        <v>1</v>
      </c>
      <c r="D4" s="211" t="s">
        <v>2</v>
      </c>
      <c r="E4" s="210" t="s">
        <v>3</v>
      </c>
      <c r="F4" s="211">
        <v>4</v>
      </c>
      <c r="G4" s="5"/>
      <c r="H4" s="5"/>
      <c r="I4" s="5"/>
      <c r="J4" s="5"/>
      <c r="K4" s="5"/>
      <c r="L4" s="10"/>
      <c r="M4" s="5"/>
    </row>
    <row r="5" spans="1:16" ht="15.6">
      <c r="A5" s="5"/>
      <c r="B5" s="9"/>
      <c r="C5" s="243" t="s">
        <v>4</v>
      </c>
      <c r="D5" s="243"/>
      <c r="E5" s="243"/>
      <c r="F5" s="243"/>
      <c r="G5" s="243"/>
      <c r="H5" s="243"/>
      <c r="I5" s="243"/>
      <c r="J5" s="243"/>
      <c r="K5" s="243"/>
      <c r="L5" s="10"/>
      <c r="M5" s="5"/>
    </row>
    <row r="6" spans="1:16" ht="16.2" thickBot="1">
      <c r="A6" s="5"/>
      <c r="B6" s="9"/>
      <c r="C6" s="280" t="s">
        <v>5</v>
      </c>
      <c r="D6" s="280"/>
      <c r="E6" s="280"/>
      <c r="F6" s="280"/>
      <c r="G6" s="280"/>
      <c r="H6" s="280"/>
      <c r="I6" s="280"/>
      <c r="J6" s="280"/>
      <c r="K6" s="280"/>
      <c r="L6" s="10"/>
      <c r="M6" s="5"/>
    </row>
    <row r="7" spans="1:16" s="20" customFormat="1" ht="15.6">
      <c r="A7" s="19"/>
      <c r="B7" s="225"/>
      <c r="C7" s="253" t="s">
        <v>6</v>
      </c>
      <c r="D7" s="254"/>
      <c r="E7" s="254"/>
      <c r="F7" s="254"/>
      <c r="G7" s="254"/>
      <c r="H7" s="254"/>
      <c r="I7" s="254"/>
      <c r="J7" s="254"/>
      <c r="K7" s="255"/>
      <c r="L7" s="21"/>
      <c r="M7" s="19"/>
      <c r="N7" s="5"/>
    </row>
    <row r="8" spans="1:16" ht="43.5" customHeight="1">
      <c r="A8" s="5"/>
      <c r="B8" s="226"/>
      <c r="C8" s="256"/>
      <c r="D8" s="257"/>
      <c r="E8" s="257"/>
      <c r="F8" s="257"/>
      <c r="G8" s="257"/>
      <c r="H8" s="257"/>
      <c r="I8" s="257"/>
      <c r="J8" s="257"/>
      <c r="K8" s="258"/>
      <c r="L8" s="10"/>
    </row>
    <row r="9" spans="1:16" ht="34.5" customHeight="1">
      <c r="A9" s="5"/>
      <c r="B9" s="226"/>
      <c r="C9" s="259" t="s">
        <v>7</v>
      </c>
      <c r="D9" s="260"/>
      <c r="E9" s="260"/>
      <c r="F9" s="260"/>
      <c r="G9" s="260"/>
      <c r="H9" s="260"/>
      <c r="I9" s="260"/>
      <c r="J9" s="260"/>
      <c r="K9" s="261"/>
      <c r="L9" s="10"/>
      <c r="M9" s="5"/>
    </row>
    <row r="10" spans="1:16" ht="30" customHeight="1" thickBot="1">
      <c r="A10" s="5"/>
      <c r="B10" s="9"/>
      <c r="C10" s="265"/>
      <c r="D10" s="266"/>
      <c r="E10" s="266"/>
      <c r="F10" s="266"/>
      <c r="G10" s="266"/>
      <c r="H10" s="266"/>
      <c r="I10" s="266"/>
      <c r="J10" s="266"/>
      <c r="K10" s="267"/>
      <c r="L10" s="10"/>
      <c r="M10" s="5"/>
    </row>
    <row r="11" spans="1:16" ht="30" customHeight="1">
      <c r="A11" s="5"/>
      <c r="B11" s="9"/>
      <c r="C11" s="248" t="s">
        <v>8</v>
      </c>
      <c r="D11" s="250" t="s">
        <v>9</v>
      </c>
      <c r="E11" s="252" t="s">
        <v>10</v>
      </c>
      <c r="F11" s="252"/>
      <c r="G11" s="248" t="s">
        <v>11</v>
      </c>
      <c r="H11" s="250" t="s">
        <v>12</v>
      </c>
      <c r="I11" s="250" t="s">
        <v>13</v>
      </c>
      <c r="J11" s="244" t="s">
        <v>14</v>
      </c>
      <c r="K11" s="246" t="s">
        <v>15</v>
      </c>
      <c r="L11" s="10"/>
      <c r="M11" s="5"/>
    </row>
    <row r="12" spans="1:16" ht="30" customHeight="1" thickBot="1">
      <c r="A12" s="5"/>
      <c r="B12" s="9"/>
      <c r="C12" s="249"/>
      <c r="D12" s="251"/>
      <c r="E12" s="135" t="s">
        <v>16</v>
      </c>
      <c r="F12" s="135" t="s">
        <v>17</v>
      </c>
      <c r="G12" s="249"/>
      <c r="H12" s="251"/>
      <c r="I12" s="251"/>
      <c r="J12" s="245"/>
      <c r="K12" s="247"/>
      <c r="L12" s="10"/>
      <c r="M12" s="5"/>
    </row>
    <row r="13" spans="1:16" ht="30" customHeight="1" thickBot="1">
      <c r="A13" s="5"/>
      <c r="B13" s="9"/>
      <c r="C13" s="136">
        <v>1</v>
      </c>
      <c r="D13" s="137"/>
      <c r="E13" s="137"/>
      <c r="F13" s="137"/>
      <c r="G13" s="137" t="s">
        <v>105</v>
      </c>
      <c r="H13" s="137"/>
      <c r="I13" s="137"/>
      <c r="J13" s="137"/>
      <c r="K13" s="138"/>
      <c r="L13" s="10"/>
      <c r="M13" s="5"/>
    </row>
    <row r="14" spans="1:16" ht="30" customHeight="1">
      <c r="A14" s="5"/>
      <c r="B14" s="9"/>
      <c r="C14" s="139">
        <v>1.1000000000000001</v>
      </c>
      <c r="D14" s="140"/>
      <c r="E14" s="140"/>
      <c r="F14" s="140"/>
      <c r="G14" s="141" t="s">
        <v>96</v>
      </c>
      <c r="H14" s="140" t="s">
        <v>102</v>
      </c>
      <c r="I14" s="142">
        <f>22</f>
        <v>22</v>
      </c>
      <c r="J14" s="143">
        <f>1.32*3533</f>
        <v>4663.5600000000004</v>
      </c>
      <c r="K14" s="144">
        <f>+ROUNDUP(I14*J14,0)</f>
        <v>102599</v>
      </c>
      <c r="L14" s="10"/>
      <c r="M14" s="5"/>
      <c r="P14" s="239">
        <v>3533</v>
      </c>
    </row>
    <row r="15" spans="1:16" ht="30" customHeight="1" thickBot="1">
      <c r="A15" s="5"/>
      <c r="B15" s="9"/>
      <c r="C15" s="145" t="s">
        <v>18</v>
      </c>
      <c r="D15" s="146"/>
      <c r="E15" s="146"/>
      <c r="F15" s="146"/>
      <c r="G15" s="147"/>
      <c r="H15" s="146"/>
      <c r="I15" s="142"/>
      <c r="J15" s="148"/>
      <c r="K15" s="149">
        <f>K14</f>
        <v>102599</v>
      </c>
      <c r="L15" s="10"/>
      <c r="M15" s="5"/>
    </row>
    <row r="16" spans="1:16" ht="30" customHeight="1" thickBot="1">
      <c r="A16" s="5"/>
      <c r="B16" s="9"/>
      <c r="C16" s="136">
        <v>2</v>
      </c>
      <c r="D16" s="137"/>
      <c r="E16" s="137"/>
      <c r="F16" s="137"/>
      <c r="G16" s="137" t="s">
        <v>106</v>
      </c>
      <c r="H16" s="137"/>
      <c r="I16" s="137"/>
      <c r="J16" s="137"/>
      <c r="K16" s="138"/>
      <c r="L16" s="10"/>
      <c r="M16" s="5"/>
    </row>
    <row r="17" spans="1:16" ht="30" customHeight="1">
      <c r="A17" s="5"/>
      <c r="B17" s="9"/>
      <c r="C17" s="139">
        <v>2.1</v>
      </c>
      <c r="D17" s="140"/>
      <c r="E17" s="140"/>
      <c r="F17" s="140"/>
      <c r="G17" s="150" t="s">
        <v>97</v>
      </c>
      <c r="H17" s="140" t="s">
        <v>103</v>
      </c>
      <c r="I17" s="142">
        <f>28.6</f>
        <v>28.6</v>
      </c>
      <c r="J17" s="143">
        <f>1.32*33150</f>
        <v>43758</v>
      </c>
      <c r="K17" s="144">
        <f>+ROUNDUP(I17*J17,0)</f>
        <v>1251479</v>
      </c>
      <c r="L17" s="10"/>
      <c r="M17" s="5"/>
      <c r="P17" s="239">
        <v>33150</v>
      </c>
    </row>
    <row r="18" spans="1:16" ht="30" customHeight="1">
      <c r="A18" s="5"/>
      <c r="B18" s="9"/>
      <c r="C18" s="139">
        <v>2.2000000000000002</v>
      </c>
      <c r="D18" s="140"/>
      <c r="E18" s="140"/>
      <c r="F18" s="140"/>
      <c r="G18" s="150" t="s">
        <v>100</v>
      </c>
      <c r="H18" s="140" t="s">
        <v>103</v>
      </c>
      <c r="I18" s="142">
        <f>50.82</f>
        <v>50.82</v>
      </c>
      <c r="J18" s="143">
        <f>1.32*447163</f>
        <v>590255.16</v>
      </c>
      <c r="K18" s="144">
        <f t="shared" ref="K18:K19" si="0">+ROUNDUP(I18*J18,0)</f>
        <v>29996768</v>
      </c>
      <c r="L18" s="10"/>
      <c r="M18" s="5"/>
      <c r="P18" s="240">
        <v>386642</v>
      </c>
    </row>
    <row r="19" spans="1:16" s="5" customFormat="1" ht="30" customHeight="1">
      <c r="B19" s="9"/>
      <c r="C19" s="139">
        <v>2.2999999999999998</v>
      </c>
      <c r="D19" s="152"/>
      <c r="E19" s="152"/>
      <c r="F19" s="152"/>
      <c r="G19" s="150" t="s">
        <v>98</v>
      </c>
      <c r="H19" s="152" t="s">
        <v>103</v>
      </c>
      <c r="I19" s="142">
        <f>132</f>
        <v>132</v>
      </c>
      <c r="J19" s="143">
        <f>1.32*270574</f>
        <v>357157.68</v>
      </c>
      <c r="K19" s="144">
        <f t="shared" si="0"/>
        <v>47144814</v>
      </c>
      <c r="L19" s="10"/>
      <c r="P19" s="239">
        <v>299869</v>
      </c>
    </row>
    <row r="20" spans="1:16" ht="30" customHeight="1">
      <c r="B20" s="16"/>
      <c r="C20" s="139">
        <v>2.4</v>
      </c>
      <c r="D20" s="140"/>
      <c r="E20" s="140"/>
      <c r="F20" s="140"/>
      <c r="G20" s="235" t="s">
        <v>101</v>
      </c>
      <c r="H20" s="140" t="s">
        <v>104</v>
      </c>
      <c r="I20" s="142">
        <f>4.84</f>
        <v>4.84</v>
      </c>
      <c r="J20" s="143">
        <f>1.32*63451</f>
        <v>83755.320000000007</v>
      </c>
      <c r="K20" s="144">
        <f>+ROUNDUP(I20*J20,0)</f>
        <v>405376</v>
      </c>
      <c r="L20" s="17"/>
      <c r="P20" s="240">
        <v>56557</v>
      </c>
    </row>
    <row r="21" spans="1:16" ht="30" customHeight="1" thickBot="1">
      <c r="A21" s="5"/>
      <c r="B21" s="9"/>
      <c r="C21" s="145" t="s">
        <v>18</v>
      </c>
      <c r="D21" s="154"/>
      <c r="E21" s="155"/>
      <c r="F21" s="154"/>
      <c r="G21" s="154"/>
      <c r="H21" s="154"/>
      <c r="I21" s="142"/>
      <c r="J21" s="154"/>
      <c r="K21" s="149">
        <f>+SUM(K17:K20)</f>
        <v>78798437</v>
      </c>
      <c r="L21" s="10"/>
      <c r="M21" s="5"/>
    </row>
    <row r="22" spans="1:16" ht="30" customHeight="1" thickBot="1">
      <c r="A22" s="5"/>
      <c r="B22" s="9"/>
      <c r="C22" s="136">
        <v>3</v>
      </c>
      <c r="D22" s="137"/>
      <c r="E22" s="137"/>
      <c r="F22" s="137"/>
      <c r="G22" s="137" t="s">
        <v>107</v>
      </c>
      <c r="H22" s="137"/>
      <c r="I22" s="137"/>
      <c r="J22" s="238"/>
      <c r="K22" s="138"/>
      <c r="L22" s="10"/>
      <c r="M22" s="5"/>
    </row>
    <row r="23" spans="1:16" ht="30" customHeight="1">
      <c r="A23" s="5"/>
      <c r="B23" s="9"/>
      <c r="C23" s="139">
        <v>3.1</v>
      </c>
      <c r="D23" s="156"/>
      <c r="E23" s="156"/>
      <c r="F23" s="156"/>
      <c r="G23" s="153" t="s">
        <v>99</v>
      </c>
      <c r="H23" s="156" t="s">
        <v>103</v>
      </c>
      <c r="I23" s="142">
        <f>4.29</f>
        <v>4.29</v>
      </c>
      <c r="J23" s="242">
        <f>O23*1.32</f>
        <v>770260.92</v>
      </c>
      <c r="K23" s="144">
        <f>+ROUNDUP(I23*J23,0)</f>
        <v>3304420</v>
      </c>
      <c r="L23" s="10"/>
      <c r="M23" s="5"/>
      <c r="O23" s="241">
        <v>583531</v>
      </c>
      <c r="P23" s="240">
        <v>568462</v>
      </c>
    </row>
    <row r="24" spans="1:16" ht="30" customHeight="1" thickBot="1">
      <c r="A24" s="5"/>
      <c r="B24" s="9"/>
      <c r="C24" s="163" t="s">
        <v>18</v>
      </c>
      <c r="D24" s="164"/>
      <c r="E24" s="164"/>
      <c r="F24" s="164"/>
      <c r="G24" s="165"/>
      <c r="H24" s="164"/>
      <c r="I24" s="142"/>
      <c r="J24" s="166"/>
      <c r="K24" s="167">
        <f>SUM(K23)</f>
        <v>3304420</v>
      </c>
      <c r="L24" s="10"/>
      <c r="M24" s="5"/>
    </row>
    <row r="25" spans="1:16" s="3" customFormat="1" ht="30" customHeight="1" thickBot="1">
      <c r="A25" s="11"/>
      <c r="B25" s="12"/>
      <c r="C25" s="268" t="s">
        <v>19</v>
      </c>
      <c r="D25" s="269"/>
      <c r="E25" s="269"/>
      <c r="F25" s="269"/>
      <c r="G25" s="269"/>
      <c r="H25" s="269"/>
      <c r="I25" s="269"/>
      <c r="J25" s="270"/>
      <c r="K25" s="173">
        <f>ROUNDUP(K15+K21++K24,0)</f>
        <v>82205456</v>
      </c>
      <c r="L25" s="13"/>
      <c r="M25" s="11"/>
    </row>
    <row r="26" spans="1:16" s="3" customFormat="1" ht="16.2" thickBot="1">
      <c r="A26" s="11"/>
      <c r="B26" s="12"/>
      <c r="C26" s="174"/>
      <c r="D26" s="174"/>
      <c r="E26" s="174"/>
      <c r="F26" s="174"/>
      <c r="G26" s="174"/>
      <c r="H26" s="174"/>
      <c r="I26" s="174"/>
      <c r="J26" s="174"/>
      <c r="K26" s="175"/>
      <c r="L26" s="13"/>
      <c r="M26" s="11"/>
    </row>
    <row r="27" spans="1:16" s="3" customFormat="1" ht="30" customHeight="1">
      <c r="A27" s="11"/>
      <c r="B27" s="12"/>
      <c r="C27" s="176"/>
      <c r="D27" s="177"/>
      <c r="E27" s="176"/>
      <c r="F27" s="176"/>
      <c r="G27" s="281"/>
      <c r="H27" s="282"/>
      <c r="I27" s="283"/>
      <c r="J27" s="178"/>
      <c r="K27" s="179"/>
      <c r="L27" s="13"/>
      <c r="M27" s="11"/>
    </row>
    <row r="28" spans="1:16" s="3" customFormat="1" ht="30" customHeight="1">
      <c r="A28" s="11"/>
      <c r="B28" s="12"/>
      <c r="C28" s="176"/>
      <c r="D28" s="177"/>
      <c r="E28" s="176"/>
      <c r="F28" s="176"/>
      <c r="G28" s="180"/>
      <c r="H28" s="181"/>
      <c r="I28" s="182"/>
      <c r="J28" s="183"/>
      <c r="K28" s="184"/>
      <c r="L28" s="13"/>
      <c r="M28" s="11"/>
    </row>
    <row r="29" spans="1:16" s="3" customFormat="1" ht="30" customHeight="1">
      <c r="A29" s="11"/>
      <c r="B29" s="12"/>
      <c r="C29" s="176"/>
      <c r="D29" s="185"/>
      <c r="E29" s="185"/>
      <c r="F29" s="185"/>
      <c r="G29" s="180"/>
      <c r="H29" s="186"/>
      <c r="I29" s="187"/>
      <c r="J29" s="188"/>
      <c r="K29" s="184"/>
      <c r="L29" s="13"/>
      <c r="M29" s="11"/>
    </row>
    <row r="30" spans="1:16" s="3" customFormat="1" ht="30" customHeight="1">
      <c r="A30" s="11"/>
      <c r="B30" s="12"/>
      <c r="C30" s="176"/>
      <c r="D30" s="185"/>
      <c r="E30" s="185"/>
      <c r="F30" s="185"/>
      <c r="G30" s="189" t="s">
        <v>20</v>
      </c>
      <c r="H30" s="186"/>
      <c r="I30" s="187"/>
      <c r="J30" s="188"/>
      <c r="K30" s="190">
        <f>K25</f>
        <v>82205456</v>
      </c>
      <c r="L30" s="13"/>
      <c r="M30" s="11"/>
    </row>
    <row r="31" spans="1:16" s="3" customFormat="1" ht="30" customHeight="1">
      <c r="A31" s="11"/>
      <c r="B31" s="12"/>
      <c r="C31" s="176"/>
      <c r="D31" s="177"/>
      <c r="E31" s="176"/>
      <c r="F31" s="176"/>
      <c r="G31" s="180"/>
      <c r="H31" s="180"/>
      <c r="I31" s="180"/>
      <c r="J31" s="180"/>
      <c r="K31" s="184"/>
      <c r="L31" s="13"/>
      <c r="M31" s="11"/>
    </row>
    <row r="32" spans="1:16" s="3" customFormat="1" ht="30" customHeight="1">
      <c r="A32" s="11"/>
      <c r="B32" s="12"/>
      <c r="C32" s="176"/>
      <c r="D32" s="177"/>
      <c r="E32" s="176"/>
      <c r="F32" s="176"/>
      <c r="G32" s="191"/>
      <c r="H32" s="186"/>
      <c r="I32" s="187"/>
      <c r="J32" s="192"/>
      <c r="K32" s="184"/>
      <c r="L32" s="13"/>
      <c r="M32" s="11"/>
    </row>
    <row r="33" spans="1:13" s="3" customFormat="1" ht="30" customHeight="1" thickBot="1">
      <c r="A33" s="11"/>
      <c r="B33" s="12"/>
      <c r="C33" s="176"/>
      <c r="D33" s="177"/>
      <c r="E33" s="176"/>
      <c r="F33" s="193"/>
      <c r="G33" s="191"/>
      <c r="H33" s="186"/>
      <c r="I33" s="187"/>
      <c r="J33" s="192"/>
      <c r="K33" s="190"/>
      <c r="L33" s="13"/>
      <c r="M33" s="11"/>
    </row>
    <row r="34" spans="1:13" s="3" customFormat="1" ht="30" customHeight="1" thickBot="1">
      <c r="A34" s="11"/>
      <c r="B34" s="12"/>
      <c r="C34" s="176"/>
      <c r="D34" s="177"/>
      <c r="E34" s="176"/>
      <c r="F34" s="176"/>
      <c r="G34" s="194" t="s">
        <v>21</v>
      </c>
      <c r="H34" s="195"/>
      <c r="I34" s="196"/>
      <c r="J34" s="197"/>
      <c r="K34" s="173">
        <f>K25</f>
        <v>82205456</v>
      </c>
      <c r="L34" s="13"/>
      <c r="M34" s="11"/>
    </row>
    <row r="35" spans="1:13" s="3" customFormat="1" ht="16.2" thickBot="1">
      <c r="A35" s="11"/>
      <c r="B35" s="12"/>
      <c r="C35" s="176"/>
      <c r="D35" s="177"/>
      <c r="E35" s="177"/>
      <c r="F35" s="177"/>
      <c r="G35" s="176"/>
      <c r="H35" s="176"/>
      <c r="I35" s="198"/>
      <c r="J35" s="199"/>
      <c r="K35" s="200"/>
      <c r="L35" s="13"/>
      <c r="M35" s="11"/>
    </row>
    <row r="36" spans="1:13" s="3" customFormat="1" ht="15.6">
      <c r="A36" s="11"/>
      <c r="B36" s="12"/>
      <c r="C36" s="201"/>
      <c r="D36" s="278"/>
      <c r="E36" s="278"/>
      <c r="F36" s="278"/>
      <c r="G36" s="278"/>
      <c r="H36" s="278"/>
      <c r="I36" s="278"/>
      <c r="J36" s="278"/>
      <c r="K36" s="279"/>
      <c r="L36" s="14"/>
      <c r="M36" s="11"/>
    </row>
    <row r="37" spans="1:13" s="3" customFormat="1" ht="46.5" customHeight="1">
      <c r="A37" s="11"/>
      <c r="B37" s="12"/>
      <c r="C37" s="263" t="s">
        <v>22</v>
      </c>
      <c r="D37" s="264"/>
      <c r="E37" s="264"/>
      <c r="F37" s="264"/>
      <c r="G37" s="264"/>
      <c r="H37" s="277" t="s">
        <v>23</v>
      </c>
      <c r="I37" s="277"/>
      <c r="J37" s="277"/>
      <c r="K37" s="202" t="s">
        <v>24</v>
      </c>
      <c r="L37" s="15"/>
      <c r="M37" s="11"/>
    </row>
    <row r="38" spans="1:13" s="3" customFormat="1" ht="32.25" customHeight="1">
      <c r="A38" s="11"/>
      <c r="B38" s="12"/>
      <c r="C38" s="263" t="s">
        <v>25</v>
      </c>
      <c r="D38" s="264"/>
      <c r="E38" s="264"/>
      <c r="F38" s="264"/>
      <c r="G38" s="264"/>
      <c r="H38" s="276" t="s">
        <v>26</v>
      </c>
      <c r="I38" s="276"/>
      <c r="J38" s="203" t="s">
        <v>27</v>
      </c>
      <c r="K38" s="204">
        <v>0.24</v>
      </c>
      <c r="L38" s="15"/>
      <c r="M38" s="11"/>
    </row>
    <row r="39" spans="1:13" s="3" customFormat="1" ht="30" customHeight="1">
      <c r="A39" s="11"/>
      <c r="B39" s="12"/>
      <c r="C39" s="263" t="s">
        <v>28</v>
      </c>
      <c r="D39" s="264"/>
      <c r="E39" s="264"/>
      <c r="F39" s="264"/>
      <c r="G39" s="264"/>
      <c r="H39" s="273" t="s">
        <v>29</v>
      </c>
      <c r="I39" s="274"/>
      <c r="J39" s="203" t="s">
        <v>30</v>
      </c>
      <c r="K39" s="204">
        <v>0.05</v>
      </c>
      <c r="L39" s="15"/>
      <c r="M39" s="11"/>
    </row>
    <row r="40" spans="1:13" s="4" customFormat="1" ht="58.5" customHeight="1">
      <c r="A40" s="11"/>
      <c r="B40" s="12"/>
      <c r="C40" s="214"/>
      <c r="E40" s="215"/>
      <c r="F40" s="215"/>
      <c r="G40" s="216"/>
      <c r="H40" s="275" t="s">
        <v>31</v>
      </c>
      <c r="I40" s="276"/>
      <c r="J40" s="203" t="s">
        <v>32</v>
      </c>
      <c r="K40" s="204">
        <v>0.03</v>
      </c>
      <c r="L40" s="13"/>
      <c r="M40" s="11"/>
    </row>
    <row r="41" spans="1:13" ht="57" customHeight="1">
      <c r="A41" s="5"/>
      <c r="B41" s="9"/>
      <c r="C41" s="217"/>
      <c r="D41" s="218"/>
      <c r="E41" s="218"/>
      <c r="F41" s="218"/>
      <c r="G41" s="219"/>
      <c r="H41" s="276" t="s">
        <v>33</v>
      </c>
      <c r="I41" s="276"/>
      <c r="J41" s="203" t="s">
        <v>34</v>
      </c>
      <c r="K41" s="204">
        <v>0.32</v>
      </c>
      <c r="L41" s="10"/>
      <c r="M41" s="5"/>
    </row>
    <row r="42" spans="1:13" ht="16.2" thickBot="1">
      <c r="A42" s="5"/>
      <c r="B42" s="9"/>
      <c r="C42" s="224"/>
      <c r="D42" s="222"/>
      <c r="E42" s="222"/>
      <c r="F42" s="222"/>
      <c r="G42" s="223"/>
      <c r="H42" s="271"/>
      <c r="I42" s="271"/>
      <c r="J42" s="271"/>
      <c r="K42" s="272"/>
      <c r="L42" s="10"/>
      <c r="M42" s="5"/>
    </row>
    <row r="43" spans="1:13" ht="16.2" thickBot="1">
      <c r="A43" s="5"/>
      <c r="B43" s="229"/>
      <c r="C43" s="230"/>
      <c r="D43" s="230"/>
      <c r="E43" s="231"/>
      <c r="F43" s="230"/>
      <c r="G43" s="232"/>
      <c r="H43" s="230"/>
      <c r="I43" s="230"/>
      <c r="J43" s="230"/>
      <c r="K43" s="230"/>
      <c r="L43" s="233"/>
      <c r="M43" s="5"/>
    </row>
    <row r="44" spans="1:13" ht="16.2" thickTop="1">
      <c r="A44" s="5"/>
      <c r="B44" s="5"/>
      <c r="C44" s="5"/>
      <c r="D44" s="5"/>
      <c r="E44" s="6"/>
      <c r="F44" s="5"/>
      <c r="G44" s="5"/>
      <c r="H44" s="5"/>
      <c r="I44" s="5"/>
      <c r="J44" s="5"/>
      <c r="K44" s="5"/>
      <c r="L44" s="5"/>
      <c r="M44" s="5"/>
    </row>
  </sheetData>
  <mergeCells count="26">
    <mergeCell ref="C3:F3"/>
    <mergeCell ref="C38:G38"/>
    <mergeCell ref="C10:K10"/>
    <mergeCell ref="C25:J25"/>
    <mergeCell ref="H42:K42"/>
    <mergeCell ref="C39:G39"/>
    <mergeCell ref="H39:I39"/>
    <mergeCell ref="H40:I40"/>
    <mergeCell ref="H41:I41"/>
    <mergeCell ref="C37:G37"/>
    <mergeCell ref="H37:J37"/>
    <mergeCell ref="H38:I38"/>
    <mergeCell ref="D36:K36"/>
    <mergeCell ref="C6:K6"/>
    <mergeCell ref="G27:I27"/>
    <mergeCell ref="I11:I12"/>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43" zoomScale="78" zoomScaleNormal="100" zoomScaleSheetLayoutView="78" zoomScalePageLayoutView="91" workbookViewId="0">
      <selection activeCell="C14" sqref="C14"/>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7"/>
      <c r="D2" s="227"/>
      <c r="E2" s="228"/>
      <c r="F2" s="227"/>
      <c r="G2" s="227"/>
      <c r="H2" s="227"/>
      <c r="I2" s="227"/>
      <c r="J2" s="227"/>
      <c r="K2" s="227"/>
      <c r="L2" s="8"/>
      <c r="M2" s="5"/>
    </row>
    <row r="3" spans="1:13" ht="26.25" customHeight="1">
      <c r="A3" s="5"/>
      <c r="B3" s="9"/>
      <c r="C3" s="286" t="s">
        <v>0</v>
      </c>
      <c r="D3" s="286"/>
      <c r="E3" s="286"/>
      <c r="F3" s="286"/>
      <c r="G3" s="5"/>
      <c r="H3" s="5"/>
      <c r="I3" s="5"/>
      <c r="J3" s="5"/>
      <c r="K3" s="5"/>
      <c r="L3" s="10"/>
      <c r="M3" s="5"/>
    </row>
    <row r="4" spans="1:13" ht="15.6">
      <c r="A4" s="5"/>
      <c r="B4" s="9"/>
      <c r="C4" s="208" t="s">
        <v>1</v>
      </c>
      <c r="D4" s="209" t="s">
        <v>2</v>
      </c>
      <c r="E4" s="208" t="s">
        <v>3</v>
      </c>
      <c r="F4" s="209">
        <v>4</v>
      </c>
      <c r="G4" s="5"/>
      <c r="H4" s="5"/>
      <c r="I4" s="5"/>
      <c r="J4" s="5"/>
      <c r="K4" s="5"/>
      <c r="L4" s="10"/>
      <c r="M4" s="5"/>
    </row>
    <row r="5" spans="1:13" ht="15.6">
      <c r="A5" s="5"/>
      <c r="B5" s="9"/>
      <c r="C5" s="287" t="s">
        <v>4</v>
      </c>
      <c r="D5" s="287"/>
      <c r="E5" s="287"/>
      <c r="F5" s="287"/>
      <c r="G5" s="287"/>
      <c r="H5" s="287"/>
      <c r="I5" s="287"/>
      <c r="J5" s="287"/>
      <c r="K5" s="287"/>
      <c r="L5" s="10"/>
      <c r="M5" s="5"/>
    </row>
    <row r="6" spans="1:13" ht="16.2" thickBot="1">
      <c r="A6" s="5"/>
      <c r="B6" s="9"/>
      <c r="C6" s="280" t="s">
        <v>35</v>
      </c>
      <c r="D6" s="280"/>
      <c r="E6" s="280"/>
      <c r="F6" s="280"/>
      <c r="G6" s="280"/>
      <c r="H6" s="280"/>
      <c r="I6" s="280"/>
      <c r="J6" s="280"/>
      <c r="K6" s="280"/>
      <c r="L6" s="10"/>
      <c r="M6" s="5"/>
    </row>
    <row r="7" spans="1:13" s="20" customFormat="1" ht="16.5" customHeight="1">
      <c r="A7" s="19"/>
      <c r="B7" s="225"/>
      <c r="C7" s="288" t="s">
        <v>36</v>
      </c>
      <c r="D7" s="289"/>
      <c r="E7" s="289"/>
      <c r="F7" s="289"/>
      <c r="G7" s="289"/>
      <c r="H7" s="289"/>
      <c r="I7" s="289"/>
      <c r="J7" s="289"/>
      <c r="K7" s="290"/>
      <c r="L7" s="21"/>
      <c r="M7" s="19"/>
    </row>
    <row r="8" spans="1:13" ht="33.75" customHeight="1" thickBot="1">
      <c r="A8" s="5"/>
      <c r="B8" s="226"/>
      <c r="C8" s="291"/>
      <c r="D8" s="292"/>
      <c r="E8" s="292"/>
      <c r="F8" s="292"/>
      <c r="G8" s="292"/>
      <c r="H8" s="292"/>
      <c r="I8" s="292"/>
      <c r="J8" s="292"/>
      <c r="K8" s="293"/>
      <c r="L8" s="10"/>
      <c r="M8" s="5"/>
    </row>
    <row r="9" spans="1:13" ht="34.5" customHeight="1">
      <c r="A9" s="5"/>
      <c r="B9" s="226"/>
      <c r="C9" s="294" t="s">
        <v>37</v>
      </c>
      <c r="D9" s="295"/>
      <c r="E9" s="295"/>
      <c r="F9" s="295"/>
      <c r="G9" s="295"/>
      <c r="H9" s="295"/>
      <c r="I9" s="295"/>
      <c r="J9" s="295"/>
      <c r="K9" s="296"/>
      <c r="L9" s="10"/>
      <c r="M9" s="5"/>
    </row>
    <row r="10" spans="1:13" ht="30" customHeight="1" thickBot="1">
      <c r="A10" s="5"/>
      <c r="B10" s="226"/>
      <c r="C10" s="266"/>
      <c r="D10" s="266"/>
      <c r="E10" s="266"/>
      <c r="F10" s="266"/>
      <c r="G10" s="266"/>
      <c r="H10" s="266"/>
      <c r="I10" s="266"/>
      <c r="J10" s="266"/>
      <c r="K10" s="267"/>
      <c r="L10" s="10"/>
      <c r="M10" s="5"/>
    </row>
    <row r="11" spans="1:13" ht="30" customHeight="1">
      <c r="A11" s="5"/>
      <c r="B11" s="9"/>
      <c r="C11" s="248" t="s">
        <v>8</v>
      </c>
      <c r="D11" s="250" t="s">
        <v>9</v>
      </c>
      <c r="E11" s="252" t="s">
        <v>10</v>
      </c>
      <c r="F11" s="252"/>
      <c r="G11" s="248" t="s">
        <v>11</v>
      </c>
      <c r="H11" s="250" t="s">
        <v>12</v>
      </c>
      <c r="I11" s="250" t="s">
        <v>13</v>
      </c>
      <c r="J11" s="244" t="s">
        <v>14</v>
      </c>
      <c r="K11" s="246" t="s">
        <v>15</v>
      </c>
      <c r="L11" s="10"/>
      <c r="M11" s="5"/>
    </row>
    <row r="12" spans="1:13" ht="30" customHeight="1" thickBot="1">
      <c r="A12" s="5"/>
      <c r="B12" s="9"/>
      <c r="C12" s="249"/>
      <c r="D12" s="251"/>
      <c r="E12" s="135" t="s">
        <v>16</v>
      </c>
      <c r="F12" s="135" t="s">
        <v>17</v>
      </c>
      <c r="G12" s="249"/>
      <c r="H12" s="251"/>
      <c r="I12" s="251"/>
      <c r="J12" s="245"/>
      <c r="K12" s="247"/>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18</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18</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18</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18</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18</v>
      </c>
      <c r="D39" s="169"/>
      <c r="E39" s="169"/>
      <c r="F39" s="169"/>
      <c r="G39" s="172"/>
      <c r="H39" s="171"/>
      <c r="I39" s="142"/>
      <c r="J39" s="148"/>
      <c r="K39" s="149"/>
      <c r="L39" s="10"/>
      <c r="M39" s="5"/>
    </row>
    <row r="40" spans="1:13" s="3" customFormat="1" ht="30" customHeight="1" thickBot="1">
      <c r="A40" s="11"/>
      <c r="B40" s="12"/>
      <c r="C40" s="268" t="s">
        <v>19</v>
      </c>
      <c r="D40" s="269"/>
      <c r="E40" s="269"/>
      <c r="F40" s="269"/>
      <c r="G40" s="269"/>
      <c r="H40" s="269"/>
      <c r="I40" s="269"/>
      <c r="J40" s="270"/>
      <c r="K40" s="173"/>
      <c r="L40" s="13"/>
      <c r="M40" s="11"/>
    </row>
    <row r="41" spans="1:13" s="3" customFormat="1" ht="16.2"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281"/>
      <c r="H42" s="282"/>
      <c r="I42" s="283"/>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5"/>
      <c r="H48" s="186"/>
      <c r="I48" s="187"/>
      <c r="J48" s="192"/>
      <c r="K48" s="190"/>
      <c r="L48" s="13"/>
      <c r="M48" s="11"/>
    </row>
    <row r="49" spans="1:13" s="3" customFormat="1" ht="30" customHeight="1" thickBot="1">
      <c r="A49" s="11"/>
      <c r="B49" s="12"/>
      <c r="C49" s="176"/>
      <c r="D49" s="177"/>
      <c r="E49" s="176"/>
      <c r="F49" s="176"/>
      <c r="G49" s="194" t="s">
        <v>21</v>
      </c>
      <c r="H49" s="195"/>
      <c r="I49" s="196"/>
      <c r="J49" s="197"/>
      <c r="K49" s="173"/>
      <c r="L49" s="13"/>
      <c r="M49" s="11"/>
    </row>
    <row r="50" spans="1:13" s="3" customFormat="1" ht="16.2" thickBot="1">
      <c r="A50" s="11"/>
      <c r="B50" s="12"/>
      <c r="C50" s="176"/>
      <c r="D50" s="177"/>
      <c r="E50" s="177"/>
      <c r="F50" s="177"/>
      <c r="G50" s="176"/>
      <c r="H50" s="176"/>
      <c r="I50" s="198"/>
      <c r="J50" s="199"/>
      <c r="K50" s="200"/>
      <c r="L50" s="13"/>
      <c r="M50" s="11"/>
    </row>
    <row r="51" spans="1:13" s="3" customFormat="1" ht="15.6">
      <c r="A51" s="11"/>
      <c r="B51" s="12"/>
      <c r="C51" s="201"/>
      <c r="D51" s="278"/>
      <c r="E51" s="278"/>
      <c r="F51" s="278"/>
      <c r="G51" s="278"/>
      <c r="H51" s="278"/>
      <c r="I51" s="278"/>
      <c r="J51" s="278"/>
      <c r="K51" s="279"/>
      <c r="L51" s="14"/>
      <c r="M51" s="11"/>
    </row>
    <row r="52" spans="1:13" s="3" customFormat="1" ht="46.5" customHeight="1">
      <c r="A52" s="11"/>
      <c r="B52" s="12"/>
      <c r="C52" s="263" t="s">
        <v>22</v>
      </c>
      <c r="D52" s="264"/>
      <c r="E52" s="264"/>
      <c r="F52" s="264"/>
      <c r="G52" s="264"/>
      <c r="H52" s="277" t="s">
        <v>11</v>
      </c>
      <c r="I52" s="277"/>
      <c r="J52" s="277"/>
      <c r="K52" s="202" t="s">
        <v>24</v>
      </c>
      <c r="L52" s="15"/>
      <c r="M52" s="11"/>
    </row>
    <row r="53" spans="1:13" s="3" customFormat="1" ht="32.25" customHeight="1">
      <c r="A53" s="11"/>
      <c r="B53" s="12"/>
      <c r="C53" s="263" t="s">
        <v>38</v>
      </c>
      <c r="D53" s="264"/>
      <c r="E53" s="264"/>
      <c r="F53" s="264"/>
      <c r="G53" s="264"/>
      <c r="H53" s="276" t="s">
        <v>26</v>
      </c>
      <c r="I53" s="276"/>
      <c r="J53" s="203" t="s">
        <v>27</v>
      </c>
      <c r="K53" s="204" t="s">
        <v>39</v>
      </c>
      <c r="L53" s="220"/>
      <c r="M53" s="11"/>
    </row>
    <row r="54" spans="1:13" s="3" customFormat="1" ht="30" customHeight="1">
      <c r="A54" s="11"/>
      <c r="B54" s="12"/>
      <c r="C54" s="263" t="s">
        <v>28</v>
      </c>
      <c r="D54" s="264"/>
      <c r="E54" s="264"/>
      <c r="F54" s="264"/>
      <c r="G54" s="264"/>
      <c r="H54" s="273" t="s">
        <v>29</v>
      </c>
      <c r="I54" s="274"/>
      <c r="J54" s="203" t="s">
        <v>30</v>
      </c>
      <c r="K54" s="204" t="s">
        <v>39</v>
      </c>
      <c r="L54" s="15"/>
      <c r="M54" s="11"/>
    </row>
    <row r="55" spans="1:13" s="4" customFormat="1" ht="58.5" customHeight="1">
      <c r="A55" s="11"/>
      <c r="B55" s="12"/>
      <c r="C55" s="214"/>
      <c r="D55" s="215"/>
      <c r="E55" s="215"/>
      <c r="F55" s="215"/>
      <c r="G55" s="216"/>
      <c r="H55" s="275" t="s">
        <v>31</v>
      </c>
      <c r="I55" s="276"/>
      <c r="J55" s="203" t="s">
        <v>32</v>
      </c>
      <c r="K55" s="204" t="s">
        <v>39</v>
      </c>
      <c r="L55" s="13"/>
      <c r="M55" s="11"/>
    </row>
    <row r="56" spans="1:13" ht="57.75" customHeight="1">
      <c r="A56" s="5"/>
      <c r="B56" s="9"/>
      <c r="C56" s="217"/>
      <c r="D56" s="218"/>
      <c r="E56" s="218"/>
      <c r="F56" s="218"/>
      <c r="G56" s="219"/>
      <c r="H56" s="276" t="s">
        <v>33</v>
      </c>
      <c r="I56" s="276"/>
      <c r="J56" s="203" t="s">
        <v>34</v>
      </c>
      <c r="K56" s="204" t="s">
        <v>39</v>
      </c>
      <c r="L56" s="10"/>
      <c r="M56" s="5"/>
    </row>
    <row r="57" spans="1:13" ht="16.2" thickBot="1">
      <c r="A57" s="5"/>
      <c r="B57" s="9"/>
      <c r="C57" s="217"/>
      <c r="D57" s="222"/>
      <c r="E57" s="222"/>
      <c r="F57" s="218"/>
      <c r="G57" s="223"/>
      <c r="H57" s="284"/>
      <c r="I57" s="284"/>
      <c r="J57" s="284"/>
      <c r="K57" s="285"/>
      <c r="L57" s="10"/>
      <c r="M57" s="5"/>
    </row>
    <row r="58" spans="1:13" ht="47.25" customHeight="1">
      <c r="A58" s="5"/>
      <c r="B58" s="9"/>
      <c r="C58" s="221"/>
      <c r="D58" s="206"/>
      <c r="E58" s="206"/>
      <c r="F58" s="221"/>
      <c r="G58" s="206"/>
      <c r="H58" s="221"/>
      <c r="I58" s="221"/>
      <c r="J58" s="221"/>
      <c r="K58" s="221"/>
      <c r="L58" s="10"/>
      <c r="M58" s="5"/>
    </row>
    <row r="59" spans="1:13" ht="47.25" customHeight="1">
      <c r="A59" s="5"/>
      <c r="B59" s="9"/>
      <c r="C59" s="206"/>
      <c r="D59" s="206"/>
      <c r="E59" s="206"/>
      <c r="F59" s="206"/>
      <c r="G59" s="207" t="s">
        <v>40</v>
      </c>
      <c r="H59" s="206"/>
      <c r="I59" s="206"/>
      <c r="J59" s="206"/>
      <c r="K59" s="206"/>
      <c r="L59" s="10"/>
      <c r="M59" s="5"/>
    </row>
    <row r="60" spans="1:13" ht="16.2" thickBot="1">
      <c r="A60" s="5"/>
      <c r="B60" s="229"/>
      <c r="C60" s="230"/>
      <c r="D60" s="230"/>
      <c r="E60" s="231"/>
      <c r="F60" s="230"/>
      <c r="G60" s="232"/>
      <c r="H60" s="230"/>
      <c r="I60" s="230"/>
      <c r="J60" s="230"/>
      <c r="K60" s="230"/>
      <c r="L60" s="233"/>
      <c r="M60" s="5"/>
    </row>
    <row r="61" spans="1:13" ht="16.2"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T11" sqref="T11"/>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4"/>
    </row>
    <row r="3" spans="2:16" ht="36.75" customHeight="1">
      <c r="B3" s="25"/>
      <c r="C3" s="394" t="s">
        <v>0</v>
      </c>
      <c r="D3" s="394"/>
      <c r="E3" s="394"/>
      <c r="F3" s="394"/>
      <c r="P3" s="26"/>
    </row>
    <row r="4" spans="2:16">
      <c r="B4" s="25"/>
      <c r="C4" s="212" t="s">
        <v>1</v>
      </c>
      <c r="D4" s="213" t="s">
        <v>2</v>
      </c>
      <c r="E4" s="212" t="s">
        <v>3</v>
      </c>
      <c r="F4" s="213">
        <v>4</v>
      </c>
      <c r="P4" s="26"/>
    </row>
    <row r="5" spans="2:16">
      <c r="B5" s="25"/>
      <c r="C5" s="133"/>
      <c r="D5" s="134"/>
      <c r="E5" s="133"/>
      <c r="F5" s="134"/>
      <c r="P5" s="26"/>
    </row>
    <row r="6" spans="2:16" ht="48" customHeight="1">
      <c r="B6" s="25"/>
      <c r="C6" s="395" t="s">
        <v>41</v>
      </c>
      <c r="D6" s="395"/>
      <c r="E6" s="395"/>
      <c r="F6" s="395"/>
      <c r="G6" s="395"/>
      <c r="H6" s="395"/>
      <c r="I6" s="395"/>
      <c r="J6" s="395"/>
      <c r="K6" s="395"/>
      <c r="L6" s="395"/>
      <c r="M6" s="395"/>
      <c r="N6" s="395"/>
      <c r="O6" s="395"/>
      <c r="P6" s="27"/>
    </row>
    <row r="7" spans="2:16" ht="15" thickBot="1">
      <c r="B7" s="25"/>
      <c r="C7" s="52"/>
      <c r="D7" s="52"/>
      <c r="E7" s="52"/>
      <c r="F7" s="52"/>
      <c r="G7" s="52"/>
      <c r="H7" s="52"/>
      <c r="I7" s="52"/>
      <c r="J7" s="52"/>
      <c r="K7" s="52"/>
      <c r="L7" s="52"/>
      <c r="M7" s="52"/>
      <c r="N7" s="52"/>
      <c r="O7" s="52"/>
      <c r="P7" s="26"/>
    </row>
    <row r="8" spans="2:16" ht="14.4">
      <c r="B8" s="25"/>
      <c r="C8" s="353"/>
      <c r="D8" s="355"/>
      <c r="E8" s="356"/>
      <c r="F8" s="356"/>
      <c r="G8" s="356"/>
      <c r="H8" s="356"/>
      <c r="I8" s="356"/>
      <c r="J8" s="356"/>
      <c r="K8" s="357"/>
      <c r="L8" s="368"/>
      <c r="M8" s="369"/>
      <c r="N8" s="369"/>
      <c r="O8" s="370"/>
      <c r="P8" s="28"/>
    </row>
    <row r="9" spans="2:16" ht="14.4">
      <c r="B9" s="25"/>
      <c r="C9" s="354"/>
      <c r="D9" s="358" t="s">
        <v>42</v>
      </c>
      <c r="E9" s="359"/>
      <c r="F9" s="359"/>
      <c r="G9" s="359"/>
      <c r="H9" s="359"/>
      <c r="I9" s="359"/>
      <c r="J9" s="359"/>
      <c r="K9" s="360"/>
      <c r="L9" s="371"/>
      <c r="M9" s="372"/>
      <c r="N9" s="372"/>
      <c r="O9" s="373"/>
      <c r="P9" s="28"/>
    </row>
    <row r="10" spans="2:16" ht="14.4">
      <c r="B10" s="25"/>
      <c r="C10" s="354"/>
      <c r="D10" s="358"/>
      <c r="E10" s="359"/>
      <c r="F10" s="359"/>
      <c r="G10" s="359"/>
      <c r="H10" s="359"/>
      <c r="I10" s="359"/>
      <c r="J10" s="359"/>
      <c r="K10" s="360"/>
      <c r="L10" s="361" t="s">
        <v>43</v>
      </c>
      <c r="M10" s="374"/>
      <c r="N10" s="375"/>
      <c r="O10" s="376"/>
      <c r="P10" s="28"/>
    </row>
    <row r="11" spans="2:16" ht="14.4">
      <c r="B11" s="25"/>
      <c r="C11" s="354"/>
      <c r="D11" s="358" t="s">
        <v>44</v>
      </c>
      <c r="E11" s="359"/>
      <c r="F11" s="359"/>
      <c r="G11" s="359"/>
      <c r="H11" s="359"/>
      <c r="I11" s="359"/>
      <c r="J11" s="359"/>
      <c r="K11" s="360"/>
      <c r="L11" s="362"/>
      <c r="M11" s="377"/>
      <c r="N11" s="378"/>
      <c r="O11" s="379"/>
      <c r="P11" s="29"/>
    </row>
    <row r="12" spans="2:16" ht="12.75" customHeight="1">
      <c r="B12" s="25"/>
      <c r="C12" s="354"/>
      <c r="D12" s="396"/>
      <c r="E12" s="397"/>
      <c r="F12" s="397"/>
      <c r="G12" s="397"/>
      <c r="H12" s="397"/>
      <c r="I12" s="397"/>
      <c r="J12" s="397"/>
      <c r="K12" s="398"/>
      <c r="L12" s="361" t="s">
        <v>45</v>
      </c>
      <c r="M12" s="361">
        <v>1</v>
      </c>
      <c r="N12" s="361" t="s">
        <v>46</v>
      </c>
      <c r="O12" s="366">
        <v>1</v>
      </c>
      <c r="P12" s="28"/>
    </row>
    <row r="13" spans="2:16">
      <c r="B13" s="25"/>
      <c r="C13" s="354"/>
      <c r="D13" s="396"/>
      <c r="E13" s="397"/>
      <c r="F13" s="397"/>
      <c r="G13" s="397"/>
      <c r="H13" s="397"/>
      <c r="I13" s="397"/>
      <c r="J13" s="397"/>
      <c r="K13" s="398"/>
      <c r="L13" s="380"/>
      <c r="M13" s="380"/>
      <c r="N13" s="380"/>
      <c r="O13" s="367"/>
      <c r="P13" s="28"/>
    </row>
    <row r="14" spans="2:16" ht="14.4">
      <c r="B14" s="25"/>
      <c r="C14" s="354"/>
      <c r="D14" s="358" t="s">
        <v>47</v>
      </c>
      <c r="E14" s="359"/>
      <c r="F14" s="359"/>
      <c r="G14" s="359"/>
      <c r="H14" s="359"/>
      <c r="I14" s="359"/>
      <c r="J14" s="359"/>
      <c r="K14" s="360"/>
      <c r="L14" s="380"/>
      <c r="M14" s="380"/>
      <c r="N14" s="380"/>
      <c r="O14" s="367"/>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48</v>
      </c>
      <c r="M16" s="60" t="s">
        <v>49</v>
      </c>
      <c r="N16" s="60" t="s">
        <v>50</v>
      </c>
      <c r="O16" s="61" t="s">
        <v>51</v>
      </c>
      <c r="P16" s="29"/>
    </row>
    <row r="17" spans="2:16" ht="14.4">
      <c r="B17" s="25"/>
      <c r="C17" s="62"/>
      <c r="D17" s="63"/>
      <c r="E17" s="63"/>
      <c r="F17" s="63"/>
      <c r="G17" s="63"/>
      <c r="H17" s="63"/>
      <c r="I17" s="63"/>
      <c r="J17" s="63"/>
      <c r="K17" s="63"/>
      <c r="L17" s="64"/>
      <c r="M17" s="65"/>
      <c r="N17" s="65"/>
      <c r="O17" s="66"/>
      <c r="P17" s="31"/>
    </row>
    <row r="18" spans="2:16" ht="18" customHeight="1">
      <c r="B18" s="25"/>
      <c r="C18" s="303" t="s">
        <v>52</v>
      </c>
      <c r="D18" s="304"/>
      <c r="E18" s="304"/>
      <c r="F18" s="304"/>
      <c r="G18" s="63"/>
      <c r="H18" s="63"/>
      <c r="I18" s="63" t="s">
        <v>53</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83" t="s">
        <v>54</v>
      </c>
      <c r="D22" s="384"/>
      <c r="E22" s="384"/>
      <c r="F22" s="384"/>
      <c r="G22" s="384"/>
      <c r="H22" s="384"/>
      <c r="I22" s="384"/>
      <c r="J22" s="384"/>
      <c r="K22" s="384"/>
      <c r="L22" s="384"/>
      <c r="M22" s="384"/>
      <c r="N22" s="384"/>
      <c r="O22" s="385"/>
      <c r="P22" s="33"/>
    </row>
    <row r="23" spans="2:16" ht="15" thickBot="1">
      <c r="B23" s="25"/>
      <c r="C23" s="77"/>
      <c r="D23" s="52"/>
      <c r="E23" s="52"/>
      <c r="F23" s="52"/>
      <c r="G23" s="52"/>
      <c r="H23" s="52"/>
      <c r="I23" s="52"/>
      <c r="J23" s="52"/>
      <c r="K23" s="52"/>
      <c r="L23" s="52"/>
      <c r="M23" s="52"/>
      <c r="N23" s="52"/>
      <c r="O23" s="78"/>
      <c r="P23" s="26"/>
    </row>
    <row r="24" spans="2:16">
      <c r="B24" s="25"/>
      <c r="C24" s="79" t="s">
        <v>55</v>
      </c>
      <c r="D24" s="363" t="s">
        <v>11</v>
      </c>
      <c r="E24" s="364"/>
      <c r="F24" s="364"/>
      <c r="G24" s="364"/>
      <c r="H24" s="364"/>
      <c r="I24" s="364"/>
      <c r="J24" s="364"/>
      <c r="K24" s="364"/>
      <c r="L24" s="365"/>
      <c r="M24" s="381" t="s">
        <v>56</v>
      </c>
      <c r="N24" s="382"/>
      <c r="O24" s="79" t="s">
        <v>13</v>
      </c>
      <c r="P24" s="34"/>
    </row>
    <row r="25" spans="2:16" ht="14.4" thickBot="1">
      <c r="B25" s="25"/>
      <c r="C25" s="80"/>
      <c r="D25" s="337"/>
      <c r="E25" s="338"/>
      <c r="F25" s="338"/>
      <c r="G25" s="338"/>
      <c r="H25" s="338"/>
      <c r="I25" s="338"/>
      <c r="J25" s="338"/>
      <c r="K25" s="338"/>
      <c r="L25" s="339"/>
      <c r="M25" s="337" t="s">
        <v>104</v>
      </c>
      <c r="N25" s="339"/>
      <c r="O25" s="81"/>
      <c r="P25" s="35"/>
    </row>
    <row r="26" spans="2:16">
      <c r="B26" s="25"/>
      <c r="C26" s="340" t="s">
        <v>57</v>
      </c>
      <c r="D26" s="341"/>
      <c r="E26" s="341"/>
      <c r="F26" s="341"/>
      <c r="G26" s="341"/>
      <c r="H26" s="341"/>
      <c r="I26" s="341"/>
      <c r="J26" s="341"/>
      <c r="K26" s="341"/>
      <c r="L26" s="341"/>
      <c r="M26" s="341"/>
      <c r="N26" s="341"/>
      <c r="O26" s="342"/>
      <c r="P26" s="36"/>
    </row>
    <row r="27" spans="2:16">
      <c r="B27" s="25"/>
      <c r="C27" s="343"/>
      <c r="D27" s="344"/>
      <c r="E27" s="344"/>
      <c r="F27" s="344"/>
      <c r="G27" s="344"/>
      <c r="H27" s="344"/>
      <c r="I27" s="344"/>
      <c r="J27" s="344"/>
      <c r="K27" s="344"/>
      <c r="L27" s="344"/>
      <c r="M27" s="344"/>
      <c r="N27" s="344"/>
      <c r="O27" s="345"/>
      <c r="P27" s="36"/>
    </row>
    <row r="28" spans="2:16" ht="14.4" thickBot="1">
      <c r="B28" s="25"/>
      <c r="C28" s="346"/>
      <c r="D28" s="347"/>
      <c r="E28" s="347"/>
      <c r="F28" s="347"/>
      <c r="G28" s="347"/>
      <c r="H28" s="347"/>
      <c r="I28" s="347"/>
      <c r="J28" s="347"/>
      <c r="K28" s="347"/>
      <c r="L28" s="347"/>
      <c r="M28" s="347"/>
      <c r="N28" s="347"/>
      <c r="O28" s="348"/>
      <c r="P28" s="36"/>
    </row>
    <row r="29" spans="2:16" ht="14.4">
      <c r="B29" s="25"/>
      <c r="C29" s="325" t="s">
        <v>11</v>
      </c>
      <c r="D29" s="392"/>
      <c r="E29" s="392"/>
      <c r="F29" s="392"/>
      <c r="G29" s="393"/>
      <c r="H29" s="331" t="s">
        <v>58</v>
      </c>
      <c r="I29" s="392"/>
      <c r="J29" s="335" t="s">
        <v>59</v>
      </c>
      <c r="K29" s="336"/>
      <c r="L29" s="82" t="s">
        <v>60</v>
      </c>
      <c r="M29" s="331" t="s">
        <v>61</v>
      </c>
      <c r="N29" s="332"/>
      <c r="O29" s="83" t="s">
        <v>62</v>
      </c>
      <c r="P29" s="37"/>
    </row>
    <row r="30" spans="2:16" ht="14.4">
      <c r="B30" s="25"/>
      <c r="C30" s="311"/>
      <c r="D30" s="312"/>
      <c r="E30" s="312"/>
      <c r="F30" s="312"/>
      <c r="G30" s="386"/>
      <c r="H30" s="387"/>
      <c r="I30" s="386"/>
      <c r="J30" s="387"/>
      <c r="K30" s="386"/>
      <c r="L30" s="84"/>
      <c r="M30" s="388"/>
      <c r="N30" s="389"/>
      <c r="O30" s="85"/>
      <c r="P30" s="38"/>
    </row>
    <row r="31" spans="2:16" ht="14.4">
      <c r="B31" s="25"/>
      <c r="C31" s="86"/>
      <c r="D31" s="87"/>
      <c r="E31" s="87"/>
      <c r="F31" s="87"/>
      <c r="G31" s="88"/>
      <c r="H31" s="89"/>
      <c r="I31" s="88"/>
      <c r="J31" s="89"/>
      <c r="K31" s="88"/>
      <c r="L31" s="84"/>
      <c r="M31" s="388"/>
      <c r="N31" s="389"/>
      <c r="O31" s="85"/>
      <c r="P31" s="38"/>
    </row>
    <row r="32" spans="2:16" ht="15" thickBot="1">
      <c r="B32" s="25"/>
      <c r="C32" s="321"/>
      <c r="D32" s="322"/>
      <c r="E32" s="322"/>
      <c r="F32" s="322"/>
      <c r="G32" s="349"/>
      <c r="H32" s="350"/>
      <c r="I32" s="349"/>
      <c r="J32" s="350"/>
      <c r="K32" s="349"/>
      <c r="L32" s="90"/>
      <c r="M32" s="351"/>
      <c r="N32" s="352"/>
      <c r="O32" s="85"/>
      <c r="P32" s="38"/>
    </row>
    <row r="33" spans="2:16" ht="15" thickBot="1">
      <c r="B33" s="25"/>
      <c r="C33" s="315" t="s">
        <v>63</v>
      </c>
      <c r="D33" s="316"/>
      <c r="E33" s="316"/>
      <c r="F33" s="316"/>
      <c r="G33" s="316"/>
      <c r="H33" s="316"/>
      <c r="I33" s="316"/>
      <c r="J33" s="316"/>
      <c r="K33" s="316"/>
      <c r="L33" s="316"/>
      <c r="M33" s="316"/>
      <c r="N33" s="317"/>
      <c r="O33" s="91"/>
      <c r="P33" s="39"/>
    </row>
    <row r="34" spans="2:16" ht="13.5" customHeight="1">
      <c r="B34" s="25"/>
      <c r="C34" s="340" t="s">
        <v>64</v>
      </c>
      <c r="D34" s="341"/>
      <c r="E34" s="341"/>
      <c r="F34" s="341"/>
      <c r="G34" s="341"/>
      <c r="H34" s="341"/>
      <c r="I34" s="341"/>
      <c r="J34" s="341"/>
      <c r="K34" s="341"/>
      <c r="L34" s="341"/>
      <c r="M34" s="341"/>
      <c r="N34" s="341"/>
      <c r="O34" s="342"/>
      <c r="P34" s="36"/>
    </row>
    <row r="35" spans="2:16">
      <c r="B35" s="25"/>
      <c r="C35" s="343"/>
      <c r="D35" s="344"/>
      <c r="E35" s="344"/>
      <c r="F35" s="344"/>
      <c r="G35" s="344"/>
      <c r="H35" s="344"/>
      <c r="I35" s="344"/>
      <c r="J35" s="344"/>
      <c r="K35" s="344"/>
      <c r="L35" s="344"/>
      <c r="M35" s="344"/>
      <c r="N35" s="344"/>
      <c r="O35" s="345"/>
      <c r="P35" s="36"/>
    </row>
    <row r="36" spans="2:16" ht="14.4" thickBot="1">
      <c r="B36" s="25"/>
      <c r="C36" s="346"/>
      <c r="D36" s="347"/>
      <c r="E36" s="347"/>
      <c r="F36" s="347"/>
      <c r="G36" s="347"/>
      <c r="H36" s="347"/>
      <c r="I36" s="347"/>
      <c r="J36" s="347"/>
      <c r="K36" s="347"/>
      <c r="L36" s="347"/>
      <c r="M36" s="347"/>
      <c r="N36" s="347"/>
      <c r="O36" s="348"/>
      <c r="P36" s="36"/>
    </row>
    <row r="37" spans="2:16" ht="14.4">
      <c r="B37" s="25"/>
      <c r="C37" s="325" t="s">
        <v>11</v>
      </c>
      <c r="D37" s="326"/>
      <c r="E37" s="326"/>
      <c r="F37" s="326"/>
      <c r="G37" s="326"/>
      <c r="H37" s="326"/>
      <c r="I37" s="326"/>
      <c r="J37" s="332"/>
      <c r="K37" s="92" t="s">
        <v>56</v>
      </c>
      <c r="L37" s="82" t="s">
        <v>13</v>
      </c>
      <c r="M37" s="331" t="s">
        <v>65</v>
      </c>
      <c r="N37" s="332"/>
      <c r="O37" s="83" t="s">
        <v>62</v>
      </c>
      <c r="P37" s="37"/>
    </row>
    <row r="38" spans="2:16" ht="14.4">
      <c r="B38" s="25"/>
      <c r="C38" s="311"/>
      <c r="D38" s="312"/>
      <c r="E38" s="312"/>
      <c r="F38" s="312"/>
      <c r="G38" s="312"/>
      <c r="H38" s="312"/>
      <c r="I38" s="312"/>
      <c r="J38" s="386"/>
      <c r="K38" s="93"/>
      <c r="L38" s="94"/>
      <c r="M38" s="390"/>
      <c r="N38" s="391"/>
      <c r="O38" s="85"/>
      <c r="P38" s="38"/>
    </row>
    <row r="39" spans="2:16" ht="15" thickBot="1">
      <c r="B39" s="25"/>
      <c r="C39" s="321"/>
      <c r="D39" s="322"/>
      <c r="E39" s="322"/>
      <c r="F39" s="322"/>
      <c r="G39" s="322"/>
      <c r="H39" s="322"/>
      <c r="I39" s="322"/>
      <c r="J39" s="349"/>
      <c r="K39" s="87"/>
      <c r="L39" s="95"/>
      <c r="M39" s="323"/>
      <c r="N39" s="324"/>
      <c r="O39" s="96"/>
      <c r="P39" s="38"/>
    </row>
    <row r="40" spans="2:16" ht="15" thickBot="1">
      <c r="B40" s="25"/>
      <c r="C40" s="315" t="s">
        <v>63</v>
      </c>
      <c r="D40" s="316"/>
      <c r="E40" s="316"/>
      <c r="F40" s="316"/>
      <c r="G40" s="316"/>
      <c r="H40" s="316"/>
      <c r="I40" s="316"/>
      <c r="J40" s="316"/>
      <c r="K40" s="316"/>
      <c r="L40" s="316"/>
      <c r="M40" s="316"/>
      <c r="N40" s="317"/>
      <c r="O40" s="97"/>
      <c r="P40" s="38"/>
    </row>
    <row r="41" spans="2:16">
      <c r="B41" s="25"/>
      <c r="C41" s="340" t="s">
        <v>66</v>
      </c>
      <c r="D41" s="341"/>
      <c r="E41" s="341"/>
      <c r="F41" s="341"/>
      <c r="G41" s="341"/>
      <c r="H41" s="341"/>
      <c r="I41" s="341"/>
      <c r="J41" s="341"/>
      <c r="K41" s="341"/>
      <c r="L41" s="341"/>
      <c r="M41" s="341"/>
      <c r="N41" s="341"/>
      <c r="O41" s="342"/>
      <c r="P41" s="36"/>
    </row>
    <row r="42" spans="2:16">
      <c r="B42" s="25"/>
      <c r="C42" s="343"/>
      <c r="D42" s="344"/>
      <c r="E42" s="344"/>
      <c r="F42" s="344"/>
      <c r="G42" s="344"/>
      <c r="H42" s="344"/>
      <c r="I42" s="344"/>
      <c r="J42" s="344"/>
      <c r="K42" s="344"/>
      <c r="L42" s="344"/>
      <c r="M42" s="344"/>
      <c r="N42" s="344"/>
      <c r="O42" s="345"/>
      <c r="P42" s="36"/>
    </row>
    <row r="43" spans="2:16" ht="14.4" thickBot="1">
      <c r="B43" s="25"/>
      <c r="C43" s="346"/>
      <c r="D43" s="347"/>
      <c r="E43" s="347"/>
      <c r="F43" s="347"/>
      <c r="G43" s="347"/>
      <c r="H43" s="347"/>
      <c r="I43" s="347"/>
      <c r="J43" s="347"/>
      <c r="K43" s="347"/>
      <c r="L43" s="347"/>
      <c r="M43" s="347"/>
      <c r="N43" s="347"/>
      <c r="O43" s="348"/>
      <c r="P43" s="36"/>
    </row>
    <row r="44" spans="2:16" ht="16.8">
      <c r="B44" s="25"/>
      <c r="C44" s="325" t="s">
        <v>67</v>
      </c>
      <c r="D44" s="326"/>
      <c r="E44" s="326"/>
      <c r="F44" s="326"/>
      <c r="G44" s="326"/>
      <c r="H44" s="326"/>
      <c r="I44" s="326"/>
      <c r="J44" s="82" t="s">
        <v>68</v>
      </c>
      <c r="K44" s="98" t="s">
        <v>69</v>
      </c>
      <c r="L44" s="99" t="s">
        <v>70</v>
      </c>
      <c r="M44" s="331" t="s">
        <v>71</v>
      </c>
      <c r="N44" s="332"/>
      <c r="O44" s="83" t="s">
        <v>62</v>
      </c>
      <c r="P44" s="37"/>
    </row>
    <row r="45" spans="2:16" ht="14.4">
      <c r="B45" s="25"/>
      <c r="C45" s="311"/>
      <c r="D45" s="312"/>
      <c r="E45" s="312"/>
      <c r="F45" s="312"/>
      <c r="G45" s="312"/>
      <c r="H45" s="312"/>
      <c r="I45" s="312"/>
      <c r="J45" s="100"/>
      <c r="K45" s="101"/>
      <c r="L45" s="100"/>
      <c r="M45" s="329"/>
      <c r="N45" s="330"/>
      <c r="O45" s="85"/>
      <c r="P45" s="38"/>
    </row>
    <row r="46" spans="2:16" ht="15" thickBot="1">
      <c r="B46" s="25"/>
      <c r="C46" s="321"/>
      <c r="D46" s="322"/>
      <c r="E46" s="322"/>
      <c r="F46" s="322"/>
      <c r="G46" s="322"/>
      <c r="H46" s="322"/>
      <c r="I46" s="322"/>
      <c r="J46" s="102"/>
      <c r="K46" s="103"/>
      <c r="L46" s="102"/>
      <c r="M46" s="323"/>
      <c r="N46" s="324"/>
      <c r="O46" s="104"/>
      <c r="P46" s="38"/>
    </row>
    <row r="47" spans="2:16" ht="15" thickBot="1">
      <c r="B47" s="25"/>
      <c r="C47" s="315" t="s">
        <v>63</v>
      </c>
      <c r="D47" s="316"/>
      <c r="E47" s="316"/>
      <c r="F47" s="316"/>
      <c r="G47" s="316"/>
      <c r="H47" s="316"/>
      <c r="I47" s="316"/>
      <c r="J47" s="316"/>
      <c r="K47" s="316"/>
      <c r="L47" s="316"/>
      <c r="M47" s="316"/>
      <c r="N47" s="317"/>
      <c r="O47" s="91"/>
      <c r="P47" s="39"/>
    </row>
    <row r="48" spans="2:16">
      <c r="B48" s="25"/>
      <c r="C48" s="340" t="s">
        <v>72</v>
      </c>
      <c r="D48" s="341"/>
      <c r="E48" s="341"/>
      <c r="F48" s="341"/>
      <c r="G48" s="341"/>
      <c r="H48" s="341"/>
      <c r="I48" s="341"/>
      <c r="J48" s="341"/>
      <c r="K48" s="341"/>
      <c r="L48" s="341"/>
      <c r="M48" s="341"/>
      <c r="N48" s="341"/>
      <c r="O48" s="342"/>
      <c r="P48" s="36"/>
    </row>
    <row r="49" spans="2:16">
      <c r="B49" s="25"/>
      <c r="C49" s="343"/>
      <c r="D49" s="344"/>
      <c r="E49" s="344"/>
      <c r="F49" s="344"/>
      <c r="G49" s="344"/>
      <c r="H49" s="344"/>
      <c r="I49" s="344"/>
      <c r="J49" s="344"/>
      <c r="K49" s="344"/>
      <c r="L49" s="344"/>
      <c r="M49" s="344"/>
      <c r="N49" s="344"/>
      <c r="O49" s="345"/>
      <c r="P49" s="36"/>
    </row>
    <row r="50" spans="2:16" ht="14.4" thickBot="1">
      <c r="B50" s="25"/>
      <c r="C50" s="346"/>
      <c r="D50" s="347"/>
      <c r="E50" s="347"/>
      <c r="F50" s="347"/>
      <c r="G50" s="347"/>
      <c r="H50" s="347"/>
      <c r="I50" s="347"/>
      <c r="J50" s="347"/>
      <c r="K50" s="347"/>
      <c r="L50" s="347"/>
      <c r="M50" s="347"/>
      <c r="N50" s="347"/>
      <c r="O50" s="348"/>
      <c r="P50" s="36"/>
    </row>
    <row r="51" spans="2:16" ht="28.2">
      <c r="B51" s="25"/>
      <c r="C51" s="325" t="s">
        <v>73</v>
      </c>
      <c r="D51" s="326"/>
      <c r="E51" s="326"/>
      <c r="F51" s="326"/>
      <c r="G51" s="326"/>
      <c r="H51" s="326"/>
      <c r="I51" s="326"/>
      <c r="J51" s="82" t="s">
        <v>74</v>
      </c>
      <c r="K51" s="105" t="s">
        <v>75</v>
      </c>
      <c r="L51" s="106" t="s">
        <v>76</v>
      </c>
      <c r="M51" s="327" t="s">
        <v>61</v>
      </c>
      <c r="N51" s="328"/>
      <c r="O51" s="107" t="s">
        <v>62</v>
      </c>
      <c r="P51" s="40"/>
    </row>
    <row r="52" spans="2:16" ht="14.4">
      <c r="B52" s="25"/>
      <c r="C52" s="108"/>
      <c r="D52" s="109"/>
      <c r="E52" s="109"/>
      <c r="F52" s="109"/>
      <c r="G52" s="109"/>
      <c r="H52" s="109"/>
      <c r="I52" s="109"/>
      <c r="J52" s="237"/>
      <c r="K52" s="236"/>
      <c r="L52" s="112"/>
      <c r="M52" s="333"/>
      <c r="N52" s="334"/>
      <c r="O52" s="113"/>
      <c r="P52" s="41"/>
    </row>
    <row r="53" spans="2:16" ht="14.4">
      <c r="B53" s="25"/>
      <c r="C53" s="108"/>
      <c r="D53" s="109"/>
      <c r="E53" s="109"/>
      <c r="F53" s="109"/>
      <c r="G53" s="109"/>
      <c r="H53" s="109"/>
      <c r="I53" s="109"/>
      <c r="J53" s="110"/>
      <c r="K53" s="111"/>
      <c r="L53" s="112"/>
      <c r="M53" s="333"/>
      <c r="N53" s="334"/>
      <c r="O53" s="113"/>
      <c r="P53" s="41"/>
    </row>
    <row r="54" spans="2:16" ht="14.4">
      <c r="B54" s="25"/>
      <c r="C54" s="108"/>
      <c r="D54" s="109"/>
      <c r="E54" s="109"/>
      <c r="F54" s="109"/>
      <c r="G54" s="109"/>
      <c r="H54" s="109"/>
      <c r="I54" s="109"/>
      <c r="J54" s="110"/>
      <c r="K54" s="111"/>
      <c r="L54" s="112"/>
      <c r="M54" s="329"/>
      <c r="N54" s="330"/>
      <c r="O54" s="113"/>
      <c r="P54" s="41"/>
    </row>
    <row r="55" spans="2:16" ht="15" thickBot="1">
      <c r="B55" s="25"/>
      <c r="C55" s="321"/>
      <c r="D55" s="322"/>
      <c r="E55" s="322"/>
      <c r="F55" s="322"/>
      <c r="G55" s="322"/>
      <c r="H55" s="322"/>
      <c r="I55" s="322"/>
      <c r="J55" s="102"/>
      <c r="K55" s="103"/>
      <c r="L55" s="102"/>
      <c r="M55" s="323"/>
      <c r="N55" s="324"/>
      <c r="O55" s="104"/>
      <c r="P55" s="38"/>
    </row>
    <row r="56" spans="2:16" ht="15" thickBot="1">
      <c r="B56" s="25"/>
      <c r="C56" s="315" t="s">
        <v>63</v>
      </c>
      <c r="D56" s="316"/>
      <c r="E56" s="316"/>
      <c r="F56" s="316"/>
      <c r="G56" s="316"/>
      <c r="H56" s="316"/>
      <c r="I56" s="316"/>
      <c r="J56" s="316"/>
      <c r="K56" s="316"/>
      <c r="L56" s="316"/>
      <c r="M56" s="316"/>
      <c r="N56" s="317"/>
      <c r="O56" s="97"/>
      <c r="P56" s="38"/>
    </row>
    <row r="57" spans="2:16" ht="15" thickBot="1">
      <c r="B57" s="25"/>
      <c r="C57" s="77"/>
      <c r="D57" s="52"/>
      <c r="E57" s="52"/>
      <c r="F57" s="52"/>
      <c r="G57" s="52"/>
      <c r="H57" s="52"/>
      <c r="I57" s="52"/>
      <c r="J57" s="52"/>
      <c r="K57" s="52"/>
      <c r="L57" s="52"/>
      <c r="M57" s="52"/>
      <c r="N57" s="52"/>
      <c r="O57" s="78"/>
      <c r="P57" s="26"/>
    </row>
    <row r="58" spans="2:16" ht="15" thickBot="1">
      <c r="B58" s="25"/>
      <c r="C58" s="318" t="s">
        <v>77</v>
      </c>
      <c r="D58" s="319"/>
      <c r="E58" s="319"/>
      <c r="F58" s="319"/>
      <c r="G58" s="319"/>
      <c r="H58" s="319"/>
      <c r="I58" s="319"/>
      <c r="J58" s="319"/>
      <c r="K58" s="319"/>
      <c r="L58" s="319"/>
      <c r="M58" s="319"/>
      <c r="N58" s="320"/>
      <c r="O58" s="114"/>
      <c r="P58" s="42"/>
    </row>
    <row r="59" spans="2:16">
      <c r="B59" s="25"/>
      <c r="C59" s="340" t="s">
        <v>78</v>
      </c>
      <c r="D59" s="341"/>
      <c r="E59" s="341"/>
      <c r="F59" s="341"/>
      <c r="G59" s="341"/>
      <c r="H59" s="341"/>
      <c r="I59" s="341"/>
      <c r="J59" s="341"/>
      <c r="K59" s="341"/>
      <c r="L59" s="341"/>
      <c r="M59" s="341"/>
      <c r="N59" s="341"/>
      <c r="O59" s="342"/>
      <c r="P59" s="36"/>
    </row>
    <row r="60" spans="2:16">
      <c r="B60" s="25"/>
      <c r="C60" s="343"/>
      <c r="D60" s="344"/>
      <c r="E60" s="344"/>
      <c r="F60" s="344"/>
      <c r="G60" s="344"/>
      <c r="H60" s="344"/>
      <c r="I60" s="344"/>
      <c r="J60" s="344"/>
      <c r="K60" s="344"/>
      <c r="L60" s="344"/>
      <c r="M60" s="344"/>
      <c r="N60" s="344"/>
      <c r="O60" s="345"/>
      <c r="P60" s="36"/>
    </row>
    <row r="61" spans="2:16" ht="14.4" thickBot="1">
      <c r="B61" s="25"/>
      <c r="C61" s="346"/>
      <c r="D61" s="347"/>
      <c r="E61" s="347"/>
      <c r="F61" s="347"/>
      <c r="G61" s="347"/>
      <c r="H61" s="347"/>
      <c r="I61" s="347"/>
      <c r="J61" s="347"/>
      <c r="K61" s="347"/>
      <c r="L61" s="347"/>
      <c r="M61" s="347"/>
      <c r="N61" s="347"/>
      <c r="O61" s="348"/>
      <c r="P61" s="36"/>
    </row>
    <row r="62" spans="2:16" ht="14.4">
      <c r="B62" s="25"/>
      <c r="C62" s="325" t="s">
        <v>79</v>
      </c>
      <c r="D62" s="326"/>
      <c r="E62" s="326"/>
      <c r="F62" s="326"/>
      <c r="G62" s="326"/>
      <c r="H62" s="326"/>
      <c r="I62" s="326"/>
      <c r="J62" s="98"/>
      <c r="K62" s="115"/>
      <c r="L62" s="106" t="s">
        <v>80</v>
      </c>
      <c r="M62" s="327" t="s">
        <v>81</v>
      </c>
      <c r="N62" s="328"/>
      <c r="O62" s="107"/>
      <c r="P62" s="40"/>
    </row>
    <row r="63" spans="2:16" ht="14.4">
      <c r="B63" s="25"/>
      <c r="C63" s="311" t="s">
        <v>82</v>
      </c>
      <c r="D63" s="312"/>
      <c r="E63" s="312"/>
      <c r="F63" s="312"/>
      <c r="G63" s="312"/>
      <c r="H63" s="312"/>
      <c r="I63" s="312"/>
      <c r="J63" s="116"/>
      <c r="K63" s="117"/>
      <c r="L63" s="118"/>
      <c r="M63" s="313"/>
      <c r="N63" s="314"/>
      <c r="O63" s="119"/>
      <c r="P63" s="43"/>
    </row>
    <row r="64" spans="2:16" ht="14.4">
      <c r="B64" s="25"/>
      <c r="C64" s="86" t="s">
        <v>83</v>
      </c>
      <c r="D64" s="87"/>
      <c r="E64" s="87"/>
      <c r="F64" s="87"/>
      <c r="G64" s="87"/>
      <c r="H64" s="87"/>
      <c r="I64" s="87"/>
      <c r="J64" s="116"/>
      <c r="K64" s="117"/>
      <c r="L64" s="118"/>
      <c r="M64" s="313"/>
      <c r="N64" s="314"/>
      <c r="O64" s="119"/>
      <c r="P64" s="43"/>
    </row>
    <row r="65" spans="2:16" ht="15" thickBot="1">
      <c r="B65" s="25"/>
      <c r="C65" s="71" t="s">
        <v>84</v>
      </c>
      <c r="D65" s="72"/>
      <c r="E65" s="72"/>
      <c r="F65" s="72"/>
      <c r="G65" s="72"/>
      <c r="H65" s="72"/>
      <c r="I65" s="72"/>
      <c r="J65" s="120"/>
      <c r="K65" s="121"/>
      <c r="L65" s="118"/>
      <c r="M65" s="313"/>
      <c r="N65" s="314"/>
      <c r="O65" s="119"/>
      <c r="P65" s="43"/>
    </row>
    <row r="66" spans="2:16" ht="15" thickBot="1">
      <c r="B66" s="25"/>
      <c r="C66" s="315" t="s">
        <v>63</v>
      </c>
      <c r="D66" s="316"/>
      <c r="E66" s="316"/>
      <c r="F66" s="316"/>
      <c r="G66" s="316"/>
      <c r="H66" s="316"/>
      <c r="I66" s="316"/>
      <c r="J66" s="316"/>
      <c r="K66" s="316"/>
      <c r="L66" s="316"/>
      <c r="M66" s="316"/>
      <c r="N66" s="317"/>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318" t="s">
        <v>85</v>
      </c>
      <c r="D68" s="319"/>
      <c r="E68" s="319"/>
      <c r="F68" s="319"/>
      <c r="G68" s="319"/>
      <c r="H68" s="319"/>
      <c r="I68" s="319"/>
      <c r="J68" s="319"/>
      <c r="K68" s="319"/>
      <c r="L68" s="319"/>
      <c r="M68" s="319"/>
      <c r="N68" s="320"/>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86</v>
      </c>
      <c r="I72" s="124"/>
      <c r="J72" s="124"/>
      <c r="K72" s="124"/>
      <c r="L72" s="52"/>
      <c r="M72" s="52"/>
      <c r="N72" s="52"/>
      <c r="O72" s="78"/>
      <c r="P72" s="26"/>
    </row>
    <row r="73" spans="2:16" ht="14.4">
      <c r="B73" s="25"/>
      <c r="C73" s="77"/>
      <c r="D73" s="52"/>
      <c r="E73" s="52"/>
      <c r="F73" s="52"/>
      <c r="G73" s="52"/>
      <c r="H73" s="124" t="s">
        <v>87</v>
      </c>
      <c r="I73" s="52"/>
      <c r="J73" s="52"/>
      <c r="K73" s="52"/>
      <c r="L73" s="52"/>
      <c r="M73" s="52"/>
      <c r="N73" s="52"/>
      <c r="O73" s="78"/>
      <c r="P73" s="45"/>
    </row>
    <row r="74" spans="2:16" ht="14.4">
      <c r="B74" s="25"/>
      <c r="C74" s="77"/>
      <c r="D74" s="52"/>
      <c r="E74" s="52"/>
      <c r="F74" s="52"/>
      <c r="G74" s="52"/>
      <c r="H74" s="124" t="s">
        <v>88</v>
      </c>
      <c r="I74" s="52"/>
      <c r="J74" s="52"/>
      <c r="K74" s="52"/>
      <c r="L74" s="52"/>
      <c r="M74" s="52"/>
      <c r="N74" s="52"/>
      <c r="O74" s="78"/>
      <c r="P74" s="45"/>
    </row>
    <row r="75" spans="2:16" ht="14.4">
      <c r="B75" s="25"/>
      <c r="C75" s="62"/>
      <c r="D75" s="125"/>
      <c r="E75" s="125"/>
      <c r="F75" s="125"/>
      <c r="G75" s="125"/>
      <c r="H75" s="124" t="s">
        <v>89</v>
      </c>
      <c r="I75" s="125"/>
      <c r="J75" s="125"/>
      <c r="K75" s="125"/>
      <c r="L75" s="125"/>
      <c r="M75" s="125"/>
      <c r="N75" s="125"/>
      <c r="O75" s="126"/>
      <c r="P75" s="46"/>
    </row>
    <row r="76" spans="2:16" ht="14.4">
      <c r="B76" s="25"/>
      <c r="C76" s="77"/>
      <c r="D76" s="52"/>
      <c r="E76" s="52"/>
      <c r="F76" s="52"/>
      <c r="G76" s="52"/>
      <c r="H76" s="52" t="s">
        <v>90</v>
      </c>
      <c r="I76" s="52"/>
      <c r="J76" s="52"/>
      <c r="K76" s="52"/>
      <c r="L76" s="52"/>
      <c r="M76" s="52"/>
      <c r="N76" s="52"/>
      <c r="O76" s="78"/>
      <c r="P76" s="26"/>
    </row>
    <row r="77" spans="2:16" ht="14.4">
      <c r="B77" s="25"/>
      <c r="C77" s="127" t="s">
        <v>91</v>
      </c>
      <c r="D77" s="128"/>
      <c r="E77" s="128"/>
      <c r="F77" s="128"/>
      <c r="G77" s="128"/>
      <c r="H77" s="128"/>
      <c r="I77" s="128"/>
      <c r="J77" s="128"/>
      <c r="K77" s="128"/>
      <c r="L77" s="128"/>
      <c r="M77" s="128"/>
      <c r="N77" s="128"/>
      <c r="O77" s="129"/>
      <c r="P77" s="26"/>
    </row>
    <row r="78" spans="2:16" ht="14.4">
      <c r="B78" s="25"/>
      <c r="C78" s="308"/>
      <c r="D78" s="309"/>
      <c r="E78" s="309"/>
      <c r="F78" s="309"/>
      <c r="G78" s="309"/>
      <c r="H78" s="309"/>
      <c r="I78" s="309"/>
      <c r="J78" s="309"/>
      <c r="K78" s="309"/>
      <c r="L78" s="309"/>
      <c r="M78" s="309"/>
      <c r="N78" s="309"/>
      <c r="O78" s="310"/>
      <c r="P78" s="46"/>
    </row>
    <row r="79" spans="2:16" ht="14.4">
      <c r="B79" s="25"/>
      <c r="C79" s="308"/>
      <c r="D79" s="309"/>
      <c r="E79" s="309"/>
      <c r="F79" s="309"/>
      <c r="G79" s="309"/>
      <c r="H79" s="309"/>
      <c r="I79" s="309"/>
      <c r="J79" s="309"/>
      <c r="K79" s="309"/>
      <c r="L79" s="309"/>
      <c r="M79" s="309"/>
      <c r="N79" s="309"/>
      <c r="O79" s="310"/>
      <c r="P79" s="46"/>
    </row>
    <row r="80" spans="2:16" ht="14.4">
      <c r="B80" s="25"/>
      <c r="C80" s="62"/>
      <c r="D80" s="125"/>
      <c r="E80" s="125"/>
      <c r="F80" s="125"/>
      <c r="G80" s="125"/>
      <c r="H80" s="125"/>
      <c r="I80" s="125"/>
      <c r="J80" s="125"/>
      <c r="K80" s="125"/>
      <c r="L80" s="125"/>
      <c r="M80" s="125"/>
      <c r="N80" s="125"/>
      <c r="O80" s="126"/>
      <c r="P80" s="46"/>
    </row>
    <row r="81" spans="2:16" ht="14.4">
      <c r="B81" s="25"/>
      <c r="C81" s="130" t="s">
        <v>92</v>
      </c>
      <c r="D81" s="125"/>
      <c r="E81" s="125"/>
      <c r="F81" s="125"/>
      <c r="G81" s="125"/>
      <c r="H81" s="125"/>
      <c r="I81" s="125"/>
      <c r="J81" s="125"/>
      <c r="K81" s="125"/>
      <c r="L81" s="125"/>
      <c r="M81" s="125"/>
      <c r="N81" s="125"/>
      <c r="O81" s="126"/>
      <c r="P81" s="46"/>
    </row>
    <row r="82" spans="2:16" ht="12.75" customHeight="1">
      <c r="B82" s="25"/>
      <c r="C82" s="305" t="s">
        <v>93</v>
      </c>
      <c r="D82" s="306"/>
      <c r="E82" s="306"/>
      <c r="F82" s="306"/>
      <c r="G82" s="306"/>
      <c r="H82" s="306"/>
      <c r="I82" s="306"/>
      <c r="J82" s="306"/>
      <c r="K82" s="306"/>
      <c r="L82" s="306"/>
      <c r="M82" s="306"/>
      <c r="N82" s="306"/>
      <c r="O82" s="307"/>
      <c r="P82" s="47"/>
    </row>
    <row r="83" spans="2:16">
      <c r="B83" s="25"/>
      <c r="C83" s="305"/>
      <c r="D83" s="306"/>
      <c r="E83" s="306"/>
      <c r="F83" s="306"/>
      <c r="G83" s="306"/>
      <c r="H83" s="306"/>
      <c r="I83" s="306"/>
      <c r="J83" s="306"/>
      <c r="K83" s="306"/>
      <c r="L83" s="306"/>
      <c r="M83" s="306"/>
      <c r="N83" s="306"/>
      <c r="O83" s="307"/>
      <c r="P83" s="47"/>
    </row>
    <row r="84" spans="2:16" ht="12.9" customHeight="1">
      <c r="B84" s="25"/>
      <c r="C84" s="305" t="s">
        <v>94</v>
      </c>
      <c r="D84" s="306"/>
      <c r="E84" s="306"/>
      <c r="F84" s="306"/>
      <c r="G84" s="306"/>
      <c r="H84" s="306"/>
      <c r="I84" s="306"/>
      <c r="J84" s="306"/>
      <c r="K84" s="306"/>
      <c r="L84" s="306"/>
      <c r="M84" s="306"/>
      <c r="N84" s="306"/>
      <c r="O84" s="307"/>
      <c r="P84" s="47"/>
    </row>
    <row r="85" spans="2:16">
      <c r="B85" s="25"/>
      <c r="C85" s="305"/>
      <c r="D85" s="306"/>
      <c r="E85" s="306"/>
      <c r="F85" s="306"/>
      <c r="G85" s="306"/>
      <c r="H85" s="306"/>
      <c r="I85" s="306"/>
      <c r="J85" s="306"/>
      <c r="K85" s="306"/>
      <c r="L85" s="306"/>
      <c r="M85" s="306"/>
      <c r="N85" s="306"/>
      <c r="O85" s="307"/>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86</v>
      </c>
      <c r="I87" s="52"/>
      <c r="J87" s="52"/>
      <c r="K87" s="52"/>
      <c r="L87" s="52"/>
      <c r="M87" s="52"/>
      <c r="N87" s="52"/>
      <c r="O87" s="78"/>
      <c r="P87" s="26"/>
    </row>
    <row r="88" spans="2:16" ht="14.4">
      <c r="B88" s="25"/>
      <c r="C88" s="77"/>
      <c r="D88" s="52"/>
      <c r="E88" s="52"/>
      <c r="F88" s="52"/>
      <c r="G88" s="52"/>
      <c r="H88" s="52" t="s">
        <v>87</v>
      </c>
      <c r="I88" s="87"/>
      <c r="J88" s="87"/>
      <c r="K88" s="87"/>
      <c r="L88" s="52"/>
      <c r="M88" s="52"/>
      <c r="N88" s="52"/>
      <c r="O88" s="78"/>
      <c r="P88" s="26"/>
    </row>
    <row r="89" spans="2:16" ht="14.4">
      <c r="B89" s="25"/>
      <c r="C89" s="77"/>
      <c r="D89" s="52"/>
      <c r="E89" s="52"/>
      <c r="F89" s="52"/>
      <c r="G89" s="52"/>
      <c r="H89" s="52" t="s">
        <v>95</v>
      </c>
      <c r="I89" s="131"/>
      <c r="J89" s="131"/>
      <c r="K89" s="131"/>
      <c r="L89" s="52"/>
      <c r="M89" s="52"/>
      <c r="N89" s="52"/>
      <c r="O89" s="78"/>
      <c r="P89" s="26"/>
    </row>
    <row r="90" spans="2:16" ht="14.4">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297"/>
      <c r="L91" s="297"/>
      <c r="M91" s="297"/>
      <c r="N91" s="297"/>
      <c r="O91" s="298"/>
      <c r="P91" s="48"/>
    </row>
    <row r="92" spans="2:16" ht="18.75" customHeight="1" thickBot="1">
      <c r="B92" s="25"/>
      <c r="C92" s="301"/>
      <c r="D92" s="302"/>
      <c r="E92" s="302"/>
      <c r="F92" s="103"/>
      <c r="G92" s="103"/>
      <c r="H92" s="103"/>
      <c r="I92" s="103"/>
      <c r="J92" s="103"/>
      <c r="K92" s="299"/>
      <c r="L92" s="299"/>
      <c r="M92" s="299"/>
      <c r="N92" s="299"/>
      <c r="O92" s="300"/>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MARIA DEL MAR MUÑOZ BALCAZAR</cp:lastModifiedBy>
  <cp:revision/>
  <dcterms:created xsi:type="dcterms:W3CDTF">2006-06-27T16:47:25Z</dcterms:created>
  <dcterms:modified xsi:type="dcterms:W3CDTF">2026-06-01T15:09:23Z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