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enovo\Shared with me\MC-RB-CDAA-014-2026\"/>
    </mc:Choice>
  </mc:AlternateContent>
  <xr:revisionPtr revIDLastSave="0" documentId="13_ncr:1_{8CF28DBD-42FC-47D0-8437-5F987107543A}" xr6:coauthVersionLast="47" xr6:coauthVersionMax="47" xr10:uidLastSave="{00000000-0000-0000-0000-000000000000}"/>
  <bookViews>
    <workbookView xWindow="-110" yWindow="-110" windowWidth="19420" windowHeight="10300" xr2:uid="{AC0A9F24-C4EE-4F1A-8586-C5FB15EC604A}"/>
  </bookViews>
  <sheets>
    <sheet name="Hoja1" sheetId="1" r:id="rId1"/>
  </sheets>
  <definedNames>
    <definedName name="_xlnm._FilterDatabase" localSheetId="0" hidden="1">Hoja1!$A$15:$I$31</definedName>
    <definedName name="_xlnm.Print_Area" localSheetId="0">Hoja1!$A$1:$I$33</definedName>
    <definedName name="_xlnm.Print_Titles" localSheetId="0">Hoja1!$1:$15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 r="H17" i="1" s="1"/>
  <c r="I17" i="1" s="1"/>
  <c r="G18" i="1"/>
  <c r="H18" i="1" s="1"/>
  <c r="I18" i="1" s="1"/>
  <c r="G19" i="1"/>
  <c r="H19" i="1" s="1"/>
  <c r="I19" i="1" s="1"/>
  <c r="G20" i="1"/>
  <c r="H20" i="1" s="1"/>
  <c r="I20" i="1" s="1"/>
  <c r="G21" i="1"/>
  <c r="H21" i="1" s="1"/>
  <c r="I21" i="1" s="1"/>
  <c r="G22" i="1"/>
  <c r="H22" i="1" s="1"/>
  <c r="I22" i="1" s="1"/>
  <c r="G23" i="1"/>
  <c r="H23" i="1" s="1"/>
  <c r="I23" i="1" s="1"/>
  <c r="G24" i="1"/>
  <c r="H24" i="1" s="1"/>
  <c r="I24" i="1" s="1"/>
  <c r="G25" i="1"/>
  <c r="H25" i="1" s="1"/>
  <c r="I25" i="1" s="1"/>
  <c r="G26" i="1"/>
  <c r="H26" i="1" s="1"/>
  <c r="I26" i="1" s="1"/>
  <c r="G27" i="1"/>
  <c r="H27" i="1" s="1"/>
  <c r="I27" i="1" s="1"/>
  <c r="G28" i="1"/>
  <c r="H28" i="1" s="1"/>
  <c r="I28" i="1" s="1"/>
  <c r="G16" i="1"/>
  <c r="H16" i="1" s="1"/>
  <c r="I16" i="1" s="1"/>
  <c r="I29" i="1" l="1"/>
</calcChain>
</file>

<file path=xl/sharedStrings.xml><?xml version="1.0" encoding="utf-8"?>
<sst xmlns="http://schemas.openxmlformats.org/spreadsheetml/2006/main" count="65" uniqueCount="54">
  <si>
    <t>Código: 
GOR-F-013</t>
  </si>
  <si>
    <t>PROCESO</t>
  </si>
  <si>
    <t>GESTIÓN ORGANIZACIONAL Y DEL RIESGO</t>
  </si>
  <si>
    <t>PLANTILLA FORMATOS EN EXCEL SISTEMA INTEGRADO DE GESTIÓN Y AUTOCONTROL</t>
  </si>
  <si>
    <t>CLASIFICACIÓN DE LA INFORMACIÓN</t>
  </si>
  <si>
    <t xml:space="preserve">Pública  </t>
  </si>
  <si>
    <t>Pública Clasificada</t>
  </si>
  <si>
    <t>SERVICIO NACIONAL DE APRENDIZAJE - SENA</t>
  </si>
  <si>
    <t>REGIONAL BOYACÁ</t>
  </si>
  <si>
    <t>CENTRO DE DESARROLLO AGROPECUARIO Y AGROINDUSTRIAL</t>
  </si>
  <si>
    <t>ITEM</t>
  </si>
  <si>
    <t>ELEMENTO</t>
  </si>
  <si>
    <t>DESCRIPCIÓN</t>
  </si>
  <si>
    <t>UNIDAD MEDIDA</t>
  </si>
  <si>
    <t>CANTIDAD</t>
  </si>
  <si>
    <t xml:space="preserve">IVA </t>
  </si>
  <si>
    <t>VALOR UNITARIO</t>
  </si>
  <si>
    <t>VALOR TOTAL UNIT</t>
  </si>
  <si>
    <t>VALOR TOTAL</t>
  </si>
  <si>
    <t>ANEXO OFERTA ECONOMICA</t>
  </si>
  <si>
    <t>TOTAL:</t>
  </si>
  <si>
    <r>
      <t>Versión:</t>
    </r>
    <r>
      <rPr>
        <sz val="12"/>
        <rFont val="Calibri"/>
        <family val="2"/>
      </rPr>
      <t xml:space="preserve"> 02 </t>
    </r>
  </si>
  <si>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</si>
  <si>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Destilador de agua POBEL</t>
  </si>
  <si>
    <t>UNIDAD</t>
  </si>
  <si>
    <t>Viscosimetro</t>
  </si>
  <si>
    <t xml:space="preserve">Mantenimiento preventivo y correctivo, revision del sistema de medición, sistema de control de temperatura, agitación y sistema detección, calibración del equipo y sistema electrico. </t>
  </si>
  <si>
    <t>Rotoevaporador</t>
  </si>
  <si>
    <t xml:space="preserve">Mantenimiento preventivo y correctivo del sistema de vacio, sistema de calientamiento, rotación y sistema de condensación. </t>
  </si>
  <si>
    <t>Cabina de flujo laminar ESCO</t>
  </si>
  <si>
    <t xml:space="preserve">Mantenimiento a los filtros (HEPA y UV), las superficies internas y externas (limpieza, desinfección, calibración), el sistema de ventilación (para mantener la velocidad del viento adecuada) y el sistema eléctrico de la camara. verificación del motor. certificación de revalidación. </t>
  </si>
  <si>
    <t>Conductivimetro</t>
  </si>
  <si>
    <t>Limpieza de sus componentes, verificación de la calibración para la precisión de las mediciones, e  inspección del sistema eléctrico y mecánico (incluyendo fuentes de alimentación, pantallas y motores</t>
  </si>
  <si>
    <t xml:space="preserve">Crioscopio </t>
  </si>
  <si>
    <t xml:space="preserve">Limpieza de sus componentes, verificación de la calibración para la precisión de las mediciones,e  inspección del sistema eléctrico y mecánico (incluyendo fuentes de alimentación, pantallas y motores. </t>
  </si>
  <si>
    <t xml:space="preserve">Centrifuga grasas </t>
  </si>
  <si>
    <t>Mantenimiento correctivo al sistema de rotación. Preventivo con limpieza al motor y sistema de rotación. Rotor y tubos, frenados y control. Revision del sistema electronico y electrico. Puesta en marcha del equipo.</t>
  </si>
  <si>
    <t xml:space="preserve">Analizador ultrasonico de leche </t>
  </si>
  <si>
    <t>Mantenimiento preventivo y correctivo  en el transductor ultrasonico, sistema de medición y sistema de muestreo. Revisión y limpiueza del sistema electricoy electronico del equipo.</t>
  </si>
  <si>
    <t>Destilador de agua SHOTT MODELO:82100</t>
  </si>
  <si>
    <t>Mantenimiento preventivo y correctivo: revisión general del funcionamiento electrónico y eléctrico, compra y suministro de empaques para las conexiones,  suministro e instalacion de mangueras , compra y suministro de demás repuestos necesarios para el correcto funcionamiento, limpieza completa del equipo, se debe entregar el equipo en completo y total funcionamiento.</t>
  </si>
  <si>
    <t>Sistema de Aire  Limpio Clase  100.000 Gris Tipo — D - / 25                    Area incubacion Y Siembra</t>
  </si>
  <si>
    <t>Suministro del sistema de enfriamiento controlado regulado para una manejadora de 1200 CFM 220 Voltios -1 HP. Revisión y ajuste, de la parte eléctrica, sistema hidráulico, rodamientos, motores y sincronización. Verificar y garantizar su puesta en funcionamiento. Sistema de filtros de panel:  Suministro y cambio de filtros HEPA eficiencia MERV  8 de medidas 30x 30 cm cantidad (7) unidades. Certificación de filtración de aire UL 900, ULC-S11. Filtros HEPA eficiencia 99,993% certificado USA e medidas 60 x 60 cantidad (2) dos unidades. Certificación de filtración de aire UL 900, ULC-S11.  El informe de certificación del sistema debe incluir conteo de partículas, integridad filtro HEPA y lectura de presión de aire.  Visita previa para corroborar las dimensiones de los filtros. El personal debe tener experiencia en mantenimiento de sistemas de aire limpio el cual debe anexarse a la propuesta.   Para garantizar las condiciones de temperatura en el área de incubación se debe suministrar, instalar y poner en marcha un sistema de aire acondicionado de 24 000 BTU para un área de 5,30 (ancho) x 6,80 (Largo) x 2,74 (Alto) para garantizar temperatura Controlada  con un microcontrolador( contyro de T, digital   DANFOSS entre 24 y 26 C. con suministro de tablero o rele indicador de Temperatura.</t>
  </si>
  <si>
    <t>GLOBAL</t>
  </si>
  <si>
    <t>Microscopios Motic BA210</t>
  </si>
  <si>
    <t xml:space="preserve">Mantenimiento preventivo y correctivo de microscopios. Revision del sistema electrico y de iluminación.  Limpieza de lentes oculres y objetivos. Suministro de cinco ( 5) bombillos halógeno tipo bi-pin de  6V-30W  para microscopios motic BA210, en empaque sellado nuevos. </t>
  </si>
  <si>
    <t>Brazo hidraulico y detector biometrico</t>
  </si>
  <si>
    <t>Mantenimiento de brazo hidráulico y suministro de repuestos y / o cambio del brazo de la puerta principal, verificación del relé o cambio si es necesario, cambio de tarjeta electrónica de un detector biométrico d de huella unido al brazo hidráulico de una puerta secundaria</t>
  </si>
  <si>
    <t>Autoclaves Tunnauer   ELV-D 3870</t>
  </si>
  <si>
    <t>Limpieza externa e interna, verificación del sistema electrónico y eléctrico, suministro y cambio de repuestos, revisión de válvula de presión y verificación de programas de software de esterilización, temperatura y sensores (Una de las autoclaves indica The application failed to load components. If the .NET Compact Framework is intalled on.....)</t>
  </si>
  <si>
    <t>CONTRATAR EL MANTENIMIENTO PREVENTIVO, CORRECTIVO Y CALIBRACIÓN DE EQUIPOS, CON SUMINISTRO Y CAMBIO DE REPUESTOS ORIGINALES Y ENTREGA EN PERFECTO FUNCIONAMIENTO LOS EQUIPOS DE LOS LABORATORIOS DE BIOTECNOLOGÍA VEGETAL, MICROBIOLOGÍA Y FISICOQUÍMICA EN EL MARCO DEL DESARROLLO DEL PLAN DE INTERVENCIÓN TÉCNICA Y TECNOLÓGICA DEL CENTRO DE DESARROLLO AGROPECUARIO Y AGROINDUSTRIAL SENA REGIONAL BOYACÁ</t>
  </si>
  <si>
    <t>Nombre del Proponente _NMTX S.A.S.                                                                                                                                                                                                                                                                                 
                                                                                                                                                                                                                                                                                                                                                                                                                                                                                                                                                                                                                      Nombre del Representante Legal : JUAN DIEGO RODRIGUEZ G.
C. C. No 1.001.171.712  de  Bogota 
Dirección de correo: calle 27 sur # 25-28 Barrio centenario 
Correo electrónico nmtxsas@gmail.com
Telefax: 3183453450
Ciudad Bogota</t>
  </si>
  <si>
    <t xml:space="preserve">Mantenimiento preventivo y correctivo a los componentes, generador de vapor, el condensador y filtro, principlamente mediante limpieza de minerales (sarro). Verificación del nivel de agua, </t>
  </si>
  <si>
    <t>ANEXO 7.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</si>
</sst>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 #,##0.00_);_(&quot;$&quot;\ * \(#,##0.00\);_(&quot;$&quot;\ * &quot;-&quot;??_);_(@_)"/>
    <numFmt numFmtId="166" formatCode="&quot;$&quot;#,##0"/>
    <numFmt numFmtId="167" formatCode="[$$-240A]\ #,##0"/>
  </numFmts>
  <fonts count="18" x14ac:knownFonts="1">
    <font>
      <sz val="11"/>
      <color theme="1"/>
      <name val="Aptos Narrow"/>
      <family val="2"/>
      <scheme val="minor"/>
    </font>
    <font>
      <sz val="11"/>
      <color theme="1"/>
      <name val="Aptos Narrow"/>
      <family val="2"/>
      <scheme val="minor"/>
    </font>
    <font>
      <b/>
      <sz val="10"/>
      <color theme="1"/>
      <name val="Calibri"/>
      <family val="2"/>
    </font>
    <font>
      <sz val="10"/>
      <name val="Arial"/>
      <family val="2"/>
    </font>
    <font>
      <sz val="11"/>
      <color rgb="FF000000"/>
      <name val="Aptos Narrow"/>
      <family val="2"/>
      <scheme val="minor"/>
    </font>
    <font>
      <sz val="11"/>
      <color theme="1"/>
      <name val="Calibri"/>
      <family val="2"/>
    </font>
    <font>
      <sz val="12"/>
      <name val="Calibri"/>
      <family val="2"/>
    </font>
    <font>
      <b/>
      <sz val="14"/>
      <color theme="0"/>
      <name val="Calibri"/>
      <family val="2"/>
    </font>
    <font>
      <b/>
      <sz val="14"/>
      <name val="Calibri"/>
      <family val="2"/>
    </font>
    <font>
      <b/>
      <sz val="14"/>
      <color theme="1"/>
      <name val="Calibri"/>
      <family val="2"/>
    </font>
    <font>
      <b/>
      <sz val="10"/>
      <name val="Calibri"/>
      <family val="2"/>
    </font>
    <font>
      <sz val="11"/>
      <color rgb="FF000000"/>
      <name val="Calibri"/>
      <family val="2"/>
    </font>
    <font>
      <sz val="11"/>
      <name val="Calibri"/>
      <family val="2"/>
    </font>
    <font>
      <sz val="10"/>
      <color theme="1"/>
      <name val="Calibri"/>
      <family val="2"/>
    </font>
    <font>
      <sz val="10"/>
      <name val="Calibri"/>
      <family val="2"/>
    </font>
    <font>
      <b/>
      <sz val="11"/>
      <color rgb="FF000000"/>
      <name val="Calibri"/>
      <family val="2"/>
    </font>
    <font>
      <sz val="8"/>
      <color rgb="FF000000"/>
      <name val="Calibri"/>
      <family val="2"/>
    </font>
    <font>
      <b/>
      <sz val="11"/>
      <color theme="1"/>
      <name val="Calibri"/>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s>
  <borders count="3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164" fontId="1" fillId="0" borderId="0" applyFont="0" applyFill="0" applyBorder="0" applyAlignment="0" applyProtection="0"/>
    <xf numFmtId="165" fontId="1" fillId="0" borderId="0" applyFont="0" applyFill="0" applyBorder="0" applyAlignment="0" applyProtection="0"/>
    <xf numFmtId="0" fontId="3" fillId="0" borderId="0"/>
  </cellStyleXfs>
  <cellXfs count="66">
    <xf numFmtId="0" fontId="0" fillId="0" borderId="0" xfId="0"/>
    <xf numFmtId="0" fontId="4" fillId="3" borderId="0" xfId="0" applyFont="1" applyFill="1" applyAlignment="1">
      <alignment vertical="center" wrapText="1"/>
    </xf>
    <xf numFmtId="1" fontId="0" fillId="0" borderId="0" xfId="0" applyNumberFormat="1"/>
    <xf numFmtId="0" fontId="12"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6" fillId="3" borderId="0" xfId="0" applyFont="1" applyFill="1" applyAlignment="1">
      <alignment horizontal="left" vertical="center" wrapText="1"/>
    </xf>
    <xf numFmtId="0" fontId="5" fillId="0" borderId="0" xfId="0" applyFont="1"/>
    <xf numFmtId="0" fontId="17" fillId="0" borderId="0" xfId="0" applyFont="1"/>
    <xf numFmtId="0" fontId="5" fillId="0" borderId="6" xfId="0" applyFont="1" applyBorder="1" applyAlignment="1">
      <alignment horizontal="center" vertical="center"/>
    </xf>
    <xf numFmtId="0" fontId="6" fillId="0" borderId="18" xfId="0" applyFont="1" applyBorder="1" applyAlignment="1">
      <alignment horizontal="center" vertical="center" wrapText="1"/>
    </xf>
    <xf numFmtId="166" fontId="13" fillId="4" borderId="5" xfId="1" applyNumberFormat="1" applyFont="1" applyFill="1" applyBorder="1" applyAlignment="1">
      <alignment horizontal="center" vertical="center" wrapText="1"/>
    </xf>
    <xf numFmtId="167" fontId="14" fillId="4" borderId="5" xfId="2" applyNumberFormat="1" applyFont="1" applyFill="1" applyBorder="1" applyAlignment="1">
      <alignment horizontal="center" vertical="center" wrapText="1"/>
    </xf>
    <xf numFmtId="2" fontId="11" fillId="0" borderId="5" xfId="0" applyNumberFormat="1" applyFont="1" applyBorder="1" applyAlignment="1">
      <alignment horizontal="center" vertical="center" wrapText="1"/>
    </xf>
    <xf numFmtId="0" fontId="5" fillId="0" borderId="5" xfId="0" applyFont="1" applyBorder="1" applyAlignment="1">
      <alignment horizontal="center" vertical="center" wrapText="1"/>
    </xf>
    <xf numFmtId="166" fontId="13" fillId="4" borderId="5" xfId="0" applyNumberFormat="1" applyFont="1" applyFill="1" applyBorder="1" applyAlignment="1">
      <alignment horizontal="center" vertical="center" wrapText="1"/>
    </xf>
    <xf numFmtId="0" fontId="11" fillId="3" borderId="5" xfId="0" applyFont="1" applyFill="1" applyBorder="1" applyAlignment="1">
      <alignment vertical="center" wrapText="1"/>
    </xf>
    <xf numFmtId="1" fontId="11" fillId="0" borderId="25" xfId="0" applyNumberFormat="1" applyFont="1" applyBorder="1" applyAlignment="1">
      <alignment horizontal="center" vertical="center" shrinkToFit="1"/>
    </xf>
    <xf numFmtId="166" fontId="13" fillId="4" borderId="18" xfId="0" applyNumberFormat="1" applyFont="1" applyFill="1" applyBorder="1" applyAlignment="1">
      <alignment vertical="center" wrapText="1"/>
    </xf>
    <xf numFmtId="166" fontId="11" fillId="3" borderId="18" xfId="0" applyNumberFormat="1" applyFont="1" applyFill="1" applyBorder="1" applyAlignment="1">
      <alignment vertical="center" wrapText="1"/>
    </xf>
    <xf numFmtId="0" fontId="11" fillId="3" borderId="25" xfId="0" applyFont="1" applyFill="1" applyBorder="1" applyAlignment="1">
      <alignment vertical="center" wrapText="1"/>
    </xf>
    <xf numFmtId="1" fontId="11" fillId="0" borderId="28" xfId="0" applyNumberFormat="1" applyFont="1" applyBorder="1" applyAlignment="1">
      <alignment horizontal="center" vertical="center" shrinkToFit="1"/>
    </xf>
    <xf numFmtId="0" fontId="12" fillId="0" borderId="29" xfId="0" applyFont="1" applyBorder="1" applyAlignment="1">
      <alignment horizontal="center" vertical="center" wrapText="1"/>
    </xf>
    <xf numFmtId="166" fontId="13" fillId="4" borderId="29" xfId="1" applyNumberFormat="1" applyFont="1" applyFill="1" applyBorder="1" applyAlignment="1">
      <alignment horizontal="center" vertical="center" wrapText="1"/>
    </xf>
    <xf numFmtId="167" fontId="14" fillId="4" borderId="29" xfId="2" applyNumberFormat="1" applyFont="1" applyFill="1" applyBorder="1" applyAlignment="1">
      <alignment horizontal="center" vertical="center" wrapText="1"/>
    </xf>
    <xf numFmtId="166" fontId="13" fillId="4" borderId="29" xfId="0" applyNumberFormat="1" applyFont="1" applyFill="1" applyBorder="1" applyAlignment="1">
      <alignment horizontal="center" vertical="center" wrapText="1"/>
    </xf>
    <xf numFmtId="166" fontId="13" fillId="4" borderId="30" xfId="0" applyNumberFormat="1" applyFont="1" applyFill="1" applyBorder="1" applyAlignment="1">
      <alignment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10" fillId="4" borderId="12" xfId="3" applyFont="1" applyFill="1" applyBorder="1" applyAlignment="1">
      <alignment horizontal="center" vertical="center" wrapText="1"/>
    </xf>
    <xf numFmtId="0" fontId="10" fillId="4" borderId="13" xfId="3" applyFont="1" applyFill="1" applyBorder="1" applyAlignment="1">
      <alignment horizontal="center" vertical="center" wrapText="1"/>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7" fillId="5" borderId="17"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8"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0" xfId="0" applyFont="1" applyAlignment="1">
      <alignment horizontal="center" vertical="center" wrapText="1"/>
    </xf>
    <xf numFmtId="0" fontId="8" fillId="0" borderId="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2" borderId="20"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6" fillId="3" borderId="24"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0" fillId="2" borderId="17" xfId="0" applyFont="1" applyFill="1" applyBorder="1" applyAlignment="1">
      <alignment horizontal="center" wrapText="1"/>
    </xf>
    <xf numFmtId="0" fontId="10" fillId="2" borderId="0" xfId="0" applyFont="1" applyFill="1" applyAlignment="1">
      <alignment horizontal="center" wrapText="1"/>
    </xf>
    <xf numFmtId="0" fontId="10" fillId="2" borderId="8" xfId="0" applyFont="1" applyFill="1" applyBorder="1" applyAlignment="1">
      <alignment horizontal="center" wrapText="1"/>
    </xf>
    <xf numFmtId="0" fontId="5" fillId="0" borderId="19" xfId="0" applyFont="1" applyBorder="1" applyAlignment="1">
      <alignment horizontal="center" wrapText="1"/>
    </xf>
    <xf numFmtId="0" fontId="5" fillId="0" borderId="1" xfId="0" applyFont="1" applyBorder="1" applyAlignment="1">
      <alignment horizontal="center" wrapText="1"/>
    </xf>
    <xf numFmtId="0" fontId="5" fillId="0" borderId="9" xfId="0" applyFont="1" applyBorder="1" applyAlignment="1">
      <alignment horizontal="center" wrapText="1"/>
    </xf>
    <xf numFmtId="0" fontId="16" fillId="3" borderId="26" xfId="0" applyFont="1" applyFill="1" applyBorder="1" applyAlignment="1">
      <alignment horizontal="left" vertical="center" wrapText="1"/>
    </xf>
    <xf numFmtId="0" fontId="16" fillId="3" borderId="24" xfId="0" applyFont="1" applyFill="1" applyBorder="1" applyAlignment="1">
      <alignment horizontal="left" vertical="center" wrapText="1"/>
    </xf>
    <xf numFmtId="0" fontId="15" fillId="3" borderId="25"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cellXfs>
  <cellStyles count="4">
    <cellStyle name="Millares" xfId="1" builtinId="3"/>
    <cellStyle name="Moneda" xfId="2" builtinId="4"/>
    <cellStyle name="Normal" xfId="0" builtinId="0"/>
    <cellStyle name="Normal 2" xfId="3" xr:uid="{687FB1B8-FE71-49C9-B788-A7AC4578AC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8</xdr:row>
      <xdr:rowOff>66675</xdr:rowOff>
    </xdr:from>
    <xdr:to>
      <xdr:col>1</xdr:col>
      <xdr:colOff>504825</xdr:colOff>
      <xdr:row>12</xdr:row>
      <xdr:rowOff>133350</xdr:rowOff>
    </xdr:to>
    <xdr:grpSp>
      <xdr:nvGrpSpPr>
        <xdr:cNvPr id="2" name="Group 1">
          <a:extLst>
            <a:ext uri="{FF2B5EF4-FFF2-40B4-BE49-F238E27FC236}">
              <a16:creationId xmlns:a16="http://schemas.microsoft.com/office/drawing/2014/main" id="{3B6C6D3F-DB81-4629-9EDA-92F3BC7E59D6}"/>
            </a:ext>
          </a:extLst>
        </xdr:cNvPr>
        <xdr:cNvGrpSpPr>
          <a:grpSpLocks noChangeAspect="1"/>
        </xdr:cNvGrpSpPr>
      </xdr:nvGrpSpPr>
      <xdr:grpSpPr bwMode="auto">
        <a:xfrm>
          <a:off x="9525" y="2534104"/>
          <a:ext cx="1293586" cy="828675"/>
          <a:chOff x="0" y="0"/>
          <a:chExt cx="720" cy="705"/>
        </a:xfrm>
      </xdr:grpSpPr>
      <xdr:sp macro="" textlink="">
        <xdr:nvSpPr>
          <xdr:cNvPr id="3" name="AutoShape 2">
            <a:extLst>
              <a:ext uri="{FF2B5EF4-FFF2-40B4-BE49-F238E27FC236}">
                <a16:creationId xmlns:a16="http://schemas.microsoft.com/office/drawing/2014/main" id="{B0C67E4C-6CEA-B577-F1FE-128CFD3EE7F1}"/>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9D164724-4245-63BD-6F94-1CCB8380577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1D4481C6-B3E8-F69E-A819-58B3B0340E71}"/>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54CD929B-6F80-493D-E63B-58D407D8D2D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E98D5AE3-28EC-80CA-9444-3643E68DE929}"/>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907CD8C6-BC7A-8970-EFD6-C44356D80CC9}"/>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88F8E443-B20F-9A35-C9E4-0344217B0FF9}"/>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82E9C10B-071D-B6E2-2982-1DBA480A2001}"/>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C1960088-E401-3B4B-DBF8-832A4D022BD4}"/>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526C1786-BAEF-7999-A52E-12895509592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82363E39-F0FB-3669-E460-D0894574AB0A}"/>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6C64383A-05A9-FAD8-6330-FB2C3D02CDDD}"/>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2514F374-67AF-4E6C-0C66-BF0E639866EE}"/>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62A6F660-E387-8761-A5DF-F943708004FD}"/>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3C688F5F-4C44-B97E-330C-F717611838B1}"/>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8005593A-F7F2-7994-553C-00CDE8292871}"/>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D879769F-B46E-4F46-F975-B83BF1369697}"/>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DE306A1F-1B83-A9C1-36E7-78A793305104}"/>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BCF05FED-4A10-6496-5D60-8226650C6D8B}"/>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3</xdr:col>
      <xdr:colOff>0</xdr:colOff>
      <xdr:row>28</xdr:row>
      <xdr:rowOff>0</xdr:rowOff>
    </xdr:from>
    <xdr:ext cx="36830" cy="9525"/>
    <xdr:sp macro="" textlink="">
      <xdr:nvSpPr>
        <xdr:cNvPr id="22" name="Shape 3">
          <a:extLst>
            <a:ext uri="{FF2B5EF4-FFF2-40B4-BE49-F238E27FC236}">
              <a16:creationId xmlns:a16="http://schemas.microsoft.com/office/drawing/2014/main" id="{6AE49056-ED41-45D2-9D7F-26EED8751BB4}"/>
            </a:ext>
          </a:extLst>
        </xdr:cNvPr>
        <xdr:cNvSpPr/>
      </xdr:nvSpPr>
      <xdr:spPr>
        <a:xfrm>
          <a:off x="5785358" y="9991725"/>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twoCellAnchor editAs="oneCell">
    <xdr:from>
      <xdr:col>5</xdr:col>
      <xdr:colOff>0</xdr:colOff>
      <xdr:row>0</xdr:row>
      <xdr:rowOff>0</xdr:rowOff>
    </xdr:from>
    <xdr:to>
      <xdr:col>5</xdr:col>
      <xdr:colOff>731120</xdr:colOff>
      <xdr:row>1</xdr:row>
      <xdr:rowOff>571500</xdr:rowOff>
    </xdr:to>
    <xdr:pic>
      <xdr:nvPicPr>
        <xdr:cNvPr id="25" name="Imagen 24">
          <a:extLst>
            <a:ext uri="{FF2B5EF4-FFF2-40B4-BE49-F238E27FC236}">
              <a16:creationId xmlns:a16="http://schemas.microsoft.com/office/drawing/2014/main" id="{505D65EB-600B-44A3-9636-C6B883925AA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317005" y="0"/>
          <a:ext cx="723917" cy="795618"/>
        </a:xfrm>
        <a:prstGeom prst="rect">
          <a:avLst/>
        </a:prstGeom>
      </xdr:spPr>
    </xdr:pic>
    <xdr:clientData/>
  </xdr:twoCellAnchor>
  <xdr:twoCellAnchor>
    <xdr:from>
      <xdr:col>7</xdr:col>
      <xdr:colOff>306161</xdr:colOff>
      <xdr:row>7</xdr:row>
      <xdr:rowOff>94571</xdr:rowOff>
    </xdr:from>
    <xdr:to>
      <xdr:col>7</xdr:col>
      <xdr:colOff>546191</xdr:colOff>
      <xdr:row>7</xdr:row>
      <xdr:rowOff>346031</xdr:rowOff>
    </xdr:to>
    <xdr:sp macro="" textlink="">
      <xdr:nvSpPr>
        <xdr:cNvPr id="28" name="Cuadro de texto 1">
          <a:extLst>
            <a:ext uri="{FF2B5EF4-FFF2-40B4-BE49-F238E27FC236}">
              <a16:creationId xmlns:a16="http://schemas.microsoft.com/office/drawing/2014/main" id="{D67C3FE2-81BE-440C-8301-34C809B94814}"/>
            </a:ext>
            <a:ext uri="{C183D7F6-B498-43B3-948B-1728B52AA6E4}">
              <adec:decorative xmlns:adec="http://schemas.microsoft.com/office/drawing/2017/decorative" val="1"/>
            </a:ext>
          </a:extLst>
        </xdr:cNvPr>
        <xdr:cNvSpPr txBox="1"/>
      </xdr:nvSpPr>
      <xdr:spPr>
        <a:xfrm>
          <a:off x="15765236" y="1904321"/>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495942</xdr:colOff>
      <xdr:row>7</xdr:row>
      <xdr:rowOff>97932</xdr:rowOff>
    </xdr:from>
    <xdr:to>
      <xdr:col>2</xdr:col>
      <xdr:colOff>857250</xdr:colOff>
      <xdr:row>7</xdr:row>
      <xdr:rowOff>367391</xdr:rowOff>
    </xdr:to>
    <xdr:sp macro="" textlink="">
      <xdr:nvSpPr>
        <xdr:cNvPr id="29" name="Cuadro de texto 1">
          <a:extLst>
            <a:ext uri="{FF2B5EF4-FFF2-40B4-BE49-F238E27FC236}">
              <a16:creationId xmlns:a16="http://schemas.microsoft.com/office/drawing/2014/main" id="{7136CFC8-30C9-48FA-BD87-B5368A6F34BE}"/>
            </a:ext>
            <a:ext uri="{C183D7F6-B498-43B3-948B-1728B52AA6E4}">
              <adec:decorative xmlns:adec="http://schemas.microsoft.com/office/drawing/2017/decorative" val="1"/>
            </a:ext>
          </a:extLst>
        </xdr:cNvPr>
        <xdr:cNvSpPr txBox="1"/>
      </xdr:nvSpPr>
      <xdr:spPr>
        <a:xfrm>
          <a:off x="2795549" y="2152611"/>
          <a:ext cx="361308" cy="26945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7C51C-4DBB-4E17-83DE-6EBB2C9359EA}">
  <dimension ref="A1:L33"/>
  <sheetViews>
    <sheetView tabSelected="1" topLeftCell="A26" zoomScale="70" zoomScaleNormal="70" workbookViewId="0">
      <selection activeCell="D31" sqref="D31:I31"/>
    </sheetView>
  </sheetViews>
  <sheetFormatPr baseColWidth="10" defaultColWidth="11.453125" defaultRowHeight="14.5" x14ac:dyDescent="0.35"/>
  <cols>
    <col min="2" max="2" width="23.1796875" customWidth="1"/>
    <col min="3" max="3" width="71" customWidth="1"/>
    <col min="4" max="4" width="17" customWidth="1"/>
    <col min="5" max="5" width="14.1796875" customWidth="1"/>
    <col min="6" max="6" width="15.1796875" customWidth="1"/>
    <col min="8" max="8" width="16.54296875" customWidth="1"/>
    <col min="9" max="9" width="18.54296875" customWidth="1"/>
  </cols>
  <sheetData>
    <row r="1" spans="1:12" ht="17.25" customHeight="1" x14ac:dyDescent="0.35">
      <c r="A1" s="30"/>
      <c r="B1" s="31"/>
      <c r="C1" s="31"/>
      <c r="D1" s="31"/>
      <c r="E1" s="31"/>
      <c r="F1" s="31"/>
      <c r="G1" s="31"/>
      <c r="H1" s="32"/>
      <c r="I1" s="8" t="s">
        <v>21</v>
      </c>
    </row>
    <row r="2" spans="1:12" ht="48" customHeight="1" x14ac:dyDescent="0.35">
      <c r="A2" s="33"/>
      <c r="B2" s="34"/>
      <c r="C2" s="34"/>
      <c r="D2" s="34"/>
      <c r="E2" s="34"/>
      <c r="F2" s="34"/>
      <c r="G2" s="34"/>
      <c r="H2" s="35"/>
      <c r="I2" s="9" t="s">
        <v>0</v>
      </c>
    </row>
    <row r="3" spans="1:12" ht="18.75" customHeight="1" x14ac:dyDescent="0.35">
      <c r="A3" s="36" t="s">
        <v>1</v>
      </c>
      <c r="B3" s="37"/>
      <c r="C3" s="37"/>
      <c r="D3" s="37"/>
      <c r="E3" s="37"/>
      <c r="F3" s="37"/>
      <c r="G3" s="37"/>
      <c r="H3" s="37"/>
      <c r="I3" s="38"/>
    </row>
    <row r="4" spans="1:12" ht="18.75" customHeight="1" x14ac:dyDescent="0.35">
      <c r="A4" s="39" t="s">
        <v>2</v>
      </c>
      <c r="B4" s="40"/>
      <c r="C4" s="40"/>
      <c r="D4" s="40"/>
      <c r="E4" s="40"/>
      <c r="F4" s="40"/>
      <c r="G4" s="40"/>
      <c r="H4" s="40"/>
      <c r="I4" s="41"/>
    </row>
    <row r="5" spans="1:12" ht="18.75" customHeight="1" x14ac:dyDescent="0.35">
      <c r="A5" s="36" t="s">
        <v>19</v>
      </c>
      <c r="B5" s="37"/>
      <c r="C5" s="37"/>
      <c r="D5" s="37"/>
      <c r="E5" s="37"/>
      <c r="F5" s="37"/>
      <c r="G5" s="37"/>
      <c r="H5" s="37"/>
      <c r="I5" s="38"/>
    </row>
    <row r="6" spans="1:12" ht="18.75" customHeight="1" x14ac:dyDescent="0.35">
      <c r="A6" s="39" t="s">
        <v>3</v>
      </c>
      <c r="B6" s="40"/>
      <c r="C6" s="40"/>
      <c r="D6" s="40"/>
      <c r="E6" s="40"/>
      <c r="F6" s="40"/>
      <c r="G6" s="40"/>
      <c r="H6" s="40"/>
      <c r="I6" s="41"/>
    </row>
    <row r="7" spans="1:12" ht="18.75" customHeight="1" x14ac:dyDescent="0.35">
      <c r="A7" s="36" t="s">
        <v>4</v>
      </c>
      <c r="B7" s="37"/>
      <c r="C7" s="37"/>
      <c r="D7" s="37"/>
      <c r="E7" s="37"/>
      <c r="F7" s="37"/>
      <c r="G7" s="37"/>
      <c r="H7" s="37"/>
      <c r="I7" s="38"/>
    </row>
    <row r="8" spans="1:12" ht="36.75" customHeight="1" x14ac:dyDescent="0.35">
      <c r="A8" s="42" t="s">
        <v>5</v>
      </c>
      <c r="B8" s="43"/>
      <c r="C8" s="43"/>
      <c r="D8" s="44" t="s">
        <v>6</v>
      </c>
      <c r="E8" s="45"/>
      <c r="F8" s="46"/>
      <c r="G8" s="46"/>
      <c r="H8" s="46"/>
      <c r="I8" s="47"/>
    </row>
    <row r="9" spans="1:12" ht="15" customHeight="1" x14ac:dyDescent="0.35">
      <c r="A9" s="48" t="s">
        <v>7</v>
      </c>
      <c r="B9" s="49"/>
      <c r="C9" s="49"/>
      <c r="D9" s="49"/>
      <c r="E9" s="49"/>
      <c r="F9" s="49"/>
      <c r="G9" s="49"/>
      <c r="H9" s="49"/>
      <c r="I9" s="50"/>
    </row>
    <row r="10" spans="1:12" ht="15" customHeight="1" x14ac:dyDescent="0.35">
      <c r="A10" s="53" t="s">
        <v>8</v>
      </c>
      <c r="B10" s="54"/>
      <c r="C10" s="54"/>
      <c r="D10" s="54"/>
      <c r="E10" s="54"/>
      <c r="F10" s="54"/>
      <c r="G10" s="54"/>
      <c r="H10" s="54"/>
      <c r="I10" s="55"/>
    </row>
    <row r="11" spans="1:12" ht="15" customHeight="1" x14ac:dyDescent="0.35">
      <c r="A11" s="53" t="s">
        <v>9</v>
      </c>
      <c r="B11" s="54"/>
      <c r="C11" s="54"/>
      <c r="D11" s="54"/>
      <c r="E11" s="54"/>
      <c r="F11" s="54"/>
      <c r="G11" s="54"/>
      <c r="H11" s="54"/>
      <c r="I11" s="55"/>
    </row>
    <row r="12" spans="1:12" ht="15" customHeight="1" x14ac:dyDescent="0.35">
      <c r="A12" s="53" t="s">
        <v>53</v>
      </c>
      <c r="B12" s="54"/>
      <c r="C12" s="54"/>
      <c r="D12" s="54"/>
      <c r="E12" s="54"/>
      <c r="F12" s="54"/>
      <c r="G12" s="54"/>
      <c r="H12" s="54"/>
      <c r="I12" s="55"/>
    </row>
    <row r="13" spans="1:12" x14ac:dyDescent="0.35">
      <c r="A13" s="56"/>
      <c r="B13" s="57"/>
      <c r="C13" s="57"/>
      <c r="D13" s="57"/>
      <c r="E13" s="57"/>
      <c r="F13" s="57"/>
      <c r="G13" s="57"/>
      <c r="H13" s="57"/>
      <c r="I13" s="58"/>
    </row>
    <row r="14" spans="1:12" ht="66" customHeight="1" thickBot="1" x14ac:dyDescent="0.4">
      <c r="A14" s="63" t="s">
        <v>50</v>
      </c>
      <c r="B14" s="64"/>
      <c r="C14" s="64"/>
      <c r="D14" s="64"/>
      <c r="E14" s="64"/>
      <c r="F14" s="64"/>
      <c r="G14" s="64"/>
      <c r="H14" s="64"/>
      <c r="I14" s="65"/>
    </row>
    <row r="15" spans="1:12" ht="24" customHeight="1" thickBot="1" x14ac:dyDescent="0.4">
      <c r="A15" s="26" t="s">
        <v>10</v>
      </c>
      <c r="B15" s="27" t="s">
        <v>11</v>
      </c>
      <c r="C15" s="27" t="s">
        <v>12</v>
      </c>
      <c r="D15" s="27" t="s">
        <v>13</v>
      </c>
      <c r="E15" s="27" t="s">
        <v>14</v>
      </c>
      <c r="F15" s="28" t="s">
        <v>16</v>
      </c>
      <c r="G15" s="28" t="s">
        <v>15</v>
      </c>
      <c r="H15" s="28" t="s">
        <v>17</v>
      </c>
      <c r="I15" s="29" t="s">
        <v>18</v>
      </c>
    </row>
    <row r="16" spans="1:12" ht="83" customHeight="1" x14ac:dyDescent="0.35">
      <c r="A16" s="20">
        <v>1</v>
      </c>
      <c r="B16" s="21" t="s">
        <v>23</v>
      </c>
      <c r="C16" s="21" t="s">
        <v>52</v>
      </c>
      <c r="D16" s="21" t="s">
        <v>24</v>
      </c>
      <c r="E16" s="21">
        <v>1</v>
      </c>
      <c r="F16" s="22">
        <v>640000</v>
      </c>
      <c r="G16" s="23">
        <f>F16*0.19</f>
        <v>121600</v>
      </c>
      <c r="H16" s="24">
        <f>F16+G16</f>
        <v>761600</v>
      </c>
      <c r="I16" s="25">
        <f t="shared" ref="I16:I28" si="0">H16*E16</f>
        <v>761600</v>
      </c>
      <c r="K16" s="2"/>
      <c r="L16" s="2"/>
    </row>
    <row r="17" spans="1:12" ht="83.5" customHeight="1" x14ac:dyDescent="0.35">
      <c r="A17" s="16">
        <v>2</v>
      </c>
      <c r="B17" s="4" t="s">
        <v>25</v>
      </c>
      <c r="C17" s="12" t="s">
        <v>26</v>
      </c>
      <c r="D17" s="3" t="s">
        <v>24</v>
      </c>
      <c r="E17" s="3">
        <v>1</v>
      </c>
      <c r="F17" s="10">
        <v>871000</v>
      </c>
      <c r="G17" s="11">
        <f t="shared" ref="G17:G28" si="1">F17*0.19</f>
        <v>165490</v>
      </c>
      <c r="H17" s="14">
        <f t="shared" ref="H17:H28" si="2">F17+G17</f>
        <v>1036490</v>
      </c>
      <c r="I17" s="17">
        <f t="shared" si="0"/>
        <v>1036490</v>
      </c>
      <c r="K17" s="2"/>
      <c r="L17" s="2"/>
    </row>
    <row r="18" spans="1:12" ht="48.5" customHeight="1" x14ac:dyDescent="0.35">
      <c r="A18" s="16">
        <v>3</v>
      </c>
      <c r="B18" s="4" t="s">
        <v>27</v>
      </c>
      <c r="C18" s="12" t="s">
        <v>28</v>
      </c>
      <c r="D18" s="3" t="s">
        <v>24</v>
      </c>
      <c r="E18" s="3">
        <v>1</v>
      </c>
      <c r="F18" s="10">
        <v>900000</v>
      </c>
      <c r="G18" s="11">
        <f t="shared" si="1"/>
        <v>171000</v>
      </c>
      <c r="H18" s="14">
        <f t="shared" si="2"/>
        <v>1071000</v>
      </c>
      <c r="I18" s="17">
        <f t="shared" si="0"/>
        <v>1071000</v>
      </c>
      <c r="K18" s="2"/>
      <c r="L18" s="2"/>
    </row>
    <row r="19" spans="1:12" ht="73.5" customHeight="1" x14ac:dyDescent="0.35">
      <c r="A19" s="16">
        <v>4</v>
      </c>
      <c r="B19" s="4" t="s">
        <v>29</v>
      </c>
      <c r="C19" s="12" t="s">
        <v>30</v>
      </c>
      <c r="D19" s="3" t="s">
        <v>24</v>
      </c>
      <c r="E19" s="3">
        <v>2</v>
      </c>
      <c r="F19" s="10">
        <v>2500000</v>
      </c>
      <c r="G19" s="11">
        <f t="shared" si="1"/>
        <v>475000</v>
      </c>
      <c r="H19" s="14">
        <f t="shared" si="2"/>
        <v>2975000</v>
      </c>
      <c r="I19" s="17">
        <f t="shared" si="0"/>
        <v>5950000</v>
      </c>
      <c r="K19" s="2"/>
      <c r="L19" s="2"/>
    </row>
    <row r="20" spans="1:12" ht="58.5" customHeight="1" x14ac:dyDescent="0.35">
      <c r="A20" s="16">
        <v>5</v>
      </c>
      <c r="B20" s="4" t="s">
        <v>31</v>
      </c>
      <c r="C20" s="12" t="s">
        <v>32</v>
      </c>
      <c r="D20" s="3" t="s">
        <v>24</v>
      </c>
      <c r="E20" s="3">
        <v>2</v>
      </c>
      <c r="F20" s="10">
        <v>650000</v>
      </c>
      <c r="G20" s="11">
        <f t="shared" si="1"/>
        <v>123500</v>
      </c>
      <c r="H20" s="14">
        <f t="shared" si="2"/>
        <v>773500</v>
      </c>
      <c r="I20" s="17">
        <f t="shared" si="0"/>
        <v>1547000</v>
      </c>
      <c r="K20" s="2"/>
      <c r="L20" s="2"/>
    </row>
    <row r="21" spans="1:12" ht="58.5" customHeight="1" x14ac:dyDescent="0.35">
      <c r="A21" s="16">
        <v>6</v>
      </c>
      <c r="B21" s="4" t="s">
        <v>33</v>
      </c>
      <c r="C21" s="12" t="s">
        <v>34</v>
      </c>
      <c r="D21" s="3" t="s">
        <v>24</v>
      </c>
      <c r="E21" s="3">
        <v>1</v>
      </c>
      <c r="F21" s="10">
        <v>950000</v>
      </c>
      <c r="G21" s="11">
        <f t="shared" si="1"/>
        <v>180500</v>
      </c>
      <c r="H21" s="14">
        <f t="shared" si="2"/>
        <v>1130500</v>
      </c>
      <c r="I21" s="17">
        <f t="shared" si="0"/>
        <v>1130500</v>
      </c>
      <c r="K21" s="2"/>
      <c r="L21" s="2"/>
    </row>
    <row r="22" spans="1:12" ht="60" customHeight="1" x14ac:dyDescent="0.35">
      <c r="A22" s="16">
        <v>7</v>
      </c>
      <c r="B22" s="4" t="s">
        <v>35</v>
      </c>
      <c r="C22" s="12" t="s">
        <v>36</v>
      </c>
      <c r="D22" s="3" t="s">
        <v>24</v>
      </c>
      <c r="E22" s="3">
        <v>1</v>
      </c>
      <c r="F22" s="10">
        <v>990000</v>
      </c>
      <c r="G22" s="11">
        <f t="shared" si="1"/>
        <v>188100</v>
      </c>
      <c r="H22" s="14">
        <f t="shared" si="2"/>
        <v>1178100</v>
      </c>
      <c r="I22" s="17">
        <f t="shared" si="0"/>
        <v>1178100</v>
      </c>
      <c r="K22" s="2"/>
      <c r="L22" s="2"/>
    </row>
    <row r="23" spans="1:12" ht="56.5" customHeight="1" x14ac:dyDescent="0.35">
      <c r="A23" s="16">
        <v>8</v>
      </c>
      <c r="B23" s="4" t="s">
        <v>37</v>
      </c>
      <c r="C23" s="12" t="s">
        <v>38</v>
      </c>
      <c r="D23" s="3" t="s">
        <v>24</v>
      </c>
      <c r="E23" s="3">
        <v>1</v>
      </c>
      <c r="F23" s="10">
        <v>1060000</v>
      </c>
      <c r="G23" s="11">
        <f t="shared" si="1"/>
        <v>201400</v>
      </c>
      <c r="H23" s="14">
        <f t="shared" si="2"/>
        <v>1261400</v>
      </c>
      <c r="I23" s="17">
        <f t="shared" si="0"/>
        <v>1261400</v>
      </c>
      <c r="K23" s="2"/>
      <c r="L23" s="2"/>
    </row>
    <row r="24" spans="1:12" ht="93" customHeight="1" x14ac:dyDescent="0.35">
      <c r="A24" s="16">
        <v>9</v>
      </c>
      <c r="B24" s="4" t="s">
        <v>39</v>
      </c>
      <c r="C24" s="12" t="s">
        <v>40</v>
      </c>
      <c r="D24" s="3" t="s">
        <v>24</v>
      </c>
      <c r="E24" s="3">
        <v>1</v>
      </c>
      <c r="F24" s="10">
        <v>964000</v>
      </c>
      <c r="G24" s="11">
        <f t="shared" si="1"/>
        <v>183160</v>
      </c>
      <c r="H24" s="14">
        <f t="shared" si="2"/>
        <v>1147160</v>
      </c>
      <c r="I24" s="17">
        <f t="shared" si="0"/>
        <v>1147160</v>
      </c>
      <c r="K24" s="2"/>
      <c r="L24" s="2"/>
    </row>
    <row r="25" spans="1:12" ht="224.25" customHeight="1" x14ac:dyDescent="0.35">
      <c r="A25" s="16">
        <v>10</v>
      </c>
      <c r="B25" s="4" t="s">
        <v>41</v>
      </c>
      <c r="C25" s="12" t="s">
        <v>42</v>
      </c>
      <c r="D25" s="3" t="s">
        <v>43</v>
      </c>
      <c r="E25" s="3">
        <v>1</v>
      </c>
      <c r="F25" s="10">
        <v>18500000</v>
      </c>
      <c r="G25" s="11">
        <f t="shared" si="1"/>
        <v>3515000</v>
      </c>
      <c r="H25" s="14">
        <f t="shared" si="2"/>
        <v>22015000</v>
      </c>
      <c r="I25" s="17">
        <f t="shared" si="0"/>
        <v>22015000</v>
      </c>
      <c r="K25" s="2"/>
      <c r="L25" s="2"/>
    </row>
    <row r="26" spans="1:12" ht="74.5" customHeight="1" x14ac:dyDescent="0.35">
      <c r="A26" s="16">
        <v>11</v>
      </c>
      <c r="B26" s="13" t="s">
        <v>44</v>
      </c>
      <c r="C26" s="12" t="s">
        <v>45</v>
      </c>
      <c r="D26" s="3" t="s">
        <v>24</v>
      </c>
      <c r="E26" s="3">
        <v>5</v>
      </c>
      <c r="F26" s="10">
        <v>300000</v>
      </c>
      <c r="G26" s="11">
        <f t="shared" si="1"/>
        <v>57000</v>
      </c>
      <c r="H26" s="14">
        <f t="shared" si="2"/>
        <v>357000</v>
      </c>
      <c r="I26" s="17">
        <f t="shared" si="0"/>
        <v>1785000</v>
      </c>
      <c r="K26" s="2"/>
      <c r="L26" s="2"/>
    </row>
    <row r="27" spans="1:12" ht="76" customHeight="1" x14ac:dyDescent="0.35">
      <c r="A27" s="16">
        <v>12</v>
      </c>
      <c r="B27" s="13" t="s">
        <v>46</v>
      </c>
      <c r="C27" s="12" t="s">
        <v>47</v>
      </c>
      <c r="D27" s="3" t="s">
        <v>24</v>
      </c>
      <c r="E27" s="3">
        <v>1</v>
      </c>
      <c r="F27" s="10">
        <v>1000000</v>
      </c>
      <c r="G27" s="11">
        <f t="shared" si="1"/>
        <v>190000</v>
      </c>
      <c r="H27" s="14">
        <f t="shared" si="2"/>
        <v>1190000</v>
      </c>
      <c r="I27" s="17">
        <f t="shared" si="0"/>
        <v>1190000</v>
      </c>
      <c r="K27" s="2"/>
      <c r="L27" s="2"/>
    </row>
    <row r="28" spans="1:12" ht="87.5" customHeight="1" x14ac:dyDescent="0.35">
      <c r="A28" s="16">
        <v>13</v>
      </c>
      <c r="B28" s="4" t="s">
        <v>48</v>
      </c>
      <c r="C28" s="12" t="s">
        <v>49</v>
      </c>
      <c r="D28" s="13" t="s">
        <v>24</v>
      </c>
      <c r="E28" s="13">
        <v>3</v>
      </c>
      <c r="F28" s="10">
        <v>1100000</v>
      </c>
      <c r="G28" s="11">
        <f t="shared" si="1"/>
        <v>209000</v>
      </c>
      <c r="H28" s="14">
        <f t="shared" si="2"/>
        <v>1309000</v>
      </c>
      <c r="I28" s="17">
        <f t="shared" si="0"/>
        <v>3927000</v>
      </c>
      <c r="K28" s="2"/>
      <c r="L28" s="2"/>
    </row>
    <row r="29" spans="1:12" ht="29.5" customHeight="1" x14ac:dyDescent="0.35">
      <c r="A29" s="61" t="s">
        <v>20</v>
      </c>
      <c r="B29" s="62"/>
      <c r="C29" s="62"/>
      <c r="D29" s="62"/>
      <c r="E29" s="62"/>
      <c r="F29" s="62"/>
      <c r="G29" s="62"/>
      <c r="H29" s="62"/>
      <c r="I29" s="18">
        <f>SUM(I16:I28)</f>
        <v>44000250</v>
      </c>
    </row>
    <row r="30" spans="1:12" s="1" customFormat="1" ht="22.5" customHeight="1" x14ac:dyDescent="0.35">
      <c r="A30" s="19"/>
      <c r="B30" s="15"/>
      <c r="C30" s="15"/>
      <c r="D30" s="15"/>
      <c r="E30" s="15"/>
      <c r="F30" s="15"/>
      <c r="G30" s="15"/>
      <c r="H30" s="15"/>
      <c r="I30" s="18"/>
    </row>
    <row r="31" spans="1:12" ht="110.5" customHeight="1" thickBot="1" x14ac:dyDescent="0.4">
      <c r="A31" s="59" t="s">
        <v>51</v>
      </c>
      <c r="B31" s="60"/>
      <c r="C31" s="60"/>
      <c r="D31" s="51" t="s">
        <v>22</v>
      </c>
      <c r="E31" s="51"/>
      <c r="F31" s="51"/>
      <c r="G31" s="51"/>
      <c r="H31" s="51"/>
      <c r="I31" s="52"/>
    </row>
    <row r="32" spans="1:12" ht="15" customHeight="1" x14ac:dyDescent="0.35">
      <c r="A32" s="5"/>
      <c r="B32" s="5"/>
      <c r="C32" s="5"/>
      <c r="D32" s="5"/>
      <c r="E32" s="5"/>
      <c r="F32" s="5"/>
      <c r="G32" s="5"/>
      <c r="H32" s="5"/>
      <c r="I32" s="5"/>
    </row>
    <row r="33" spans="1:9" ht="15" customHeight="1" x14ac:dyDescent="0.35">
      <c r="A33" s="6"/>
      <c r="B33" s="7"/>
      <c r="C33" s="6"/>
      <c r="D33" s="6"/>
      <c r="E33" s="6"/>
      <c r="F33" s="6"/>
      <c r="G33" s="6"/>
      <c r="H33" s="6"/>
      <c r="I33" s="6"/>
    </row>
  </sheetData>
  <mergeCells count="18">
    <mergeCell ref="D31:I31"/>
    <mergeCell ref="A10:I10"/>
    <mergeCell ref="A11:I11"/>
    <mergeCell ref="A12:I12"/>
    <mergeCell ref="A13:I13"/>
    <mergeCell ref="A31:C31"/>
    <mergeCell ref="A29:H29"/>
    <mergeCell ref="A14:I14"/>
    <mergeCell ref="A7:I7"/>
    <mergeCell ref="A8:C8"/>
    <mergeCell ref="D8:E8"/>
    <mergeCell ref="F8:I8"/>
    <mergeCell ref="A9:I9"/>
    <mergeCell ref="A1:H2"/>
    <mergeCell ref="A3:I3"/>
    <mergeCell ref="A4:I4"/>
    <mergeCell ref="A5:I5"/>
    <mergeCell ref="A6:I6"/>
  </mergeCells>
  <pageMargins left="0.23622047244094491" right="0.23622047244094491" top="0.74803149606299213" bottom="0.74803149606299213" header="0.31496062992125984" footer="0.31496062992125984"/>
  <pageSetup scale="6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Gineth Thalia Sanchez Montona</dc:creator>
  <cp:keywords/>
  <dc:description/>
  <cp:lastModifiedBy>FERNANDO CABUYA</cp:lastModifiedBy>
  <cp:revision/>
  <cp:lastPrinted>2026-05-21T19:29:00Z</cp:lastPrinted>
  <dcterms:created xsi:type="dcterms:W3CDTF">2025-07-17T16:49:37Z</dcterms:created>
  <dcterms:modified xsi:type="dcterms:W3CDTF">2026-05-22T18:09:44Z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2025-07-17T21:05:27Z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9c5e665e-a695-4c20-bb27-996d6755f67a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