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2"/>
  <workbookPr codeName="ThisWorkbook"/>
  <mc:AlternateContent xmlns:mc="http://schemas.openxmlformats.org/markup-compatibility/2006">
    <mc:Choice Requires="x15">
      <x15ac:absPath xmlns:x15ac="http://schemas.microsoft.com/office/spreadsheetml/2010/11/ac" url="C:\Users\ingor\Desktop\RAHABILITACIÓN VIAS URBANAS VILLETA\EP Y ANEXOS\"/>
    </mc:Choice>
  </mc:AlternateContent>
  <xr:revisionPtr revIDLastSave="0" documentId="13_ncr:1_{87827CCB-4B75-45BC-AE3B-9D23366D3028}" xr6:coauthVersionLast="47" xr6:coauthVersionMax="47" xr10:uidLastSave="{00000000-0000-0000-0000-000000000000}"/>
  <bookViews>
    <workbookView xWindow="11424" yWindow="0" windowWidth="11712" windowHeight="12336" tabRatio="906" xr2:uid="{00000000-000D-0000-FFFF-FFFF00000000}"/>
  </bookViews>
  <sheets>
    <sheet name="PRESUPUESTO OFICIAL (Entidad)" sheetId="265" r:id="rId1"/>
    <sheet name="PROPUESTA ECONOMICA"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#REF!</definedName>
    <definedName name="\00" localSheetId="1">#REF!</definedName>
    <definedName name="\00">#REF!</definedName>
    <definedName name="\a" localSheetId="2">#REF!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2">#REF!</definedName>
    <definedName name="\s" localSheetId="1">#REF!</definedName>
    <definedName name="\s">#REF!</definedName>
    <definedName name="\V" localSheetId="1">#REF!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2">#REF!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2">#REF!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2">#REF!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2">#REF!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2">#REF!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2">#REF!</definedName>
    <definedName name="__MA2" localSheetId="1">#REF!</definedName>
    <definedName name="__MA2">#REF!</definedName>
    <definedName name="__mun2" localSheetId="2">[19]PESOS!#REF!</definedName>
    <definedName name="__mun2" localSheetId="1">[19]PESOS!#REF!</definedName>
    <definedName name="__mun2">[19]PESOS!#REF!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 localSheetId="1">#REF!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 localSheetId="2">'INDICAR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localSheetId="1" hidden="1">#REF!</definedName>
    <definedName name="_Fill" hidden="1">#REF!</definedName>
    <definedName name="_xlnm._FilterDatabase" localSheetId="0" hidden="1">'PRESUPUESTO OFICIAL (Entidad)'!$F$12:$F$22</definedName>
    <definedName name="_xlnm._FilterDatabase" localSheetId="1" hidden="1">'PROPUESTA ECONOMICA'!$F$12:$F$22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2">#REF!</definedName>
    <definedName name="_IPC2002" localSheetId="1">#REF!</definedName>
    <definedName name="_IPC2002">#REF!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2">[19]PESOS!#REF!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hidden="1">#REF!</definedName>
    <definedName name="_srn001" localSheetId="2">#REF!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'[23]DUB-823'!#REF!</definedName>
    <definedName name="A_1" localSheetId="1">#REF!</definedName>
    <definedName name="A_1">#REF!</definedName>
    <definedName name="A_impresión_IM" localSheetId="2">#REF!</definedName>
    <definedName name="A_impresión_IM" localSheetId="1">#REF!</definedName>
    <definedName name="A_impresión_IM">#REF!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2">#REF!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2">'[33]MC SF GAVIONES'!#REF!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'INDICAR CÓDIGO DEL ITEM DE PAGO'!$A$1:$Q$94</definedName>
    <definedName name="_xlnm.Print_Area" localSheetId="0">'PRESUPUESTO OFICIAL (Entidad)'!$A$1:$L$36</definedName>
    <definedName name="_xlnm.Print_Area" localSheetId="1">'PROPUESTA ECONOMICA'!$A$1:$J$47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2">'INDICAR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2">#REF!</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1">#REF!</definedName>
    <definedName name="C._C.">#REF!</definedName>
    <definedName name="C_" localSheetId="2">#REF!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2">#REF!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'[51]A. P. U.'!#REF!</definedName>
    <definedName name="CCT" localSheetId="1">#REF!</definedName>
    <definedName name="CCT">#REF!</definedName>
    <definedName name="ccto210" localSheetId="2">#REF!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[55]Hoja1!$C$27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[58]TARIFAS!$A$1:$F$52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[59]civ_roma!$C$803:$G$804</definedName>
    <definedName name="Criterios_IM" localSheetId="1">'[3]7422CW00'!#REF!</definedName>
    <definedName name="Criterios_IM">'[3]7422CW00'!#REF!</definedName>
    <definedName name="Criticidad">[60]Tabla!$A$1:$A$5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2">#REF!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2">'INDICAR CÓDIGO DEL ITEM DE PAGO'!ERR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2">'[23]GPI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[59]civ_roma!$C$9:$G$799</definedName>
    <definedName name="DATO1">'[61]46'!$D$3:$CK$429</definedName>
    <definedName name="DATOS" localSheetId="2">#REF!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1">#REF!</definedName>
    <definedName name="dc">#REF!</definedName>
    <definedName name="Dcacm" localSheetId="2">#REF!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#REF!</definedName>
    <definedName name="DEMOLICIÓN">'[63]BASE-LISTAS'!$B$24:$B$29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2">#REF!</definedName>
    <definedName name="DEX" localSheetId="1">#REF!</definedName>
    <definedName name="DEX">#REF!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[66]CÁLCULOS!$H$34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2">#REF!</definedName>
    <definedName name="ENTRADASP" localSheetId="1">#REF!</definedName>
    <definedName name="ENTRADASP">#REF!</definedName>
    <definedName name="EPECIALIDAD_SIDOE" localSheetId="1">[12]Tablas!#REF!</definedName>
    <definedName name="EPECIALIDAD_SIDOE">[12]Tablas!#REF!</definedName>
    <definedName name="equipo">[69]Equipo!$A$7:$A$65536</definedName>
    <definedName name="EQUIPO1" localSheetId="1">#REF!</definedName>
    <definedName name="EQUIPO1">#REF!</definedName>
    <definedName name="EQUIPOS" localSheetId="2">'[70]TABLA EQUIPOS'!$A$3:$D$70</definedName>
    <definedName name="Equipos" localSheetId="1">#REF!</definedName>
    <definedName name="Equipos">#REF!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#REF!</definedName>
    <definedName name="ETAP">#REF!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2">#REF!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[23]PAJ825!#REF!</definedName>
    <definedName name="EXCROC">'[73]Análisis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'[74]Itemes Renovación'!#REF!</definedName>
    <definedName name="FACTURADO">'[74]Itemes Renovación'!#REF!</definedName>
    <definedName name="FareWellStmnt" localSheetId="1">[50]!FareWellStmnt</definedName>
    <definedName name="FareWellStmnt">[50]!FareWellStmnt</definedName>
    <definedName name="FaseProyecto" localSheetId="1">#REF!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#REF!</definedName>
    <definedName name="fer" localSheetId="2">'[37]Res-Accide-10'!#REF!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 localSheetId="1">'[3]7422CW00'!#REF!</definedName>
    <definedName name="FORDESCR">'[3]7422CW00'!#REF!</definedName>
    <definedName name="FORM_C3">[77]Hoja1!$A$33:$N$51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2">#REF!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1">[12]Tablas!#REF!</definedName>
    <definedName name="GTC">[12]Tablas!#REF!</definedName>
    <definedName name="GTE" localSheetId="1">[12]Tablas!#REF!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2">#REF!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[55]Datos!$D$8</definedName>
    <definedName name="hen">[55]Datos!$D$9</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2">'INDICAR CÓDIGO DEL ITEM DE PAGO'!ERR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'[79]1'!$N$41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[80]TABLAS!$A$1:$A$65536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[81]INSUMOS!$A$1:$E$65536</definedName>
    <definedName name="Insumos_auxiliares" localSheetId="2">[82]Insumos!#REF!</definedName>
    <definedName name="Insumos_auxiliares" localSheetId="1">[82]Insumos!#REF!</definedName>
    <definedName name="Insumos_auxiliares">[82]Insumos!#REF!</definedName>
    <definedName name="Insumos_basicos" localSheetId="2">#REF!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[72]Hoja3!$F$7:$F$9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2">'INDICAR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1">#REF!</definedName>
    <definedName name="klklk">#REF!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[84]LISTADO!#REF!</definedName>
    <definedName name="Libro1_Hoja1_Lista">[84]LISTADO!#REF!</definedName>
    <definedName name="LICITACION" localSheetId="2">#REF!</definedName>
    <definedName name="LICITACION" localSheetId="1">#REF!</definedName>
    <definedName name="LICITACION">#REF!</definedName>
    <definedName name="LINEA" localSheetId="2">[85]CONT_ADI!#REF!</definedName>
    <definedName name="LINEA" localSheetId="1">[85]CONT_ADI!#REF!</definedName>
    <definedName name="LINEA">[85]CONT_ADI!#REF!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1">#REF!</definedName>
    <definedName name="lt">#REF!</definedName>
    <definedName name="lun" localSheetId="2">'[37]Res-Accide-10'!#REF!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2">'[37]Res-Accide-10'!#REF!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1">'[37]Res-Accide-10'!#REF!</definedName>
    <definedName name="mar">'[37]Res-Accide-10'!#REF!</definedName>
    <definedName name="MARCO_H" localSheetId="1">#REF!</definedName>
    <definedName name="MARCO_H">#REF!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RIAL">'[70]TABLA MATERIALES'!$A$3:$D$654</definedName>
    <definedName name="materiales">[69]materiales!$A$7:$A$1317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2">#REF!</definedName>
    <definedName name="NUEVO" localSheetId="1">#REF!</definedName>
    <definedName name="NUEVO">#REF!</definedName>
    <definedName name="Num_Pmt_Per_Year" localSheetId="1">#REF!</definedName>
    <definedName name="Num_Pmt_Per_Year">#REF!</definedName>
    <definedName name="Number_of_Payments" localSheetId="1">MATCH(0.01,'PROPUESTA ECONOMICA'!End_Bal,-1)+1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1" hidden="1">#REF!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localSheetId="1" hidden="1">#REF!</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1">DATE(YEAR('PROPUESTA ECONOMICA'!Loan_Start),MONTH('PROPUESTA ECONOMICA'!Loan_Start)+Payment_Number,DAY('PROPUESTA ECONOMICA'!Loan_Start))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1">#REF!</definedName>
    <definedName name="Pb">#REF!</definedName>
    <definedName name="Pd" localSheetId="1">#REF!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[55]Hoja1!$C$4</definedName>
    <definedName name="phen">[55]Hoja1!$C$5</definedName>
    <definedName name="Pindis" localSheetId="1">#REF!</definedName>
    <definedName name="Pindis">#REF!</definedName>
    <definedName name="pint" localSheetId="1">'[76]7422CW00'!#REF!</definedName>
    <definedName name="pint">'[76]7422CW00'!#REF!</definedName>
    <definedName name="pintura" localSheetId="1">'[76]7422CW00'!#REF!</definedName>
    <definedName name="pintura">'[76]7422CW00'!#REF!</definedName>
    <definedName name="pintyura" localSheetId="1">[94]STRSUMM0!#REF!</definedName>
    <definedName name="pintyura">[94]STRSUMM0!#REF!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2">#REF!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'[95]Hoja 1 '!#REF!</definedName>
    <definedName name="PORTADA2">'[95]Hoja 1 '!#REF!</definedName>
    <definedName name="POSICION_PRESUP" localSheetId="1">[11]Tablas!#REF!</definedName>
    <definedName name="POSICION_PRESUP">[11]Tablas!#REF!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2">#REF!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1">OFFSET('PROPUESTA ECONOMICA'!Full_Print,0,0,[0]!Last_Row)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2">'INDICAR CÓDIGO DEL ITEM DE PAGO'!ERR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#REF!</definedName>
    <definedName name="Q" localSheetId="2">#REF!</definedName>
    <definedName name="Q" localSheetId="1">#REF!</definedName>
    <definedName name="Q">#REF!</definedName>
    <definedName name="Q_actual">'[97]ORITO 02 '!$E$7</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1">#REF!</definedName>
    <definedName name="QS">#REF!</definedName>
    <definedName name="Qt">'[97]ORITO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'[91] ASR+Nafta'!$E$9:$E$21</definedName>
    <definedName name="Recall_3">'[91]Todos+Nafta'!$E$9:$E$21</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2">[99]original_sist!$B$1:$L$167</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1">[100]Ingenieria!#REF!</definedName>
    <definedName name="RID">[100]Ingenieria!#REF!</definedName>
    <definedName name="RISP" localSheetId="1">'[3]7422CW00'!#REF!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#REF!</definedName>
    <definedName name="SEMANA_C3" localSheetId="1">#REF!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2">'INDICAR CÓDIGO DEL ITEM DE PAGO'!ERR</definedName>
    <definedName name="SI">[0]!ERR</definedName>
    <definedName name="SINGOLO" localSheetId="1">'[3]7422CW00'!#REF!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(Entidad)'!$H$31</definedName>
    <definedName name="solver_lhs1" localSheetId="1" hidden="1">'PROPUESTA ECONOMICA'!$H$33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(Entidad)'!$H$31</definedName>
    <definedName name="solver_opt" localSheetId="1" hidden="1">'PROPUESTA ECONOMICA'!$H$33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(Entidad)'!$H$32</definedName>
    <definedName name="solver_rhs1" localSheetId="1" hidden="1">'PROPUESTA ECONOMICA'!$H$34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'[102]PxQ Cantidades'!#REF!</definedName>
    <definedName name="Stock">'[102]PxQ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2">#REF!</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[103]Hoja3!$B$4:$F$28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'[105]Bases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[90]Tablas!$U$6:$U$15</definedName>
    <definedName name="TipoNeces">[90]Tablas!$Q$6:$Q$8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[55]Datos!$D$14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2">#REF!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2">[106]desmonte!$E$48</definedName>
    <definedName name="TRAT">[107]desmonte!$E$48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[111]CONTRATO!$E$9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ECONOMICA'!Loan_Amount*'PROPUESTA ECONOMICA'!Interest_Rate*'PROPUESTA ECONOMICA'!Loan_Years*'PROPUESTA ECONOMICA'!Loan_Start&gt;0,1,0)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1">'[76]7422CW00'!#REF!</definedName>
    <definedName name="vfh">'[76]7422CW00'!#REF!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[90]Tablas!$A$6:$A$26</definedName>
    <definedName name="VigenciaDolares" localSheetId="1">#REF!</definedName>
    <definedName name="VigenciaDolares">#REF!</definedName>
    <definedName name="VigenciaPesos" localSheetId="1">#REF!</definedName>
    <definedName name="VigenciaPesos">#REF!</definedName>
    <definedName name="VIGFUTURA">[90]Tablas!$J$6:$J$8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2">#REF!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'[112]2004'!#REF!</definedName>
    <definedName name="WBS">'[112]2004'!#REF!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'[37]Res-Accide-10'!#REF!</definedName>
    <definedName name="WDFSDF">'[37]Res-Accide-10'!#REF!</definedName>
    <definedName name="wedw" localSheetId="1">#REF!</definedName>
    <definedName name="wedw">#REF!</definedName>
    <definedName name="WEFWE" localSheetId="2">'[37]Res-Accide-10'!#REF!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1">'[37]Res-Accide-10'!#REF!</definedName>
    <definedName name="WILSON">'[37]Res-Accide-10'!#REF!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265" l="1"/>
  <c r="G21" i="265"/>
  <c r="G20" i="265"/>
  <c r="G19" i="265"/>
  <c r="G18" i="265"/>
  <c r="G17" i="265"/>
  <c r="G16" i="265"/>
  <c r="G15" i="265"/>
  <c r="H19" i="270"/>
  <c r="H18" i="270"/>
  <c r="K31" i="268"/>
  <c r="C11" i="270"/>
  <c r="H19" i="265" l="1"/>
  <c r="H18" i="265"/>
  <c r="H21" i="270" l="1"/>
  <c r="H20" i="270"/>
  <c r="H17" i="270"/>
  <c r="H16" i="270"/>
  <c r="H15" i="270"/>
  <c r="H21" i="265" l="1"/>
  <c r="H20" i="265"/>
  <c r="H17" i="265"/>
  <c r="H16" i="265"/>
  <c r="H15" i="265"/>
  <c r="H22" i="265" l="1"/>
  <c r="H24" i="265" l="1"/>
  <c r="H22" i="270" l="1"/>
  <c r="H24" i="270" s="1"/>
  <c r="H26" i="27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kevin gongora</author>
  </authors>
  <commentList>
    <comment ref="D19" authorId="0" shapeId="0" xr:uid="{5460667A-8170-405E-9D05-743F5F46C1A1}">
      <text>
        <r>
          <rPr>
            <b/>
            <sz val="9"/>
            <color indexed="81"/>
            <rFont val="Tahoma"/>
            <family val="2"/>
          </rPr>
          <t>kevin gongora:</t>
        </r>
        <r>
          <rPr>
            <sz val="9"/>
            <color indexed="81"/>
            <rFont val="Tahoma"/>
            <family val="2"/>
          </rPr>
          <t xml:space="preserve">
incluye corte y demolicion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kevin gongora</author>
  </authors>
  <commentList>
    <comment ref="D19" authorId="0" shapeId="0" xr:uid="{1407AAB6-D978-49D5-A55F-6DE8E68090A5}">
      <text>
        <r>
          <rPr>
            <b/>
            <sz val="9"/>
            <color indexed="81"/>
            <rFont val="Tahoma"/>
            <family val="2"/>
          </rPr>
          <t>kevin gongora:</t>
        </r>
        <r>
          <rPr>
            <sz val="9"/>
            <color indexed="81"/>
            <rFont val="Tahoma"/>
            <family val="2"/>
          </rPr>
          <t xml:space="preserve">
incluye corte y demolicion </t>
        </r>
      </text>
    </comment>
  </commentList>
</comments>
</file>

<file path=xl/sharedStrings.xml><?xml version="1.0" encoding="utf-8"?>
<sst xmlns="http://schemas.openxmlformats.org/spreadsheetml/2006/main" count="162" uniqueCount="98">
  <si>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</si>
  <si>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</si>
  <si>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</si>
  <si>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</si>
  <si>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</si>
  <si>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</si>
  <si>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</si>
  <si>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DESCRIPCION</t>
  </si>
  <si>
    <t>UND.</t>
  </si>
  <si>
    <t>CANTIDAD</t>
  </si>
  <si>
    <t>VALOR UNITARIO</t>
  </si>
  <si>
    <t xml:space="preserve">VALOR TOTAL                                </t>
  </si>
  <si>
    <t>Subtotal</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</si>
  <si>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</si>
  <si>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</si>
  <si>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</si>
  <si>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</si>
  <si>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</si>
  <si>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</si>
  <si>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</si>
  <si>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</si>
  <si>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</si>
  <si>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</si>
  <si>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</si>
  <si>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</si>
  <si>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</si>
  <si>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</si>
  <si>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</si>
  <si>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</si>
  <si>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</si>
  <si>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</si>
  <si>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</si>
  <si>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</si>
  <si>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</si>
  <si>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</si>
  <si>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</si>
  <si>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</si>
  <si>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</si>
  <si>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</si>
  <si>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</si>
  <si>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</si>
  <si>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</si>
  <si>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</si>
  <si>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</si>
  <si>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</si>
  <si>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</si>
  <si>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</si>
  <si>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</si>
  <si>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</si>
  <si>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</si>
  <si>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</si>
  <si>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</si>
  <si>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</si>
  <si>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</si>
  <si>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</si>
  <si>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</si>
  <si>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</si>
  <si>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</si>
  <si>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</si>
  <si>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</si>
  <si>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</si>
  <si>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</si>
  <si>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</si>
  <si>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</si>
  <si>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</si>
  <si>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</si>
  <si>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</si>
  <si>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</si>
  <si>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</si>
  <si>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</si>
  <si>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</si>
  <si>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</si>
  <si>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</si>
  <si>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</si>
  <si>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</si>
  <si>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</si>
  <si>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</si>
  <si>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</si>
  <si>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</si>
  <si>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</si>
  <si>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</si>
  <si>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</si>
  <si>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</si>
  <si>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</si>
  <si>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</si>
  <si>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M3</t>
  </si>
  <si>
    <t>AJUSTE AL PESO</t>
  </si>
  <si>
    <t>Firma el proponente</t>
  </si>
  <si>
    <t>SELLO DE FISURAS</t>
  </si>
  <si>
    <t>SELLO DE GRIETAS</t>
  </si>
  <si>
    <t>SUBBASE GRANULAR</t>
  </si>
  <si>
    <t>BASE GRANULAR</t>
  </si>
  <si>
    <t>EXCAVACIÓN PARA REPARACIÓN DEL PAVIMENTO EXISTENTE (INCLUYE RETIRO DE ESCOMBROS CON CARGUE MENOR A 5 Km)</t>
  </si>
  <si>
    <t>RIEGO DE IMPRIMACIÓN</t>
  </si>
  <si>
    <t>MEZCLA DENSA EN CALIENTE  TIPO MDC-10  (INCLUYE CEMENTO ASFÁLTICO)</t>
  </si>
  <si>
    <t>ML</t>
  </si>
  <si>
    <t>M2</t>
  </si>
  <si>
    <t xml:space="preserve">MANTENIMIENTO CORRECTIVO PARA LA CONSERVACIÓN DE LA MALLA VIAL URBANA DEL MUNICIPIO DE VILLETA, CUNDINAMARCA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</si>
</sst>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 numFmtId="204" formatCode="&quot;$&quot;\ #,##0_);\(&quot;$&quot;\ #,##0\)"/>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sz val="12"/>
      <color theme="0"/>
      <name val="Arial Narrow"/>
      <family val="2"/>
    </font>
    <font>
      <sz val="10"/>
      <name val="Arial"/>
      <family val="2"/>
    </font>
    <font>
      <b/>
      <sz val="11"/>
      <name val="Arial Narrow"/>
      <family val="2"/>
    </font>
    <font>
      <b/>
      <sz val="9"/>
      <color indexed="81"/>
      <name val="Tahoma"/>
      <family val="2"/>
    </font>
    <font>
      <sz val="9"/>
      <color indexed="81"/>
      <name val="Tahoma"/>
      <family val="2"/>
    </font>
    <font>
      <sz val="18"/>
      <name val="Helvetica"/>
      <family val="2"/>
    </font>
    <font>
      <sz val="18"/>
      <color indexed="8"/>
      <name val="Helvetica"/>
      <family val="2"/>
    </font>
    <font>
      <sz val="18"/>
      <color theme="1"/>
      <name val="Helvetica"/>
      <family val="2"/>
    </font>
    <font>
      <b/>
      <sz val="12"/>
      <name val="Arial"/>
      <family val="2"/>
    </font>
    <font>
      <sz val="12"/>
      <name val="Arial"/>
      <family val="2"/>
    </font>
    <font>
      <sz val="12"/>
      <color indexed="8"/>
      <name val="Arial"/>
      <family val="2"/>
    </font>
    <font>
      <sz val="12"/>
      <color theme="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0">
      <protection locked="0"/>
    </xf>
    <xf numFmtId="0" fontId="48" fillId="0" borderId="0"/>
    <xf numFmtId="0" fontId="49" fillId="0" borderId="0" applyNumberFormat="0" applyFill="0" applyBorder="0" applyAlignment="0" applyProtection="0">
      <alignment vertical="top"/>
      <protection locked="0"/>
    </xf>
    <xf numFmtId="42" fontId="59" fillId="0" borderId="0" applyFont="0" applyFill="0" applyBorder="0" applyAlignment="0" applyProtection="0"/>
    <xf numFmtId="44" fontId="59" fillId="0" borderId="0" applyFont="0" applyFill="0" applyBorder="0" applyAlignment="0" applyProtection="0"/>
  </cellStyleXfs>
  <cellXfs count="351">
    <xf numFmtId="0" fontId="0" fillId="0" borderId="0" xfId="0"/>
    <xf numFmtId="0" fontId="29" fillId="0" borderId="0" xfId="89" applyFont="1"/>
    <xf numFmtId="0" fontId="32" fillId="0" borderId="0" xfId="90" applyFont="1"/>
    <xf numFmtId="0" fontId="31" fillId="0" borderId="0" xfId="90" applyFont="1"/>
    <xf numFmtId="0" fontId="33" fillId="0" borderId="0" xfId="89" applyFont="1"/>
    <xf numFmtId="0" fontId="33" fillId="0" borderId="36" xfId="89" applyFont="1" applyBorder="1"/>
    <xf numFmtId="0" fontId="33" fillId="0" borderId="37" xfId="89" applyFont="1" applyBorder="1"/>
    <xf numFmtId="0" fontId="33" fillId="0" borderId="18" xfId="73" applyFont="1" applyBorder="1" applyAlignment="1">
      <alignment horizontal="center" vertical="center"/>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1" xfId="0" applyFont="1" applyBorder="1"/>
    <xf numFmtId="0" fontId="31" fillId="0" borderId="52"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3"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4" xfId="0" applyFont="1" applyBorder="1"/>
    <xf numFmtId="0" fontId="31" fillId="0" borderId="55" xfId="0" applyFont="1" applyBorder="1"/>
    <xf numFmtId="0" fontId="31" fillId="0" borderId="56" xfId="0" applyFont="1" applyBorder="1"/>
    <xf numFmtId="43" fontId="31" fillId="24" borderId="57" xfId="0" applyNumberFormat="1" applyFont="1" applyFill="1" applyBorder="1"/>
    <xf numFmtId="43" fontId="31" fillId="0" borderId="57"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59"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7" xfId="0" applyNumberFormat="1" applyFont="1" applyFill="1" applyBorder="1"/>
    <xf numFmtId="173" fontId="31" fillId="0" borderId="57" xfId="34" applyFont="1" applyBorder="1"/>
    <xf numFmtId="173" fontId="31" fillId="0" borderId="38" xfId="34" applyFont="1" applyBorder="1"/>
    <xf numFmtId="0" fontId="31" fillId="0" borderId="60"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7"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0" xfId="34" applyFont="1" applyBorder="1"/>
    <xf numFmtId="173" fontId="31" fillId="0" borderId="18" xfId="34" applyFont="1" applyBorder="1"/>
    <xf numFmtId="0" fontId="31" fillId="0" borderId="61" xfId="0" applyFont="1" applyBorder="1"/>
    <xf numFmtId="0" fontId="31" fillId="0" borderId="62" xfId="0" applyFont="1" applyBorder="1"/>
    <xf numFmtId="4" fontId="31" fillId="24" borderId="65" xfId="0" applyNumberFormat="1" applyFont="1" applyFill="1" applyBorder="1" applyAlignment="1">
      <alignment horizontal="center" vertical="center"/>
    </xf>
    <xf numFmtId="0" fontId="31" fillId="24" borderId="65" xfId="0" applyFont="1" applyFill="1" applyBorder="1" applyAlignment="1">
      <alignment horizontal="center" vertical="center"/>
    </xf>
    <xf numFmtId="0" fontId="31" fillId="0" borderId="66" xfId="0" applyFont="1" applyBorder="1"/>
    <xf numFmtId="0" fontId="47" fillId="0" borderId="68" xfId="0" applyFont="1" applyBorder="1" applyAlignment="1">
      <alignment horizontal="center"/>
    </xf>
    <xf numFmtId="0" fontId="47" fillId="0" borderId="52" xfId="0" applyFont="1" applyBorder="1" applyAlignment="1">
      <alignment horizontal="center"/>
    </xf>
    <xf numFmtId="0" fontId="47" fillId="0" borderId="69"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5" xfId="0" applyFont="1" applyBorder="1" applyAlignment="1">
      <alignment horizontal="right" vertical="center"/>
    </xf>
    <xf numFmtId="0" fontId="45" fillId="0" borderId="55" xfId="0" applyFont="1" applyBorder="1" applyAlignment="1">
      <alignment horizontal="center"/>
    </xf>
    <xf numFmtId="0" fontId="31" fillId="0" borderId="56" xfId="0" applyFont="1" applyBorder="1" applyAlignment="1">
      <alignment horizontal="center"/>
    </xf>
    <xf numFmtId="0" fontId="47" fillId="0" borderId="70" xfId="0" applyFont="1" applyBorder="1" applyAlignment="1">
      <alignment vertical="center"/>
    </xf>
    <xf numFmtId="0" fontId="47" fillId="0" borderId="51" xfId="0" applyFont="1" applyBorder="1" applyAlignment="1">
      <alignment vertical="center"/>
    </xf>
    <xf numFmtId="0" fontId="45" fillId="0" borderId="51" xfId="0" applyFont="1" applyBorder="1" applyAlignment="1">
      <alignment horizontal="center"/>
    </xf>
    <xf numFmtId="0" fontId="31" fillId="0" borderId="59" xfId="0" applyFont="1" applyBorder="1" applyAlignment="1">
      <alignment horizontal="center"/>
    </xf>
    <xf numFmtId="0" fontId="33" fillId="25" borderId="0" xfId="89" applyFont="1" applyFill="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79" xfId="0" applyFont="1" applyBorder="1"/>
    <xf numFmtId="0" fontId="31" fillId="0" borderId="80" xfId="0" applyFont="1" applyBorder="1"/>
    <xf numFmtId="0" fontId="31" fillId="0" borderId="81" xfId="0" applyFont="1" applyBorder="1"/>
    <xf numFmtId="0" fontId="52" fillId="0" borderId="0" xfId="0" applyFont="1" applyAlignment="1">
      <alignment horizontal="left"/>
    </xf>
    <xf numFmtId="0" fontId="53" fillId="0" borderId="0" xfId="0" applyFont="1" applyAlignment="1">
      <alignment horizontal="left"/>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79" xfId="90" applyFont="1" applyBorder="1"/>
    <xf numFmtId="0" fontId="33" fillId="0" borderId="80" xfId="89" applyFont="1" applyBorder="1"/>
    <xf numFmtId="184" fontId="33" fillId="0" borderId="80" xfId="34" applyNumberFormat="1" applyFont="1" applyBorder="1"/>
    <xf numFmtId="0" fontId="33" fillId="0" borderId="81" xfId="89" applyFont="1" applyBorder="1"/>
    <xf numFmtId="0" fontId="54" fillId="24" borderId="67" xfId="0" applyFont="1" applyFill="1" applyBorder="1" applyAlignment="1">
      <alignment horizontal="center" vertical="center"/>
    </xf>
    <xf numFmtId="0" fontId="52" fillId="0" borderId="85" xfId="0" applyFont="1" applyBorder="1" applyAlignment="1">
      <alignment horizontal="left"/>
    </xf>
    <xf numFmtId="0" fontId="52" fillId="0" borderId="36" xfId="0" applyFont="1" applyBorder="1" applyAlignment="1">
      <alignment horizontal="left"/>
    </xf>
    <xf numFmtId="0" fontId="55" fillId="0" borderId="86" xfId="0" applyFont="1" applyBorder="1" applyAlignment="1">
      <alignment horizontal="left"/>
    </xf>
    <xf numFmtId="0" fontId="56" fillId="0" borderId="86" xfId="0" applyFont="1" applyBorder="1" applyAlignment="1">
      <alignment horizontal="left"/>
    </xf>
    <xf numFmtId="0" fontId="33" fillId="0" borderId="92" xfId="89" applyFont="1" applyBorder="1"/>
    <xf numFmtId="0" fontId="33" fillId="25" borderId="92" xfId="89" applyFont="1" applyFill="1" applyBorder="1"/>
    <xf numFmtId="0" fontId="30" fillId="24" borderId="56" xfId="73" applyFont="1" applyFill="1" applyBorder="1" applyAlignment="1">
      <alignment vertical="center"/>
    </xf>
    <xf numFmtId="0" fontId="30" fillId="24" borderId="55" xfId="73" applyFont="1" applyFill="1" applyBorder="1" applyAlignment="1">
      <alignment vertical="center"/>
    </xf>
    <xf numFmtId="0" fontId="58" fillId="24" borderId="55" xfId="73" applyFont="1" applyFill="1" applyBorder="1" applyAlignment="1">
      <alignment vertical="center"/>
    </xf>
    <xf numFmtId="0" fontId="30" fillId="24" borderId="54" xfId="73" applyFont="1" applyFill="1" applyBorder="1" applyAlignment="1">
      <alignment vertical="center"/>
    </xf>
    <xf numFmtId="176" fontId="30" fillId="0" borderId="18" xfId="39" applyNumberFormat="1" applyFont="1" applyBorder="1" applyAlignment="1">
      <alignment horizontal="right" vertical="center"/>
    </xf>
    <xf numFmtId="0" fontId="30" fillId="0" borderId="0" xfId="128" applyFont="1" applyAlignment="1">
      <alignment horizontal="left" vertical="center"/>
    </xf>
    <xf numFmtId="9" fontId="33" fillId="0" borderId="0" xfId="129" applyNumberFormat="1" applyFont="1" applyBorder="1" applyAlignment="1">
      <alignment horizontal="center" vertical="center"/>
    </xf>
    <xf numFmtId="180" fontId="30" fillId="0" borderId="0" xfId="129" applyNumberFormat="1" applyFont="1" applyBorder="1" applyAlignment="1">
      <alignment vertical="center"/>
    </xf>
    <xf numFmtId="0" fontId="33" fillId="25" borderId="0" xfId="128" applyFont="1" applyFill="1" applyAlignment="1">
      <alignment vertical="center"/>
    </xf>
    <xf numFmtId="186" fontId="30" fillId="25" borderId="12" xfId="73" applyNumberFormat="1" applyFont="1" applyFill="1" applyBorder="1" applyAlignment="1">
      <alignment vertical="center"/>
    </xf>
    <xf numFmtId="203" fontId="29" fillId="0" borderId="0" xfId="89" applyNumberFormat="1" applyFont="1"/>
    <xf numFmtId="42" fontId="29" fillId="0" borderId="0" xfId="257" applyFont="1"/>
    <xf numFmtId="44" fontId="29" fillId="0" borderId="0" xfId="89" applyNumberFormat="1" applyFont="1"/>
    <xf numFmtId="204" fontId="33" fillId="0" borderId="18" xfId="62" applyNumberFormat="1" applyFont="1" applyBorder="1" applyAlignment="1">
      <alignment horizontal="right" vertical="center" wrapText="1"/>
    </xf>
    <xf numFmtId="0" fontId="52" fillId="0" borderId="87" xfId="0" applyFont="1" applyBorder="1" applyAlignment="1">
      <alignment horizontal="center" wrapText="1"/>
    </xf>
    <xf numFmtId="0" fontId="33" fillId="27" borderId="30" xfId="95" applyNumberFormat="1" applyFont="1" applyFill="1" applyBorder="1" applyAlignment="1">
      <alignment horizontal="center" vertical="center"/>
    </xf>
    <xf numFmtId="9" fontId="33" fillId="25" borderId="0" xfId="129" applyNumberFormat="1" applyFont="1" applyFill="1" applyBorder="1" applyAlignment="1">
      <alignment horizontal="center" vertical="center"/>
    </xf>
    <xf numFmtId="180" fontId="30" fillId="25" borderId="0" xfId="129" applyNumberFormat="1" applyFont="1" applyFill="1" applyBorder="1" applyAlignment="1">
      <alignment vertical="center"/>
    </xf>
    <xf numFmtId="42" fontId="31" fillId="0" borderId="62" xfId="257" applyFont="1" applyBorder="1"/>
    <xf numFmtId="42" fontId="31" fillId="0" borderId="61" xfId="0" applyNumberFormat="1" applyFont="1" applyBorder="1"/>
    <xf numFmtId="49" fontId="63" fillId="0" borderId="18" xfId="0" applyNumberFormat="1" applyFont="1" applyBorder="1" applyAlignment="1">
      <alignment vertical="center" wrapText="1"/>
    </xf>
    <xf numFmtId="0" fontId="64" fillId="0" borderId="18" xfId="0" applyFont="1" applyBorder="1" applyAlignment="1">
      <alignment horizontal="center" vertical="center"/>
    </xf>
    <xf numFmtId="1" fontId="65" fillId="0" borderId="18" xfId="258" applyNumberFormat="1" applyFont="1" applyFill="1" applyBorder="1" applyAlignment="1">
      <alignment horizontal="center" vertical="center"/>
    </xf>
    <xf numFmtId="0" fontId="64" fillId="0" borderId="18" xfId="0" applyFont="1" applyBorder="1" applyAlignment="1">
      <alignment vertical="center" wrapText="1"/>
    </xf>
    <xf numFmtId="2" fontId="65" fillId="0" borderId="18" xfId="258" applyNumberFormat="1" applyFont="1" applyFill="1" applyBorder="1" applyAlignment="1">
      <alignment horizontal="center" vertical="center"/>
    </xf>
    <xf numFmtId="167" fontId="66" fillId="0" borderId="18" xfId="39" applyNumberFormat="1" applyFont="1" applyBorder="1" applyAlignment="1">
      <alignment horizontal="right" vertical="center"/>
    </xf>
    <xf numFmtId="49" fontId="66" fillId="0" borderId="0" xfId="131" applyNumberFormat="1" applyFont="1" applyAlignment="1">
      <alignment horizontal="right" vertical="center"/>
    </xf>
    <xf numFmtId="167" fontId="66" fillId="0" borderId="0" xfId="131" applyNumberFormat="1" applyFont="1" applyAlignment="1">
      <alignment vertical="center"/>
    </xf>
    <xf numFmtId="0" fontId="67" fillId="0" borderId="0" xfId="128" applyFont="1"/>
    <xf numFmtId="167" fontId="66" fillId="0" borderId="30" xfId="129" applyNumberFormat="1" applyFont="1" applyBorder="1" applyAlignment="1">
      <alignment vertical="center"/>
    </xf>
    <xf numFmtId="167" fontId="66" fillId="24" borderId="42" xfId="73" applyNumberFormat="1" applyFont="1" applyFill="1" applyBorder="1" applyAlignment="1">
      <alignment vertical="center"/>
    </xf>
    <xf numFmtId="0" fontId="67" fillId="0" borderId="18" xfId="73" applyFont="1" applyBorder="1" applyAlignment="1">
      <alignment horizontal="center" vertical="center"/>
    </xf>
    <xf numFmtId="49" fontId="67" fillId="0" borderId="18" xfId="0" applyNumberFormat="1" applyFont="1" applyBorder="1" applyAlignment="1">
      <alignment vertical="center" wrapText="1"/>
    </xf>
    <xf numFmtId="0" fontId="68" fillId="0" borderId="18" xfId="0" applyFont="1" applyBorder="1" applyAlignment="1">
      <alignment horizontal="center" vertical="center"/>
    </xf>
    <xf numFmtId="1" fontId="69" fillId="0" borderId="18" xfId="258" applyNumberFormat="1" applyFont="1" applyFill="1" applyBorder="1" applyAlignment="1">
      <alignment horizontal="center" vertical="center"/>
    </xf>
    <xf numFmtId="44" fontId="69" fillId="0" borderId="18" xfId="258" applyFont="1" applyFill="1" applyBorder="1" applyAlignment="1">
      <alignment vertical="center"/>
    </xf>
    <xf numFmtId="4" fontId="67" fillId="0" borderId="18" xfId="62" applyNumberFormat="1" applyFont="1" applyBorder="1" applyAlignment="1">
      <alignment horizontal="right" vertical="center" wrapText="1"/>
    </xf>
    <xf numFmtId="0" fontId="68" fillId="0" borderId="18" xfId="0" applyFont="1" applyBorder="1" applyAlignment="1">
      <alignment vertical="center" wrapText="1"/>
    </xf>
    <xf numFmtId="2" fontId="69" fillId="0" borderId="18" xfId="258" applyNumberFormat="1" applyFont="1" applyFill="1" applyBorder="1" applyAlignment="1">
      <alignment horizontal="center" vertical="center"/>
    </xf>
    <xf numFmtId="0" fontId="33" fillId="0" borderId="88" xfId="89" applyFont="1" applyBorder="1" applyAlignment="1">
      <alignment horizontal="center"/>
    </xf>
    <xf numFmtId="0" fontId="33" fillId="0" borderId="77" xfId="89" applyFont="1" applyBorder="1" applyAlignment="1">
      <alignment horizontal="center"/>
    </xf>
    <xf numFmtId="0" fontId="33" fillId="0" borderId="78" xfId="89" applyFont="1" applyBorder="1" applyAlignment="1">
      <alignment horizontal="center"/>
    </xf>
    <xf numFmtId="0" fontId="33" fillId="0" borderId="52" xfId="130" applyFont="1" applyBorder="1" applyAlignment="1">
      <alignment horizontal="center"/>
    </xf>
    <xf numFmtId="0" fontId="33" fillId="0" borderId="68"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3" xfId="89" applyFont="1" applyFill="1" applyBorder="1" applyAlignment="1">
      <alignment horizontal="center" wrapText="1"/>
    </xf>
    <xf numFmtId="0" fontId="30" fillId="0" borderId="84" xfId="130" applyFont="1" applyBorder="1" applyAlignment="1">
      <alignment horizontal="center"/>
    </xf>
    <xf numFmtId="0" fontId="30" fillId="0" borderId="82" xfId="130" applyFont="1" applyBorder="1" applyAlignment="1">
      <alignment horizontal="center"/>
    </xf>
    <xf numFmtId="0" fontId="30" fillId="0" borderId="83" xfId="130" applyFont="1" applyBorder="1" applyAlignment="1">
      <alignment horizont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58" fillId="24" borderId="39" xfId="73" applyFont="1" applyFill="1" applyBorder="1" applyAlignment="1">
      <alignment horizontal="center" vertical="center" wrapText="1"/>
    </xf>
    <xf numFmtId="0" fontId="58" fillId="24" borderId="41" xfId="73" applyFont="1" applyFill="1" applyBorder="1" applyAlignment="1">
      <alignment horizontal="center" vertical="center" wrapText="1"/>
    </xf>
    <xf numFmtId="0" fontId="58" fillId="24" borderId="42" xfId="73" applyFont="1" applyFill="1" applyBorder="1" applyAlignment="1">
      <alignment horizontal="center" vertical="center" wrapText="1"/>
    </xf>
    <xf numFmtId="42" fontId="33" fillId="25" borderId="20" xfId="257" applyFont="1" applyFill="1" applyBorder="1" applyAlignment="1">
      <alignment horizontal="center" vertical="center" wrapText="1"/>
    </xf>
    <xf numFmtId="42" fontId="33" fillId="25" borderId="40" xfId="257"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59" xfId="0" applyFont="1" applyBorder="1" applyAlignment="1">
      <alignment horizontal="center" vertical="center" wrapText="1"/>
    </xf>
    <xf numFmtId="0" fontId="33" fillId="0" borderId="61"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24" xfId="0" applyFont="1" applyBorder="1" applyAlignment="1">
      <alignment horizontal="center" vertical="center" wrapText="1"/>
    </xf>
    <xf numFmtId="0" fontId="66" fillId="0" borderId="19" xfId="73" applyFont="1" applyBorder="1" applyAlignment="1">
      <alignment horizontal="right" vertical="center"/>
    </xf>
    <xf numFmtId="0" fontId="66" fillId="0" borderId="22" xfId="73" applyFont="1" applyBorder="1" applyAlignment="1">
      <alignment horizontal="right" vertical="center"/>
    </xf>
    <xf numFmtId="0" fontId="66" fillId="0" borderId="23" xfId="73" applyFont="1" applyBorder="1" applyAlignment="1">
      <alignment horizontal="right" vertical="center"/>
    </xf>
    <xf numFmtId="0" fontId="66" fillId="0" borderId="27" xfId="128" applyFont="1" applyBorder="1" applyAlignment="1">
      <alignment horizontal="right" vertical="center"/>
    </xf>
    <xf numFmtId="0" fontId="66" fillId="0" borderId="31" xfId="128" applyFont="1" applyBorder="1" applyAlignment="1">
      <alignment horizontal="right" vertical="center"/>
    </xf>
    <xf numFmtId="0" fontId="66" fillId="0" borderId="28" xfId="128" applyFont="1" applyBorder="1" applyAlignment="1">
      <alignment horizontal="right" vertical="center"/>
    </xf>
    <xf numFmtId="0" fontId="66" fillId="0" borderId="21" xfId="128" applyFont="1" applyBorder="1" applyAlignment="1">
      <alignment horizontal="right" vertical="center"/>
    </xf>
    <xf numFmtId="0" fontId="66" fillId="0" borderId="22" xfId="128" applyFont="1" applyBorder="1" applyAlignment="1">
      <alignment horizontal="right" vertical="center"/>
    </xf>
    <xf numFmtId="0" fontId="66" fillId="0" borderId="23" xfId="128" applyFont="1" applyBorder="1" applyAlignment="1">
      <alignment horizontal="right" vertical="center"/>
    </xf>
    <xf numFmtId="0" fontId="60" fillId="0" borderId="0" xfId="89" applyFont="1" applyAlignment="1">
      <alignment horizontal="center"/>
    </xf>
    <xf numFmtId="0" fontId="30" fillId="0" borderId="19" xfId="73" applyFont="1" applyBorder="1" applyAlignment="1">
      <alignment horizontal="right" vertical="center"/>
    </xf>
    <xf numFmtId="0" fontId="30" fillId="0" borderId="22" xfId="73" applyFont="1" applyBorder="1" applyAlignment="1">
      <alignment horizontal="right" vertical="center"/>
    </xf>
    <xf numFmtId="0" fontId="30" fillId="0" borderId="23" xfId="73" applyFont="1" applyBorder="1" applyAlignment="1">
      <alignment horizontal="right" vertical="center"/>
    </xf>
    <xf numFmtId="0" fontId="30" fillId="0" borderId="21" xfId="128" applyFont="1" applyBorder="1" applyAlignment="1">
      <alignment horizontal="center" vertical="center"/>
    </xf>
    <xf numFmtId="0" fontId="30" fillId="0" borderId="22" xfId="128" applyFont="1" applyBorder="1" applyAlignment="1">
      <alignment horizontal="center" vertical="center"/>
    </xf>
    <xf numFmtId="0" fontId="30" fillId="0" borderId="23" xfId="128" applyFont="1" applyBorder="1" applyAlignment="1">
      <alignment horizontal="center" vertic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52" fillId="0" borderId="88" xfId="0" applyFont="1" applyBorder="1" applyAlignment="1">
      <alignment horizontal="center"/>
    </xf>
    <xf numFmtId="0" fontId="52" fillId="0" borderId="77" xfId="0" applyFont="1" applyBorder="1" applyAlignment="1">
      <alignment horizontal="center"/>
    </xf>
    <xf numFmtId="0" fontId="52" fillId="0" borderId="78"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3"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58" xfId="34" applyNumberFormat="1" applyFont="1" applyBorder="1" applyAlignment="1">
      <alignment horizontal="center"/>
    </xf>
    <xf numFmtId="43" fontId="31" fillId="0" borderId="28" xfId="34" applyNumberFormat="1" applyFont="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58"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4"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4" xfId="0" applyFont="1" applyFill="1" applyBorder="1" applyAlignment="1">
      <alignment horizontal="center"/>
    </xf>
    <xf numFmtId="0" fontId="44" fillId="24" borderId="63"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6" xfId="0" applyFont="1" applyFill="1" applyBorder="1" applyAlignment="1">
      <alignment horizontal="center" vertical="center"/>
    </xf>
    <xf numFmtId="0" fontId="44" fillId="0" borderId="56" xfId="0" applyFont="1" applyBorder="1" applyAlignment="1">
      <alignment horizontal="left" vertical="center"/>
    </xf>
    <xf numFmtId="0" fontId="44" fillId="0" borderId="55" xfId="0" applyFont="1" applyBorder="1" applyAlignment="1">
      <alignment horizontal="left" vertical="center"/>
    </xf>
    <xf numFmtId="0" fontId="44" fillId="0" borderId="54"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31" fillId="0" borderId="28" xfId="0" applyFont="1" applyBorder="1"/>
    <xf numFmtId="0" fontId="31" fillId="0" borderId="58" xfId="0" applyFont="1" applyBorder="1"/>
    <xf numFmtId="2" fontId="31" fillId="0" borderId="58"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0" fillId="0" borderId="76" xfId="256" applyFont="1" applyBorder="1" applyAlignment="1" applyProtection="1">
      <alignment horizontal="center"/>
    </xf>
    <xf numFmtId="0" fontId="50" fillId="0" borderId="49" xfId="256" applyFont="1" applyBorder="1" applyAlignment="1" applyProtection="1">
      <alignment horizontal="center"/>
    </xf>
    <xf numFmtId="0" fontId="51" fillId="0" borderId="74" xfId="0" applyFont="1" applyBorder="1" applyAlignment="1">
      <alignment horizontal="center"/>
    </xf>
    <xf numFmtId="0" fontId="51" fillId="0" borderId="55" xfId="0" applyFont="1" applyBorder="1" applyAlignment="1">
      <alignment horizontal="center"/>
    </xf>
    <xf numFmtId="0" fontId="51" fillId="0" borderId="75" xfId="0" applyFont="1" applyBorder="1" applyAlignment="1">
      <alignment horizontal="center"/>
    </xf>
    <xf numFmtId="0" fontId="45" fillId="0" borderId="71"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4" fillId="0" borderId="71"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73" xfId="255" applyFont="1" applyBorder="1" applyAlignment="1">
      <alignment horizontal="center" vertic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2" xfId="255" applyFont="1" applyBorder="1" applyAlignment="1">
      <alignment horizontal="center" vertical="center"/>
    </xf>
    <xf numFmtId="0" fontId="47" fillId="0" borderId="48" xfId="255" applyFont="1" applyBorder="1" applyAlignment="1">
      <alignment horizontal="center" vertical="center"/>
    </xf>
    <xf numFmtId="0" fontId="47" fillId="0" borderId="74" xfId="255" applyFont="1" applyBorder="1" applyAlignment="1">
      <alignment horizontal="center" vertical="center"/>
    </xf>
    <xf numFmtId="0" fontId="47" fillId="0" borderId="55" xfId="255" applyFont="1" applyBorder="1" applyAlignment="1">
      <alignment horizontal="center" vertical="center"/>
    </xf>
    <xf numFmtId="0" fontId="47" fillId="0" borderId="54" xfId="255" applyFont="1" applyBorder="1" applyAlignment="1">
      <alignment horizontal="center" vertical="center"/>
    </xf>
    <xf numFmtId="0" fontId="47" fillId="0" borderId="64" xfId="255" applyFont="1" applyBorder="1" applyAlignment="1">
      <alignment horizontal="center" vertical="center"/>
    </xf>
    <xf numFmtId="0" fontId="47" fillId="0" borderId="52" xfId="255" applyFont="1" applyBorder="1" applyAlignment="1">
      <alignment horizontal="center" vertical="center"/>
    </xf>
    <xf numFmtId="0" fontId="47" fillId="0" borderId="68" xfId="255" applyFont="1" applyBorder="1" applyAlignment="1">
      <alignment horizontal="center" vertical="center"/>
    </xf>
    <xf numFmtId="0" fontId="47" fillId="0" borderId="62" xfId="255" applyFont="1" applyBorder="1" applyAlignment="1">
      <alignment horizontal="center" vertical="center"/>
    </xf>
    <xf numFmtId="0" fontId="47" fillId="0" borderId="51" xfId="255" applyFont="1" applyBorder="1" applyAlignment="1">
      <alignment horizontal="center" vertical="center"/>
    </xf>
    <xf numFmtId="0" fontId="47" fillId="0" borderId="70" xfId="255" applyFont="1" applyBorder="1" applyAlignment="1">
      <alignment horizontal="center" vertical="center"/>
    </xf>
    <xf numFmtId="0" fontId="47" fillId="0" borderId="64" xfId="0" applyFont="1" applyBorder="1" applyAlignment="1">
      <alignment horizontal="center" vertical="center"/>
    </xf>
    <xf numFmtId="0" fontId="47" fillId="0" borderId="52" xfId="0" applyFont="1" applyBorder="1" applyAlignment="1">
      <alignment horizontal="center" vertical="center"/>
    </xf>
    <xf numFmtId="0" fontId="47" fillId="0" borderId="68" xfId="0" applyFont="1" applyBorder="1" applyAlignment="1">
      <alignment horizontal="center" vertical="center"/>
    </xf>
    <xf numFmtId="0" fontId="47"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5" fillId="0" borderId="71"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6" xfId="0" applyFont="1" applyBorder="1" applyAlignment="1" applyProtection="1">
      <alignment horizontal="center"/>
      <protection locked="0"/>
    </xf>
    <xf numFmtId="0" fontId="44" fillId="0" borderId="55" xfId="0" applyFont="1" applyBorder="1" applyAlignment="1" applyProtection="1">
      <alignment horizontal="center"/>
      <protection locked="0"/>
    </xf>
    <xf numFmtId="0" fontId="44" fillId="0" borderId="54" xfId="0" applyFont="1" applyBorder="1" applyAlignment="1" applyProtection="1">
      <alignment horizontal="center"/>
      <protection locked="0"/>
    </xf>
    <xf numFmtId="0" fontId="31" fillId="0" borderId="19" xfId="0" applyFont="1" applyBorder="1"/>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8" builtinId="4"/>
    <cellStyle name="Moneda [0]" xfId="257" builtinId="7"/>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J36"/>
  <sheetViews>
    <sheetView showGridLines="0" tabSelected="1" view="pageBreakPreview" topLeftCell="A12" zoomScale="55" zoomScaleNormal="55" zoomScaleSheetLayoutView="55" zoomScalePageLayoutView="70" workbookViewId="0">
      <selection activeCell="C15" sqref="C15:H21"/>
    </sheetView>
  </sheetViews>
  <sheetFormatPr baseColWidth="10" defaultColWidth="11.44140625" defaultRowHeight="13.8"/>
  <cols>
    <col min="1" max="2" width="4.44140625" style="1" customWidth="1"/>
    <col min="3" max="3" width="14.6640625" style="1" customWidth="1"/>
    <col min="4" max="4" width="73.33203125" style="1" customWidth="1"/>
    <col min="5" max="5" width="8.6640625" style="1" customWidth="1"/>
    <col min="6" max="6" width="18.88671875" style="1" customWidth="1"/>
    <col min="7" max="7" width="27.33203125" style="1" customWidth="1"/>
    <col min="8" max="8" width="30" style="1" customWidth="1"/>
    <col min="9" max="10" width="4.44140625" style="1" customWidth="1"/>
    <col min="11" max="16384" width="11.44140625" style="1"/>
  </cols>
  <sheetData>
    <row r="1" spans="1:10" ht="16.2" thickBot="1">
      <c r="A1" s="4"/>
      <c r="B1" s="123"/>
      <c r="C1" s="124"/>
      <c r="D1" s="4"/>
      <c r="E1" s="4"/>
      <c r="F1" s="4"/>
      <c r="G1" s="4"/>
      <c r="H1" s="4"/>
      <c r="I1" s="4"/>
      <c r="J1" s="4"/>
    </row>
    <row r="2" spans="1:10" ht="16.2" thickTop="1">
      <c r="A2" s="4"/>
      <c r="B2" s="181"/>
      <c r="C2" s="182"/>
      <c r="D2" s="182"/>
      <c r="E2" s="182"/>
      <c r="F2" s="182"/>
      <c r="G2" s="182"/>
      <c r="H2" s="182"/>
      <c r="I2" s="183"/>
      <c r="J2" s="4"/>
    </row>
    <row r="3" spans="1:10" ht="30.75" customHeight="1">
      <c r="A3" s="4"/>
      <c r="B3" s="5"/>
      <c r="C3" s="156" t="s">
        <v>83</v>
      </c>
      <c r="D3" s="4"/>
      <c r="E3" s="4"/>
      <c r="F3" s="4"/>
      <c r="G3" s="4"/>
      <c r="H3" s="4"/>
      <c r="I3" s="6"/>
      <c r="J3" s="4"/>
    </row>
    <row r="4" spans="1:10" ht="15.6">
      <c r="A4" s="4"/>
      <c r="B4" s="5"/>
      <c r="C4" s="136" t="s">
        <v>0</v>
      </c>
      <c r="D4" s="4"/>
      <c r="E4" s="4"/>
      <c r="F4" s="4"/>
      <c r="G4" s="4"/>
      <c r="H4" s="4"/>
      <c r="I4" s="6"/>
      <c r="J4" s="4"/>
    </row>
    <row r="5" spans="1:10" ht="16.2" thickBot="1">
      <c r="A5" s="4"/>
      <c r="B5" s="5"/>
      <c r="C5" s="123"/>
      <c r="D5" s="4"/>
      <c r="E5" s="4"/>
      <c r="F5" s="4"/>
      <c r="G5" s="4"/>
      <c r="H5" s="4"/>
      <c r="I5" s="6"/>
      <c r="J5" s="4"/>
    </row>
    <row r="6" spans="1:10" ht="31.5" customHeight="1" thickTop="1">
      <c r="A6" s="4"/>
      <c r="B6" s="5"/>
      <c r="C6" s="200" t="s">
        <v>3</v>
      </c>
      <c r="D6" s="201"/>
      <c r="E6" s="201"/>
      <c r="F6" s="201"/>
      <c r="G6" s="201"/>
      <c r="H6" s="202"/>
      <c r="I6" s="6"/>
      <c r="J6" s="4"/>
    </row>
    <row r="7" spans="1:10" ht="15.6">
      <c r="A7" s="4"/>
      <c r="B7" s="140"/>
      <c r="C7" s="184" t="s">
        <v>4</v>
      </c>
      <c r="D7" s="184"/>
      <c r="E7" s="184"/>
      <c r="F7" s="184"/>
      <c r="G7" s="184"/>
      <c r="H7" s="185"/>
      <c r="I7" s="6"/>
      <c r="J7" s="4"/>
    </row>
    <row r="8" spans="1:10" s="100" customFormat="1" ht="15.6">
      <c r="A8" s="99"/>
      <c r="B8" s="141"/>
      <c r="C8" s="194" t="s">
        <v>84</v>
      </c>
      <c r="D8" s="195"/>
      <c r="E8" s="195"/>
      <c r="F8" s="195"/>
      <c r="G8" s="195"/>
      <c r="H8" s="196"/>
      <c r="I8" s="101"/>
      <c r="J8" s="99"/>
    </row>
    <row r="9" spans="1:10" ht="15.6">
      <c r="A9" s="4"/>
      <c r="B9" s="140"/>
      <c r="C9" s="194"/>
      <c r="D9" s="195"/>
      <c r="E9" s="195"/>
      <c r="F9" s="195"/>
      <c r="G9" s="195"/>
      <c r="H9" s="196"/>
      <c r="I9" s="6"/>
      <c r="J9" s="4"/>
    </row>
    <row r="10" spans="1:10" ht="34.5" customHeight="1" thickBot="1">
      <c r="A10" s="4"/>
      <c r="B10" s="140"/>
      <c r="C10" s="197" t="s">
        <v>5</v>
      </c>
      <c r="D10" s="198"/>
      <c r="E10" s="198"/>
      <c r="F10" s="198"/>
      <c r="G10" s="198"/>
      <c r="H10" s="199"/>
      <c r="I10" s="6"/>
      <c r="J10" s="4"/>
    </row>
    <row r="11" spans="1:10" ht="75.599999999999994" customHeight="1" thickBot="1">
      <c r="A11" s="4"/>
      <c r="B11" s="5"/>
      <c r="C11" s="205" t="s">
        <v>97</v>
      </c>
      <c r="D11" s="206"/>
      <c r="E11" s="206"/>
      <c r="F11" s="206"/>
      <c r="G11" s="206"/>
      <c r="H11" s="207"/>
      <c r="I11" s="6"/>
      <c r="J11" s="4"/>
    </row>
    <row r="12" spans="1:10" ht="30" customHeight="1">
      <c r="A12" s="4"/>
      <c r="B12" s="5"/>
      <c r="C12" s="192" t="s">
        <v>6</v>
      </c>
      <c r="D12" s="192" t="s">
        <v>7</v>
      </c>
      <c r="E12" s="186" t="s">
        <v>8</v>
      </c>
      <c r="F12" s="186" t="s">
        <v>9</v>
      </c>
      <c r="G12" s="188" t="s">
        <v>10</v>
      </c>
      <c r="H12" s="190" t="s">
        <v>11</v>
      </c>
      <c r="I12" s="6"/>
      <c r="J12" s="4"/>
    </row>
    <row r="13" spans="1:10" ht="30" customHeight="1" thickBot="1">
      <c r="A13" s="4"/>
      <c r="B13" s="5"/>
      <c r="C13" s="193"/>
      <c r="D13" s="193"/>
      <c r="E13" s="187"/>
      <c r="F13" s="187"/>
      <c r="G13" s="189"/>
      <c r="H13" s="191"/>
      <c r="I13" s="6"/>
      <c r="J13" s="4"/>
    </row>
    <row r="14" spans="1:10" ht="30" customHeight="1">
      <c r="A14" s="4"/>
      <c r="B14" s="5"/>
      <c r="C14" s="142"/>
      <c r="D14" s="144"/>
      <c r="E14" s="143"/>
      <c r="F14" s="143"/>
      <c r="G14" s="143"/>
      <c r="H14" s="145"/>
      <c r="I14" s="6"/>
      <c r="J14" s="4"/>
    </row>
    <row r="15" spans="1:10" ht="15.6">
      <c r="A15" s="4"/>
      <c r="B15" s="5"/>
      <c r="C15" s="173">
        <v>1</v>
      </c>
      <c r="D15" s="174" t="s">
        <v>88</v>
      </c>
      <c r="E15" s="175" t="s">
        <v>95</v>
      </c>
      <c r="F15" s="176">
        <v>500</v>
      </c>
      <c r="G15" s="177">
        <f>1.33*10548</f>
        <v>14028.84</v>
      </c>
      <c r="H15" s="178">
        <f>G15*F15</f>
        <v>7014420</v>
      </c>
      <c r="I15" s="6"/>
      <c r="J15" s="4"/>
    </row>
    <row r="16" spans="1:10" ht="30" customHeight="1">
      <c r="A16" s="4"/>
      <c r="B16" s="5"/>
      <c r="C16" s="173">
        <v>2</v>
      </c>
      <c r="D16" s="174" t="s">
        <v>89</v>
      </c>
      <c r="E16" s="175" t="s">
        <v>95</v>
      </c>
      <c r="F16" s="176">
        <v>500</v>
      </c>
      <c r="G16" s="177">
        <f>1.33*12107</f>
        <v>16102.310000000001</v>
      </c>
      <c r="H16" s="178">
        <f t="shared" ref="H16:H21" si="0">G16*F16</f>
        <v>8051155.0000000009</v>
      </c>
      <c r="I16" s="6"/>
      <c r="J16" s="4"/>
    </row>
    <row r="17" spans="1:10" ht="39.6" customHeight="1">
      <c r="A17" s="4"/>
      <c r="B17" s="5"/>
      <c r="C17" s="173">
        <v>3</v>
      </c>
      <c r="D17" s="179" t="s">
        <v>90</v>
      </c>
      <c r="E17" s="175" t="s">
        <v>85</v>
      </c>
      <c r="F17" s="180">
        <v>30</v>
      </c>
      <c r="G17" s="177">
        <f>1.33*105725</f>
        <v>140614.25</v>
      </c>
      <c r="H17" s="178">
        <f t="shared" si="0"/>
        <v>4218427.5</v>
      </c>
      <c r="I17" s="6"/>
      <c r="J17" s="4"/>
    </row>
    <row r="18" spans="1:10" ht="39.6" customHeight="1">
      <c r="A18" s="4"/>
      <c r="B18" s="5"/>
      <c r="C18" s="173">
        <v>4</v>
      </c>
      <c r="D18" s="179" t="s">
        <v>91</v>
      </c>
      <c r="E18" s="175" t="s">
        <v>85</v>
      </c>
      <c r="F18" s="180">
        <v>30</v>
      </c>
      <c r="G18" s="177">
        <f>1.33*147229</f>
        <v>195814.57</v>
      </c>
      <c r="H18" s="178">
        <f t="shared" ref="H18:H19" si="1">G18*F18</f>
        <v>5874437.1000000006</v>
      </c>
      <c r="I18" s="6"/>
      <c r="J18" s="4"/>
    </row>
    <row r="19" spans="1:10" ht="39.6" customHeight="1">
      <c r="A19" s="4"/>
      <c r="B19" s="5"/>
      <c r="C19" s="173">
        <v>5</v>
      </c>
      <c r="D19" s="179" t="s">
        <v>92</v>
      </c>
      <c r="E19" s="175" t="s">
        <v>85</v>
      </c>
      <c r="F19" s="180">
        <v>75</v>
      </c>
      <c r="G19" s="177">
        <f>1.33*202137</f>
        <v>268842.21000000002</v>
      </c>
      <c r="H19" s="178">
        <f t="shared" si="1"/>
        <v>20163165.75</v>
      </c>
      <c r="I19" s="6"/>
      <c r="J19" s="4"/>
    </row>
    <row r="20" spans="1:10" ht="39.6" customHeight="1">
      <c r="A20" s="4"/>
      <c r="B20" s="5"/>
      <c r="C20" s="173">
        <v>6</v>
      </c>
      <c r="D20" s="179" t="s">
        <v>93</v>
      </c>
      <c r="E20" s="175" t="s">
        <v>96</v>
      </c>
      <c r="F20" s="180">
        <v>500</v>
      </c>
      <c r="G20" s="177">
        <f>1.33*6425</f>
        <v>8545.25</v>
      </c>
      <c r="H20" s="178">
        <f t="shared" si="0"/>
        <v>4272625</v>
      </c>
      <c r="I20" s="6"/>
      <c r="J20" s="4"/>
    </row>
    <row r="21" spans="1:10" ht="39.6" customHeight="1">
      <c r="A21" s="4"/>
      <c r="B21" s="5"/>
      <c r="C21" s="173">
        <v>7</v>
      </c>
      <c r="D21" s="179" t="s">
        <v>94</v>
      </c>
      <c r="E21" s="175" t="s">
        <v>85</v>
      </c>
      <c r="F21" s="180">
        <v>84.440200267629223</v>
      </c>
      <c r="G21" s="177">
        <f>1.33*1339256</f>
        <v>1781210.48</v>
      </c>
      <c r="H21" s="178">
        <f t="shared" si="0"/>
        <v>150405769.64999998</v>
      </c>
      <c r="I21" s="6"/>
      <c r="J21" s="4"/>
    </row>
    <row r="22" spans="1:10" ht="30" customHeight="1">
      <c r="A22" s="4"/>
      <c r="B22" s="5"/>
      <c r="C22" s="223" t="s">
        <v>12</v>
      </c>
      <c r="D22" s="224"/>
      <c r="E22" s="224"/>
      <c r="F22" s="224"/>
      <c r="G22" s="225"/>
      <c r="H22" s="167">
        <f>SUM(H15:H21)</f>
        <v>199999999.99999997</v>
      </c>
      <c r="I22" s="6"/>
      <c r="J22" s="4"/>
    </row>
    <row r="23" spans="1:10" s="2" customFormat="1" ht="15.6">
      <c r="A23" s="10"/>
      <c r="B23" s="11"/>
      <c r="C23" s="168"/>
      <c r="D23" s="168"/>
      <c r="E23" s="168"/>
      <c r="F23" s="168"/>
      <c r="G23" s="168"/>
      <c r="H23" s="169"/>
      <c r="I23" s="13"/>
      <c r="J23" s="10"/>
    </row>
    <row r="24" spans="1:10" s="2" customFormat="1" ht="30" customHeight="1" thickBot="1">
      <c r="A24" s="10"/>
      <c r="B24" s="11"/>
      <c r="C24" s="170"/>
      <c r="D24" s="229" t="s">
        <v>13</v>
      </c>
      <c r="E24" s="230"/>
      <c r="F24" s="230"/>
      <c r="G24" s="231"/>
      <c r="H24" s="171">
        <f>H22</f>
        <v>199999999.99999997</v>
      </c>
      <c r="I24" s="13"/>
      <c r="J24" s="10"/>
    </row>
    <row r="25" spans="1:10" s="2" customFormat="1" ht="30" customHeight="1" thickBot="1">
      <c r="A25" s="10"/>
      <c r="B25" s="11"/>
      <c r="C25" s="170"/>
      <c r="D25" s="226" t="s">
        <v>14</v>
      </c>
      <c r="E25" s="227"/>
      <c r="F25" s="227"/>
      <c r="G25" s="228"/>
      <c r="H25" s="172">
        <f>H24</f>
        <v>199999999.99999997</v>
      </c>
      <c r="I25" s="13"/>
      <c r="J25" s="10"/>
    </row>
    <row r="26" spans="1:10" s="2" customFormat="1" ht="30" customHeight="1">
      <c r="A26" s="10"/>
      <c r="B26" s="11"/>
      <c r="C26" s="127"/>
      <c r="D26" s="147"/>
      <c r="E26" s="148"/>
      <c r="F26" s="149"/>
      <c r="G26" s="150"/>
      <c r="H26" s="151"/>
      <c r="I26" s="13"/>
      <c r="J26" s="10"/>
    </row>
    <row r="27" spans="1:10" s="2" customFormat="1" ht="16.2" thickBot="1">
      <c r="A27" s="10"/>
      <c r="B27" s="11"/>
      <c r="C27" s="127"/>
      <c r="D27" s="127"/>
      <c r="E27" s="127"/>
      <c r="F27" s="128"/>
      <c r="G27" s="129"/>
      <c r="H27" s="130"/>
      <c r="I27" s="13"/>
      <c r="J27" s="10"/>
    </row>
    <row r="28" spans="1:10" s="2" customFormat="1" ht="15.6">
      <c r="A28" s="10"/>
      <c r="B28" s="11"/>
      <c r="C28" s="14"/>
      <c r="D28" s="215"/>
      <c r="E28" s="215"/>
      <c r="F28" s="215"/>
      <c r="G28" s="215"/>
      <c r="H28" s="216"/>
      <c r="I28" s="15"/>
      <c r="J28" s="10"/>
    </row>
    <row r="29" spans="1:10" s="2" customFormat="1" ht="46.5" customHeight="1">
      <c r="A29" s="10"/>
      <c r="B29" s="11"/>
      <c r="C29" s="203" t="s">
        <v>15</v>
      </c>
      <c r="D29" s="204"/>
      <c r="E29" s="214" t="s">
        <v>7</v>
      </c>
      <c r="F29" s="214"/>
      <c r="G29" s="214"/>
      <c r="H29" s="103" t="s">
        <v>16</v>
      </c>
      <c r="I29" s="16"/>
      <c r="J29" s="10"/>
    </row>
    <row r="30" spans="1:10" s="2" customFormat="1" ht="32.25" customHeight="1">
      <c r="A30" s="10"/>
      <c r="B30" s="11"/>
      <c r="C30" s="203" t="s">
        <v>17</v>
      </c>
      <c r="D30" s="204"/>
      <c r="E30" s="213" t="s">
        <v>18</v>
      </c>
      <c r="F30" s="213"/>
      <c r="G30" s="104" t="s">
        <v>19</v>
      </c>
      <c r="H30" s="102">
        <v>0.25</v>
      </c>
      <c r="I30" s="16"/>
      <c r="J30" s="10"/>
    </row>
    <row r="31" spans="1:10" s="2" customFormat="1" ht="30" customHeight="1">
      <c r="A31" s="10"/>
      <c r="B31" s="11"/>
      <c r="C31" s="203" t="s">
        <v>20</v>
      </c>
      <c r="D31" s="204"/>
      <c r="E31" s="210" t="s">
        <v>21</v>
      </c>
      <c r="F31" s="211"/>
      <c r="G31" s="104" t="s">
        <v>22</v>
      </c>
      <c r="H31" s="102">
        <v>0.03</v>
      </c>
      <c r="I31" s="16"/>
      <c r="J31" s="10"/>
    </row>
    <row r="32" spans="1:10" s="3" customFormat="1" ht="58.5" customHeight="1">
      <c r="A32" s="10"/>
      <c r="B32" s="11"/>
      <c r="C32" s="217"/>
      <c r="D32" s="218"/>
      <c r="E32" s="212" t="s">
        <v>23</v>
      </c>
      <c r="F32" s="213"/>
      <c r="G32" s="104" t="s">
        <v>24</v>
      </c>
      <c r="H32" s="102">
        <v>0.05</v>
      </c>
      <c r="I32" s="13"/>
      <c r="J32" s="10"/>
    </row>
    <row r="33" spans="1:10" ht="39" customHeight="1">
      <c r="A33" s="4"/>
      <c r="B33" s="5"/>
      <c r="C33" s="219"/>
      <c r="D33" s="220"/>
      <c r="E33" s="213" t="s">
        <v>25</v>
      </c>
      <c r="F33" s="213"/>
      <c r="G33" s="104" t="s">
        <v>26</v>
      </c>
      <c r="H33" s="102">
        <v>0.33</v>
      </c>
      <c r="I33" s="6"/>
      <c r="J33" s="4"/>
    </row>
    <row r="34" spans="1:10" ht="47.25" customHeight="1" thickBot="1">
      <c r="A34" s="4"/>
      <c r="B34" s="5"/>
      <c r="C34" s="221"/>
      <c r="D34" s="222"/>
      <c r="E34" s="208"/>
      <c r="F34" s="208"/>
      <c r="G34" s="208"/>
      <c r="H34" s="209"/>
      <c r="I34" s="6"/>
      <c r="J34" s="4"/>
    </row>
    <row r="35" spans="1:10" ht="16.2" thickBot="1">
      <c r="A35" s="4"/>
      <c r="B35" s="131"/>
      <c r="C35" s="132"/>
      <c r="D35" s="133"/>
      <c r="E35" s="132"/>
      <c r="F35" s="132"/>
      <c r="G35" s="132"/>
      <c r="H35" s="132"/>
      <c r="I35" s="134"/>
      <c r="J35" s="4"/>
    </row>
    <row r="36" spans="1:10" ht="16.2" thickTop="1">
      <c r="A36" s="4"/>
      <c r="B36" s="4"/>
      <c r="C36" s="4"/>
      <c r="D36" s="4"/>
      <c r="E36" s="4"/>
      <c r="F36" s="4"/>
      <c r="G36" s="4"/>
      <c r="H36" s="4"/>
      <c r="I36" s="4"/>
      <c r="J36" s="4"/>
    </row>
  </sheetData>
  <mergeCells count="26">
    <mergeCell ref="C30:D30"/>
    <mergeCell ref="C11:H11"/>
    <mergeCell ref="E34:H34"/>
    <mergeCell ref="C31:D31"/>
    <mergeCell ref="E31:F31"/>
    <mergeCell ref="E32:F32"/>
    <mergeCell ref="E33:F33"/>
    <mergeCell ref="C29:D29"/>
    <mergeCell ref="E29:G29"/>
    <mergeCell ref="E30:F30"/>
    <mergeCell ref="D28:H28"/>
    <mergeCell ref="C32:D34"/>
    <mergeCell ref="C22:G22"/>
    <mergeCell ref="D25:G25"/>
    <mergeCell ref="D24:G24"/>
    <mergeCell ref="B2:I2"/>
    <mergeCell ref="C7:H7"/>
    <mergeCell ref="F12:F13"/>
    <mergeCell ref="G12:G13"/>
    <mergeCell ref="H12:H13"/>
    <mergeCell ref="C12:C13"/>
    <mergeCell ref="D12:D13"/>
    <mergeCell ref="E12:E13"/>
    <mergeCell ref="C8:H9"/>
    <mergeCell ref="C10:H10"/>
    <mergeCell ref="C6:H6"/>
  </mergeCells>
  <pageMargins left="0.11811023622047245" right="0.11811023622047245" top="0.15748031496062992" bottom="0.15748031496062992" header="0.31496062992125984" footer="0.31496062992125984"/>
  <pageSetup scale="38"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4"/>
  <sheetViews>
    <sheetView showGridLines="0" view="pageBreakPreview" topLeftCell="A21" zoomScale="70" zoomScaleNormal="55" zoomScaleSheetLayoutView="70" zoomScalePageLayoutView="70" workbookViewId="0">
      <selection activeCell="P35" sqref="P35"/>
    </sheetView>
  </sheetViews>
  <sheetFormatPr baseColWidth="10" defaultColWidth="11.44140625" defaultRowHeight="13.8"/>
  <cols>
    <col min="1" max="2" width="4.44140625" style="1" customWidth="1"/>
    <col min="3" max="3" width="14.6640625" style="1" customWidth="1"/>
    <col min="4" max="4" width="73.33203125" style="1" customWidth="1"/>
    <col min="5" max="5" width="8.6640625" style="1" customWidth="1"/>
    <col min="6" max="6" width="18.88671875" style="1" customWidth="1"/>
    <col min="7" max="7" width="23.88671875" style="1" customWidth="1"/>
    <col min="8" max="8" width="30" style="1" customWidth="1"/>
    <col min="9" max="10" width="4.44140625" style="1" customWidth="1"/>
    <col min="11" max="16384" width="11.44140625" style="1"/>
  </cols>
  <sheetData>
    <row r="1" spans="1:10" ht="16.2" thickBot="1">
      <c r="A1" s="4"/>
      <c r="B1" s="123"/>
      <c r="C1" s="124"/>
      <c r="D1" s="4"/>
      <c r="E1" s="4"/>
      <c r="F1" s="4"/>
      <c r="G1" s="4"/>
      <c r="H1" s="4"/>
      <c r="I1" s="4"/>
      <c r="J1" s="4"/>
    </row>
    <row r="2" spans="1:10" ht="16.2" thickTop="1">
      <c r="A2" s="4"/>
      <c r="B2" s="181"/>
      <c r="C2" s="182"/>
      <c r="D2" s="182"/>
      <c r="E2" s="182"/>
      <c r="F2" s="182"/>
      <c r="G2" s="182"/>
      <c r="H2" s="182"/>
      <c r="I2" s="183"/>
      <c r="J2" s="4"/>
    </row>
    <row r="3" spans="1:10" ht="30.75" customHeight="1">
      <c r="A3" s="4"/>
      <c r="B3" s="5"/>
      <c r="C3" s="156" t="s">
        <v>83</v>
      </c>
      <c r="D3" s="4"/>
      <c r="E3" s="4"/>
      <c r="F3" s="4"/>
      <c r="G3" s="4"/>
      <c r="H3" s="4"/>
      <c r="I3" s="6"/>
      <c r="J3" s="4"/>
    </row>
    <row r="4" spans="1:10" ht="15.6">
      <c r="A4" s="4"/>
      <c r="B4" s="5"/>
      <c r="C4" s="136" t="s">
        <v>0</v>
      </c>
      <c r="D4" s="4"/>
      <c r="E4" s="4"/>
      <c r="F4" s="4"/>
      <c r="G4" s="4"/>
      <c r="H4" s="4"/>
      <c r="I4" s="6"/>
      <c r="J4" s="4"/>
    </row>
    <row r="5" spans="1:10" ht="16.2" thickBot="1">
      <c r="A5" s="4"/>
      <c r="B5" s="5"/>
      <c r="C5" s="123"/>
      <c r="D5" s="4"/>
      <c r="E5" s="4"/>
      <c r="F5" s="4"/>
      <c r="G5" s="4"/>
      <c r="H5" s="4"/>
      <c r="I5" s="6"/>
      <c r="J5" s="4"/>
    </row>
    <row r="6" spans="1:10" ht="31.5" customHeight="1" thickTop="1">
      <c r="A6" s="4"/>
      <c r="B6" s="5"/>
      <c r="C6" s="200" t="s">
        <v>3</v>
      </c>
      <c r="D6" s="201"/>
      <c r="E6" s="201"/>
      <c r="F6" s="201"/>
      <c r="G6" s="201"/>
      <c r="H6" s="202"/>
      <c r="I6" s="6"/>
      <c r="J6" s="4"/>
    </row>
    <row r="7" spans="1:10" ht="15.6">
      <c r="A7" s="4"/>
      <c r="B7" s="140"/>
      <c r="C7" s="184" t="s">
        <v>27</v>
      </c>
      <c r="D7" s="184"/>
      <c r="E7" s="184"/>
      <c r="F7" s="184"/>
      <c r="G7" s="184"/>
      <c r="H7" s="185"/>
      <c r="I7" s="6"/>
      <c r="J7" s="4"/>
    </row>
    <row r="8" spans="1:10" s="100" customFormat="1" ht="15.6">
      <c r="A8" s="99"/>
      <c r="B8" s="141"/>
      <c r="C8" s="194"/>
      <c r="D8" s="195"/>
      <c r="E8" s="195"/>
      <c r="F8" s="195"/>
      <c r="G8" s="195"/>
      <c r="H8" s="196"/>
      <c r="I8" s="101"/>
      <c r="J8" s="99"/>
    </row>
    <row r="9" spans="1:10" ht="15.6">
      <c r="A9" s="4"/>
      <c r="B9" s="140"/>
      <c r="C9" s="194"/>
      <c r="D9" s="195"/>
      <c r="E9" s="195"/>
      <c r="F9" s="195"/>
      <c r="G9" s="195"/>
      <c r="H9" s="196"/>
      <c r="I9" s="6"/>
      <c r="J9" s="4"/>
    </row>
    <row r="10" spans="1:10" ht="34.5" customHeight="1" thickBot="1">
      <c r="A10" s="4"/>
      <c r="B10" s="140"/>
      <c r="C10" s="197" t="s">
        <v>5</v>
      </c>
      <c r="D10" s="198"/>
      <c r="E10" s="198"/>
      <c r="F10" s="198"/>
      <c r="G10" s="198"/>
      <c r="H10" s="199"/>
      <c r="I10" s="6"/>
      <c r="J10" s="4"/>
    </row>
    <row r="11" spans="1:10" ht="75.599999999999994" customHeight="1" thickBot="1">
      <c r="A11" s="4"/>
      <c r="B11" s="5"/>
      <c r="C11" s="205" t="str">
        <f>'PRESUPUESTO OFICIAL (Entidad)'!C11:H11</f>
        <v xml:space="preserve">MANTENIMIENTO CORRECTIVO PARA LA CONSERVACIÓN DE LA MALLA VIAL URBANA DEL MUNICIPIO DE VILLETA, CUNDINAMARCA                    </v>
      </c>
      <c r="D11" s="206"/>
      <c r="E11" s="206"/>
      <c r="F11" s="206"/>
      <c r="G11" s="206"/>
      <c r="H11" s="207"/>
      <c r="I11" s="6"/>
      <c r="J11" s="4"/>
    </row>
    <row r="12" spans="1:10" ht="30" customHeight="1">
      <c r="A12" s="4"/>
      <c r="B12" s="5"/>
      <c r="C12" s="192" t="s">
        <v>6</v>
      </c>
      <c r="D12" s="192" t="s">
        <v>7</v>
      </c>
      <c r="E12" s="186" t="s">
        <v>8</v>
      </c>
      <c r="F12" s="186" t="s">
        <v>9</v>
      </c>
      <c r="G12" s="188" t="s">
        <v>10</v>
      </c>
      <c r="H12" s="190" t="s">
        <v>11</v>
      </c>
      <c r="I12" s="6"/>
      <c r="J12" s="4"/>
    </row>
    <row r="13" spans="1:10" ht="30" customHeight="1" thickBot="1">
      <c r="A13" s="4"/>
      <c r="B13" s="5"/>
      <c r="C13" s="193"/>
      <c r="D13" s="193"/>
      <c r="E13" s="187"/>
      <c r="F13" s="187"/>
      <c r="G13" s="189"/>
      <c r="H13" s="191"/>
      <c r="I13" s="6"/>
      <c r="J13" s="4"/>
    </row>
    <row r="14" spans="1:10" ht="30" customHeight="1">
      <c r="A14" s="4"/>
      <c r="B14" s="5"/>
      <c r="C14" s="142"/>
      <c r="D14" s="144"/>
      <c r="E14" s="143"/>
      <c r="F14" s="143"/>
      <c r="G14" s="143"/>
      <c r="H14" s="145"/>
      <c r="I14" s="6"/>
      <c r="J14" s="4"/>
    </row>
    <row r="15" spans="1:10" ht="51.6" customHeight="1">
      <c r="A15" s="4"/>
      <c r="B15" s="5"/>
      <c r="C15" s="7">
        <v>1</v>
      </c>
      <c r="D15" s="162" t="s">
        <v>88</v>
      </c>
      <c r="E15" s="163" t="s">
        <v>95</v>
      </c>
      <c r="F15" s="164">
        <v>500</v>
      </c>
      <c r="G15" s="8"/>
      <c r="H15" s="155">
        <f>G15*F15</f>
        <v>0</v>
      </c>
      <c r="I15" s="6"/>
      <c r="J15" s="4"/>
    </row>
    <row r="16" spans="1:10" ht="30" customHeight="1">
      <c r="A16" s="4"/>
      <c r="B16" s="5"/>
      <c r="C16" s="7">
        <v>2</v>
      </c>
      <c r="D16" s="162" t="s">
        <v>89</v>
      </c>
      <c r="E16" s="163" t="s">
        <v>95</v>
      </c>
      <c r="F16" s="164">
        <v>500</v>
      </c>
      <c r="G16" s="8"/>
      <c r="H16" s="155">
        <f t="shared" ref="H16:H21" si="0">G16*F16</f>
        <v>0</v>
      </c>
      <c r="I16" s="6"/>
      <c r="J16" s="4"/>
    </row>
    <row r="17" spans="1:10" ht="39.6" customHeight="1">
      <c r="A17" s="4"/>
      <c r="B17" s="5"/>
      <c r="C17" s="7">
        <v>3</v>
      </c>
      <c r="D17" s="165" t="s">
        <v>90</v>
      </c>
      <c r="E17" s="163" t="s">
        <v>85</v>
      </c>
      <c r="F17" s="166">
        <v>30</v>
      </c>
      <c r="G17" s="8"/>
      <c r="H17" s="155">
        <f t="shared" si="0"/>
        <v>0</v>
      </c>
      <c r="I17" s="6"/>
      <c r="J17" s="4"/>
    </row>
    <row r="18" spans="1:10" ht="39.6" customHeight="1">
      <c r="A18" s="4"/>
      <c r="B18" s="5"/>
      <c r="C18" s="7">
        <v>4</v>
      </c>
      <c r="D18" s="165" t="s">
        <v>91</v>
      </c>
      <c r="E18" s="163" t="s">
        <v>85</v>
      </c>
      <c r="F18" s="166">
        <v>30</v>
      </c>
      <c r="G18" s="9"/>
      <c r="H18" s="155">
        <f t="shared" ref="H18:H19" si="1">G18*F18</f>
        <v>0</v>
      </c>
      <c r="I18" s="6"/>
      <c r="J18" s="4"/>
    </row>
    <row r="19" spans="1:10" ht="39.6" customHeight="1">
      <c r="A19" s="4"/>
      <c r="B19" s="5"/>
      <c r="C19" s="7">
        <v>5</v>
      </c>
      <c r="D19" s="165" t="s">
        <v>92</v>
      </c>
      <c r="E19" s="163" t="s">
        <v>85</v>
      </c>
      <c r="F19" s="166">
        <v>75</v>
      </c>
      <c r="G19" s="9"/>
      <c r="H19" s="155">
        <f t="shared" si="1"/>
        <v>0</v>
      </c>
      <c r="I19" s="6"/>
      <c r="J19" s="4"/>
    </row>
    <row r="20" spans="1:10" ht="39.6" customHeight="1">
      <c r="A20" s="4"/>
      <c r="B20" s="5"/>
      <c r="C20" s="7">
        <v>6</v>
      </c>
      <c r="D20" s="165" t="s">
        <v>93</v>
      </c>
      <c r="E20" s="163" t="s">
        <v>96</v>
      </c>
      <c r="F20" s="166">
        <v>500</v>
      </c>
      <c r="G20" s="9"/>
      <c r="H20" s="155">
        <f t="shared" si="0"/>
        <v>0</v>
      </c>
      <c r="I20" s="6"/>
      <c r="J20" s="4"/>
    </row>
    <row r="21" spans="1:10" ht="39.6" customHeight="1">
      <c r="A21" s="4"/>
      <c r="B21" s="5"/>
      <c r="C21" s="7">
        <v>7</v>
      </c>
      <c r="D21" s="165" t="s">
        <v>94</v>
      </c>
      <c r="E21" s="163" t="s">
        <v>85</v>
      </c>
      <c r="F21" s="166">
        <v>84.440200267629223</v>
      </c>
      <c r="G21" s="9"/>
      <c r="H21" s="155">
        <f t="shared" si="0"/>
        <v>0</v>
      </c>
      <c r="I21" s="6"/>
      <c r="J21" s="4"/>
    </row>
    <row r="22" spans="1:10" ht="30" customHeight="1">
      <c r="A22" s="4"/>
      <c r="B22" s="5"/>
      <c r="C22" s="233" t="s">
        <v>12</v>
      </c>
      <c r="D22" s="234"/>
      <c r="E22" s="234"/>
      <c r="F22" s="234"/>
      <c r="G22" s="235"/>
      <c r="H22" s="146">
        <f>SUM(H15:H21)</f>
        <v>0</v>
      </c>
      <c r="I22" s="6"/>
      <c r="J22" s="4"/>
    </row>
    <row r="23" spans="1:10" s="2" customFormat="1" ht="15.6">
      <c r="A23" s="10"/>
      <c r="B23" s="11"/>
      <c r="C23" s="125"/>
      <c r="D23" s="125"/>
      <c r="E23" s="125"/>
      <c r="F23" s="125"/>
      <c r="G23" s="125"/>
      <c r="H23" s="126"/>
      <c r="I23" s="13"/>
      <c r="J23" s="10"/>
    </row>
    <row r="24" spans="1:10" s="2" customFormat="1" ht="30" customHeight="1">
      <c r="A24" s="10"/>
      <c r="B24" s="11"/>
      <c r="C24" s="127"/>
      <c r="D24" s="21" t="s">
        <v>13</v>
      </c>
      <c r="E24" s="18"/>
      <c r="F24" s="19"/>
      <c r="G24" s="20"/>
      <c r="H24" s="22">
        <f>H22</f>
        <v>0</v>
      </c>
      <c r="I24" s="13"/>
      <c r="J24" s="10"/>
    </row>
    <row r="25" spans="1:10" s="2" customFormat="1" ht="30" customHeight="1" thickBot="1">
      <c r="A25" s="10"/>
      <c r="B25" s="11"/>
      <c r="C25" s="127"/>
      <c r="D25" s="236" t="s">
        <v>86</v>
      </c>
      <c r="E25" s="237"/>
      <c r="F25" s="237"/>
      <c r="G25" s="238"/>
      <c r="H25" s="17"/>
      <c r="I25" s="13"/>
      <c r="J25" s="10"/>
    </row>
    <row r="26" spans="1:10" s="2" customFormat="1" ht="30" customHeight="1" thickBot="1">
      <c r="A26" s="10"/>
      <c r="B26" s="11"/>
      <c r="C26" s="127"/>
      <c r="D26" s="23" t="s">
        <v>14</v>
      </c>
      <c r="E26" s="24"/>
      <c r="F26" s="25"/>
      <c r="G26" s="26"/>
      <c r="H26" s="12">
        <f>SUM(H24:H25)</f>
        <v>0</v>
      </c>
      <c r="I26" s="13"/>
      <c r="J26" s="10"/>
    </row>
    <row r="27" spans="1:10" s="2" customFormat="1" ht="30" customHeight="1">
      <c r="A27" s="10"/>
      <c r="B27" s="11"/>
      <c r="C27" s="127"/>
      <c r="D27" s="147"/>
      <c r="E27" s="158"/>
      <c r="F27" s="159"/>
      <c r="G27" s="150"/>
      <c r="H27" s="151"/>
      <c r="I27" s="13"/>
      <c r="J27" s="10"/>
    </row>
    <row r="28" spans="1:10" s="2" customFormat="1" ht="30" customHeight="1">
      <c r="A28" s="10"/>
      <c r="B28" s="11"/>
      <c r="C28" s="127"/>
      <c r="D28" s="147"/>
      <c r="E28" s="148"/>
      <c r="F28" s="149"/>
      <c r="G28" s="150"/>
      <c r="H28" s="151"/>
      <c r="I28" s="13"/>
      <c r="J28" s="10"/>
    </row>
    <row r="29" spans="1:10" s="2" customFormat="1" ht="16.2" thickBot="1">
      <c r="A29" s="10"/>
      <c r="B29" s="11"/>
      <c r="C29" s="127"/>
      <c r="D29" s="127"/>
      <c r="E29" s="127"/>
      <c r="F29" s="128"/>
      <c r="G29" s="129"/>
      <c r="H29" s="130"/>
      <c r="I29" s="13"/>
      <c r="J29" s="10"/>
    </row>
    <row r="30" spans="1:10" s="2" customFormat="1" ht="15.6">
      <c r="A30" s="10"/>
      <c r="B30" s="11"/>
      <c r="C30" s="14"/>
      <c r="D30" s="215"/>
      <c r="E30" s="215"/>
      <c r="F30" s="215"/>
      <c r="G30" s="215"/>
      <c r="H30" s="216"/>
      <c r="I30" s="15"/>
      <c r="J30" s="10"/>
    </row>
    <row r="31" spans="1:10" s="2" customFormat="1" ht="46.5" customHeight="1">
      <c r="A31" s="10"/>
      <c r="B31" s="11"/>
      <c r="C31" s="203" t="s">
        <v>15</v>
      </c>
      <c r="D31" s="204"/>
      <c r="E31" s="214" t="s">
        <v>7</v>
      </c>
      <c r="F31" s="214"/>
      <c r="G31" s="214"/>
      <c r="H31" s="103" t="s">
        <v>16</v>
      </c>
      <c r="I31" s="16"/>
      <c r="J31" s="10"/>
    </row>
    <row r="32" spans="1:10" s="2" customFormat="1" ht="32.25" customHeight="1">
      <c r="A32" s="10"/>
      <c r="B32" s="11"/>
      <c r="C32" s="203" t="s">
        <v>17</v>
      </c>
      <c r="D32" s="204"/>
      <c r="E32" s="213" t="s">
        <v>18</v>
      </c>
      <c r="F32" s="213"/>
      <c r="G32" s="104" t="s">
        <v>19</v>
      </c>
      <c r="H32" s="157"/>
      <c r="I32" s="16"/>
      <c r="J32" s="10"/>
    </row>
    <row r="33" spans="1:10" s="2" customFormat="1" ht="30" customHeight="1">
      <c r="A33" s="10"/>
      <c r="B33" s="11"/>
      <c r="C33" s="203" t="s">
        <v>20</v>
      </c>
      <c r="D33" s="204"/>
      <c r="E33" s="210" t="s">
        <v>21</v>
      </c>
      <c r="F33" s="211"/>
      <c r="G33" s="104" t="s">
        <v>22</v>
      </c>
      <c r="H33" s="157"/>
      <c r="I33" s="16"/>
      <c r="J33" s="10"/>
    </row>
    <row r="34" spans="1:10" s="3" customFormat="1" ht="58.5" customHeight="1">
      <c r="A34" s="10"/>
      <c r="B34" s="11"/>
      <c r="C34" s="217"/>
      <c r="D34" s="218"/>
      <c r="E34" s="212" t="s">
        <v>23</v>
      </c>
      <c r="F34" s="213"/>
      <c r="G34" s="104" t="s">
        <v>24</v>
      </c>
      <c r="H34" s="157"/>
      <c r="I34" s="13"/>
      <c r="J34" s="10"/>
    </row>
    <row r="35" spans="1:10" ht="39" customHeight="1">
      <c r="A35" s="4"/>
      <c r="B35" s="5"/>
      <c r="C35" s="219"/>
      <c r="D35" s="220"/>
      <c r="E35" s="213" t="s">
        <v>25</v>
      </c>
      <c r="F35" s="213"/>
      <c r="G35" s="104" t="s">
        <v>26</v>
      </c>
      <c r="H35" s="157"/>
      <c r="I35" s="6"/>
      <c r="J35" s="4"/>
    </row>
    <row r="36" spans="1:10" ht="47.25" customHeight="1" thickBot="1">
      <c r="A36" s="4"/>
      <c r="B36" s="5"/>
      <c r="C36" s="221"/>
      <c r="D36" s="222"/>
      <c r="E36" s="208"/>
      <c r="F36" s="208"/>
      <c r="G36" s="208"/>
      <c r="H36" s="209"/>
      <c r="I36" s="6"/>
      <c r="J36" s="4"/>
    </row>
    <row r="37" spans="1:10" ht="16.2" thickBot="1">
      <c r="A37" s="4"/>
      <c r="B37" s="131"/>
      <c r="C37" s="132"/>
      <c r="D37" s="133"/>
      <c r="E37" s="132"/>
      <c r="F37" s="132"/>
      <c r="G37" s="132"/>
      <c r="H37" s="132"/>
      <c r="I37" s="134"/>
      <c r="J37" s="4"/>
    </row>
    <row r="38" spans="1:10" ht="16.2" thickTop="1">
      <c r="A38" s="4"/>
      <c r="B38" s="4"/>
      <c r="C38" s="4"/>
      <c r="D38" s="4"/>
      <c r="E38" s="4"/>
      <c r="F38" s="4"/>
      <c r="G38" s="4"/>
      <c r="H38" s="4"/>
      <c r="I38" s="4"/>
      <c r="J38" s="4"/>
    </row>
    <row r="40" spans="1:10">
      <c r="F40" s="153"/>
    </row>
    <row r="41" spans="1:10">
      <c r="E41" s="152"/>
      <c r="F41" s="154"/>
    </row>
    <row r="44" spans="1:10">
      <c r="D44" s="232" t="s">
        <v>87</v>
      </c>
      <c r="E44" s="232"/>
      <c r="F44" s="232"/>
      <c r="G44" s="232"/>
    </row>
  </sheetData>
  <mergeCells count="26">
    <mergeCell ref="D25:G25"/>
    <mergeCell ref="C31:D31"/>
    <mergeCell ref="E31:G31"/>
    <mergeCell ref="D30:H30"/>
    <mergeCell ref="C10:H10"/>
    <mergeCell ref="B2:I2"/>
    <mergeCell ref="C6:H6"/>
    <mergeCell ref="C7:H7"/>
    <mergeCell ref="C8:H9"/>
    <mergeCell ref="C11:H11"/>
    <mergeCell ref="C12:C13"/>
    <mergeCell ref="D12:D13"/>
    <mergeCell ref="E12:E13"/>
    <mergeCell ref="F12:F13"/>
    <mergeCell ref="G12:G13"/>
    <mergeCell ref="H12:H13"/>
    <mergeCell ref="C22:G22"/>
    <mergeCell ref="D44:G44"/>
    <mergeCell ref="C32:D32"/>
    <mergeCell ref="E32:F32"/>
    <mergeCell ref="C33:D33"/>
    <mergeCell ref="E33:F33"/>
    <mergeCell ref="C34:D36"/>
    <mergeCell ref="E34:F34"/>
    <mergeCell ref="E35:F35"/>
    <mergeCell ref="E36:H36"/>
  </mergeCells>
  <pageMargins left="0.11811023622047245" right="0.11811023622047245" top="0.15748031496062992" bottom="0.15748031496062992" header="0.31496062992125984" footer="0.31496062992125984"/>
  <pageSetup scale="36" orientation="portrait" horizontalDpi="1200" verticalDpi="1200" r:id="rId1"/>
  <rowBreaks count="1" manualBreakCount="1">
    <brk id="47" max="9"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55" zoomScaleNormal="80" zoomScaleSheetLayoutView="55" zoomScalePageLayoutView="85" workbookViewId="0">
      <selection activeCell="K31" sqref="K31"/>
    </sheetView>
  </sheetViews>
  <sheetFormatPr baseColWidth="10" defaultColWidth="11.44140625" defaultRowHeight="13.8"/>
  <cols>
    <col min="1" max="2" width="3.109375" style="27" customWidth="1"/>
    <col min="3" max="3" width="14.6640625" style="27" customWidth="1"/>
    <col min="4" max="4" width="13" style="27" customWidth="1"/>
    <col min="5" max="9" width="11.44140625" style="27"/>
    <col min="10" max="10" width="14" style="27" bestFit="1" customWidth="1"/>
    <col min="11" max="11" width="13.21875" style="27" bestFit="1" customWidth="1"/>
    <col min="12" max="12" width="12.88671875" style="27" customWidth="1"/>
    <col min="13" max="14" width="11.44140625" style="27"/>
    <col min="15" max="15" width="13" style="27" customWidth="1"/>
    <col min="16" max="17" width="3.109375" style="27" customWidth="1"/>
    <col min="18" max="16384" width="11.44140625" style="27"/>
  </cols>
  <sheetData>
    <row r="1" spans="2:16" ht="14.4" thickBot="1"/>
    <row r="2" spans="2:16" ht="25.5" customHeight="1" thickTop="1">
      <c r="B2" s="242"/>
      <c r="C2" s="243"/>
      <c r="D2" s="243"/>
      <c r="E2" s="243"/>
      <c r="F2" s="243"/>
      <c r="G2" s="243"/>
      <c r="H2" s="243"/>
      <c r="I2" s="243"/>
      <c r="J2" s="243"/>
      <c r="K2" s="243"/>
      <c r="L2" s="243"/>
      <c r="M2" s="243"/>
      <c r="N2" s="243"/>
      <c r="O2" s="243"/>
      <c r="P2" s="244"/>
    </row>
    <row r="3" spans="2:16" ht="25.5" customHeight="1">
      <c r="B3" s="137"/>
      <c r="C3" s="239" t="s">
        <v>83</v>
      </c>
      <c r="D3" s="240"/>
      <c r="E3" s="240"/>
      <c r="F3" s="241"/>
      <c r="P3" s="113"/>
    </row>
    <row r="4" spans="2:16" ht="25.5" customHeight="1">
      <c r="B4" s="137"/>
      <c r="C4" s="138" t="s">
        <v>0</v>
      </c>
      <c r="D4" s="139" t="s">
        <v>1</v>
      </c>
      <c r="E4" s="138" t="s">
        <v>2</v>
      </c>
      <c r="F4" s="139">
        <v>2</v>
      </c>
      <c r="P4" s="113"/>
    </row>
    <row r="5" spans="2:16" ht="25.5" customHeight="1">
      <c r="B5" s="137"/>
      <c r="C5" s="123"/>
      <c r="D5" s="124"/>
      <c r="E5" s="123"/>
      <c r="F5" s="124"/>
      <c r="P5" s="113"/>
    </row>
    <row r="6" spans="2:16" ht="36.75" customHeight="1">
      <c r="B6" s="112"/>
      <c r="C6" s="341" t="s">
        <v>28</v>
      </c>
      <c r="D6" s="341"/>
      <c r="E6" s="341"/>
      <c r="F6" s="341"/>
      <c r="G6" s="341"/>
      <c r="H6" s="341"/>
      <c r="I6" s="341"/>
      <c r="J6" s="341"/>
      <c r="K6" s="341"/>
      <c r="L6" s="341"/>
      <c r="M6" s="341"/>
      <c r="N6" s="341"/>
      <c r="O6" s="341"/>
      <c r="P6" s="113"/>
    </row>
    <row r="7" spans="2:16" ht="14.4" thickBot="1">
      <c r="B7" s="112"/>
      <c r="P7" s="113"/>
    </row>
    <row r="8" spans="2:16">
      <c r="B8" s="112"/>
      <c r="C8" s="306"/>
      <c r="D8" s="308"/>
      <c r="E8" s="309"/>
      <c r="F8" s="309"/>
      <c r="G8" s="309"/>
      <c r="H8" s="309"/>
      <c r="I8" s="309"/>
      <c r="J8" s="309"/>
      <c r="K8" s="310"/>
      <c r="L8" s="324"/>
      <c r="M8" s="325"/>
      <c r="N8" s="325"/>
      <c r="O8" s="326"/>
      <c r="P8" s="113"/>
    </row>
    <row r="9" spans="2:16">
      <c r="B9" s="112"/>
      <c r="C9" s="307"/>
      <c r="D9" s="311" t="s">
        <v>29</v>
      </c>
      <c r="E9" s="312"/>
      <c r="F9" s="312"/>
      <c r="G9" s="312"/>
      <c r="H9" s="312"/>
      <c r="I9" s="312"/>
      <c r="J9" s="312"/>
      <c r="K9" s="313"/>
      <c r="L9" s="327"/>
      <c r="M9" s="328"/>
      <c r="N9" s="328"/>
      <c r="O9" s="329"/>
      <c r="P9" s="113"/>
    </row>
    <row r="10" spans="2:16">
      <c r="B10" s="112"/>
      <c r="C10" s="307"/>
      <c r="D10" s="314"/>
      <c r="E10" s="315"/>
      <c r="F10" s="315"/>
      <c r="G10" s="315"/>
      <c r="H10" s="315"/>
      <c r="I10" s="315"/>
      <c r="J10" s="315"/>
      <c r="K10" s="316"/>
      <c r="L10" s="317" t="s">
        <v>30</v>
      </c>
      <c r="M10" s="330"/>
      <c r="N10" s="331"/>
      <c r="O10" s="332"/>
      <c r="P10" s="113"/>
    </row>
    <row r="11" spans="2:16">
      <c r="B11" s="112"/>
      <c r="C11" s="307"/>
      <c r="D11" s="311" t="s">
        <v>31</v>
      </c>
      <c r="E11" s="312"/>
      <c r="F11" s="312"/>
      <c r="G11" s="312"/>
      <c r="H11" s="312"/>
      <c r="I11" s="312"/>
      <c r="J11" s="312"/>
      <c r="K11" s="313"/>
      <c r="L11" s="318"/>
      <c r="M11" s="333"/>
      <c r="N11" s="334"/>
      <c r="O11" s="335"/>
      <c r="P11" s="113"/>
    </row>
    <row r="12" spans="2:16" ht="12.75" customHeight="1">
      <c r="B12" s="112"/>
      <c r="C12" s="307"/>
      <c r="D12" s="342"/>
      <c r="E12" s="343"/>
      <c r="F12" s="343"/>
      <c r="G12" s="343"/>
      <c r="H12" s="343"/>
      <c r="I12" s="343"/>
      <c r="J12" s="343"/>
      <c r="K12" s="344"/>
      <c r="L12" s="317" t="s">
        <v>32</v>
      </c>
      <c r="M12" s="317">
        <v>1</v>
      </c>
      <c r="N12" s="317" t="s">
        <v>33</v>
      </c>
      <c r="O12" s="322">
        <v>1</v>
      </c>
      <c r="P12" s="113"/>
    </row>
    <row r="13" spans="2:16">
      <c r="B13" s="112"/>
      <c r="C13" s="307"/>
      <c r="D13" s="342"/>
      <c r="E13" s="343"/>
      <c r="F13" s="343"/>
      <c r="G13" s="343"/>
      <c r="H13" s="343"/>
      <c r="I13" s="343"/>
      <c r="J13" s="343"/>
      <c r="K13" s="344"/>
      <c r="L13" s="336"/>
      <c r="M13" s="336"/>
      <c r="N13" s="336"/>
      <c r="O13" s="323"/>
      <c r="P13" s="113"/>
    </row>
    <row r="14" spans="2:16">
      <c r="B14" s="112"/>
      <c r="C14" s="307"/>
      <c r="D14" s="311" t="s">
        <v>34</v>
      </c>
      <c r="E14" s="312"/>
      <c r="F14" s="312"/>
      <c r="G14" s="312"/>
      <c r="H14" s="312"/>
      <c r="I14" s="312"/>
      <c r="J14" s="312"/>
      <c r="K14" s="313"/>
      <c r="L14" s="336"/>
      <c r="M14" s="336"/>
      <c r="N14" s="336"/>
      <c r="O14" s="323"/>
      <c r="P14" s="113"/>
    </row>
    <row r="15" spans="2:16" ht="14.4" thickBot="1">
      <c r="B15" s="112"/>
      <c r="C15" s="98"/>
      <c r="D15" s="97"/>
      <c r="E15" s="97"/>
      <c r="F15" s="97"/>
      <c r="G15" s="97"/>
      <c r="H15" s="97"/>
      <c r="I15" s="97"/>
      <c r="J15" s="97"/>
      <c r="K15" s="97"/>
      <c r="L15" s="97"/>
      <c r="M15" s="96"/>
      <c r="N15" s="96"/>
      <c r="O15" s="95"/>
      <c r="P15" s="113"/>
    </row>
    <row r="16" spans="2:16">
      <c r="B16" s="112"/>
      <c r="C16" s="94"/>
      <c r="D16" s="93"/>
      <c r="E16" s="93"/>
      <c r="F16" s="93"/>
      <c r="G16" s="93"/>
      <c r="H16" s="93"/>
      <c r="I16" s="93"/>
      <c r="J16" s="93"/>
      <c r="K16" s="93"/>
      <c r="L16" s="92" t="s">
        <v>35</v>
      </c>
      <c r="M16" s="91" t="s">
        <v>36</v>
      </c>
      <c r="N16" s="91" t="s">
        <v>37</v>
      </c>
      <c r="O16" s="90" t="s">
        <v>38</v>
      </c>
      <c r="P16" s="113"/>
    </row>
    <row r="17" spans="2:16">
      <c r="B17" s="112"/>
      <c r="C17" s="36"/>
      <c r="D17" s="114"/>
      <c r="E17" s="114"/>
      <c r="F17" s="114"/>
      <c r="G17" s="114"/>
      <c r="H17" s="114"/>
      <c r="I17" s="114"/>
      <c r="J17" s="114"/>
      <c r="K17" s="114"/>
      <c r="L17" s="115"/>
      <c r="M17" s="89"/>
      <c r="N17" s="89"/>
      <c r="O17" s="88"/>
      <c r="P17" s="113"/>
    </row>
    <row r="18" spans="2:16" ht="18" customHeight="1">
      <c r="B18" s="112"/>
      <c r="C18" s="251" t="s">
        <v>39</v>
      </c>
      <c r="D18" s="252"/>
      <c r="E18" s="252"/>
      <c r="F18" s="252"/>
      <c r="G18" s="114"/>
      <c r="H18" s="114"/>
      <c r="I18" s="114" t="s">
        <v>40</v>
      </c>
      <c r="K18" s="114"/>
      <c r="L18" s="115"/>
      <c r="O18" s="87"/>
      <c r="P18" s="113"/>
    </row>
    <row r="19" spans="2:16">
      <c r="B19" s="112"/>
      <c r="C19" s="86"/>
      <c r="D19" s="85"/>
      <c r="E19" s="85"/>
      <c r="F19" s="85"/>
      <c r="G19" s="85"/>
      <c r="H19" s="85"/>
      <c r="I19" s="85"/>
      <c r="J19" s="85"/>
      <c r="K19" s="85"/>
      <c r="L19" s="85"/>
      <c r="M19" s="85"/>
      <c r="N19" s="85"/>
      <c r="O19" s="84"/>
      <c r="P19" s="113"/>
    </row>
    <row r="20" spans="2:16" ht="14.4" thickBot="1">
      <c r="B20" s="112"/>
      <c r="C20" s="106"/>
      <c r="D20" s="107"/>
      <c r="E20" s="107"/>
      <c r="F20" s="107"/>
      <c r="G20" s="107"/>
      <c r="H20" s="107"/>
      <c r="I20" s="107"/>
      <c r="J20" s="107"/>
      <c r="K20" s="107"/>
      <c r="L20" s="107"/>
      <c r="M20" s="107"/>
      <c r="N20" s="107"/>
      <c r="O20" s="83"/>
      <c r="P20" s="113"/>
    </row>
    <row r="21" spans="2:16" ht="14.4" thickBot="1">
      <c r="B21" s="112"/>
      <c r="C21" s="44"/>
      <c r="D21" s="43"/>
      <c r="E21" s="43"/>
      <c r="F21" s="43"/>
      <c r="G21" s="43"/>
      <c r="H21" s="43"/>
      <c r="K21" s="43"/>
      <c r="L21" s="43"/>
      <c r="M21" s="43"/>
      <c r="N21" s="43"/>
      <c r="O21" s="42"/>
      <c r="P21" s="113"/>
    </row>
    <row r="22" spans="2:16">
      <c r="B22" s="112"/>
      <c r="C22" s="347" t="s">
        <v>41</v>
      </c>
      <c r="D22" s="348"/>
      <c r="E22" s="348"/>
      <c r="F22" s="348"/>
      <c r="G22" s="348"/>
      <c r="H22" s="348"/>
      <c r="I22" s="348"/>
      <c r="J22" s="348"/>
      <c r="K22" s="348"/>
      <c r="L22" s="348"/>
      <c r="M22" s="348"/>
      <c r="N22" s="348"/>
      <c r="O22" s="349"/>
      <c r="P22" s="113"/>
    </row>
    <row r="23" spans="2:16" ht="14.4" thickBot="1">
      <c r="B23" s="112"/>
      <c r="C23" s="33"/>
      <c r="O23" s="32"/>
      <c r="P23" s="113"/>
    </row>
    <row r="24" spans="2:16">
      <c r="B24" s="112"/>
      <c r="C24" s="135" t="s">
        <v>42</v>
      </c>
      <c r="D24" s="319" t="s">
        <v>43</v>
      </c>
      <c r="E24" s="320"/>
      <c r="F24" s="320"/>
      <c r="G24" s="320"/>
      <c r="H24" s="320"/>
      <c r="I24" s="320"/>
      <c r="J24" s="320"/>
      <c r="K24" s="320"/>
      <c r="L24" s="321"/>
      <c r="M24" s="345" t="s">
        <v>44</v>
      </c>
      <c r="N24" s="346"/>
      <c r="O24" s="135" t="s">
        <v>9</v>
      </c>
      <c r="P24" s="113"/>
    </row>
    <row r="25" spans="2:16" ht="14.4" thickBot="1">
      <c r="B25" s="112"/>
      <c r="C25" s="82"/>
      <c r="D25" s="287"/>
      <c r="E25" s="288"/>
      <c r="F25" s="288"/>
      <c r="G25" s="288"/>
      <c r="H25" s="288"/>
      <c r="I25" s="288"/>
      <c r="J25" s="288"/>
      <c r="K25" s="288"/>
      <c r="L25" s="289"/>
      <c r="M25" s="287"/>
      <c r="N25" s="289"/>
      <c r="O25" s="81"/>
      <c r="P25" s="113"/>
    </row>
    <row r="26" spans="2:16">
      <c r="B26" s="112"/>
      <c r="C26" s="290" t="s">
        <v>45</v>
      </c>
      <c r="D26" s="291"/>
      <c r="E26" s="291"/>
      <c r="F26" s="291"/>
      <c r="G26" s="291"/>
      <c r="H26" s="291"/>
      <c r="I26" s="291"/>
      <c r="J26" s="291"/>
      <c r="K26" s="291"/>
      <c r="L26" s="291"/>
      <c r="M26" s="291"/>
      <c r="N26" s="291"/>
      <c r="O26" s="292"/>
      <c r="P26" s="113"/>
    </row>
    <row r="27" spans="2:16">
      <c r="B27" s="112"/>
      <c r="C27" s="293"/>
      <c r="D27" s="294"/>
      <c r="E27" s="294"/>
      <c r="F27" s="294"/>
      <c r="G27" s="294"/>
      <c r="H27" s="294"/>
      <c r="I27" s="294"/>
      <c r="J27" s="294"/>
      <c r="K27" s="294"/>
      <c r="L27" s="294"/>
      <c r="M27" s="294"/>
      <c r="N27" s="294"/>
      <c r="O27" s="295"/>
      <c r="P27" s="113"/>
    </row>
    <row r="28" spans="2:16" ht="14.4" thickBot="1">
      <c r="B28" s="112"/>
      <c r="C28" s="296"/>
      <c r="D28" s="297"/>
      <c r="E28" s="297"/>
      <c r="F28" s="297"/>
      <c r="G28" s="297"/>
      <c r="H28" s="297"/>
      <c r="I28" s="297"/>
      <c r="J28" s="297"/>
      <c r="K28" s="297"/>
      <c r="L28" s="297"/>
      <c r="M28" s="297"/>
      <c r="N28" s="297"/>
      <c r="O28" s="298"/>
      <c r="P28" s="113"/>
    </row>
    <row r="29" spans="2:16">
      <c r="B29" s="112"/>
      <c r="C29" s="275" t="s">
        <v>43</v>
      </c>
      <c r="D29" s="339"/>
      <c r="E29" s="339"/>
      <c r="F29" s="339"/>
      <c r="G29" s="340"/>
      <c r="H29" s="281" t="s">
        <v>46</v>
      </c>
      <c r="I29" s="339"/>
      <c r="J29" s="285" t="s">
        <v>47</v>
      </c>
      <c r="K29" s="286"/>
      <c r="L29" s="67" t="s">
        <v>48</v>
      </c>
      <c r="M29" s="281" t="s">
        <v>49</v>
      </c>
      <c r="N29" s="282"/>
      <c r="O29" s="72" t="s">
        <v>50</v>
      </c>
      <c r="P29" s="113"/>
    </row>
    <row r="30" spans="2:16">
      <c r="B30" s="112"/>
      <c r="C30" s="259"/>
      <c r="D30" s="260"/>
      <c r="E30" s="260"/>
      <c r="F30" s="260"/>
      <c r="G30" s="305"/>
      <c r="H30" s="350"/>
      <c r="I30" s="305"/>
      <c r="J30" s="350"/>
      <c r="K30" s="305"/>
      <c r="L30" s="78"/>
      <c r="M30" s="303"/>
      <c r="N30" s="304"/>
      <c r="O30" s="69"/>
      <c r="P30" s="113"/>
    </row>
    <row r="31" spans="2:16">
      <c r="B31" s="112"/>
      <c r="C31" s="53"/>
      <c r="D31" s="34"/>
      <c r="E31" s="34"/>
      <c r="F31" s="34"/>
      <c r="G31" s="79"/>
      <c r="H31" s="80"/>
      <c r="I31" s="79"/>
      <c r="J31" s="160">
        <v>349620000</v>
      </c>
      <c r="K31" s="161">
        <f>J31*33%</f>
        <v>115374600</v>
      </c>
      <c r="L31" s="78"/>
      <c r="M31" s="303"/>
      <c r="N31" s="304"/>
      <c r="O31" s="69"/>
      <c r="P31" s="113"/>
    </row>
    <row r="32" spans="2:16" ht="14.4" thickBot="1">
      <c r="B32" s="112"/>
      <c r="C32" s="271"/>
      <c r="D32" s="272"/>
      <c r="E32" s="272"/>
      <c r="F32" s="272"/>
      <c r="G32" s="299"/>
      <c r="H32" s="300"/>
      <c r="I32" s="299"/>
      <c r="J32" s="300"/>
      <c r="K32" s="299"/>
      <c r="L32" s="77"/>
      <c r="M32" s="301"/>
      <c r="N32" s="302"/>
      <c r="O32" s="69"/>
      <c r="P32" s="113"/>
    </row>
    <row r="33" spans="2:16" ht="14.4" thickBot="1">
      <c r="B33" s="112"/>
      <c r="C33" s="265" t="s">
        <v>51</v>
      </c>
      <c r="D33" s="266"/>
      <c r="E33" s="266"/>
      <c r="F33" s="266"/>
      <c r="G33" s="266"/>
      <c r="H33" s="266"/>
      <c r="I33" s="266"/>
      <c r="J33" s="266"/>
      <c r="K33" s="266"/>
      <c r="L33" s="266"/>
      <c r="M33" s="266"/>
      <c r="N33" s="267"/>
      <c r="O33" s="68"/>
      <c r="P33" s="113"/>
    </row>
    <row r="34" spans="2:16" ht="13.5" customHeight="1">
      <c r="B34" s="112"/>
      <c r="C34" s="290" t="s">
        <v>52</v>
      </c>
      <c r="D34" s="291"/>
      <c r="E34" s="291"/>
      <c r="F34" s="291"/>
      <c r="G34" s="291"/>
      <c r="H34" s="291"/>
      <c r="I34" s="291"/>
      <c r="J34" s="291"/>
      <c r="K34" s="291"/>
      <c r="L34" s="291"/>
      <c r="M34" s="291"/>
      <c r="N34" s="291"/>
      <c r="O34" s="292"/>
      <c r="P34" s="113"/>
    </row>
    <row r="35" spans="2:16">
      <c r="B35" s="112"/>
      <c r="C35" s="293"/>
      <c r="D35" s="294"/>
      <c r="E35" s="294"/>
      <c r="F35" s="294"/>
      <c r="G35" s="294"/>
      <c r="H35" s="294"/>
      <c r="I35" s="294"/>
      <c r="J35" s="294"/>
      <c r="K35" s="294"/>
      <c r="L35" s="294"/>
      <c r="M35" s="294"/>
      <c r="N35" s="294"/>
      <c r="O35" s="295"/>
      <c r="P35" s="113"/>
    </row>
    <row r="36" spans="2:16" ht="14.4" thickBot="1">
      <c r="B36" s="112"/>
      <c r="C36" s="296"/>
      <c r="D36" s="297"/>
      <c r="E36" s="297"/>
      <c r="F36" s="297"/>
      <c r="G36" s="297"/>
      <c r="H36" s="297"/>
      <c r="I36" s="297"/>
      <c r="J36" s="297"/>
      <c r="K36" s="297"/>
      <c r="L36" s="297"/>
      <c r="M36" s="297"/>
      <c r="N36" s="297"/>
      <c r="O36" s="298"/>
      <c r="P36" s="113"/>
    </row>
    <row r="37" spans="2:16">
      <c r="B37" s="112"/>
      <c r="C37" s="275" t="s">
        <v>43</v>
      </c>
      <c r="D37" s="276"/>
      <c r="E37" s="276"/>
      <c r="F37" s="276"/>
      <c r="G37" s="276"/>
      <c r="H37" s="276"/>
      <c r="I37" s="276"/>
      <c r="J37" s="282"/>
      <c r="K37" s="111" t="s">
        <v>44</v>
      </c>
      <c r="L37" s="67" t="s">
        <v>9</v>
      </c>
      <c r="M37" s="281" t="s">
        <v>53</v>
      </c>
      <c r="N37" s="282"/>
      <c r="O37" s="72" t="s">
        <v>50</v>
      </c>
      <c r="P37" s="113"/>
    </row>
    <row r="38" spans="2:16">
      <c r="B38" s="112"/>
      <c r="C38" s="259"/>
      <c r="D38" s="260"/>
      <c r="E38" s="260"/>
      <c r="F38" s="260"/>
      <c r="G38" s="260"/>
      <c r="H38" s="260"/>
      <c r="I38" s="260"/>
      <c r="J38" s="305"/>
      <c r="K38" s="108"/>
      <c r="L38" s="76"/>
      <c r="M38" s="337"/>
      <c r="N38" s="338"/>
      <c r="O38" s="69"/>
      <c r="P38" s="113"/>
    </row>
    <row r="39" spans="2:16" ht="14.4" thickBot="1">
      <c r="B39" s="112"/>
      <c r="C39" s="271"/>
      <c r="D39" s="272"/>
      <c r="E39" s="272"/>
      <c r="F39" s="272"/>
      <c r="G39" s="272"/>
      <c r="H39" s="272"/>
      <c r="I39" s="272"/>
      <c r="J39" s="299"/>
      <c r="K39" s="34"/>
      <c r="L39" s="75"/>
      <c r="M39" s="273"/>
      <c r="N39" s="274"/>
      <c r="O39" s="74"/>
      <c r="P39" s="113"/>
    </row>
    <row r="40" spans="2:16" ht="14.4" thickBot="1">
      <c r="B40" s="112"/>
      <c r="C40" s="265" t="s">
        <v>51</v>
      </c>
      <c r="D40" s="266"/>
      <c r="E40" s="266"/>
      <c r="F40" s="266"/>
      <c r="G40" s="266"/>
      <c r="H40" s="266"/>
      <c r="I40" s="266"/>
      <c r="J40" s="266"/>
      <c r="K40" s="266"/>
      <c r="L40" s="266"/>
      <c r="M40" s="266"/>
      <c r="N40" s="267"/>
      <c r="O40" s="57">
        <v>0</v>
      </c>
      <c r="P40" s="113"/>
    </row>
    <row r="41" spans="2:16">
      <c r="B41" s="112"/>
      <c r="C41" s="290" t="s">
        <v>54</v>
      </c>
      <c r="D41" s="291"/>
      <c r="E41" s="291"/>
      <c r="F41" s="291"/>
      <c r="G41" s="291"/>
      <c r="H41" s="291"/>
      <c r="I41" s="291"/>
      <c r="J41" s="291"/>
      <c r="K41" s="291"/>
      <c r="L41" s="291"/>
      <c r="M41" s="291"/>
      <c r="N41" s="291"/>
      <c r="O41" s="292"/>
      <c r="P41" s="113"/>
    </row>
    <row r="42" spans="2:16">
      <c r="B42" s="112"/>
      <c r="C42" s="293"/>
      <c r="D42" s="294"/>
      <c r="E42" s="294"/>
      <c r="F42" s="294"/>
      <c r="G42" s="294"/>
      <c r="H42" s="294"/>
      <c r="I42" s="294"/>
      <c r="J42" s="294"/>
      <c r="K42" s="294"/>
      <c r="L42" s="294"/>
      <c r="M42" s="294"/>
      <c r="N42" s="294"/>
      <c r="O42" s="295"/>
      <c r="P42" s="113"/>
    </row>
    <row r="43" spans="2:16" ht="14.4" thickBot="1">
      <c r="B43" s="112"/>
      <c r="C43" s="296"/>
      <c r="D43" s="297"/>
      <c r="E43" s="297"/>
      <c r="F43" s="297"/>
      <c r="G43" s="297"/>
      <c r="H43" s="297"/>
      <c r="I43" s="297"/>
      <c r="J43" s="297"/>
      <c r="K43" s="297"/>
      <c r="L43" s="297"/>
      <c r="M43" s="297"/>
      <c r="N43" s="297"/>
      <c r="O43" s="298"/>
      <c r="P43" s="113"/>
    </row>
    <row r="44" spans="2:16">
      <c r="B44" s="112"/>
      <c r="C44" s="275" t="s">
        <v>55</v>
      </c>
      <c r="D44" s="276"/>
      <c r="E44" s="276"/>
      <c r="F44" s="276"/>
      <c r="G44" s="276"/>
      <c r="H44" s="276"/>
      <c r="I44" s="276"/>
      <c r="J44" s="67" t="s">
        <v>56</v>
      </c>
      <c r="K44" s="109" t="s">
        <v>57</v>
      </c>
      <c r="L44" s="73" t="s">
        <v>58</v>
      </c>
      <c r="M44" s="281" t="s">
        <v>59</v>
      </c>
      <c r="N44" s="282"/>
      <c r="O44" s="72" t="s">
        <v>50</v>
      </c>
      <c r="P44" s="113"/>
    </row>
    <row r="45" spans="2:16">
      <c r="B45" s="112"/>
      <c r="C45" s="259"/>
      <c r="D45" s="260"/>
      <c r="E45" s="260"/>
      <c r="F45" s="260"/>
      <c r="G45" s="260"/>
      <c r="H45" s="260"/>
      <c r="I45" s="260"/>
      <c r="J45" s="70"/>
      <c r="K45" s="71"/>
      <c r="L45" s="70"/>
      <c r="M45" s="279"/>
      <c r="N45" s="280"/>
      <c r="O45" s="69"/>
      <c r="P45" s="113"/>
    </row>
    <row r="46" spans="2:16" ht="14.4" thickBot="1">
      <c r="B46" s="112"/>
      <c r="C46" s="271"/>
      <c r="D46" s="272"/>
      <c r="E46" s="272"/>
      <c r="F46" s="272"/>
      <c r="G46" s="272"/>
      <c r="H46" s="272"/>
      <c r="I46" s="272"/>
      <c r="J46" s="59"/>
      <c r="K46" s="28"/>
      <c r="L46" s="59"/>
      <c r="M46" s="273"/>
      <c r="N46" s="274"/>
      <c r="O46" s="58"/>
      <c r="P46" s="113"/>
    </row>
    <row r="47" spans="2:16" ht="14.4" thickBot="1">
      <c r="B47" s="112"/>
      <c r="C47" s="265" t="s">
        <v>51</v>
      </c>
      <c r="D47" s="266"/>
      <c r="E47" s="266"/>
      <c r="F47" s="266"/>
      <c r="G47" s="266"/>
      <c r="H47" s="266"/>
      <c r="I47" s="266"/>
      <c r="J47" s="266"/>
      <c r="K47" s="266"/>
      <c r="L47" s="266"/>
      <c r="M47" s="266"/>
      <c r="N47" s="267"/>
      <c r="O47" s="68"/>
      <c r="P47" s="113"/>
    </row>
    <row r="48" spans="2:16">
      <c r="B48" s="112"/>
      <c r="C48" s="290" t="s">
        <v>60</v>
      </c>
      <c r="D48" s="291"/>
      <c r="E48" s="291"/>
      <c r="F48" s="291"/>
      <c r="G48" s="291"/>
      <c r="H48" s="291"/>
      <c r="I48" s="291"/>
      <c r="J48" s="291"/>
      <c r="K48" s="291"/>
      <c r="L48" s="291"/>
      <c r="M48" s="291"/>
      <c r="N48" s="291"/>
      <c r="O48" s="292"/>
      <c r="P48" s="113"/>
    </row>
    <row r="49" spans="2:16">
      <c r="B49" s="112"/>
      <c r="C49" s="293"/>
      <c r="D49" s="294"/>
      <c r="E49" s="294"/>
      <c r="F49" s="294"/>
      <c r="G49" s="294"/>
      <c r="H49" s="294"/>
      <c r="I49" s="294"/>
      <c r="J49" s="294"/>
      <c r="K49" s="294"/>
      <c r="L49" s="294"/>
      <c r="M49" s="294"/>
      <c r="N49" s="294"/>
      <c r="O49" s="295"/>
      <c r="P49" s="113"/>
    </row>
    <row r="50" spans="2:16" ht="14.4" thickBot="1">
      <c r="B50" s="112"/>
      <c r="C50" s="296"/>
      <c r="D50" s="297"/>
      <c r="E50" s="297"/>
      <c r="F50" s="297"/>
      <c r="G50" s="297"/>
      <c r="H50" s="297"/>
      <c r="I50" s="297"/>
      <c r="J50" s="297"/>
      <c r="K50" s="297"/>
      <c r="L50" s="297"/>
      <c r="M50" s="297"/>
      <c r="N50" s="297"/>
      <c r="O50" s="298"/>
      <c r="P50" s="113"/>
    </row>
    <row r="51" spans="2:16">
      <c r="B51" s="112"/>
      <c r="C51" s="275" t="s">
        <v>61</v>
      </c>
      <c r="D51" s="276"/>
      <c r="E51" s="276"/>
      <c r="F51" s="276"/>
      <c r="G51" s="276"/>
      <c r="H51" s="276"/>
      <c r="I51" s="276"/>
      <c r="J51" s="67" t="s">
        <v>62</v>
      </c>
      <c r="K51" s="66" t="s">
        <v>63</v>
      </c>
      <c r="L51" s="55" t="s">
        <v>64</v>
      </c>
      <c r="M51" s="277" t="s">
        <v>49</v>
      </c>
      <c r="N51" s="278"/>
      <c r="O51" s="54" t="s">
        <v>50</v>
      </c>
      <c r="P51" s="113"/>
    </row>
    <row r="52" spans="2:16">
      <c r="B52" s="112"/>
      <c r="C52" s="65"/>
      <c r="D52" s="64"/>
      <c r="E52" s="64"/>
      <c r="F52" s="64"/>
      <c r="G52" s="64"/>
      <c r="H52" s="64"/>
      <c r="I52" s="64"/>
      <c r="J52" s="63"/>
      <c r="K52" s="62"/>
      <c r="L52" s="61"/>
      <c r="M52" s="283"/>
      <c r="N52" s="284"/>
      <c r="O52" s="60"/>
      <c r="P52" s="113"/>
    </row>
    <row r="53" spans="2:16">
      <c r="B53" s="112"/>
      <c r="C53" s="65"/>
      <c r="D53" s="64"/>
      <c r="E53" s="64"/>
      <c r="F53" s="64"/>
      <c r="G53" s="64"/>
      <c r="H53" s="64"/>
      <c r="I53" s="64"/>
      <c r="J53" s="63"/>
      <c r="K53" s="62"/>
      <c r="L53" s="61"/>
      <c r="M53" s="283"/>
      <c r="N53" s="284"/>
      <c r="O53" s="60"/>
      <c r="P53" s="113"/>
    </row>
    <row r="54" spans="2:16">
      <c r="B54" s="112"/>
      <c r="C54" s="65"/>
      <c r="D54" s="64"/>
      <c r="E54" s="64"/>
      <c r="F54" s="64"/>
      <c r="G54" s="64"/>
      <c r="H54" s="64"/>
      <c r="I54" s="64"/>
      <c r="J54" s="63"/>
      <c r="K54" s="62"/>
      <c r="L54" s="61"/>
      <c r="M54" s="279"/>
      <c r="N54" s="280"/>
      <c r="O54" s="60"/>
      <c r="P54" s="113"/>
    </row>
    <row r="55" spans="2:16" ht="14.4" thickBot="1">
      <c r="B55" s="112"/>
      <c r="C55" s="271"/>
      <c r="D55" s="272"/>
      <c r="E55" s="272"/>
      <c r="F55" s="272"/>
      <c r="G55" s="272"/>
      <c r="H55" s="272"/>
      <c r="I55" s="272"/>
      <c r="J55" s="59"/>
      <c r="K55" s="28"/>
      <c r="L55" s="59"/>
      <c r="M55" s="273"/>
      <c r="N55" s="274"/>
      <c r="O55" s="58"/>
      <c r="P55" s="113"/>
    </row>
    <row r="56" spans="2:16" ht="14.4" thickBot="1">
      <c r="B56" s="112"/>
      <c r="C56" s="265" t="s">
        <v>51</v>
      </c>
      <c r="D56" s="266"/>
      <c r="E56" s="266"/>
      <c r="F56" s="266"/>
      <c r="G56" s="266"/>
      <c r="H56" s="266"/>
      <c r="I56" s="266"/>
      <c r="J56" s="266"/>
      <c r="K56" s="266"/>
      <c r="L56" s="266"/>
      <c r="M56" s="266"/>
      <c r="N56" s="267"/>
      <c r="O56" s="57"/>
      <c r="P56" s="113"/>
    </row>
    <row r="57" spans="2:16" ht="14.4" thickBot="1">
      <c r="B57" s="112"/>
      <c r="C57" s="33"/>
      <c r="O57" s="32"/>
      <c r="P57" s="113"/>
    </row>
    <row r="58" spans="2:16" ht="14.4" thickBot="1">
      <c r="B58" s="112"/>
      <c r="C58" s="268" t="s">
        <v>65</v>
      </c>
      <c r="D58" s="269"/>
      <c r="E58" s="269"/>
      <c r="F58" s="269"/>
      <c r="G58" s="269"/>
      <c r="H58" s="269"/>
      <c r="I58" s="269"/>
      <c r="J58" s="269"/>
      <c r="K58" s="269"/>
      <c r="L58" s="269"/>
      <c r="M58" s="269"/>
      <c r="N58" s="270"/>
      <c r="O58" s="56"/>
      <c r="P58" s="113"/>
    </row>
    <row r="59" spans="2:16">
      <c r="B59" s="112"/>
      <c r="C59" s="290" t="s">
        <v>66</v>
      </c>
      <c r="D59" s="291"/>
      <c r="E59" s="291"/>
      <c r="F59" s="291"/>
      <c r="G59" s="291"/>
      <c r="H59" s="291"/>
      <c r="I59" s="291"/>
      <c r="J59" s="291"/>
      <c r="K59" s="291"/>
      <c r="L59" s="291"/>
      <c r="M59" s="291"/>
      <c r="N59" s="291"/>
      <c r="O59" s="292"/>
      <c r="P59" s="113"/>
    </row>
    <row r="60" spans="2:16">
      <c r="B60" s="112"/>
      <c r="C60" s="293"/>
      <c r="D60" s="294"/>
      <c r="E60" s="294"/>
      <c r="F60" s="294"/>
      <c r="G60" s="294"/>
      <c r="H60" s="294"/>
      <c r="I60" s="294"/>
      <c r="J60" s="294"/>
      <c r="K60" s="294"/>
      <c r="L60" s="294"/>
      <c r="M60" s="294"/>
      <c r="N60" s="294"/>
      <c r="O60" s="295"/>
      <c r="P60" s="113"/>
    </row>
    <row r="61" spans="2:16" ht="14.4" thickBot="1">
      <c r="B61" s="112"/>
      <c r="C61" s="296"/>
      <c r="D61" s="297"/>
      <c r="E61" s="297"/>
      <c r="F61" s="297"/>
      <c r="G61" s="297"/>
      <c r="H61" s="297"/>
      <c r="I61" s="297"/>
      <c r="J61" s="297"/>
      <c r="K61" s="297"/>
      <c r="L61" s="297"/>
      <c r="M61" s="297"/>
      <c r="N61" s="297"/>
      <c r="O61" s="298"/>
      <c r="P61" s="113"/>
    </row>
    <row r="62" spans="2:16">
      <c r="B62" s="112"/>
      <c r="C62" s="275" t="s">
        <v>67</v>
      </c>
      <c r="D62" s="276"/>
      <c r="E62" s="276"/>
      <c r="F62" s="276"/>
      <c r="G62" s="276"/>
      <c r="H62" s="276"/>
      <c r="I62" s="276"/>
      <c r="J62" s="109"/>
      <c r="K62" s="110"/>
      <c r="L62" s="55" t="s">
        <v>68</v>
      </c>
      <c r="M62" s="277" t="s">
        <v>69</v>
      </c>
      <c r="N62" s="278"/>
      <c r="O62" s="54"/>
      <c r="P62" s="113"/>
    </row>
    <row r="63" spans="2:16">
      <c r="B63" s="112"/>
      <c r="C63" s="259" t="s">
        <v>18</v>
      </c>
      <c r="D63" s="260"/>
      <c r="E63" s="260"/>
      <c r="F63" s="260"/>
      <c r="G63" s="260"/>
      <c r="H63" s="260"/>
      <c r="I63" s="260"/>
      <c r="J63" s="52"/>
      <c r="K63" s="51"/>
      <c r="L63" s="48"/>
      <c r="M63" s="261"/>
      <c r="N63" s="262"/>
      <c r="O63" s="47"/>
      <c r="P63" s="113"/>
    </row>
    <row r="64" spans="2:16">
      <c r="B64" s="112"/>
      <c r="C64" s="53" t="s">
        <v>70</v>
      </c>
      <c r="D64" s="34"/>
      <c r="E64" s="34"/>
      <c r="F64" s="34"/>
      <c r="G64" s="34"/>
      <c r="H64" s="34"/>
      <c r="I64" s="34"/>
      <c r="J64" s="52"/>
      <c r="K64" s="51"/>
      <c r="L64" s="48"/>
      <c r="M64" s="261"/>
      <c r="N64" s="262"/>
      <c r="O64" s="47"/>
      <c r="P64" s="113"/>
    </row>
    <row r="65" spans="2:16" ht="14.4" thickBot="1">
      <c r="B65" s="112"/>
      <c r="C65" s="106" t="s">
        <v>71</v>
      </c>
      <c r="D65" s="107"/>
      <c r="E65" s="107"/>
      <c r="F65" s="107"/>
      <c r="G65" s="107"/>
      <c r="H65" s="107"/>
      <c r="I65" s="107"/>
      <c r="J65" s="50"/>
      <c r="K65" s="49"/>
      <c r="L65" s="48"/>
      <c r="M65" s="263"/>
      <c r="N65" s="264"/>
      <c r="O65" s="47"/>
      <c r="P65" s="113"/>
    </row>
    <row r="66" spans="2:16" ht="14.4" thickBot="1">
      <c r="B66" s="112"/>
      <c r="C66" s="265" t="s">
        <v>51</v>
      </c>
      <c r="D66" s="266"/>
      <c r="E66" s="266"/>
      <c r="F66" s="266"/>
      <c r="G66" s="266"/>
      <c r="H66" s="266"/>
      <c r="I66" s="266"/>
      <c r="J66" s="266"/>
      <c r="K66" s="266"/>
      <c r="L66" s="266"/>
      <c r="M66" s="266"/>
      <c r="N66" s="267"/>
      <c r="O66" s="46"/>
      <c r="P66" s="113"/>
    </row>
    <row r="67" spans="2:16" ht="14.4" thickBot="1">
      <c r="B67" s="112"/>
      <c r="C67" s="33"/>
      <c r="O67" s="32"/>
      <c r="P67" s="113"/>
    </row>
    <row r="68" spans="2:16" ht="14.4" thickBot="1">
      <c r="B68" s="112"/>
      <c r="C68" s="268" t="s">
        <v>72</v>
      </c>
      <c r="D68" s="269"/>
      <c r="E68" s="269"/>
      <c r="F68" s="269"/>
      <c r="G68" s="269"/>
      <c r="H68" s="269"/>
      <c r="I68" s="269"/>
      <c r="J68" s="269"/>
      <c r="K68" s="269"/>
      <c r="L68" s="269"/>
      <c r="M68" s="269"/>
      <c r="N68" s="270"/>
      <c r="O68" s="45"/>
      <c r="P68" s="113"/>
    </row>
    <row r="69" spans="2:16">
      <c r="B69" s="112"/>
      <c r="C69" s="44"/>
      <c r="D69" s="43"/>
      <c r="E69" s="43"/>
      <c r="F69" s="43"/>
      <c r="G69" s="43"/>
      <c r="H69" s="43"/>
      <c r="I69" s="43"/>
      <c r="J69" s="43"/>
      <c r="K69" s="43"/>
      <c r="L69" s="43"/>
      <c r="M69" s="43"/>
      <c r="N69" s="43"/>
      <c r="O69" s="42"/>
      <c r="P69" s="113"/>
    </row>
    <row r="70" spans="2:16">
      <c r="B70" s="112"/>
      <c r="C70" s="33"/>
      <c r="O70" s="32"/>
      <c r="P70" s="113"/>
    </row>
    <row r="71" spans="2:16">
      <c r="B71" s="112"/>
      <c r="C71" s="33"/>
      <c r="O71" s="32"/>
      <c r="P71" s="113"/>
    </row>
    <row r="72" spans="2:16">
      <c r="B72" s="112"/>
      <c r="C72" s="33"/>
      <c r="H72" s="35" t="s">
        <v>73</v>
      </c>
      <c r="I72" s="35"/>
      <c r="J72" s="35"/>
      <c r="K72" s="35"/>
      <c r="O72" s="32"/>
      <c r="P72" s="113"/>
    </row>
    <row r="73" spans="2:16">
      <c r="B73" s="112"/>
      <c r="C73" s="41"/>
      <c r="D73" s="116"/>
      <c r="E73" s="116"/>
      <c r="F73" s="116"/>
      <c r="G73" s="116"/>
      <c r="H73" s="35" t="s">
        <v>74</v>
      </c>
      <c r="I73" s="116"/>
      <c r="J73" s="116"/>
      <c r="K73" s="116"/>
      <c r="L73" s="116"/>
      <c r="M73" s="116"/>
      <c r="N73" s="116"/>
      <c r="O73" s="40"/>
      <c r="P73" s="113"/>
    </row>
    <row r="74" spans="2:16">
      <c r="B74" s="112"/>
      <c r="C74" s="41"/>
      <c r="D74" s="116"/>
      <c r="E74" s="116"/>
      <c r="F74" s="116"/>
      <c r="G74" s="116"/>
      <c r="H74" s="35" t="s">
        <v>75</v>
      </c>
      <c r="K74" s="116"/>
      <c r="L74" s="116"/>
      <c r="M74" s="116"/>
      <c r="N74" s="116"/>
      <c r="O74" s="40"/>
      <c r="P74" s="113"/>
    </row>
    <row r="75" spans="2:16">
      <c r="B75" s="112"/>
      <c r="C75" s="36"/>
      <c r="D75" s="117"/>
      <c r="E75" s="117"/>
      <c r="F75" s="117"/>
      <c r="G75" s="117"/>
      <c r="H75" s="35" t="s">
        <v>76</v>
      </c>
      <c r="I75" s="117"/>
      <c r="J75" s="117"/>
      <c r="K75" s="117"/>
      <c r="L75" s="117"/>
      <c r="M75" s="117"/>
      <c r="N75" s="117"/>
      <c r="O75" s="30"/>
      <c r="P75" s="113"/>
    </row>
    <row r="76" spans="2:16">
      <c r="B76" s="112"/>
      <c r="C76" s="33"/>
      <c r="H76" s="27" t="s">
        <v>77</v>
      </c>
      <c r="O76" s="32"/>
      <c r="P76" s="113"/>
    </row>
    <row r="77" spans="2:16">
      <c r="B77" s="112"/>
      <c r="C77" s="39" t="s">
        <v>78</v>
      </c>
      <c r="D77" s="105"/>
      <c r="E77" s="105"/>
      <c r="F77" s="105"/>
      <c r="G77" s="105"/>
      <c r="H77" s="105"/>
      <c r="I77" s="105"/>
      <c r="J77" s="105"/>
      <c r="K77" s="105"/>
      <c r="L77" s="105"/>
      <c r="M77" s="105"/>
      <c r="N77" s="105"/>
      <c r="O77" s="38"/>
      <c r="P77" s="113"/>
    </row>
    <row r="78" spans="2:16">
      <c r="B78" s="112"/>
      <c r="C78" s="256"/>
      <c r="D78" s="257"/>
      <c r="E78" s="257"/>
      <c r="F78" s="257"/>
      <c r="G78" s="257"/>
      <c r="H78" s="257"/>
      <c r="I78" s="257"/>
      <c r="J78" s="257"/>
      <c r="K78" s="257"/>
      <c r="L78" s="257"/>
      <c r="M78" s="257"/>
      <c r="N78" s="257"/>
      <c r="O78" s="258"/>
      <c r="P78" s="113"/>
    </row>
    <row r="79" spans="2:16">
      <c r="B79" s="112"/>
      <c r="C79" s="256"/>
      <c r="D79" s="257"/>
      <c r="E79" s="257"/>
      <c r="F79" s="257"/>
      <c r="G79" s="257"/>
      <c r="H79" s="257"/>
      <c r="I79" s="257"/>
      <c r="J79" s="257"/>
      <c r="K79" s="257"/>
      <c r="L79" s="257"/>
      <c r="M79" s="257"/>
      <c r="N79" s="257"/>
      <c r="O79" s="258"/>
      <c r="P79" s="113"/>
    </row>
    <row r="80" spans="2:16">
      <c r="B80" s="112"/>
      <c r="C80" s="36"/>
      <c r="D80" s="117"/>
      <c r="E80" s="117"/>
      <c r="F80" s="117"/>
      <c r="G80" s="117"/>
      <c r="H80" s="117"/>
      <c r="I80" s="117"/>
      <c r="J80" s="117"/>
      <c r="K80" s="117"/>
      <c r="L80" s="117"/>
      <c r="M80" s="117"/>
      <c r="N80" s="117"/>
      <c r="O80" s="30"/>
      <c r="P80" s="113"/>
    </row>
    <row r="81" spans="2:16">
      <c r="B81" s="112"/>
      <c r="C81" s="37" t="s">
        <v>79</v>
      </c>
      <c r="D81" s="117"/>
      <c r="E81" s="117"/>
      <c r="F81" s="117"/>
      <c r="G81" s="117"/>
      <c r="H81" s="117"/>
      <c r="I81" s="117"/>
      <c r="J81" s="117"/>
      <c r="K81" s="117"/>
      <c r="L81" s="117"/>
      <c r="M81" s="117"/>
      <c r="N81" s="117"/>
      <c r="O81" s="30"/>
      <c r="P81" s="113"/>
    </row>
    <row r="82" spans="2:16" ht="12.75" customHeight="1">
      <c r="B82" s="112"/>
      <c r="C82" s="253" t="s">
        <v>80</v>
      </c>
      <c r="D82" s="254"/>
      <c r="E82" s="254"/>
      <c r="F82" s="254"/>
      <c r="G82" s="254"/>
      <c r="H82" s="254"/>
      <c r="I82" s="254"/>
      <c r="J82" s="254"/>
      <c r="K82" s="254"/>
      <c r="L82" s="254"/>
      <c r="M82" s="254"/>
      <c r="N82" s="254"/>
      <c r="O82" s="255"/>
      <c r="P82" s="113"/>
    </row>
    <row r="83" spans="2:16">
      <c r="B83" s="112"/>
      <c r="C83" s="253"/>
      <c r="D83" s="254"/>
      <c r="E83" s="254"/>
      <c r="F83" s="254"/>
      <c r="G83" s="254"/>
      <c r="H83" s="254"/>
      <c r="I83" s="254"/>
      <c r="J83" s="254"/>
      <c r="K83" s="254"/>
      <c r="L83" s="254"/>
      <c r="M83" s="254"/>
      <c r="N83" s="254"/>
      <c r="O83" s="255"/>
      <c r="P83" s="113"/>
    </row>
    <row r="84" spans="2:16" ht="12.9" customHeight="1">
      <c r="B84" s="112"/>
      <c r="C84" s="253" t="s">
        <v>81</v>
      </c>
      <c r="D84" s="254"/>
      <c r="E84" s="254"/>
      <c r="F84" s="254"/>
      <c r="G84" s="254"/>
      <c r="H84" s="254"/>
      <c r="I84" s="254"/>
      <c r="J84" s="254"/>
      <c r="K84" s="254"/>
      <c r="L84" s="254"/>
      <c r="M84" s="254"/>
      <c r="N84" s="254"/>
      <c r="O84" s="255"/>
      <c r="P84" s="113"/>
    </row>
    <row r="85" spans="2:16">
      <c r="B85" s="112"/>
      <c r="C85" s="253"/>
      <c r="D85" s="254"/>
      <c r="E85" s="254"/>
      <c r="F85" s="254"/>
      <c r="G85" s="254"/>
      <c r="H85" s="254"/>
      <c r="I85" s="254"/>
      <c r="J85" s="254"/>
      <c r="K85" s="254"/>
      <c r="L85" s="254"/>
      <c r="M85" s="254"/>
      <c r="N85" s="254"/>
      <c r="O85" s="255"/>
      <c r="P85" s="113"/>
    </row>
    <row r="86" spans="2:16">
      <c r="B86" s="112"/>
      <c r="C86" s="36"/>
      <c r="D86" s="117"/>
      <c r="E86" s="117"/>
      <c r="F86" s="117"/>
      <c r="G86" s="117"/>
      <c r="H86" s="117"/>
      <c r="I86" s="117"/>
      <c r="J86" s="117"/>
      <c r="K86" s="117"/>
      <c r="L86" s="117"/>
      <c r="M86" s="117"/>
      <c r="N86" s="117"/>
      <c r="O86" s="30"/>
      <c r="P86" s="113"/>
    </row>
    <row r="87" spans="2:16">
      <c r="B87" s="112"/>
      <c r="C87" s="33"/>
      <c r="H87" s="35" t="s">
        <v>73</v>
      </c>
      <c r="O87" s="32"/>
      <c r="P87" s="113"/>
    </row>
    <row r="88" spans="2:16">
      <c r="B88" s="112"/>
      <c r="C88" s="33"/>
      <c r="H88" s="27" t="s">
        <v>74</v>
      </c>
      <c r="I88" s="34"/>
      <c r="J88" s="34"/>
      <c r="K88" s="34"/>
      <c r="O88" s="32"/>
      <c r="P88" s="113"/>
    </row>
    <row r="89" spans="2:16">
      <c r="B89" s="112"/>
      <c r="C89" s="33"/>
      <c r="H89" s="27" t="s">
        <v>82</v>
      </c>
      <c r="I89" s="118"/>
      <c r="J89" s="118"/>
      <c r="K89" s="118"/>
      <c r="O89" s="32"/>
      <c r="P89" s="113"/>
    </row>
    <row r="90" spans="2:16">
      <c r="B90" s="112"/>
      <c r="C90" s="31"/>
      <c r="D90" s="117"/>
      <c r="E90" s="117"/>
      <c r="F90" s="117"/>
      <c r="G90" s="117"/>
      <c r="H90" s="27" t="s">
        <v>76</v>
      </c>
      <c r="L90" s="117"/>
      <c r="M90" s="117"/>
      <c r="N90" s="117"/>
      <c r="O90" s="30"/>
      <c r="P90" s="113"/>
    </row>
    <row r="91" spans="2:16" ht="17.25" customHeight="1">
      <c r="B91" s="112"/>
      <c r="C91" s="29"/>
      <c r="D91" s="119"/>
      <c r="E91" s="119"/>
      <c r="K91" s="245"/>
      <c r="L91" s="245"/>
      <c r="M91" s="245"/>
      <c r="N91" s="245"/>
      <c r="O91" s="246"/>
      <c r="P91" s="113"/>
    </row>
    <row r="92" spans="2:16" ht="18.75" customHeight="1" thickBot="1">
      <c r="B92" s="112"/>
      <c r="C92" s="249"/>
      <c r="D92" s="250"/>
      <c r="E92" s="250"/>
      <c r="F92" s="28"/>
      <c r="G92" s="28"/>
      <c r="H92" s="28"/>
      <c r="I92" s="28"/>
      <c r="J92" s="28"/>
      <c r="K92" s="247"/>
      <c r="L92" s="247"/>
      <c r="M92" s="247"/>
      <c r="N92" s="247"/>
      <c r="O92" s="248"/>
      <c r="P92" s="113"/>
    </row>
    <row r="93" spans="2:16" ht="14.4" thickBot="1">
      <c r="B93" s="120"/>
      <c r="C93" s="121"/>
      <c r="D93" s="121"/>
      <c r="E93" s="121"/>
      <c r="F93" s="121"/>
      <c r="G93" s="121"/>
      <c r="H93" s="121"/>
      <c r="I93" s="121"/>
      <c r="J93" s="121"/>
      <c r="K93" s="121"/>
      <c r="L93" s="121"/>
      <c r="M93" s="121"/>
      <c r="N93" s="121"/>
      <c r="O93" s="121"/>
      <c r="P93" s="122"/>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vt:lpstr>
      <vt:lpstr>INDICAR CÓDIGO DEL ITEM DE PAGO</vt:lpstr>
      <vt:lpstr>'INDICAR CÓDIGO DEL ITEM DE PAGO'!Área_de_impresión</vt:lpstr>
      <vt:lpstr>'PRESUPUESTO OFICIAL (Entidad)'!Área_de_impresión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Ingrid D'janna Galindo Silva</cp:lastModifiedBy>
  <cp:revision/>
  <cp:lastPrinted>2025-03-04T14:34:59Z</cp:lastPrinted>
  <dcterms:created xsi:type="dcterms:W3CDTF">2006-06-27T16:47:25Z</dcterms:created>
  <dcterms:modified xsi:type="dcterms:W3CDTF">2026-04-27T00:11:21Z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