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ERONAUTICA\2026\12. ADQUIRIR HERRAMIENTAS (APERTURA FORZADA)\1. Documentos Iniciales\"/>
    </mc:Choice>
  </mc:AlternateContent>
  <xr:revisionPtr revIDLastSave="0" documentId="13_ncr:1_{D67B6B68-E349-40B4-B8DE-8BE918F94535}" xr6:coauthVersionLast="47" xr6:coauthVersionMax="47" xr10:uidLastSave="{00000000-0000-0000-0000-000000000000}"/>
  <bookViews>
    <workbookView xWindow="-120" yWindow="-120" windowWidth="20730" windowHeight="11040" tabRatio="878" activeTab="5" xr2:uid="{00000000-000D-0000-FFFF-FFFF00000000}"/>
  </bookViews>
  <sheets>
    <sheet name="Portada" sheetId="32" r:id="rId1"/>
    <sheet name="Tabla de Contenido" sheetId="31" state="hidden" r:id="rId2"/>
    <sheet name="Formato 1A. Estudios Previo" sheetId="30" state="hidden" r:id="rId3"/>
    <sheet name="INDEXADOR" sheetId="22" r:id="rId4"/>
    <sheet name="Modelo Estadistico" sheetId="9" r:id="rId5"/>
    <sheet name="Estimacion Presupuesto" sheetId="33" r:id="rId6"/>
    <sheet name="INPUTS Y LISTAS" sheetId="21" state="hidden" r:id="rId7"/>
    <sheet name="Cronograma" sheetId="26" state="hidden" r:id="rId8"/>
    <sheet name="INDICES-ICOCIV" sheetId="23" state="hidden" r:id="rId9"/>
    <sheet name="INDICES IPC" sheetId="25" r:id="rId10"/>
    <sheet name="Hoja1" sheetId="34" state="hidden" r:id="rId11"/>
  </sheets>
  <externalReferences>
    <externalReference r:id="rId12"/>
  </externalReferences>
  <definedNames>
    <definedName name="APLICA">'INPUTS Y LISTAS'!$A$36</definedName>
    <definedName name="_xlnm.Print_Area" localSheetId="4">'Modelo Estadistico'!$C$2:$H$1014</definedName>
    <definedName name="CALIFICACION">'INPUTS Y LISTAS'!$A$39:$A$45</definedName>
    <definedName name="DECISION">'INPUTS Y LISTAS'!$A$12:$A$13</definedName>
    <definedName name="Fecha" localSheetId="2">Tabla1[FECHA]</definedName>
    <definedName name="Fecha">Tabla1[FECHA]</definedName>
    <definedName name="INDICE">'INPUTS Y LISTAS'!$A$23:$A$24</definedName>
    <definedName name="Tipologia">'[1]INPUTS Y LISTAS'!$A$47:$A$57</definedName>
    <definedName name="_xlnm.Print_Titles" localSheetId="4">'Modelo Estadistico'!$14:$14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33" l="1"/>
  <c r="H25" i="33" l="1"/>
  <c r="H26" i="33"/>
  <c r="H27" i="33"/>
  <c r="H28" i="33"/>
  <c r="H29" i="33"/>
  <c r="H30" i="33"/>
  <c r="H31" i="33"/>
  <c r="H24" i="33"/>
  <c r="G25" i="33"/>
  <c r="G26" i="33"/>
  <c r="G27" i="33"/>
  <c r="G28" i="33"/>
  <c r="G29" i="33"/>
  <c r="G30" i="33"/>
  <c r="G31" i="33"/>
  <c r="G24" i="33"/>
  <c r="F25" i="33"/>
  <c r="F26" i="33"/>
  <c r="F27" i="33"/>
  <c r="F28" i="33"/>
  <c r="F29" i="33"/>
  <c r="F30" i="33"/>
  <c r="F31" i="33"/>
  <c r="AK23" i="9"/>
  <c r="AB23" i="9"/>
  <c r="AC23" i="9"/>
  <c r="H23" i="9"/>
  <c r="I23" i="9"/>
  <c r="J23" i="9"/>
  <c r="G23" i="9"/>
  <c r="F32" i="33" l="1"/>
  <c r="F37" i="33" s="1"/>
  <c r="H32" i="33"/>
  <c r="H37" i="33" s="1"/>
  <c r="G32" i="33"/>
  <c r="G37" i="33" s="1"/>
  <c r="D783" i="25"/>
  <c r="B782" i="25"/>
  <c r="D784" i="25"/>
  <c r="B783" i="25" l="1"/>
  <c r="I1015" i="22" l="1"/>
  <c r="I1014" i="22"/>
  <c r="I1013" i="22"/>
  <c r="I1012" i="22"/>
  <c r="I1011" i="22"/>
  <c r="I1010" i="22"/>
  <c r="I1009" i="22"/>
  <c r="I1008" i="22"/>
  <c r="I1007" i="22"/>
  <c r="I1006" i="22"/>
  <c r="I1005" i="22"/>
  <c r="I1004" i="22"/>
  <c r="I1003" i="22"/>
  <c r="I1002" i="22"/>
  <c r="I1001" i="22"/>
  <c r="I1000" i="22"/>
  <c r="I999" i="22"/>
  <c r="I998" i="22"/>
  <c r="I997" i="22"/>
  <c r="I996" i="22"/>
  <c r="I995" i="22"/>
  <c r="I994" i="22"/>
  <c r="I993" i="22"/>
  <c r="I992" i="22"/>
  <c r="I991" i="22"/>
  <c r="I990" i="22"/>
  <c r="I989" i="22"/>
  <c r="I988" i="22"/>
  <c r="I987" i="22"/>
  <c r="I986" i="22"/>
  <c r="I985" i="22"/>
  <c r="I984" i="22"/>
  <c r="I983" i="22"/>
  <c r="I982" i="22"/>
  <c r="I981" i="22"/>
  <c r="I980" i="22"/>
  <c r="I979" i="22"/>
  <c r="I978" i="22"/>
  <c r="I977" i="22"/>
  <c r="I976" i="22"/>
  <c r="I975" i="22"/>
  <c r="I974" i="22"/>
  <c r="I973" i="22"/>
  <c r="I972" i="22"/>
  <c r="I971" i="22"/>
  <c r="I970" i="22"/>
  <c r="I969" i="22"/>
  <c r="I968" i="22"/>
  <c r="I967" i="22"/>
  <c r="I966" i="22"/>
  <c r="I965" i="22"/>
  <c r="I964" i="22"/>
  <c r="I963" i="22"/>
  <c r="I962" i="22"/>
  <c r="I961" i="22"/>
  <c r="I960" i="22"/>
  <c r="I959" i="22"/>
  <c r="I958" i="22"/>
  <c r="I957" i="22"/>
  <c r="I956" i="22"/>
  <c r="I955" i="22"/>
  <c r="I954" i="22"/>
  <c r="I953" i="22"/>
  <c r="I952" i="22"/>
  <c r="I951" i="22"/>
  <c r="I950" i="22"/>
  <c r="I949" i="22"/>
  <c r="I948" i="22"/>
  <c r="I947" i="22"/>
  <c r="I946" i="22"/>
  <c r="I945" i="22"/>
  <c r="I944" i="22"/>
  <c r="I943" i="22"/>
  <c r="I942" i="22"/>
  <c r="I941" i="22"/>
  <c r="I940" i="22"/>
  <c r="I939" i="22"/>
  <c r="I938" i="22"/>
  <c r="I937" i="22"/>
  <c r="I936" i="22"/>
  <c r="I935" i="22"/>
  <c r="I934" i="22"/>
  <c r="I933" i="22"/>
  <c r="I932" i="22"/>
  <c r="I931" i="22"/>
  <c r="I930" i="22"/>
  <c r="I929" i="22"/>
  <c r="I928" i="22"/>
  <c r="I927" i="22"/>
  <c r="I926" i="22"/>
  <c r="I925" i="22"/>
  <c r="I924" i="22"/>
  <c r="I923" i="22"/>
  <c r="I922" i="22"/>
  <c r="I921" i="22"/>
  <c r="I920" i="22"/>
  <c r="I919" i="22"/>
  <c r="I918" i="22"/>
  <c r="I917" i="22"/>
  <c r="I916" i="22"/>
  <c r="I915" i="22"/>
  <c r="I914" i="22"/>
  <c r="I913" i="22"/>
  <c r="I912" i="22"/>
  <c r="I911" i="22"/>
  <c r="I910" i="22"/>
  <c r="I909" i="22"/>
  <c r="I908" i="22"/>
  <c r="I907" i="22"/>
  <c r="I906" i="22"/>
  <c r="I905" i="22"/>
  <c r="I904" i="22"/>
  <c r="I903" i="22"/>
  <c r="I902" i="22"/>
  <c r="I901" i="22"/>
  <c r="I900" i="22"/>
  <c r="I899" i="22"/>
  <c r="I898" i="22"/>
  <c r="I897" i="22"/>
  <c r="I896" i="22"/>
  <c r="I895" i="22"/>
  <c r="I894" i="22"/>
  <c r="I893" i="22"/>
  <c r="I892" i="22"/>
  <c r="I891" i="22"/>
  <c r="I890" i="22"/>
  <c r="I889" i="22"/>
  <c r="I888" i="22"/>
  <c r="I887" i="22"/>
  <c r="I886" i="22"/>
  <c r="I885" i="22"/>
  <c r="I884" i="22"/>
  <c r="I883" i="22"/>
  <c r="I882" i="22"/>
  <c r="I881" i="22"/>
  <c r="I880" i="22"/>
  <c r="I879" i="22"/>
  <c r="I878" i="22"/>
  <c r="I877" i="22"/>
  <c r="I876" i="22"/>
  <c r="I875" i="22"/>
  <c r="I874" i="22"/>
  <c r="I873" i="22"/>
  <c r="I872" i="22"/>
  <c r="I871" i="22"/>
  <c r="I870" i="22"/>
  <c r="I869" i="22"/>
  <c r="I868" i="22"/>
  <c r="I867" i="22"/>
  <c r="I866" i="22"/>
  <c r="I865" i="22"/>
  <c r="I864" i="22"/>
  <c r="I863" i="22"/>
  <c r="I862" i="22"/>
  <c r="I861" i="22"/>
  <c r="I860" i="22"/>
  <c r="I859" i="22"/>
  <c r="I858" i="22"/>
  <c r="I857" i="22"/>
  <c r="I856" i="22"/>
  <c r="I855" i="22"/>
  <c r="I854" i="22"/>
  <c r="I853" i="22"/>
  <c r="I852" i="22"/>
  <c r="I851" i="22"/>
  <c r="I850" i="22"/>
  <c r="I849" i="22"/>
  <c r="I848" i="22"/>
  <c r="I847" i="22"/>
  <c r="I846" i="22"/>
  <c r="I845" i="22"/>
  <c r="I844" i="22"/>
  <c r="I843" i="22"/>
  <c r="I842" i="22"/>
  <c r="I841" i="22"/>
  <c r="I840" i="22"/>
  <c r="I839" i="22"/>
  <c r="I838" i="22"/>
  <c r="I837" i="22"/>
  <c r="I836" i="22"/>
  <c r="I835" i="22"/>
  <c r="I834" i="22"/>
  <c r="I833" i="22"/>
  <c r="I832" i="22"/>
  <c r="I831" i="22"/>
  <c r="I830" i="22"/>
  <c r="I829" i="22"/>
  <c r="I828" i="22"/>
  <c r="I827" i="22"/>
  <c r="I826" i="22"/>
  <c r="I825" i="22"/>
  <c r="I824" i="22"/>
  <c r="I823" i="22"/>
  <c r="I822" i="22"/>
  <c r="I821" i="22"/>
  <c r="I820" i="22"/>
  <c r="I819" i="22"/>
  <c r="I818" i="22"/>
  <c r="I817" i="22"/>
  <c r="I816" i="22"/>
  <c r="I815" i="22"/>
  <c r="I814" i="22"/>
  <c r="I813" i="22"/>
  <c r="I812" i="22"/>
  <c r="I811" i="22"/>
  <c r="I810" i="22"/>
  <c r="I809" i="22"/>
  <c r="I808" i="22"/>
  <c r="I807" i="22"/>
  <c r="I806" i="22"/>
  <c r="I805" i="22"/>
  <c r="I804" i="22"/>
  <c r="I803" i="22"/>
  <c r="I802" i="22"/>
  <c r="I801" i="22"/>
  <c r="I800" i="22"/>
  <c r="I799" i="22"/>
  <c r="I798" i="22"/>
  <c r="I797" i="22"/>
  <c r="I796" i="22"/>
  <c r="I795" i="22"/>
  <c r="I794" i="22"/>
  <c r="I793" i="22"/>
  <c r="I792" i="22"/>
  <c r="I791" i="22"/>
  <c r="I790" i="22"/>
  <c r="I789" i="22"/>
  <c r="I788" i="22"/>
  <c r="I787" i="22"/>
  <c r="I786" i="22"/>
  <c r="I785" i="22"/>
  <c r="I784" i="22"/>
  <c r="I783" i="22"/>
  <c r="I782" i="22"/>
  <c r="I781" i="22"/>
  <c r="I780" i="22"/>
  <c r="I779" i="22"/>
  <c r="I778" i="22"/>
  <c r="I777" i="22"/>
  <c r="I776" i="22"/>
  <c r="I775" i="22"/>
  <c r="I774" i="22"/>
  <c r="I773" i="22"/>
  <c r="I772" i="22"/>
  <c r="I771" i="22"/>
  <c r="I770" i="22"/>
  <c r="I769" i="22"/>
  <c r="I768" i="22"/>
  <c r="I767" i="22"/>
  <c r="I766" i="22"/>
  <c r="I765" i="22"/>
  <c r="I764" i="22"/>
  <c r="I763" i="22"/>
  <c r="I762" i="22"/>
  <c r="I761" i="22"/>
  <c r="I760" i="22"/>
  <c r="I759" i="22"/>
  <c r="I758" i="22"/>
  <c r="I757" i="22"/>
  <c r="I756" i="22"/>
  <c r="I755" i="22"/>
  <c r="I754" i="22"/>
  <c r="I753" i="22"/>
  <c r="I752" i="22"/>
  <c r="I751" i="22"/>
  <c r="I750" i="22"/>
  <c r="I749" i="22"/>
  <c r="I748" i="22"/>
  <c r="I747" i="22"/>
  <c r="I746" i="22"/>
  <c r="I745" i="22"/>
  <c r="I744" i="22"/>
  <c r="I743" i="22"/>
  <c r="I742" i="22"/>
  <c r="I741" i="22"/>
  <c r="I740" i="22"/>
  <c r="I739" i="22"/>
  <c r="I738" i="22"/>
  <c r="I737" i="22"/>
  <c r="I736" i="22"/>
  <c r="I735" i="22"/>
  <c r="I734" i="22"/>
  <c r="I733" i="22"/>
  <c r="I732" i="22"/>
  <c r="I731" i="22"/>
  <c r="I730" i="22"/>
  <c r="I729" i="22"/>
  <c r="I728" i="22"/>
  <c r="I727" i="22"/>
  <c r="I726" i="22"/>
  <c r="I725" i="22"/>
  <c r="I724" i="22"/>
  <c r="I723" i="22"/>
  <c r="I722" i="22"/>
  <c r="I721" i="22"/>
  <c r="I720" i="22"/>
  <c r="I719" i="22"/>
  <c r="I718" i="22"/>
  <c r="I717" i="22"/>
  <c r="I716" i="22"/>
  <c r="I715" i="22"/>
  <c r="I714" i="22"/>
  <c r="I713" i="22"/>
  <c r="I712" i="22"/>
  <c r="I711" i="22"/>
  <c r="I710" i="22"/>
  <c r="I709" i="22"/>
  <c r="I708" i="22"/>
  <c r="I707" i="22"/>
  <c r="I706" i="22"/>
  <c r="I705" i="22"/>
  <c r="I704" i="22"/>
  <c r="I703" i="22"/>
  <c r="I702" i="22"/>
  <c r="I701" i="22"/>
  <c r="I700" i="22"/>
  <c r="I699" i="22"/>
  <c r="I698" i="22"/>
  <c r="I697" i="22"/>
  <c r="I696" i="22"/>
  <c r="I695" i="22"/>
  <c r="I694" i="22"/>
  <c r="I693" i="22"/>
  <c r="I692" i="22"/>
  <c r="I691" i="22"/>
  <c r="I690" i="22"/>
  <c r="I689" i="22"/>
  <c r="I688" i="22"/>
  <c r="I687" i="22"/>
  <c r="I686" i="22"/>
  <c r="I685" i="22"/>
  <c r="I684" i="22"/>
  <c r="I683" i="22"/>
  <c r="I682" i="22"/>
  <c r="I681" i="22"/>
  <c r="I680" i="22"/>
  <c r="I679" i="22"/>
  <c r="I678" i="22"/>
  <c r="I677" i="22"/>
  <c r="I676" i="22"/>
  <c r="I675" i="22"/>
  <c r="I674" i="22"/>
  <c r="I673" i="22"/>
  <c r="I672" i="22"/>
  <c r="I671" i="22"/>
  <c r="I670" i="22"/>
  <c r="I669" i="22"/>
  <c r="I668" i="22"/>
  <c r="I667" i="22"/>
  <c r="I666" i="22"/>
  <c r="I665" i="22"/>
  <c r="I664" i="22"/>
  <c r="I663" i="22"/>
  <c r="I662" i="22"/>
  <c r="I661" i="22"/>
  <c r="I660" i="22"/>
  <c r="I659" i="22"/>
  <c r="I658" i="22"/>
  <c r="I657" i="22"/>
  <c r="I656" i="22"/>
  <c r="I655" i="22"/>
  <c r="I654" i="22"/>
  <c r="I653" i="22"/>
  <c r="I652" i="22"/>
  <c r="I651" i="22"/>
  <c r="I650" i="22"/>
  <c r="I649" i="22"/>
  <c r="I648" i="22"/>
  <c r="I647" i="22"/>
  <c r="I646" i="22"/>
  <c r="I645" i="22"/>
  <c r="I644" i="22"/>
  <c r="I643" i="22"/>
  <c r="I642" i="22"/>
  <c r="I641" i="22"/>
  <c r="I640" i="22"/>
  <c r="I639" i="22"/>
  <c r="I638" i="22"/>
  <c r="I637" i="22"/>
  <c r="I636" i="22"/>
  <c r="I635" i="22"/>
  <c r="I634" i="22"/>
  <c r="I633" i="22"/>
  <c r="I632" i="22"/>
  <c r="I631" i="22"/>
  <c r="I630" i="22"/>
  <c r="I629" i="22"/>
  <c r="I628" i="22"/>
  <c r="I627" i="22"/>
  <c r="I626" i="22"/>
  <c r="I625" i="22"/>
  <c r="I624" i="22"/>
  <c r="I623" i="22"/>
  <c r="I622" i="22"/>
  <c r="I621" i="22"/>
  <c r="I620" i="22"/>
  <c r="I619" i="22"/>
  <c r="I618" i="22"/>
  <c r="I617" i="22"/>
  <c r="I616" i="22"/>
  <c r="I615" i="22"/>
  <c r="I614" i="22"/>
  <c r="I613" i="22"/>
  <c r="I612" i="22"/>
  <c r="I611" i="22"/>
  <c r="I610" i="22"/>
  <c r="I609" i="22"/>
  <c r="I608" i="22"/>
  <c r="I607" i="22"/>
  <c r="I606" i="22"/>
  <c r="I605" i="22"/>
  <c r="I604" i="22"/>
  <c r="I603" i="22"/>
  <c r="I602" i="22"/>
  <c r="I601" i="22"/>
  <c r="I600" i="22"/>
  <c r="I599" i="22"/>
  <c r="I598" i="22"/>
  <c r="I597" i="22"/>
  <c r="I596" i="22"/>
  <c r="I595" i="22"/>
  <c r="I594" i="22"/>
  <c r="I593" i="22"/>
  <c r="I592" i="22"/>
  <c r="I591" i="22"/>
  <c r="I590" i="22"/>
  <c r="I589" i="22"/>
  <c r="I588" i="22"/>
  <c r="I587" i="22"/>
  <c r="I586" i="22"/>
  <c r="I585" i="22"/>
  <c r="I584" i="22"/>
  <c r="I583" i="22"/>
  <c r="I582" i="22"/>
  <c r="I581" i="22"/>
  <c r="I580" i="22"/>
  <c r="I579" i="22"/>
  <c r="I578" i="22"/>
  <c r="I577" i="22"/>
  <c r="I576" i="22"/>
  <c r="I575" i="22"/>
  <c r="I574" i="22"/>
  <c r="I573" i="22"/>
  <c r="I572" i="22"/>
  <c r="I571" i="22"/>
  <c r="I570" i="22"/>
  <c r="I569" i="22"/>
  <c r="I568" i="22"/>
  <c r="I567" i="22"/>
  <c r="I566" i="22"/>
  <c r="I565" i="22"/>
  <c r="I564" i="22"/>
  <c r="I563" i="22"/>
  <c r="I562" i="22"/>
  <c r="I561" i="22"/>
  <c r="I560" i="22"/>
  <c r="I559" i="22"/>
  <c r="I558" i="22"/>
  <c r="I557" i="22"/>
  <c r="I556" i="22"/>
  <c r="I555" i="22"/>
  <c r="I554" i="22"/>
  <c r="I553" i="22"/>
  <c r="I552" i="22"/>
  <c r="I551" i="22"/>
  <c r="I550" i="22"/>
  <c r="I549" i="22"/>
  <c r="I548" i="22"/>
  <c r="I547" i="22"/>
  <c r="I546" i="22"/>
  <c r="I545" i="22"/>
  <c r="I544" i="22"/>
  <c r="I543" i="22"/>
  <c r="I542" i="22"/>
  <c r="I541" i="22"/>
  <c r="I540" i="22"/>
  <c r="I539" i="22"/>
  <c r="I538" i="22"/>
  <c r="I537" i="22"/>
  <c r="I536" i="22"/>
  <c r="I535" i="22"/>
  <c r="I534" i="22"/>
  <c r="I533" i="22"/>
  <c r="I532" i="22"/>
  <c r="I531" i="22"/>
  <c r="I530" i="22"/>
  <c r="I529" i="22"/>
  <c r="I528" i="22"/>
  <c r="I527" i="22"/>
  <c r="I526" i="22"/>
  <c r="I525" i="22"/>
  <c r="I524" i="22"/>
  <c r="I523" i="22"/>
  <c r="I522" i="22"/>
  <c r="I521" i="22"/>
  <c r="I520" i="22"/>
  <c r="I519" i="22"/>
  <c r="I518" i="22"/>
  <c r="I517" i="22"/>
  <c r="I516" i="22"/>
  <c r="I515" i="22"/>
  <c r="I514" i="22"/>
  <c r="I513" i="22"/>
  <c r="I512" i="22"/>
  <c r="I511" i="22"/>
  <c r="I510" i="22"/>
  <c r="I509" i="22"/>
  <c r="I508" i="22"/>
  <c r="I507" i="22"/>
  <c r="I506" i="22"/>
  <c r="I505" i="22"/>
  <c r="I504" i="22"/>
  <c r="I503" i="22"/>
  <c r="I502" i="22"/>
  <c r="I501" i="22"/>
  <c r="I500" i="22"/>
  <c r="I499" i="22"/>
  <c r="I498" i="22"/>
  <c r="I497" i="22"/>
  <c r="I496" i="22"/>
  <c r="I495" i="22"/>
  <c r="I494" i="22"/>
  <c r="I493" i="22"/>
  <c r="I492" i="22"/>
  <c r="I491" i="22"/>
  <c r="I490" i="22"/>
  <c r="I489" i="22"/>
  <c r="I488" i="22"/>
  <c r="I487" i="22"/>
  <c r="I486" i="22"/>
  <c r="I485" i="22"/>
  <c r="I484" i="22"/>
  <c r="I483" i="22"/>
  <c r="I482" i="22"/>
  <c r="I481" i="22"/>
  <c r="I480" i="22"/>
  <c r="I479" i="22"/>
  <c r="I478" i="22"/>
  <c r="I477" i="22"/>
  <c r="I476" i="22"/>
  <c r="I475" i="22"/>
  <c r="I474" i="22"/>
  <c r="I473" i="22"/>
  <c r="I472" i="22"/>
  <c r="I471" i="22"/>
  <c r="I470" i="22"/>
  <c r="I469" i="22"/>
  <c r="I468" i="22"/>
  <c r="I467" i="22"/>
  <c r="I466" i="22"/>
  <c r="I465" i="22"/>
  <c r="I464" i="22"/>
  <c r="I463" i="22"/>
  <c r="I462" i="22"/>
  <c r="I461" i="22"/>
  <c r="I460" i="22"/>
  <c r="I459" i="22"/>
  <c r="I458" i="22"/>
  <c r="I457" i="22"/>
  <c r="I456" i="22"/>
  <c r="I455" i="22"/>
  <c r="I454" i="22"/>
  <c r="I453" i="22"/>
  <c r="I452" i="22"/>
  <c r="I451" i="22"/>
  <c r="I450" i="22"/>
  <c r="I449" i="22"/>
  <c r="I448" i="22"/>
  <c r="I447" i="22"/>
  <c r="I446" i="22"/>
  <c r="I445" i="22"/>
  <c r="I444" i="22"/>
  <c r="I443" i="22"/>
  <c r="I442" i="22"/>
  <c r="I441" i="22"/>
  <c r="I440" i="22"/>
  <c r="I439" i="22"/>
  <c r="I438" i="22"/>
  <c r="I437" i="22"/>
  <c r="I436" i="22"/>
  <c r="I435" i="22"/>
  <c r="I434" i="22"/>
  <c r="I433" i="22"/>
  <c r="I432" i="22"/>
  <c r="I431" i="22"/>
  <c r="I430" i="22"/>
  <c r="I429" i="22"/>
  <c r="I428" i="22"/>
  <c r="I427" i="22"/>
  <c r="I426" i="22"/>
  <c r="I425" i="22"/>
  <c r="I424" i="22"/>
  <c r="I423" i="22"/>
  <c r="I422" i="22"/>
  <c r="I421" i="22"/>
  <c r="I420" i="22"/>
  <c r="I419" i="22"/>
  <c r="I418" i="22"/>
  <c r="I417" i="22"/>
  <c r="I416" i="22"/>
  <c r="I415" i="22"/>
  <c r="I414" i="22"/>
  <c r="I413" i="22"/>
  <c r="I412" i="22"/>
  <c r="I411" i="22"/>
  <c r="I410" i="22"/>
  <c r="I409" i="22"/>
  <c r="I408" i="22"/>
  <c r="I407" i="22"/>
  <c r="I406" i="22"/>
  <c r="I405" i="22"/>
  <c r="I404" i="22"/>
  <c r="I403" i="22"/>
  <c r="I402" i="22"/>
  <c r="I401" i="22"/>
  <c r="I400" i="22"/>
  <c r="I399" i="22"/>
  <c r="I398" i="22"/>
  <c r="I397" i="22"/>
  <c r="I396" i="22"/>
  <c r="I395" i="22"/>
  <c r="I394" i="22"/>
  <c r="I393" i="22"/>
  <c r="I392" i="22"/>
  <c r="I391" i="22"/>
  <c r="I390" i="22"/>
  <c r="I389" i="22"/>
  <c r="I388" i="22"/>
  <c r="I387" i="22"/>
  <c r="I386" i="22"/>
  <c r="I385" i="22"/>
  <c r="I384" i="22"/>
  <c r="I383" i="22"/>
  <c r="I382" i="22"/>
  <c r="I381" i="22"/>
  <c r="I380" i="22"/>
  <c r="I379" i="22"/>
  <c r="I378" i="22"/>
  <c r="I377" i="22"/>
  <c r="I376" i="22"/>
  <c r="I375" i="22"/>
  <c r="I374" i="22"/>
  <c r="I373" i="22"/>
  <c r="I372" i="22"/>
  <c r="I371" i="22"/>
  <c r="I370" i="22"/>
  <c r="I369" i="22"/>
  <c r="I368" i="22"/>
  <c r="I367" i="22"/>
  <c r="I366" i="22"/>
  <c r="I365" i="22"/>
  <c r="I364" i="22"/>
  <c r="I363" i="22"/>
  <c r="I362" i="22"/>
  <c r="I361" i="22"/>
  <c r="I360" i="22"/>
  <c r="I359" i="22"/>
  <c r="I358" i="22"/>
  <c r="I357" i="22"/>
  <c r="I356" i="22"/>
  <c r="I355" i="22"/>
  <c r="I354" i="22"/>
  <c r="I353" i="22"/>
  <c r="I352" i="22"/>
  <c r="I351" i="22"/>
  <c r="I350" i="22"/>
  <c r="I349" i="22"/>
  <c r="I348" i="22"/>
  <c r="I347" i="22"/>
  <c r="I346" i="22"/>
  <c r="I345" i="22"/>
  <c r="I344" i="22"/>
  <c r="I343" i="22"/>
  <c r="I342" i="22"/>
  <c r="I341" i="22"/>
  <c r="I340" i="22"/>
  <c r="I339" i="22"/>
  <c r="I338" i="22"/>
  <c r="I337" i="22"/>
  <c r="I336" i="22"/>
  <c r="I335" i="22"/>
  <c r="I334" i="22"/>
  <c r="I333" i="22"/>
  <c r="I332" i="22"/>
  <c r="I331" i="22"/>
  <c r="I330" i="22"/>
  <c r="I329" i="22"/>
  <c r="I328" i="22"/>
  <c r="I327" i="22"/>
  <c r="I326" i="22"/>
  <c r="I325" i="22"/>
  <c r="I324" i="22"/>
  <c r="I323" i="22"/>
  <c r="I322" i="22"/>
  <c r="I321" i="22"/>
  <c r="I320" i="22"/>
  <c r="I319" i="22"/>
  <c r="I318" i="22"/>
  <c r="I317" i="22"/>
  <c r="I316" i="22"/>
  <c r="I315" i="22"/>
  <c r="I314" i="22"/>
  <c r="I313" i="22"/>
  <c r="I312" i="22"/>
  <c r="I311" i="22"/>
  <c r="I310" i="22"/>
  <c r="I309" i="22"/>
  <c r="I308" i="22"/>
  <c r="I307" i="22"/>
  <c r="I306" i="22"/>
  <c r="I305" i="22"/>
  <c r="I304" i="22"/>
  <c r="I303" i="22"/>
  <c r="I302" i="22"/>
  <c r="I301" i="22"/>
  <c r="I300" i="22"/>
  <c r="I299" i="22"/>
  <c r="I298" i="22"/>
  <c r="I297" i="22"/>
  <c r="I296" i="22"/>
  <c r="I295" i="22"/>
  <c r="I294" i="22"/>
  <c r="I293" i="22"/>
  <c r="I292" i="22"/>
  <c r="I291" i="22"/>
  <c r="I290" i="22"/>
  <c r="I289" i="22"/>
  <c r="I288" i="22"/>
  <c r="I287" i="22"/>
  <c r="I286" i="22"/>
  <c r="I285" i="22"/>
  <c r="I284" i="22"/>
  <c r="I283" i="22"/>
  <c r="I282" i="22"/>
  <c r="I281" i="22"/>
  <c r="I280" i="22"/>
  <c r="I279" i="22"/>
  <c r="I278" i="22"/>
  <c r="I277" i="22"/>
  <c r="I276" i="22"/>
  <c r="I275" i="22"/>
  <c r="I274" i="22"/>
  <c r="I273" i="22"/>
  <c r="I272" i="22"/>
  <c r="I271" i="22"/>
  <c r="I270" i="22"/>
  <c r="I269" i="22"/>
  <c r="I268" i="22"/>
  <c r="I267" i="22"/>
  <c r="I266" i="22"/>
  <c r="I265" i="22"/>
  <c r="I264" i="22"/>
  <c r="I263" i="22"/>
  <c r="I262" i="22"/>
  <c r="I261" i="22"/>
  <c r="I260" i="22"/>
  <c r="I259" i="22"/>
  <c r="I258" i="22"/>
  <c r="I257" i="22"/>
  <c r="I256" i="22"/>
  <c r="I255" i="22"/>
  <c r="I254" i="22"/>
  <c r="I253" i="22"/>
  <c r="I252" i="22"/>
  <c r="I251" i="22"/>
  <c r="I250" i="22"/>
  <c r="I249" i="22"/>
  <c r="I248" i="22"/>
  <c r="I247" i="22"/>
  <c r="I246" i="22"/>
  <c r="I245" i="22"/>
  <c r="I244" i="22"/>
  <c r="I243" i="22"/>
  <c r="I242" i="22"/>
  <c r="I241" i="22"/>
  <c r="I240" i="22"/>
  <c r="I239" i="22"/>
  <c r="I238" i="22"/>
  <c r="I237" i="22"/>
  <c r="I236" i="22"/>
  <c r="I235" i="22"/>
  <c r="I234" i="22"/>
  <c r="I233" i="22"/>
  <c r="I232" i="22"/>
  <c r="I231" i="22"/>
  <c r="I230" i="22"/>
  <c r="I229" i="22"/>
  <c r="I228" i="22"/>
  <c r="I227" i="22"/>
  <c r="I226" i="22"/>
  <c r="I225" i="22"/>
  <c r="I224" i="22"/>
  <c r="I223" i="22"/>
  <c r="I222" i="22"/>
  <c r="I221" i="22"/>
  <c r="I220" i="22"/>
  <c r="I219" i="22"/>
  <c r="I218" i="22"/>
  <c r="I217" i="22"/>
  <c r="I216" i="22"/>
  <c r="I215" i="22"/>
  <c r="I214" i="22"/>
  <c r="I213" i="22"/>
  <c r="I212" i="22"/>
  <c r="I211" i="22"/>
  <c r="I210" i="22"/>
  <c r="I209" i="22"/>
  <c r="I208" i="22"/>
  <c r="I207" i="22"/>
  <c r="I206" i="22"/>
  <c r="I205" i="22"/>
  <c r="I204" i="22"/>
  <c r="I203" i="22"/>
  <c r="I202" i="22"/>
  <c r="I201" i="22"/>
  <c r="I200" i="22"/>
  <c r="I199" i="22"/>
  <c r="I198" i="22"/>
  <c r="I197" i="22"/>
  <c r="I196" i="22"/>
  <c r="I195" i="22"/>
  <c r="I194" i="22"/>
  <c r="I193" i="22"/>
  <c r="I192" i="22"/>
  <c r="I191" i="22"/>
  <c r="I190" i="22"/>
  <c r="I189" i="22"/>
  <c r="I188" i="22"/>
  <c r="I187" i="22"/>
  <c r="I186" i="22"/>
  <c r="I185" i="22"/>
  <c r="I184" i="22"/>
  <c r="I183" i="22"/>
  <c r="I182" i="22"/>
  <c r="I181" i="22"/>
  <c r="I180" i="22"/>
  <c r="I179" i="22"/>
  <c r="I178" i="22"/>
  <c r="I177" i="22"/>
  <c r="I176" i="22"/>
  <c r="I175" i="22"/>
  <c r="I174" i="22"/>
  <c r="I173" i="22"/>
  <c r="I172" i="22"/>
  <c r="I171" i="22"/>
  <c r="I170" i="22"/>
  <c r="I169" i="22"/>
  <c r="I168" i="22"/>
  <c r="I167" i="22"/>
  <c r="I166" i="22"/>
  <c r="I165" i="22"/>
  <c r="I164" i="22"/>
  <c r="I163" i="22"/>
  <c r="I162" i="22"/>
  <c r="I161" i="22"/>
  <c r="I160" i="22"/>
  <c r="I159" i="22"/>
  <c r="I158" i="22"/>
  <c r="I157" i="22"/>
  <c r="I156" i="22"/>
  <c r="I155" i="22"/>
  <c r="I154" i="22"/>
  <c r="I153" i="22"/>
  <c r="I152" i="22"/>
  <c r="I151" i="22"/>
  <c r="I150" i="22"/>
  <c r="I149" i="22"/>
  <c r="I148" i="22"/>
  <c r="I147" i="22"/>
  <c r="I146" i="22"/>
  <c r="I145" i="22"/>
  <c r="I144" i="22"/>
  <c r="I143" i="22"/>
  <c r="I142" i="22"/>
  <c r="I141" i="22"/>
  <c r="I140" i="22"/>
  <c r="I139" i="22"/>
  <c r="I138" i="22"/>
  <c r="I137" i="22"/>
  <c r="I136" i="22"/>
  <c r="I135" i="22"/>
  <c r="I134" i="22"/>
  <c r="I133" i="22"/>
  <c r="I132" i="22"/>
  <c r="I131" i="22"/>
  <c r="I130" i="22"/>
  <c r="I129" i="22"/>
  <c r="I128" i="22"/>
  <c r="I127" i="22"/>
  <c r="I126" i="22"/>
  <c r="I125" i="22"/>
  <c r="I124" i="22"/>
  <c r="I123" i="22"/>
  <c r="I122" i="22"/>
  <c r="I121" i="22"/>
  <c r="I120" i="22"/>
  <c r="I119" i="22"/>
  <c r="I118" i="22"/>
  <c r="I117" i="22"/>
  <c r="I116" i="22"/>
  <c r="I115" i="22"/>
  <c r="I114" i="22"/>
  <c r="I113" i="22"/>
  <c r="I112" i="22"/>
  <c r="I111" i="22"/>
  <c r="I110" i="22"/>
  <c r="I109" i="22"/>
  <c r="I108" i="22"/>
  <c r="I107" i="22"/>
  <c r="I106" i="22"/>
  <c r="I105" i="22"/>
  <c r="I104" i="22"/>
  <c r="I103" i="22"/>
  <c r="I102" i="22"/>
  <c r="I101" i="22"/>
  <c r="I100" i="22"/>
  <c r="I99" i="22"/>
  <c r="I98" i="22"/>
  <c r="I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23" i="22"/>
  <c r="I22" i="22"/>
  <c r="I21" i="22"/>
  <c r="I20" i="22"/>
  <c r="I19" i="22"/>
  <c r="I18" i="22"/>
  <c r="I17" i="22"/>
  <c r="I16" i="22"/>
  <c r="K1015" i="22" l="1"/>
  <c r="K1014" i="22"/>
  <c r="K1013" i="22"/>
  <c r="K1012" i="22"/>
  <c r="K1011" i="22"/>
  <c r="K1010" i="22"/>
  <c r="K1009" i="22"/>
  <c r="K1008" i="22"/>
  <c r="K1007" i="22"/>
  <c r="K1006" i="22"/>
  <c r="K1005" i="22"/>
  <c r="K1004" i="22"/>
  <c r="K1003" i="22"/>
  <c r="K1002" i="22"/>
  <c r="K1001" i="22"/>
  <c r="K1000" i="22"/>
  <c r="K999" i="22"/>
  <c r="K998" i="22"/>
  <c r="K997" i="22"/>
  <c r="K996" i="22"/>
  <c r="K995" i="22"/>
  <c r="K994" i="22"/>
  <c r="K993" i="22"/>
  <c r="K992" i="22"/>
  <c r="K991" i="22"/>
  <c r="K990" i="22"/>
  <c r="K989" i="22"/>
  <c r="K988" i="22"/>
  <c r="K987" i="22"/>
  <c r="K986" i="22"/>
  <c r="K985" i="22"/>
  <c r="K984" i="22"/>
  <c r="K983" i="22"/>
  <c r="K982" i="22"/>
  <c r="K981" i="22"/>
  <c r="K980" i="22"/>
  <c r="K979" i="22"/>
  <c r="K978" i="22"/>
  <c r="K977" i="22"/>
  <c r="K976" i="22"/>
  <c r="K975" i="22"/>
  <c r="K974" i="22"/>
  <c r="K973" i="22"/>
  <c r="K972" i="22"/>
  <c r="K971" i="22"/>
  <c r="K970" i="22"/>
  <c r="K969" i="22"/>
  <c r="K968" i="22"/>
  <c r="K967" i="22"/>
  <c r="K966" i="22"/>
  <c r="K965" i="22"/>
  <c r="K964" i="22"/>
  <c r="K963" i="22"/>
  <c r="K962" i="22"/>
  <c r="K961" i="22"/>
  <c r="K960" i="22"/>
  <c r="K959" i="22"/>
  <c r="K958" i="22"/>
  <c r="K957" i="22"/>
  <c r="K956" i="22"/>
  <c r="K955" i="22"/>
  <c r="K954" i="22"/>
  <c r="K953" i="22"/>
  <c r="K952" i="22"/>
  <c r="K951" i="22"/>
  <c r="K950" i="22"/>
  <c r="K949" i="22"/>
  <c r="K948" i="22"/>
  <c r="K947" i="22"/>
  <c r="K946" i="22"/>
  <c r="K945" i="22"/>
  <c r="K944" i="22"/>
  <c r="K943" i="22"/>
  <c r="K942" i="22"/>
  <c r="K941" i="22"/>
  <c r="K940" i="22"/>
  <c r="K939" i="22"/>
  <c r="K938" i="22"/>
  <c r="K937" i="22"/>
  <c r="K936" i="22"/>
  <c r="K935" i="22"/>
  <c r="K934" i="22"/>
  <c r="K933" i="22"/>
  <c r="K932" i="22"/>
  <c r="K931" i="22"/>
  <c r="K930" i="22"/>
  <c r="K929" i="22"/>
  <c r="K928" i="22"/>
  <c r="K927" i="22"/>
  <c r="K926" i="22"/>
  <c r="K925" i="22"/>
  <c r="K924" i="22"/>
  <c r="K923" i="22"/>
  <c r="K922" i="22"/>
  <c r="K921" i="22"/>
  <c r="K920" i="22"/>
  <c r="K919" i="22"/>
  <c r="K918" i="22"/>
  <c r="K917" i="22"/>
  <c r="K916" i="22"/>
  <c r="K915" i="22"/>
  <c r="K914" i="22"/>
  <c r="K913" i="22"/>
  <c r="K912" i="22"/>
  <c r="K911" i="22"/>
  <c r="K910" i="22"/>
  <c r="K909" i="22"/>
  <c r="K908" i="22"/>
  <c r="K907" i="22"/>
  <c r="K906" i="22"/>
  <c r="K905" i="22"/>
  <c r="K904" i="22"/>
  <c r="K903" i="22"/>
  <c r="K902" i="22"/>
  <c r="K901" i="22"/>
  <c r="K900" i="22"/>
  <c r="K899" i="22"/>
  <c r="K898" i="22"/>
  <c r="K897" i="22"/>
  <c r="K896" i="22"/>
  <c r="K895" i="22"/>
  <c r="K894" i="22"/>
  <c r="K893" i="22"/>
  <c r="K892" i="22"/>
  <c r="K891" i="22"/>
  <c r="K890" i="22"/>
  <c r="K889" i="22"/>
  <c r="K888" i="22"/>
  <c r="K887" i="22"/>
  <c r="K886" i="22"/>
  <c r="K885" i="22"/>
  <c r="K884" i="22"/>
  <c r="K883" i="22"/>
  <c r="K882" i="22"/>
  <c r="K881" i="22"/>
  <c r="K880" i="22"/>
  <c r="K879" i="22"/>
  <c r="K878" i="22"/>
  <c r="K877" i="22"/>
  <c r="K876" i="22"/>
  <c r="K875" i="22"/>
  <c r="K874" i="22"/>
  <c r="K873" i="22"/>
  <c r="K872" i="22"/>
  <c r="K871" i="22"/>
  <c r="K870" i="22"/>
  <c r="K869" i="22"/>
  <c r="K868" i="22"/>
  <c r="K867" i="22"/>
  <c r="K866" i="22"/>
  <c r="K865" i="22"/>
  <c r="K864" i="22"/>
  <c r="K863" i="22"/>
  <c r="K862" i="22"/>
  <c r="K861" i="22"/>
  <c r="K860" i="22"/>
  <c r="K859" i="22"/>
  <c r="K858" i="22"/>
  <c r="K857" i="22"/>
  <c r="K856" i="22"/>
  <c r="K855" i="22"/>
  <c r="K854" i="22"/>
  <c r="K853" i="22"/>
  <c r="K852" i="22"/>
  <c r="K851" i="22"/>
  <c r="K850" i="22"/>
  <c r="K849" i="22"/>
  <c r="K848" i="22"/>
  <c r="K847" i="22"/>
  <c r="K846" i="22"/>
  <c r="K845" i="22"/>
  <c r="K844" i="22"/>
  <c r="K843" i="22"/>
  <c r="K842" i="22"/>
  <c r="K841" i="22"/>
  <c r="K840" i="22"/>
  <c r="K839" i="22"/>
  <c r="K838" i="22"/>
  <c r="K837" i="22"/>
  <c r="K836" i="22"/>
  <c r="K835" i="22"/>
  <c r="K834" i="22"/>
  <c r="K833" i="22"/>
  <c r="K832" i="22"/>
  <c r="K831" i="22"/>
  <c r="K830" i="22"/>
  <c r="K829" i="22"/>
  <c r="K828" i="22"/>
  <c r="K827" i="22"/>
  <c r="K826" i="22"/>
  <c r="K825" i="22"/>
  <c r="K824" i="22"/>
  <c r="K823" i="22"/>
  <c r="K822" i="22"/>
  <c r="K821" i="22"/>
  <c r="K820" i="22"/>
  <c r="K819" i="22"/>
  <c r="K818" i="22"/>
  <c r="K817" i="22"/>
  <c r="K816" i="22"/>
  <c r="K815" i="22"/>
  <c r="K814" i="22"/>
  <c r="K813" i="22"/>
  <c r="K812" i="22"/>
  <c r="K811" i="22"/>
  <c r="K810" i="22"/>
  <c r="K809" i="22"/>
  <c r="K808" i="22"/>
  <c r="K807" i="22"/>
  <c r="K806" i="22"/>
  <c r="K805" i="22"/>
  <c r="K804" i="22"/>
  <c r="K803" i="22"/>
  <c r="K802" i="22"/>
  <c r="K801" i="22"/>
  <c r="K800" i="22"/>
  <c r="K799" i="22"/>
  <c r="K798" i="22"/>
  <c r="K797" i="22"/>
  <c r="K796" i="22"/>
  <c r="K795" i="22"/>
  <c r="K794" i="22"/>
  <c r="K793" i="22"/>
  <c r="K792" i="22"/>
  <c r="K791" i="22"/>
  <c r="K790" i="22"/>
  <c r="K789" i="22"/>
  <c r="K788" i="22"/>
  <c r="K787" i="22"/>
  <c r="K786" i="22"/>
  <c r="K785" i="22"/>
  <c r="K784" i="22"/>
  <c r="K783" i="22"/>
  <c r="K782" i="22"/>
  <c r="K781" i="22"/>
  <c r="K780" i="22"/>
  <c r="K779" i="22"/>
  <c r="K778" i="22"/>
  <c r="K777" i="22"/>
  <c r="K776" i="22"/>
  <c r="K775" i="22"/>
  <c r="K774" i="22"/>
  <c r="K773" i="22"/>
  <c r="K772" i="22"/>
  <c r="K771" i="22"/>
  <c r="K770" i="22"/>
  <c r="K769" i="22"/>
  <c r="K768" i="22"/>
  <c r="K767" i="22"/>
  <c r="K766" i="22"/>
  <c r="K765" i="22"/>
  <c r="K764" i="22"/>
  <c r="K763" i="22"/>
  <c r="K762" i="22"/>
  <c r="K761" i="22"/>
  <c r="K760" i="22"/>
  <c r="K759" i="22"/>
  <c r="K758" i="22"/>
  <c r="K757" i="22"/>
  <c r="K756" i="22"/>
  <c r="K755" i="22"/>
  <c r="K754" i="22"/>
  <c r="K753" i="22"/>
  <c r="K752" i="22"/>
  <c r="K751" i="22"/>
  <c r="K750" i="22"/>
  <c r="K749" i="22"/>
  <c r="K748" i="22"/>
  <c r="K747" i="22"/>
  <c r="K746" i="22"/>
  <c r="K745" i="22"/>
  <c r="K744" i="22"/>
  <c r="K743" i="22"/>
  <c r="K742" i="22"/>
  <c r="K741" i="22"/>
  <c r="K740" i="22"/>
  <c r="K739" i="22"/>
  <c r="K738" i="22"/>
  <c r="K737" i="22"/>
  <c r="K736" i="22"/>
  <c r="K735" i="22"/>
  <c r="K734" i="22"/>
  <c r="K733" i="22"/>
  <c r="K732" i="22"/>
  <c r="K731" i="22"/>
  <c r="K730" i="22"/>
  <c r="K729" i="22"/>
  <c r="K728" i="22"/>
  <c r="K727" i="22"/>
  <c r="K726" i="22"/>
  <c r="K725" i="22"/>
  <c r="K724" i="22"/>
  <c r="K723" i="22"/>
  <c r="K722" i="22"/>
  <c r="K721" i="22"/>
  <c r="K720" i="22"/>
  <c r="K719" i="22"/>
  <c r="K718" i="22"/>
  <c r="K717" i="22"/>
  <c r="K716" i="22"/>
  <c r="K715" i="22"/>
  <c r="K714" i="22"/>
  <c r="K713" i="22"/>
  <c r="K712" i="22"/>
  <c r="K711" i="22"/>
  <c r="K710" i="22"/>
  <c r="K709" i="22"/>
  <c r="K708" i="22"/>
  <c r="K707" i="22"/>
  <c r="K706" i="22"/>
  <c r="K705" i="22"/>
  <c r="K704" i="22"/>
  <c r="K703" i="22"/>
  <c r="K702" i="22"/>
  <c r="K701" i="22"/>
  <c r="K700" i="22"/>
  <c r="K699" i="22"/>
  <c r="K698" i="22"/>
  <c r="K697" i="22"/>
  <c r="K696" i="22"/>
  <c r="K695" i="22"/>
  <c r="K694" i="22"/>
  <c r="K693" i="22"/>
  <c r="K692" i="22"/>
  <c r="K691" i="22"/>
  <c r="K690" i="22"/>
  <c r="K689" i="22"/>
  <c r="K688" i="22"/>
  <c r="K687" i="22"/>
  <c r="K686" i="22"/>
  <c r="K685" i="22"/>
  <c r="K684" i="22"/>
  <c r="K683" i="22"/>
  <c r="K682" i="22"/>
  <c r="K681" i="22"/>
  <c r="K680" i="22"/>
  <c r="K679" i="22"/>
  <c r="K678" i="22"/>
  <c r="K677" i="22"/>
  <c r="K676" i="22"/>
  <c r="K675" i="22"/>
  <c r="K674" i="22"/>
  <c r="K673" i="22"/>
  <c r="K672" i="22"/>
  <c r="K671" i="22"/>
  <c r="K670" i="22"/>
  <c r="K669" i="22"/>
  <c r="K668" i="22"/>
  <c r="K667" i="22"/>
  <c r="K666" i="22"/>
  <c r="K665" i="22"/>
  <c r="K664" i="22"/>
  <c r="K663" i="22"/>
  <c r="K662" i="22"/>
  <c r="K661" i="22"/>
  <c r="K660" i="22"/>
  <c r="K659" i="22"/>
  <c r="K658" i="22"/>
  <c r="K657" i="22"/>
  <c r="K656" i="22"/>
  <c r="K655" i="22"/>
  <c r="K654" i="22"/>
  <c r="K653" i="22"/>
  <c r="K652" i="22"/>
  <c r="K651" i="22"/>
  <c r="K650" i="22"/>
  <c r="K649" i="22"/>
  <c r="K648" i="22"/>
  <c r="K647" i="22"/>
  <c r="K646" i="22"/>
  <c r="K645" i="22"/>
  <c r="K644" i="22"/>
  <c r="K643" i="22"/>
  <c r="K642" i="22"/>
  <c r="K641" i="22"/>
  <c r="K640" i="22"/>
  <c r="K639" i="22"/>
  <c r="K638" i="22"/>
  <c r="K637" i="22"/>
  <c r="K636" i="22"/>
  <c r="K635" i="22"/>
  <c r="K634" i="22"/>
  <c r="K633" i="22"/>
  <c r="K632" i="22"/>
  <c r="K631" i="22"/>
  <c r="K630" i="22"/>
  <c r="K629" i="22"/>
  <c r="K628" i="22"/>
  <c r="K627" i="22"/>
  <c r="K626" i="22"/>
  <c r="K625" i="22"/>
  <c r="K624" i="22"/>
  <c r="K623" i="22"/>
  <c r="K622" i="22"/>
  <c r="K621" i="22"/>
  <c r="K620" i="22"/>
  <c r="K619" i="22"/>
  <c r="K618" i="22"/>
  <c r="K617" i="22"/>
  <c r="K616" i="22"/>
  <c r="K615" i="22"/>
  <c r="K614" i="22"/>
  <c r="K613" i="22"/>
  <c r="K612" i="22"/>
  <c r="K611" i="22"/>
  <c r="K610" i="22"/>
  <c r="K609" i="22"/>
  <c r="K608" i="22"/>
  <c r="K607" i="22"/>
  <c r="K606" i="22"/>
  <c r="K605" i="22"/>
  <c r="K604" i="22"/>
  <c r="K603" i="22"/>
  <c r="K602" i="22"/>
  <c r="K601" i="22"/>
  <c r="K600" i="22"/>
  <c r="K599" i="22"/>
  <c r="K598" i="22"/>
  <c r="K597" i="22"/>
  <c r="K596" i="22"/>
  <c r="K595" i="22"/>
  <c r="K594" i="22"/>
  <c r="K593" i="22"/>
  <c r="K592" i="22"/>
  <c r="K591" i="22"/>
  <c r="K590" i="22"/>
  <c r="K589" i="22"/>
  <c r="K588" i="22"/>
  <c r="K587" i="22"/>
  <c r="K586" i="22"/>
  <c r="K585" i="22"/>
  <c r="K584" i="22"/>
  <c r="K583" i="22"/>
  <c r="K582" i="22"/>
  <c r="K581" i="22"/>
  <c r="K580" i="22"/>
  <c r="K579" i="22"/>
  <c r="K578" i="22"/>
  <c r="K577" i="22"/>
  <c r="K576" i="22"/>
  <c r="K575" i="22"/>
  <c r="K574" i="22"/>
  <c r="K573" i="22"/>
  <c r="K572" i="22"/>
  <c r="K571" i="22"/>
  <c r="K570" i="22"/>
  <c r="K569" i="22"/>
  <c r="K568" i="22"/>
  <c r="K567" i="22"/>
  <c r="K566" i="22"/>
  <c r="K565" i="22"/>
  <c r="K564" i="22"/>
  <c r="K563" i="22"/>
  <c r="K562" i="22"/>
  <c r="K561" i="22"/>
  <c r="K560" i="22"/>
  <c r="K559" i="22"/>
  <c r="K558" i="22"/>
  <c r="K557" i="22"/>
  <c r="K556" i="22"/>
  <c r="K555" i="22"/>
  <c r="K554" i="22"/>
  <c r="K553" i="22"/>
  <c r="K552" i="22"/>
  <c r="K551" i="22"/>
  <c r="K550" i="22"/>
  <c r="K549" i="22"/>
  <c r="K548" i="22"/>
  <c r="K547" i="22"/>
  <c r="K546" i="22"/>
  <c r="K545" i="22"/>
  <c r="K544" i="22"/>
  <c r="K543" i="22"/>
  <c r="K542" i="22"/>
  <c r="K541" i="22"/>
  <c r="K540" i="22"/>
  <c r="K539" i="22"/>
  <c r="K538" i="22"/>
  <c r="K537" i="22"/>
  <c r="K536" i="22"/>
  <c r="K535" i="22"/>
  <c r="K534" i="22"/>
  <c r="K533" i="22"/>
  <c r="K532" i="22"/>
  <c r="K531" i="22"/>
  <c r="K530" i="22"/>
  <c r="K529" i="22"/>
  <c r="K528" i="22"/>
  <c r="K527" i="22"/>
  <c r="K526" i="22"/>
  <c r="K525" i="22"/>
  <c r="K524" i="22"/>
  <c r="K523" i="22"/>
  <c r="K522" i="22"/>
  <c r="K521" i="22"/>
  <c r="K520" i="22"/>
  <c r="K519" i="22"/>
  <c r="K518" i="22"/>
  <c r="K517" i="22"/>
  <c r="K516" i="22"/>
  <c r="K515" i="22"/>
  <c r="K514" i="22"/>
  <c r="K513" i="22"/>
  <c r="K512" i="22"/>
  <c r="K511" i="22"/>
  <c r="K510" i="22"/>
  <c r="K509" i="22"/>
  <c r="K508" i="22"/>
  <c r="K507" i="22"/>
  <c r="K506" i="22"/>
  <c r="K505" i="22"/>
  <c r="K504" i="22"/>
  <c r="K503" i="22"/>
  <c r="K502" i="22"/>
  <c r="K501" i="22"/>
  <c r="K500" i="22"/>
  <c r="K499" i="22"/>
  <c r="K498" i="22"/>
  <c r="K497" i="22"/>
  <c r="K496" i="22"/>
  <c r="K495" i="22"/>
  <c r="K494" i="22"/>
  <c r="K493" i="22"/>
  <c r="K492" i="22"/>
  <c r="K491" i="22"/>
  <c r="K490" i="22"/>
  <c r="K489" i="22"/>
  <c r="K488" i="22"/>
  <c r="K487" i="22"/>
  <c r="K486" i="22"/>
  <c r="K485" i="22"/>
  <c r="K484" i="22"/>
  <c r="K483" i="22"/>
  <c r="K482" i="22"/>
  <c r="K481" i="22"/>
  <c r="K480" i="22"/>
  <c r="K479" i="22"/>
  <c r="K478" i="22"/>
  <c r="K477" i="22"/>
  <c r="K476" i="22"/>
  <c r="K475" i="22"/>
  <c r="K474" i="22"/>
  <c r="K473" i="22"/>
  <c r="K472" i="22"/>
  <c r="K471" i="22"/>
  <c r="K470" i="22"/>
  <c r="K469" i="22"/>
  <c r="K468" i="22"/>
  <c r="K467" i="22"/>
  <c r="K466" i="22"/>
  <c r="K465" i="22"/>
  <c r="K464" i="22"/>
  <c r="K463" i="22"/>
  <c r="K462" i="22"/>
  <c r="K461" i="22"/>
  <c r="K460" i="22"/>
  <c r="K459" i="22"/>
  <c r="K458" i="22"/>
  <c r="K457" i="22"/>
  <c r="K456" i="22"/>
  <c r="K455" i="22"/>
  <c r="K454" i="22"/>
  <c r="K453" i="22"/>
  <c r="K452" i="22"/>
  <c r="K451" i="22"/>
  <c r="K450" i="22"/>
  <c r="K449" i="22"/>
  <c r="K448" i="22"/>
  <c r="K447" i="22"/>
  <c r="K446" i="22"/>
  <c r="K445" i="22"/>
  <c r="K444" i="22"/>
  <c r="K443" i="22"/>
  <c r="K442" i="22"/>
  <c r="K441" i="22"/>
  <c r="K440" i="22"/>
  <c r="K439" i="22"/>
  <c r="K438" i="22"/>
  <c r="K437" i="22"/>
  <c r="K436" i="22"/>
  <c r="K435" i="22"/>
  <c r="K434" i="22"/>
  <c r="K433" i="22"/>
  <c r="K432" i="22"/>
  <c r="K431" i="22"/>
  <c r="K430" i="22"/>
  <c r="K429" i="22"/>
  <c r="K428" i="22"/>
  <c r="K427" i="22"/>
  <c r="K426" i="22"/>
  <c r="K425" i="22"/>
  <c r="K424" i="22"/>
  <c r="K423" i="22"/>
  <c r="K422" i="22"/>
  <c r="K421" i="22"/>
  <c r="K420" i="22"/>
  <c r="K419" i="22"/>
  <c r="K418" i="22"/>
  <c r="K417" i="22"/>
  <c r="K416" i="22"/>
  <c r="K415" i="22"/>
  <c r="K414" i="22"/>
  <c r="K413" i="22"/>
  <c r="K412" i="22"/>
  <c r="K411" i="22"/>
  <c r="K410" i="22"/>
  <c r="K409" i="22"/>
  <c r="K408" i="22"/>
  <c r="K407" i="22"/>
  <c r="K406" i="22"/>
  <c r="K405" i="22"/>
  <c r="K404" i="22"/>
  <c r="K403" i="22"/>
  <c r="K402" i="22"/>
  <c r="K401" i="22"/>
  <c r="K400" i="22"/>
  <c r="K399" i="22"/>
  <c r="K398" i="22"/>
  <c r="K397" i="22"/>
  <c r="K396" i="22"/>
  <c r="K395" i="22"/>
  <c r="K394" i="22"/>
  <c r="K393" i="22"/>
  <c r="K392" i="22"/>
  <c r="K391" i="22"/>
  <c r="K390" i="22"/>
  <c r="K389" i="22"/>
  <c r="K388" i="22"/>
  <c r="K387" i="22"/>
  <c r="K386" i="22"/>
  <c r="K385" i="22"/>
  <c r="K384" i="22"/>
  <c r="K383" i="22"/>
  <c r="K382" i="22"/>
  <c r="K381" i="22"/>
  <c r="K380" i="22"/>
  <c r="K379" i="22"/>
  <c r="K378" i="22"/>
  <c r="K377" i="22"/>
  <c r="K376" i="22"/>
  <c r="K375" i="22"/>
  <c r="K374" i="22"/>
  <c r="K373" i="22"/>
  <c r="K372" i="22"/>
  <c r="K371" i="22"/>
  <c r="K370" i="22"/>
  <c r="K369" i="22"/>
  <c r="K368" i="22"/>
  <c r="K367" i="22"/>
  <c r="K366" i="22"/>
  <c r="K365" i="22"/>
  <c r="K364" i="22"/>
  <c r="K363" i="22"/>
  <c r="K362" i="22"/>
  <c r="K361" i="22"/>
  <c r="K360" i="22"/>
  <c r="K359" i="22"/>
  <c r="K358" i="22"/>
  <c r="K357" i="22"/>
  <c r="K356" i="22"/>
  <c r="K355" i="22"/>
  <c r="K354" i="22"/>
  <c r="K353" i="22"/>
  <c r="K352" i="22"/>
  <c r="K351" i="22"/>
  <c r="K350" i="22"/>
  <c r="K349" i="22"/>
  <c r="K348" i="22"/>
  <c r="K347" i="22"/>
  <c r="K346" i="22"/>
  <c r="K345" i="22"/>
  <c r="K344" i="22"/>
  <c r="K343" i="22"/>
  <c r="K342" i="22"/>
  <c r="K341" i="22"/>
  <c r="K340" i="22"/>
  <c r="K339" i="22"/>
  <c r="K338" i="22"/>
  <c r="K337" i="22"/>
  <c r="K336" i="22"/>
  <c r="K335" i="22"/>
  <c r="K334" i="22"/>
  <c r="K333" i="22"/>
  <c r="K332" i="22"/>
  <c r="K331" i="22"/>
  <c r="K330" i="22"/>
  <c r="K329" i="22"/>
  <c r="K328" i="22"/>
  <c r="K327" i="22"/>
  <c r="K326" i="22"/>
  <c r="K325" i="22"/>
  <c r="K324" i="22"/>
  <c r="K323" i="22"/>
  <c r="K322" i="22"/>
  <c r="K321" i="22"/>
  <c r="K320" i="22"/>
  <c r="K319" i="22"/>
  <c r="K318" i="22"/>
  <c r="K317" i="22"/>
  <c r="K316" i="22"/>
  <c r="K315" i="22"/>
  <c r="K314" i="22"/>
  <c r="K313" i="22"/>
  <c r="K312" i="22"/>
  <c r="K311" i="22"/>
  <c r="K310" i="22"/>
  <c r="K309" i="22"/>
  <c r="K308" i="22"/>
  <c r="K307" i="22"/>
  <c r="K306" i="22"/>
  <c r="K305" i="22"/>
  <c r="K304" i="22"/>
  <c r="K303" i="22"/>
  <c r="K302" i="22"/>
  <c r="K301" i="22"/>
  <c r="K300" i="22"/>
  <c r="K299" i="22"/>
  <c r="K298" i="22"/>
  <c r="K297" i="22"/>
  <c r="K296" i="22"/>
  <c r="K295" i="22"/>
  <c r="K294" i="22"/>
  <c r="K293" i="22"/>
  <c r="K292" i="22"/>
  <c r="K291" i="22"/>
  <c r="K290" i="22"/>
  <c r="K289" i="22"/>
  <c r="K288" i="22"/>
  <c r="K287" i="22"/>
  <c r="K286" i="22"/>
  <c r="K285" i="22"/>
  <c r="K284" i="22"/>
  <c r="K283" i="22"/>
  <c r="K282" i="22"/>
  <c r="K281" i="22"/>
  <c r="K280" i="22"/>
  <c r="K279" i="22"/>
  <c r="K278" i="22"/>
  <c r="K277" i="22"/>
  <c r="K276" i="22"/>
  <c r="K275" i="22"/>
  <c r="K274" i="22"/>
  <c r="K273" i="22"/>
  <c r="K272" i="22"/>
  <c r="K271" i="22"/>
  <c r="K270" i="22"/>
  <c r="K269" i="22"/>
  <c r="K268" i="22"/>
  <c r="K267" i="22"/>
  <c r="K266" i="22"/>
  <c r="K265" i="22"/>
  <c r="K264" i="22"/>
  <c r="K263" i="22"/>
  <c r="K262" i="22"/>
  <c r="K261" i="22"/>
  <c r="K260" i="22"/>
  <c r="K259" i="22"/>
  <c r="K258" i="22"/>
  <c r="K257" i="22"/>
  <c r="K256" i="22"/>
  <c r="K255" i="22"/>
  <c r="K254" i="22"/>
  <c r="K253" i="22"/>
  <c r="K252" i="22"/>
  <c r="K251" i="22"/>
  <c r="K250" i="22"/>
  <c r="K249" i="22"/>
  <c r="K248" i="22"/>
  <c r="K247" i="22"/>
  <c r="K246" i="22"/>
  <c r="K245" i="22"/>
  <c r="K244" i="22"/>
  <c r="K243" i="22"/>
  <c r="K242" i="22"/>
  <c r="K241" i="22"/>
  <c r="K240" i="22"/>
  <c r="K239" i="22"/>
  <c r="K238" i="22"/>
  <c r="K237" i="22"/>
  <c r="K236" i="22"/>
  <c r="K235" i="22"/>
  <c r="K234" i="22"/>
  <c r="K233" i="22"/>
  <c r="K232" i="22"/>
  <c r="K231" i="22"/>
  <c r="K230" i="22"/>
  <c r="K229" i="22"/>
  <c r="K228" i="22"/>
  <c r="K227" i="22"/>
  <c r="K226" i="22"/>
  <c r="K225" i="22"/>
  <c r="K224" i="22"/>
  <c r="K223" i="22"/>
  <c r="K222" i="22"/>
  <c r="K221" i="22"/>
  <c r="K220" i="22"/>
  <c r="K219" i="22"/>
  <c r="K218" i="22"/>
  <c r="K217" i="22"/>
  <c r="K216" i="22"/>
  <c r="K215" i="22"/>
  <c r="K214" i="22"/>
  <c r="K213" i="22"/>
  <c r="K212" i="22"/>
  <c r="K211" i="22"/>
  <c r="K210" i="22"/>
  <c r="K209" i="22"/>
  <c r="K208" i="22"/>
  <c r="K207" i="22"/>
  <c r="K206" i="22"/>
  <c r="K205" i="22"/>
  <c r="K204" i="22"/>
  <c r="K203" i="22"/>
  <c r="K202" i="22"/>
  <c r="K201" i="22"/>
  <c r="K200" i="22"/>
  <c r="K199" i="22"/>
  <c r="K198" i="22"/>
  <c r="K197" i="22"/>
  <c r="K196" i="22"/>
  <c r="K195" i="22"/>
  <c r="K194" i="22"/>
  <c r="K193" i="22"/>
  <c r="K192" i="22"/>
  <c r="K191" i="22"/>
  <c r="K190" i="22"/>
  <c r="K189" i="22"/>
  <c r="K188" i="22"/>
  <c r="K187" i="22"/>
  <c r="K186" i="22"/>
  <c r="K185" i="22"/>
  <c r="K184" i="22"/>
  <c r="K183" i="22"/>
  <c r="K182" i="22"/>
  <c r="K181" i="22"/>
  <c r="K180" i="22"/>
  <c r="K179" i="22"/>
  <c r="K178" i="22"/>
  <c r="K177" i="22"/>
  <c r="K176" i="22"/>
  <c r="K175" i="22"/>
  <c r="K174" i="22"/>
  <c r="K173" i="22"/>
  <c r="K172" i="22"/>
  <c r="K171" i="22"/>
  <c r="K170" i="22"/>
  <c r="K169" i="22"/>
  <c r="K168" i="22"/>
  <c r="K167" i="22"/>
  <c r="K166" i="22"/>
  <c r="K165" i="22"/>
  <c r="K164" i="22"/>
  <c r="K163" i="22"/>
  <c r="K162" i="22"/>
  <c r="K161" i="22"/>
  <c r="K160" i="22"/>
  <c r="K159" i="22"/>
  <c r="K158" i="22"/>
  <c r="K157" i="22"/>
  <c r="K156" i="22"/>
  <c r="K155" i="22"/>
  <c r="K154" i="22"/>
  <c r="K153" i="22"/>
  <c r="K152" i="22"/>
  <c r="K151" i="22"/>
  <c r="K150" i="22"/>
  <c r="K149" i="22"/>
  <c r="K148" i="22"/>
  <c r="K147" i="22"/>
  <c r="K146" i="22"/>
  <c r="K145" i="22"/>
  <c r="K144" i="22"/>
  <c r="K143" i="22"/>
  <c r="K142" i="22"/>
  <c r="K141" i="22"/>
  <c r="K140" i="22"/>
  <c r="K139" i="22"/>
  <c r="K138" i="22"/>
  <c r="K137" i="22"/>
  <c r="K136" i="22"/>
  <c r="K135" i="22"/>
  <c r="K134" i="22"/>
  <c r="K133" i="22"/>
  <c r="K132" i="22"/>
  <c r="K131" i="22"/>
  <c r="K130" i="22"/>
  <c r="K129" i="22"/>
  <c r="K128" i="22"/>
  <c r="K127" i="22"/>
  <c r="K126" i="22"/>
  <c r="K125" i="22"/>
  <c r="K124" i="22"/>
  <c r="K123" i="22"/>
  <c r="K122" i="22"/>
  <c r="K121" i="22"/>
  <c r="K120" i="22"/>
  <c r="K119" i="22"/>
  <c r="K118" i="22"/>
  <c r="K117" i="22"/>
  <c r="K116" i="22"/>
  <c r="K115" i="22"/>
  <c r="K114" i="22"/>
  <c r="K113" i="22"/>
  <c r="K112" i="22"/>
  <c r="K111" i="22"/>
  <c r="K110" i="22"/>
  <c r="K109" i="22"/>
  <c r="K108" i="22"/>
  <c r="K107" i="22"/>
  <c r="K106" i="22"/>
  <c r="K105" i="22"/>
  <c r="K104" i="22"/>
  <c r="K103" i="22"/>
  <c r="K102" i="22"/>
  <c r="K101" i="22"/>
  <c r="K100" i="22"/>
  <c r="K99" i="22"/>
  <c r="K98" i="22"/>
  <c r="K97" i="22"/>
  <c r="K96" i="22"/>
  <c r="K95" i="22"/>
  <c r="K94" i="22"/>
  <c r="K93" i="22"/>
  <c r="K92" i="22"/>
  <c r="K91" i="22"/>
  <c r="K90" i="22"/>
  <c r="K89" i="22"/>
  <c r="K88" i="22"/>
  <c r="K87" i="22"/>
  <c r="K86" i="22"/>
  <c r="K85" i="22"/>
  <c r="K84" i="22"/>
  <c r="K83" i="22"/>
  <c r="K82" i="22"/>
  <c r="K81" i="22"/>
  <c r="K80" i="22"/>
  <c r="K79" i="22"/>
  <c r="K78" i="22"/>
  <c r="K77" i="22"/>
  <c r="K76" i="22"/>
  <c r="K75" i="22"/>
  <c r="K74" i="22"/>
  <c r="K73" i="22"/>
  <c r="K72" i="22"/>
  <c r="K71" i="22"/>
  <c r="K70" i="22"/>
  <c r="K69" i="22"/>
  <c r="K68" i="22"/>
  <c r="K67" i="22"/>
  <c r="K66" i="22"/>
  <c r="K65" i="22"/>
  <c r="K64" i="22"/>
  <c r="K63" i="22"/>
  <c r="K62" i="22"/>
  <c r="K61" i="22"/>
  <c r="K60" i="22"/>
  <c r="K59" i="22"/>
  <c r="K58" i="22"/>
  <c r="K57" i="22"/>
  <c r="K56" i="22"/>
  <c r="K55" i="22"/>
  <c r="K54" i="22"/>
  <c r="K53" i="22"/>
  <c r="K52" i="22"/>
  <c r="K51" i="22"/>
  <c r="K50" i="22"/>
  <c r="K49" i="22"/>
  <c r="K48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5" i="22"/>
  <c r="K34" i="22"/>
  <c r="K33" i="22"/>
  <c r="K32" i="22"/>
  <c r="K23" i="22"/>
  <c r="K22" i="22"/>
  <c r="K21" i="22"/>
  <c r="K20" i="22"/>
  <c r="K19" i="22"/>
  <c r="K18" i="22"/>
  <c r="K17" i="22"/>
  <c r="I38" i="30"/>
  <c r="I26" i="30"/>
  <c r="I24" i="30"/>
  <c r="I23" i="30"/>
  <c r="I20" i="30"/>
  <c r="I14" i="30"/>
  <c r="I8" i="30"/>
  <c r="B784" i="25" l="1"/>
  <c r="H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D8" i="30"/>
  <c r="B785" i="25" l="1"/>
  <c r="I42" i="30"/>
  <c r="J42" i="30" s="1"/>
  <c r="B786" i="25" l="1"/>
  <c r="M15" i="9"/>
  <c r="BC1015" i="9"/>
  <c r="AY1015" i="9"/>
  <c r="AU1015" i="9"/>
  <c r="AQ1015" i="9"/>
  <c r="E1015" i="9"/>
  <c r="J1015" i="9"/>
  <c r="I1015" i="9"/>
  <c r="H1015" i="9"/>
  <c r="G1015" i="9"/>
  <c r="B787" i="25" l="1"/>
  <c r="E843" i="25"/>
  <c r="F26" i="26"/>
  <c r="E26" i="26"/>
  <c r="D26" i="26"/>
  <c r="C26" i="26"/>
  <c r="G25" i="26"/>
  <c r="F23" i="26"/>
  <c r="E23" i="26"/>
  <c r="D23" i="26"/>
  <c r="G22" i="26"/>
  <c r="G23" i="26" s="1"/>
  <c r="D12" i="26"/>
  <c r="E12" i="26" s="1"/>
  <c r="F12" i="26" s="1"/>
  <c r="B788" i="25" l="1"/>
  <c r="G26" i="26"/>
  <c r="C23" i="26"/>
  <c r="B789" i="25" l="1"/>
  <c r="D27" i="26"/>
  <c r="C27" i="26"/>
  <c r="F27" i="26"/>
  <c r="G27" i="26"/>
  <c r="E27" i="26"/>
  <c r="BB1014" i="9"/>
  <c r="BB1013" i="9"/>
  <c r="BB1012" i="9"/>
  <c r="BB1011" i="9"/>
  <c r="BB1010" i="9"/>
  <c r="BB1009" i="9"/>
  <c r="BB1008" i="9"/>
  <c r="BB1007" i="9"/>
  <c r="BB1006" i="9"/>
  <c r="BB1005" i="9"/>
  <c r="BB1004" i="9"/>
  <c r="BB1003" i="9"/>
  <c r="BB1002" i="9"/>
  <c r="BB1001" i="9"/>
  <c r="BB1000" i="9"/>
  <c r="BB999" i="9"/>
  <c r="BB998" i="9"/>
  <c r="BB997" i="9"/>
  <c r="BB996" i="9"/>
  <c r="BB995" i="9"/>
  <c r="BB994" i="9"/>
  <c r="BB993" i="9"/>
  <c r="BB992" i="9"/>
  <c r="BB991" i="9"/>
  <c r="BB990" i="9"/>
  <c r="BB989" i="9"/>
  <c r="BB988" i="9"/>
  <c r="BB987" i="9"/>
  <c r="BB986" i="9"/>
  <c r="BB985" i="9"/>
  <c r="BB984" i="9"/>
  <c r="BB983" i="9"/>
  <c r="BB982" i="9"/>
  <c r="BB981" i="9"/>
  <c r="BB980" i="9"/>
  <c r="BB979" i="9"/>
  <c r="BB978" i="9"/>
  <c r="BB977" i="9"/>
  <c r="BB976" i="9"/>
  <c r="BB975" i="9"/>
  <c r="BB974" i="9"/>
  <c r="BB973" i="9"/>
  <c r="BB972" i="9"/>
  <c r="BB971" i="9"/>
  <c r="BB970" i="9"/>
  <c r="BB969" i="9"/>
  <c r="BB968" i="9"/>
  <c r="BB967" i="9"/>
  <c r="BB966" i="9"/>
  <c r="BB965" i="9"/>
  <c r="BB964" i="9"/>
  <c r="BB963" i="9"/>
  <c r="BB962" i="9"/>
  <c r="BB961" i="9"/>
  <c r="BB960" i="9"/>
  <c r="BB959" i="9"/>
  <c r="BB958" i="9"/>
  <c r="BB957" i="9"/>
  <c r="BB956" i="9"/>
  <c r="BB955" i="9"/>
  <c r="BB954" i="9"/>
  <c r="BB953" i="9"/>
  <c r="BB952" i="9"/>
  <c r="BB951" i="9"/>
  <c r="BB950" i="9"/>
  <c r="BB949" i="9"/>
  <c r="BB948" i="9"/>
  <c r="BB947" i="9"/>
  <c r="BB946" i="9"/>
  <c r="BB945" i="9"/>
  <c r="BB944" i="9"/>
  <c r="BB943" i="9"/>
  <c r="BB942" i="9"/>
  <c r="BB941" i="9"/>
  <c r="BB940" i="9"/>
  <c r="BB939" i="9"/>
  <c r="BB938" i="9"/>
  <c r="BB937" i="9"/>
  <c r="BB936" i="9"/>
  <c r="BB935" i="9"/>
  <c r="BB934" i="9"/>
  <c r="BB933" i="9"/>
  <c r="BB932" i="9"/>
  <c r="BB931" i="9"/>
  <c r="BB930" i="9"/>
  <c r="BB929" i="9"/>
  <c r="BB928" i="9"/>
  <c r="BB927" i="9"/>
  <c r="BB926" i="9"/>
  <c r="BB925" i="9"/>
  <c r="BB924" i="9"/>
  <c r="BB923" i="9"/>
  <c r="BB922" i="9"/>
  <c r="BB921" i="9"/>
  <c r="BB920" i="9"/>
  <c r="BB919" i="9"/>
  <c r="BB918" i="9"/>
  <c r="BB917" i="9"/>
  <c r="BB916" i="9"/>
  <c r="BB915" i="9"/>
  <c r="BB914" i="9"/>
  <c r="BB913" i="9"/>
  <c r="BB912" i="9"/>
  <c r="BB911" i="9"/>
  <c r="BB910" i="9"/>
  <c r="BB909" i="9"/>
  <c r="BB908" i="9"/>
  <c r="BB907" i="9"/>
  <c r="BB906" i="9"/>
  <c r="BB905" i="9"/>
  <c r="BB904" i="9"/>
  <c r="BB903" i="9"/>
  <c r="BB902" i="9"/>
  <c r="BB901" i="9"/>
  <c r="BB900" i="9"/>
  <c r="BB899" i="9"/>
  <c r="BB898" i="9"/>
  <c r="BB897" i="9"/>
  <c r="BB896" i="9"/>
  <c r="BB895" i="9"/>
  <c r="BB894" i="9"/>
  <c r="BB893" i="9"/>
  <c r="BB892" i="9"/>
  <c r="BB891" i="9"/>
  <c r="BB890" i="9"/>
  <c r="BB889" i="9"/>
  <c r="BB888" i="9"/>
  <c r="BB887" i="9"/>
  <c r="BB886" i="9"/>
  <c r="BB885" i="9"/>
  <c r="BB884" i="9"/>
  <c r="BB883" i="9"/>
  <c r="BB882" i="9"/>
  <c r="BB881" i="9"/>
  <c r="BB880" i="9"/>
  <c r="BB879" i="9"/>
  <c r="BB878" i="9"/>
  <c r="BB877" i="9"/>
  <c r="BB876" i="9"/>
  <c r="BB875" i="9"/>
  <c r="BB874" i="9"/>
  <c r="BB873" i="9"/>
  <c r="BB872" i="9"/>
  <c r="BB871" i="9"/>
  <c r="BB870" i="9"/>
  <c r="BB869" i="9"/>
  <c r="BB868" i="9"/>
  <c r="BB867" i="9"/>
  <c r="BB866" i="9"/>
  <c r="BB865" i="9"/>
  <c r="BB864" i="9"/>
  <c r="BB863" i="9"/>
  <c r="BB862" i="9"/>
  <c r="BB861" i="9"/>
  <c r="BB860" i="9"/>
  <c r="BB859" i="9"/>
  <c r="BB858" i="9"/>
  <c r="BB857" i="9"/>
  <c r="BB856" i="9"/>
  <c r="BB855" i="9"/>
  <c r="BB854" i="9"/>
  <c r="BB853" i="9"/>
  <c r="BB852" i="9"/>
  <c r="BB851" i="9"/>
  <c r="BB850" i="9"/>
  <c r="BB849" i="9"/>
  <c r="BB848" i="9"/>
  <c r="BB847" i="9"/>
  <c r="BB846" i="9"/>
  <c r="BB845" i="9"/>
  <c r="BB844" i="9"/>
  <c r="BB843" i="9"/>
  <c r="BB842" i="9"/>
  <c r="BB841" i="9"/>
  <c r="BB840" i="9"/>
  <c r="BB839" i="9"/>
  <c r="BB838" i="9"/>
  <c r="BB837" i="9"/>
  <c r="BB836" i="9"/>
  <c r="BB835" i="9"/>
  <c r="BB834" i="9"/>
  <c r="BB833" i="9"/>
  <c r="BB832" i="9"/>
  <c r="BB831" i="9"/>
  <c r="BB830" i="9"/>
  <c r="BB829" i="9"/>
  <c r="BB828" i="9"/>
  <c r="BB827" i="9"/>
  <c r="BB826" i="9"/>
  <c r="BB825" i="9"/>
  <c r="BB824" i="9"/>
  <c r="BB823" i="9"/>
  <c r="BB822" i="9"/>
  <c r="BB821" i="9"/>
  <c r="BB820" i="9"/>
  <c r="BB819" i="9"/>
  <c r="BB818" i="9"/>
  <c r="BB817" i="9"/>
  <c r="BB816" i="9"/>
  <c r="BB815" i="9"/>
  <c r="BB814" i="9"/>
  <c r="BB813" i="9"/>
  <c r="BB812" i="9"/>
  <c r="BB811" i="9"/>
  <c r="BB810" i="9"/>
  <c r="BB809" i="9"/>
  <c r="BB808" i="9"/>
  <c r="BB807" i="9"/>
  <c r="BB806" i="9"/>
  <c r="BB805" i="9"/>
  <c r="BB804" i="9"/>
  <c r="BB803" i="9"/>
  <c r="BB802" i="9"/>
  <c r="BB801" i="9"/>
  <c r="BB800" i="9"/>
  <c r="BB799" i="9"/>
  <c r="BB798" i="9"/>
  <c r="BB797" i="9"/>
  <c r="BB796" i="9"/>
  <c r="BB795" i="9"/>
  <c r="BB794" i="9"/>
  <c r="BB793" i="9"/>
  <c r="BB792" i="9"/>
  <c r="BB791" i="9"/>
  <c r="BB790" i="9"/>
  <c r="BB789" i="9"/>
  <c r="BB788" i="9"/>
  <c r="BB787" i="9"/>
  <c r="BB786" i="9"/>
  <c r="BB785" i="9"/>
  <c r="BB784" i="9"/>
  <c r="BB783" i="9"/>
  <c r="BB782" i="9"/>
  <c r="BB781" i="9"/>
  <c r="BB780" i="9"/>
  <c r="BB779" i="9"/>
  <c r="BB778" i="9"/>
  <c r="BB777" i="9"/>
  <c r="BB776" i="9"/>
  <c r="BB775" i="9"/>
  <c r="BB774" i="9"/>
  <c r="BB773" i="9"/>
  <c r="BB772" i="9"/>
  <c r="BB771" i="9"/>
  <c r="BB770" i="9"/>
  <c r="BB769" i="9"/>
  <c r="BB768" i="9"/>
  <c r="BB767" i="9"/>
  <c r="BB766" i="9"/>
  <c r="BB765" i="9"/>
  <c r="BB764" i="9"/>
  <c r="BB763" i="9"/>
  <c r="BB762" i="9"/>
  <c r="BB761" i="9"/>
  <c r="BB760" i="9"/>
  <c r="BB759" i="9"/>
  <c r="BB758" i="9"/>
  <c r="BB757" i="9"/>
  <c r="BB756" i="9"/>
  <c r="BB755" i="9"/>
  <c r="BB754" i="9"/>
  <c r="BB753" i="9"/>
  <c r="BB752" i="9"/>
  <c r="BB751" i="9"/>
  <c r="BB750" i="9"/>
  <c r="BB749" i="9"/>
  <c r="BB748" i="9"/>
  <c r="BB747" i="9"/>
  <c r="BB746" i="9"/>
  <c r="BB745" i="9"/>
  <c r="BB744" i="9"/>
  <c r="BB743" i="9"/>
  <c r="BB742" i="9"/>
  <c r="BB741" i="9"/>
  <c r="BB740" i="9"/>
  <c r="BB739" i="9"/>
  <c r="BB738" i="9"/>
  <c r="BB737" i="9"/>
  <c r="BB736" i="9"/>
  <c r="BB735" i="9"/>
  <c r="BB734" i="9"/>
  <c r="BB733" i="9"/>
  <c r="BB732" i="9"/>
  <c r="BB731" i="9"/>
  <c r="BB730" i="9"/>
  <c r="BB729" i="9"/>
  <c r="BB728" i="9"/>
  <c r="BB727" i="9"/>
  <c r="BB726" i="9"/>
  <c r="BB725" i="9"/>
  <c r="BB724" i="9"/>
  <c r="BB723" i="9"/>
  <c r="BB722" i="9"/>
  <c r="BB721" i="9"/>
  <c r="BB720" i="9"/>
  <c r="BB719" i="9"/>
  <c r="BB718" i="9"/>
  <c r="BB717" i="9"/>
  <c r="BB716" i="9"/>
  <c r="BB715" i="9"/>
  <c r="BB714" i="9"/>
  <c r="BB713" i="9"/>
  <c r="BB712" i="9"/>
  <c r="BB711" i="9"/>
  <c r="BB710" i="9"/>
  <c r="BB709" i="9"/>
  <c r="BB708" i="9"/>
  <c r="BB707" i="9"/>
  <c r="BB706" i="9"/>
  <c r="BB705" i="9"/>
  <c r="BB704" i="9"/>
  <c r="BB703" i="9"/>
  <c r="BB702" i="9"/>
  <c r="BB701" i="9"/>
  <c r="BB700" i="9"/>
  <c r="BB699" i="9"/>
  <c r="BB698" i="9"/>
  <c r="BB697" i="9"/>
  <c r="BB696" i="9"/>
  <c r="BB695" i="9"/>
  <c r="BB694" i="9"/>
  <c r="BB693" i="9"/>
  <c r="BB692" i="9"/>
  <c r="BB691" i="9"/>
  <c r="BB690" i="9"/>
  <c r="BB689" i="9"/>
  <c r="BB688" i="9"/>
  <c r="BB687" i="9"/>
  <c r="BB686" i="9"/>
  <c r="BB685" i="9"/>
  <c r="BB684" i="9"/>
  <c r="BB683" i="9"/>
  <c r="BB682" i="9"/>
  <c r="BB681" i="9"/>
  <c r="BB680" i="9"/>
  <c r="BB679" i="9"/>
  <c r="BB678" i="9"/>
  <c r="BB677" i="9"/>
  <c r="BB676" i="9"/>
  <c r="BB675" i="9"/>
  <c r="BB674" i="9"/>
  <c r="BB673" i="9"/>
  <c r="BB672" i="9"/>
  <c r="BB671" i="9"/>
  <c r="BB670" i="9"/>
  <c r="BB669" i="9"/>
  <c r="BB668" i="9"/>
  <c r="BB667" i="9"/>
  <c r="BB666" i="9"/>
  <c r="BB665" i="9"/>
  <c r="BB664" i="9"/>
  <c r="BB663" i="9"/>
  <c r="BB662" i="9"/>
  <c r="BB661" i="9"/>
  <c r="BB660" i="9"/>
  <c r="BB659" i="9"/>
  <c r="BB658" i="9"/>
  <c r="BB657" i="9"/>
  <c r="BB656" i="9"/>
  <c r="BB655" i="9"/>
  <c r="BB654" i="9"/>
  <c r="BB653" i="9"/>
  <c r="BB652" i="9"/>
  <c r="BB651" i="9"/>
  <c r="BB650" i="9"/>
  <c r="BB649" i="9"/>
  <c r="BB648" i="9"/>
  <c r="BB647" i="9"/>
  <c r="BB646" i="9"/>
  <c r="BB645" i="9"/>
  <c r="BB644" i="9"/>
  <c r="BB643" i="9"/>
  <c r="BB642" i="9"/>
  <c r="BB641" i="9"/>
  <c r="BB640" i="9"/>
  <c r="BB639" i="9"/>
  <c r="BB638" i="9"/>
  <c r="BB637" i="9"/>
  <c r="BB636" i="9"/>
  <c r="BB635" i="9"/>
  <c r="BB634" i="9"/>
  <c r="BB633" i="9"/>
  <c r="BB632" i="9"/>
  <c r="BB631" i="9"/>
  <c r="BB630" i="9"/>
  <c r="BB629" i="9"/>
  <c r="BB628" i="9"/>
  <c r="BB627" i="9"/>
  <c r="BB626" i="9"/>
  <c r="BB625" i="9"/>
  <c r="BB624" i="9"/>
  <c r="BB623" i="9"/>
  <c r="BB622" i="9"/>
  <c r="BB621" i="9"/>
  <c r="BB620" i="9"/>
  <c r="BB619" i="9"/>
  <c r="BB618" i="9"/>
  <c r="BB617" i="9"/>
  <c r="BB616" i="9"/>
  <c r="BB615" i="9"/>
  <c r="BB614" i="9"/>
  <c r="BB613" i="9"/>
  <c r="BB612" i="9"/>
  <c r="BB611" i="9"/>
  <c r="BB610" i="9"/>
  <c r="BB609" i="9"/>
  <c r="BB608" i="9"/>
  <c r="BB607" i="9"/>
  <c r="BB606" i="9"/>
  <c r="BB605" i="9"/>
  <c r="BB604" i="9"/>
  <c r="BB603" i="9"/>
  <c r="BB602" i="9"/>
  <c r="BB601" i="9"/>
  <c r="BB600" i="9"/>
  <c r="BB599" i="9"/>
  <c r="BB598" i="9"/>
  <c r="BB597" i="9"/>
  <c r="BB596" i="9"/>
  <c r="BB595" i="9"/>
  <c r="BB594" i="9"/>
  <c r="BB593" i="9"/>
  <c r="BB592" i="9"/>
  <c r="BB591" i="9"/>
  <c r="BB590" i="9"/>
  <c r="BB589" i="9"/>
  <c r="BB588" i="9"/>
  <c r="BB587" i="9"/>
  <c r="BB586" i="9"/>
  <c r="BB585" i="9"/>
  <c r="BB584" i="9"/>
  <c r="BB583" i="9"/>
  <c r="BB582" i="9"/>
  <c r="BB581" i="9"/>
  <c r="BB580" i="9"/>
  <c r="BB579" i="9"/>
  <c r="BB578" i="9"/>
  <c r="BB577" i="9"/>
  <c r="BB576" i="9"/>
  <c r="BB575" i="9"/>
  <c r="BB574" i="9"/>
  <c r="BB573" i="9"/>
  <c r="BB572" i="9"/>
  <c r="BB571" i="9"/>
  <c r="BB570" i="9"/>
  <c r="BB569" i="9"/>
  <c r="BB568" i="9"/>
  <c r="BB567" i="9"/>
  <c r="BB566" i="9"/>
  <c r="BB565" i="9"/>
  <c r="BB564" i="9"/>
  <c r="BB563" i="9"/>
  <c r="BB562" i="9"/>
  <c r="BB561" i="9"/>
  <c r="BB560" i="9"/>
  <c r="BB559" i="9"/>
  <c r="BB558" i="9"/>
  <c r="BB557" i="9"/>
  <c r="BB556" i="9"/>
  <c r="BB555" i="9"/>
  <c r="BB554" i="9"/>
  <c r="BB553" i="9"/>
  <c r="BB552" i="9"/>
  <c r="BB551" i="9"/>
  <c r="BB550" i="9"/>
  <c r="BB549" i="9"/>
  <c r="BB548" i="9"/>
  <c r="BB547" i="9"/>
  <c r="BB546" i="9"/>
  <c r="BB545" i="9"/>
  <c r="BB544" i="9"/>
  <c r="BB543" i="9"/>
  <c r="BB542" i="9"/>
  <c r="BB541" i="9"/>
  <c r="BB540" i="9"/>
  <c r="BB539" i="9"/>
  <c r="BB538" i="9"/>
  <c r="BB537" i="9"/>
  <c r="BB536" i="9"/>
  <c r="BB535" i="9"/>
  <c r="BB534" i="9"/>
  <c r="BB533" i="9"/>
  <c r="BB532" i="9"/>
  <c r="BB531" i="9"/>
  <c r="BB530" i="9"/>
  <c r="BB529" i="9"/>
  <c r="BB528" i="9"/>
  <c r="BB527" i="9"/>
  <c r="BB526" i="9"/>
  <c r="BB525" i="9"/>
  <c r="BB524" i="9"/>
  <c r="BB523" i="9"/>
  <c r="BB522" i="9"/>
  <c r="BB521" i="9"/>
  <c r="BB520" i="9"/>
  <c r="BB519" i="9"/>
  <c r="BB518" i="9"/>
  <c r="BB517" i="9"/>
  <c r="BB516" i="9"/>
  <c r="BB515" i="9"/>
  <c r="BB514" i="9"/>
  <c r="BB513" i="9"/>
  <c r="BB512" i="9"/>
  <c r="BB511" i="9"/>
  <c r="BB510" i="9"/>
  <c r="BB509" i="9"/>
  <c r="BB508" i="9"/>
  <c r="BB507" i="9"/>
  <c r="BB506" i="9"/>
  <c r="BB505" i="9"/>
  <c r="BB504" i="9"/>
  <c r="BB503" i="9"/>
  <c r="BB502" i="9"/>
  <c r="BB501" i="9"/>
  <c r="BB500" i="9"/>
  <c r="BB499" i="9"/>
  <c r="BB498" i="9"/>
  <c r="BB497" i="9"/>
  <c r="BB496" i="9"/>
  <c r="BB495" i="9"/>
  <c r="BB494" i="9"/>
  <c r="BB493" i="9"/>
  <c r="BB492" i="9"/>
  <c r="BB491" i="9"/>
  <c r="BB490" i="9"/>
  <c r="BB489" i="9"/>
  <c r="BB488" i="9"/>
  <c r="BB487" i="9"/>
  <c r="BB486" i="9"/>
  <c r="BB485" i="9"/>
  <c r="BB484" i="9"/>
  <c r="BB483" i="9"/>
  <c r="BB482" i="9"/>
  <c r="BB481" i="9"/>
  <c r="BB480" i="9"/>
  <c r="BB479" i="9"/>
  <c r="BB478" i="9"/>
  <c r="BB477" i="9"/>
  <c r="BB476" i="9"/>
  <c r="BB475" i="9"/>
  <c r="BB474" i="9"/>
  <c r="BB473" i="9"/>
  <c r="BB472" i="9"/>
  <c r="BB471" i="9"/>
  <c r="BB470" i="9"/>
  <c r="BB469" i="9"/>
  <c r="BB468" i="9"/>
  <c r="BB467" i="9"/>
  <c r="BB466" i="9"/>
  <c r="BB465" i="9"/>
  <c r="BB464" i="9"/>
  <c r="BB463" i="9"/>
  <c r="BB462" i="9"/>
  <c r="BB461" i="9"/>
  <c r="BB460" i="9"/>
  <c r="BB459" i="9"/>
  <c r="BB458" i="9"/>
  <c r="BB457" i="9"/>
  <c r="BB456" i="9"/>
  <c r="BB455" i="9"/>
  <c r="BB454" i="9"/>
  <c r="BB453" i="9"/>
  <c r="BB452" i="9"/>
  <c r="BB451" i="9"/>
  <c r="BB450" i="9"/>
  <c r="BB449" i="9"/>
  <c r="BB448" i="9"/>
  <c r="BB447" i="9"/>
  <c r="BB446" i="9"/>
  <c r="BB445" i="9"/>
  <c r="BB444" i="9"/>
  <c r="BB443" i="9"/>
  <c r="BB442" i="9"/>
  <c r="BB441" i="9"/>
  <c r="BB440" i="9"/>
  <c r="BB439" i="9"/>
  <c r="BB438" i="9"/>
  <c r="BB437" i="9"/>
  <c r="BB436" i="9"/>
  <c r="BB435" i="9"/>
  <c r="BB434" i="9"/>
  <c r="BB433" i="9"/>
  <c r="BB432" i="9"/>
  <c r="BB431" i="9"/>
  <c r="BB430" i="9"/>
  <c r="BB429" i="9"/>
  <c r="BB428" i="9"/>
  <c r="BB427" i="9"/>
  <c r="BB426" i="9"/>
  <c r="BB425" i="9"/>
  <c r="BB424" i="9"/>
  <c r="BB423" i="9"/>
  <c r="BB422" i="9"/>
  <c r="BB421" i="9"/>
  <c r="BB420" i="9"/>
  <c r="BB419" i="9"/>
  <c r="BB418" i="9"/>
  <c r="BB417" i="9"/>
  <c r="BB416" i="9"/>
  <c r="BB415" i="9"/>
  <c r="BB414" i="9"/>
  <c r="BB413" i="9"/>
  <c r="BB412" i="9"/>
  <c r="BB411" i="9"/>
  <c r="BB410" i="9"/>
  <c r="BB409" i="9"/>
  <c r="BB408" i="9"/>
  <c r="BB407" i="9"/>
  <c r="BB406" i="9"/>
  <c r="BB405" i="9"/>
  <c r="BB404" i="9"/>
  <c r="BB403" i="9"/>
  <c r="BB402" i="9"/>
  <c r="BB401" i="9"/>
  <c r="BB400" i="9"/>
  <c r="BB399" i="9"/>
  <c r="BB398" i="9"/>
  <c r="BB397" i="9"/>
  <c r="BB396" i="9"/>
  <c r="BB395" i="9"/>
  <c r="BB394" i="9"/>
  <c r="BB393" i="9"/>
  <c r="BB392" i="9"/>
  <c r="BB391" i="9"/>
  <c r="BB390" i="9"/>
  <c r="BB389" i="9"/>
  <c r="BB388" i="9"/>
  <c r="BB387" i="9"/>
  <c r="BB386" i="9"/>
  <c r="BB385" i="9"/>
  <c r="BB384" i="9"/>
  <c r="BB383" i="9"/>
  <c r="BB382" i="9"/>
  <c r="BB381" i="9"/>
  <c r="BB380" i="9"/>
  <c r="BB379" i="9"/>
  <c r="BB378" i="9"/>
  <c r="BB377" i="9"/>
  <c r="BB376" i="9"/>
  <c r="BB375" i="9"/>
  <c r="BB374" i="9"/>
  <c r="BB373" i="9"/>
  <c r="BB372" i="9"/>
  <c r="BB371" i="9"/>
  <c r="BB370" i="9"/>
  <c r="BB369" i="9"/>
  <c r="BB368" i="9"/>
  <c r="BB367" i="9"/>
  <c r="BB366" i="9"/>
  <c r="BB365" i="9"/>
  <c r="BB364" i="9"/>
  <c r="BB363" i="9"/>
  <c r="BB362" i="9"/>
  <c r="BB361" i="9"/>
  <c r="BB360" i="9"/>
  <c r="BB359" i="9"/>
  <c r="BB358" i="9"/>
  <c r="BB357" i="9"/>
  <c r="BB356" i="9"/>
  <c r="BB355" i="9"/>
  <c r="BB354" i="9"/>
  <c r="BB353" i="9"/>
  <c r="BB352" i="9"/>
  <c r="BB351" i="9"/>
  <c r="BB350" i="9"/>
  <c r="BB349" i="9"/>
  <c r="BB348" i="9"/>
  <c r="BB347" i="9"/>
  <c r="BB346" i="9"/>
  <c r="BB345" i="9"/>
  <c r="BB344" i="9"/>
  <c r="BB343" i="9"/>
  <c r="BB342" i="9"/>
  <c r="BB341" i="9"/>
  <c r="BB340" i="9"/>
  <c r="BB339" i="9"/>
  <c r="BB338" i="9"/>
  <c r="BB337" i="9"/>
  <c r="BB336" i="9"/>
  <c r="BB335" i="9"/>
  <c r="BB334" i="9"/>
  <c r="BB333" i="9"/>
  <c r="BB332" i="9"/>
  <c r="BB331" i="9"/>
  <c r="BB330" i="9"/>
  <c r="BB329" i="9"/>
  <c r="BB328" i="9"/>
  <c r="BB327" i="9"/>
  <c r="BB326" i="9"/>
  <c r="BB325" i="9"/>
  <c r="BB324" i="9"/>
  <c r="BB323" i="9"/>
  <c r="BB322" i="9"/>
  <c r="BB321" i="9"/>
  <c r="BB320" i="9"/>
  <c r="BB319" i="9"/>
  <c r="BB318" i="9"/>
  <c r="BB317" i="9"/>
  <c r="BB316" i="9"/>
  <c r="BB315" i="9"/>
  <c r="BB314" i="9"/>
  <c r="BB313" i="9"/>
  <c r="BB312" i="9"/>
  <c r="BB311" i="9"/>
  <c r="BB310" i="9"/>
  <c r="BB309" i="9"/>
  <c r="BB308" i="9"/>
  <c r="BB307" i="9"/>
  <c r="BB306" i="9"/>
  <c r="BB305" i="9"/>
  <c r="BB304" i="9"/>
  <c r="BB303" i="9"/>
  <c r="BB302" i="9"/>
  <c r="BB301" i="9"/>
  <c r="BB300" i="9"/>
  <c r="BB299" i="9"/>
  <c r="BB298" i="9"/>
  <c r="BB297" i="9"/>
  <c r="BB296" i="9"/>
  <c r="BB295" i="9"/>
  <c r="BB294" i="9"/>
  <c r="BB293" i="9"/>
  <c r="BB292" i="9"/>
  <c r="BB291" i="9"/>
  <c r="BB290" i="9"/>
  <c r="BB289" i="9"/>
  <c r="BB288" i="9"/>
  <c r="BB287" i="9"/>
  <c r="BB286" i="9"/>
  <c r="BB285" i="9"/>
  <c r="BB284" i="9"/>
  <c r="BB283" i="9"/>
  <c r="BB282" i="9"/>
  <c r="BB281" i="9"/>
  <c r="BB280" i="9"/>
  <c r="BB279" i="9"/>
  <c r="BB278" i="9"/>
  <c r="BB277" i="9"/>
  <c r="BB276" i="9"/>
  <c r="BB275" i="9"/>
  <c r="BB274" i="9"/>
  <c r="BB273" i="9"/>
  <c r="BB272" i="9"/>
  <c r="BB271" i="9"/>
  <c r="BB270" i="9"/>
  <c r="BB269" i="9"/>
  <c r="BB268" i="9"/>
  <c r="BB267" i="9"/>
  <c r="BB266" i="9"/>
  <c r="BB265" i="9"/>
  <c r="BB264" i="9"/>
  <c r="BB263" i="9"/>
  <c r="BB262" i="9"/>
  <c r="BB261" i="9"/>
  <c r="BB260" i="9"/>
  <c r="BB259" i="9"/>
  <c r="BB258" i="9"/>
  <c r="BB257" i="9"/>
  <c r="BB256" i="9"/>
  <c r="BB255" i="9"/>
  <c r="BB254" i="9"/>
  <c r="BB253" i="9"/>
  <c r="BB252" i="9"/>
  <c r="BB251" i="9"/>
  <c r="BB250" i="9"/>
  <c r="BB249" i="9"/>
  <c r="BB248" i="9"/>
  <c r="BB247" i="9"/>
  <c r="BB246" i="9"/>
  <c r="BB245" i="9"/>
  <c r="BB244" i="9"/>
  <c r="BB243" i="9"/>
  <c r="BB242" i="9"/>
  <c r="BB241" i="9"/>
  <c r="BB240" i="9"/>
  <c r="BB239" i="9"/>
  <c r="BB238" i="9"/>
  <c r="BB237" i="9"/>
  <c r="BB236" i="9"/>
  <c r="BB235" i="9"/>
  <c r="BB234" i="9"/>
  <c r="BB233" i="9"/>
  <c r="BB232" i="9"/>
  <c r="BB231" i="9"/>
  <c r="BB230" i="9"/>
  <c r="BB229" i="9"/>
  <c r="BB228" i="9"/>
  <c r="BB227" i="9"/>
  <c r="BB226" i="9"/>
  <c r="BB225" i="9"/>
  <c r="BB224" i="9"/>
  <c r="BB223" i="9"/>
  <c r="BB222" i="9"/>
  <c r="BB221" i="9"/>
  <c r="BB220" i="9"/>
  <c r="BB219" i="9"/>
  <c r="BB218" i="9"/>
  <c r="BB217" i="9"/>
  <c r="BB216" i="9"/>
  <c r="BB215" i="9"/>
  <c r="BB214" i="9"/>
  <c r="BB213" i="9"/>
  <c r="BB212" i="9"/>
  <c r="BB211" i="9"/>
  <c r="BB210" i="9"/>
  <c r="BB209" i="9"/>
  <c r="BB208" i="9"/>
  <c r="BB207" i="9"/>
  <c r="BB206" i="9"/>
  <c r="BB205" i="9"/>
  <c r="BB204" i="9"/>
  <c r="BB203" i="9"/>
  <c r="BB202" i="9"/>
  <c r="BB201" i="9"/>
  <c r="BB200" i="9"/>
  <c r="BB199" i="9"/>
  <c r="BB198" i="9"/>
  <c r="BB197" i="9"/>
  <c r="BB196" i="9"/>
  <c r="BB195" i="9"/>
  <c r="BB194" i="9"/>
  <c r="BB193" i="9"/>
  <c r="BB192" i="9"/>
  <c r="BB191" i="9"/>
  <c r="BB190" i="9"/>
  <c r="BB189" i="9"/>
  <c r="BB188" i="9"/>
  <c r="BB187" i="9"/>
  <c r="BB186" i="9"/>
  <c r="BB185" i="9"/>
  <c r="BB184" i="9"/>
  <c r="BB183" i="9"/>
  <c r="BB182" i="9"/>
  <c r="BB181" i="9"/>
  <c r="BB180" i="9"/>
  <c r="BB179" i="9"/>
  <c r="BB178" i="9"/>
  <c r="BB177" i="9"/>
  <c r="BB176" i="9"/>
  <c r="BB175" i="9"/>
  <c r="BB174" i="9"/>
  <c r="BB173" i="9"/>
  <c r="BB172" i="9"/>
  <c r="BB171" i="9"/>
  <c r="BB170" i="9"/>
  <c r="BB169" i="9"/>
  <c r="BB168" i="9"/>
  <c r="BB167" i="9"/>
  <c r="BB166" i="9"/>
  <c r="BB165" i="9"/>
  <c r="BB164" i="9"/>
  <c r="BB163" i="9"/>
  <c r="BB162" i="9"/>
  <c r="BB161" i="9"/>
  <c r="BB160" i="9"/>
  <c r="BB159" i="9"/>
  <c r="BB158" i="9"/>
  <c r="BB157" i="9"/>
  <c r="BB156" i="9"/>
  <c r="BB155" i="9"/>
  <c r="BB154" i="9"/>
  <c r="BB153" i="9"/>
  <c r="BB152" i="9"/>
  <c r="BB151" i="9"/>
  <c r="BB150" i="9"/>
  <c r="BB149" i="9"/>
  <c r="BB148" i="9"/>
  <c r="BB147" i="9"/>
  <c r="BB146" i="9"/>
  <c r="BB145" i="9"/>
  <c r="BB144" i="9"/>
  <c r="BB143" i="9"/>
  <c r="BB142" i="9"/>
  <c r="BB141" i="9"/>
  <c r="BB140" i="9"/>
  <c r="BB139" i="9"/>
  <c r="BB138" i="9"/>
  <c r="BB137" i="9"/>
  <c r="BB136" i="9"/>
  <c r="BB135" i="9"/>
  <c r="BB134" i="9"/>
  <c r="BB133" i="9"/>
  <c r="BB132" i="9"/>
  <c r="BB131" i="9"/>
  <c r="BB130" i="9"/>
  <c r="BB129" i="9"/>
  <c r="BB128" i="9"/>
  <c r="BB127" i="9"/>
  <c r="BB126" i="9"/>
  <c r="BB125" i="9"/>
  <c r="BB124" i="9"/>
  <c r="BB123" i="9"/>
  <c r="BB122" i="9"/>
  <c r="BB121" i="9"/>
  <c r="BB120" i="9"/>
  <c r="BB119" i="9"/>
  <c r="BB118" i="9"/>
  <c r="BB117" i="9"/>
  <c r="BB116" i="9"/>
  <c r="BB115" i="9"/>
  <c r="BB114" i="9"/>
  <c r="BB113" i="9"/>
  <c r="BB112" i="9"/>
  <c r="BB111" i="9"/>
  <c r="BB110" i="9"/>
  <c r="BB109" i="9"/>
  <c r="BB108" i="9"/>
  <c r="BB107" i="9"/>
  <c r="BB106" i="9"/>
  <c r="BB105" i="9"/>
  <c r="BB104" i="9"/>
  <c r="BB103" i="9"/>
  <c r="BB102" i="9"/>
  <c r="BB101" i="9"/>
  <c r="BB100" i="9"/>
  <c r="BB99" i="9"/>
  <c r="BB98" i="9"/>
  <c r="BB97" i="9"/>
  <c r="BB96" i="9"/>
  <c r="BB95" i="9"/>
  <c r="BB94" i="9"/>
  <c r="BB93" i="9"/>
  <c r="BB92" i="9"/>
  <c r="BB91" i="9"/>
  <c r="BB90" i="9"/>
  <c r="BB89" i="9"/>
  <c r="BB88" i="9"/>
  <c r="BB87" i="9"/>
  <c r="BB86" i="9"/>
  <c r="BB85" i="9"/>
  <c r="BB84" i="9"/>
  <c r="BB83" i="9"/>
  <c r="BB82" i="9"/>
  <c r="BB81" i="9"/>
  <c r="BB80" i="9"/>
  <c r="BB79" i="9"/>
  <c r="BB78" i="9"/>
  <c r="BB77" i="9"/>
  <c r="BB76" i="9"/>
  <c r="BB75" i="9"/>
  <c r="BB74" i="9"/>
  <c r="BB73" i="9"/>
  <c r="BB72" i="9"/>
  <c r="BB71" i="9"/>
  <c r="BB70" i="9"/>
  <c r="BB69" i="9"/>
  <c r="BB68" i="9"/>
  <c r="BB67" i="9"/>
  <c r="BB66" i="9"/>
  <c r="BB65" i="9"/>
  <c r="BB64" i="9"/>
  <c r="BB63" i="9"/>
  <c r="BB62" i="9"/>
  <c r="BB61" i="9"/>
  <c r="BB60" i="9"/>
  <c r="BB59" i="9"/>
  <c r="BB58" i="9"/>
  <c r="BB57" i="9"/>
  <c r="BB56" i="9"/>
  <c r="BB55" i="9"/>
  <c r="BB54" i="9"/>
  <c r="BB53" i="9"/>
  <c r="BB52" i="9"/>
  <c r="BB51" i="9"/>
  <c r="BB50" i="9"/>
  <c r="BB49" i="9"/>
  <c r="BB48" i="9"/>
  <c r="BB47" i="9"/>
  <c r="BB46" i="9"/>
  <c r="BB45" i="9"/>
  <c r="BB44" i="9"/>
  <c r="BB43" i="9"/>
  <c r="BB42" i="9"/>
  <c r="BB41" i="9"/>
  <c r="BB40" i="9"/>
  <c r="BB39" i="9"/>
  <c r="BB38" i="9"/>
  <c r="BB37" i="9"/>
  <c r="BB36" i="9"/>
  <c r="BB35" i="9"/>
  <c r="BB34" i="9"/>
  <c r="BB33" i="9"/>
  <c r="BB32" i="9"/>
  <c r="BB31" i="9"/>
  <c r="BB30" i="9"/>
  <c r="BB29" i="9"/>
  <c r="BB28" i="9"/>
  <c r="BB27" i="9"/>
  <c r="BB26" i="9"/>
  <c r="BB25" i="9"/>
  <c r="BB24" i="9"/>
  <c r="BB23" i="9"/>
  <c r="BB22" i="9"/>
  <c r="BB21" i="9"/>
  <c r="BB20" i="9"/>
  <c r="BB19" i="9"/>
  <c r="BB18" i="9"/>
  <c r="BB17" i="9"/>
  <c r="BB16" i="9"/>
  <c r="BB15" i="9"/>
  <c r="AX1014" i="9"/>
  <c r="AX1013" i="9"/>
  <c r="AX1012" i="9"/>
  <c r="AX1011" i="9"/>
  <c r="AX1010" i="9"/>
  <c r="AX1009" i="9"/>
  <c r="AX1008" i="9"/>
  <c r="AX1007" i="9"/>
  <c r="AX1006" i="9"/>
  <c r="AX1005" i="9"/>
  <c r="AX1004" i="9"/>
  <c r="AX1003" i="9"/>
  <c r="AX1002" i="9"/>
  <c r="AX1001" i="9"/>
  <c r="AX1000" i="9"/>
  <c r="AX999" i="9"/>
  <c r="AX998" i="9"/>
  <c r="AX997" i="9"/>
  <c r="AX996" i="9"/>
  <c r="AX995" i="9"/>
  <c r="AX994" i="9"/>
  <c r="AX993" i="9"/>
  <c r="AX992" i="9"/>
  <c r="AX991" i="9"/>
  <c r="AX990" i="9"/>
  <c r="AX989" i="9"/>
  <c r="AX988" i="9"/>
  <c r="AX987" i="9"/>
  <c r="AX986" i="9"/>
  <c r="AX985" i="9"/>
  <c r="AX984" i="9"/>
  <c r="AX983" i="9"/>
  <c r="AX982" i="9"/>
  <c r="AX981" i="9"/>
  <c r="AX980" i="9"/>
  <c r="AX979" i="9"/>
  <c r="AX978" i="9"/>
  <c r="AX977" i="9"/>
  <c r="AX976" i="9"/>
  <c r="AX975" i="9"/>
  <c r="AX974" i="9"/>
  <c r="AX973" i="9"/>
  <c r="AX972" i="9"/>
  <c r="AX971" i="9"/>
  <c r="AX970" i="9"/>
  <c r="AX969" i="9"/>
  <c r="AX968" i="9"/>
  <c r="AX967" i="9"/>
  <c r="AX966" i="9"/>
  <c r="AX965" i="9"/>
  <c r="AX964" i="9"/>
  <c r="AX963" i="9"/>
  <c r="AX962" i="9"/>
  <c r="AX961" i="9"/>
  <c r="AX960" i="9"/>
  <c r="AX959" i="9"/>
  <c r="AX958" i="9"/>
  <c r="AX957" i="9"/>
  <c r="AX956" i="9"/>
  <c r="AX955" i="9"/>
  <c r="AX954" i="9"/>
  <c r="AX953" i="9"/>
  <c r="AX952" i="9"/>
  <c r="AX951" i="9"/>
  <c r="AX950" i="9"/>
  <c r="AX949" i="9"/>
  <c r="AX948" i="9"/>
  <c r="AX947" i="9"/>
  <c r="AX946" i="9"/>
  <c r="AX945" i="9"/>
  <c r="AX944" i="9"/>
  <c r="AX943" i="9"/>
  <c r="AX942" i="9"/>
  <c r="AX941" i="9"/>
  <c r="AX940" i="9"/>
  <c r="AX939" i="9"/>
  <c r="AX938" i="9"/>
  <c r="AX937" i="9"/>
  <c r="AX936" i="9"/>
  <c r="AX935" i="9"/>
  <c r="AX934" i="9"/>
  <c r="AX933" i="9"/>
  <c r="AX932" i="9"/>
  <c r="AX931" i="9"/>
  <c r="AX930" i="9"/>
  <c r="AX929" i="9"/>
  <c r="AX928" i="9"/>
  <c r="AX927" i="9"/>
  <c r="AX926" i="9"/>
  <c r="AX925" i="9"/>
  <c r="AX924" i="9"/>
  <c r="AX923" i="9"/>
  <c r="AX922" i="9"/>
  <c r="AX921" i="9"/>
  <c r="AX920" i="9"/>
  <c r="AX919" i="9"/>
  <c r="AX918" i="9"/>
  <c r="AX917" i="9"/>
  <c r="AX916" i="9"/>
  <c r="AX915" i="9"/>
  <c r="AX914" i="9"/>
  <c r="AX913" i="9"/>
  <c r="AX912" i="9"/>
  <c r="AX911" i="9"/>
  <c r="AX910" i="9"/>
  <c r="AX909" i="9"/>
  <c r="AX908" i="9"/>
  <c r="AX907" i="9"/>
  <c r="AX906" i="9"/>
  <c r="AX905" i="9"/>
  <c r="AX904" i="9"/>
  <c r="AX903" i="9"/>
  <c r="AX902" i="9"/>
  <c r="AX901" i="9"/>
  <c r="AX900" i="9"/>
  <c r="AX899" i="9"/>
  <c r="AX898" i="9"/>
  <c r="AX897" i="9"/>
  <c r="AX896" i="9"/>
  <c r="AX895" i="9"/>
  <c r="AX894" i="9"/>
  <c r="AX893" i="9"/>
  <c r="AX892" i="9"/>
  <c r="AX891" i="9"/>
  <c r="AX890" i="9"/>
  <c r="AX889" i="9"/>
  <c r="AX888" i="9"/>
  <c r="AX887" i="9"/>
  <c r="AX886" i="9"/>
  <c r="AX885" i="9"/>
  <c r="AX884" i="9"/>
  <c r="AX883" i="9"/>
  <c r="AX882" i="9"/>
  <c r="AX881" i="9"/>
  <c r="AX880" i="9"/>
  <c r="AX879" i="9"/>
  <c r="AX878" i="9"/>
  <c r="AX877" i="9"/>
  <c r="AX876" i="9"/>
  <c r="AX875" i="9"/>
  <c r="AX874" i="9"/>
  <c r="AX873" i="9"/>
  <c r="AX872" i="9"/>
  <c r="AX871" i="9"/>
  <c r="AX870" i="9"/>
  <c r="AX869" i="9"/>
  <c r="AX868" i="9"/>
  <c r="AX867" i="9"/>
  <c r="AX866" i="9"/>
  <c r="AX865" i="9"/>
  <c r="AX864" i="9"/>
  <c r="AX863" i="9"/>
  <c r="AX862" i="9"/>
  <c r="AX861" i="9"/>
  <c r="AX860" i="9"/>
  <c r="AX859" i="9"/>
  <c r="AX858" i="9"/>
  <c r="AX857" i="9"/>
  <c r="AX856" i="9"/>
  <c r="AX855" i="9"/>
  <c r="AX854" i="9"/>
  <c r="AX853" i="9"/>
  <c r="AX852" i="9"/>
  <c r="AX851" i="9"/>
  <c r="AX850" i="9"/>
  <c r="AX849" i="9"/>
  <c r="AX848" i="9"/>
  <c r="AX847" i="9"/>
  <c r="AX846" i="9"/>
  <c r="AX845" i="9"/>
  <c r="AX844" i="9"/>
  <c r="AX843" i="9"/>
  <c r="AX842" i="9"/>
  <c r="AX841" i="9"/>
  <c r="AX840" i="9"/>
  <c r="AX839" i="9"/>
  <c r="AX838" i="9"/>
  <c r="AX837" i="9"/>
  <c r="AX836" i="9"/>
  <c r="AX835" i="9"/>
  <c r="AX834" i="9"/>
  <c r="AX833" i="9"/>
  <c r="AX832" i="9"/>
  <c r="AX831" i="9"/>
  <c r="AX830" i="9"/>
  <c r="AX829" i="9"/>
  <c r="AX828" i="9"/>
  <c r="AX827" i="9"/>
  <c r="AX826" i="9"/>
  <c r="AX825" i="9"/>
  <c r="AX824" i="9"/>
  <c r="AX823" i="9"/>
  <c r="AX822" i="9"/>
  <c r="AX821" i="9"/>
  <c r="AX820" i="9"/>
  <c r="AX819" i="9"/>
  <c r="AX818" i="9"/>
  <c r="AX817" i="9"/>
  <c r="AX816" i="9"/>
  <c r="AX815" i="9"/>
  <c r="AX814" i="9"/>
  <c r="AX813" i="9"/>
  <c r="AX812" i="9"/>
  <c r="AX811" i="9"/>
  <c r="AX810" i="9"/>
  <c r="AX809" i="9"/>
  <c r="AX808" i="9"/>
  <c r="AX807" i="9"/>
  <c r="AX806" i="9"/>
  <c r="AX805" i="9"/>
  <c r="AX804" i="9"/>
  <c r="AX803" i="9"/>
  <c r="AX802" i="9"/>
  <c r="AX801" i="9"/>
  <c r="AX800" i="9"/>
  <c r="AX799" i="9"/>
  <c r="AX798" i="9"/>
  <c r="AX797" i="9"/>
  <c r="AX796" i="9"/>
  <c r="AX795" i="9"/>
  <c r="AX794" i="9"/>
  <c r="AX793" i="9"/>
  <c r="AX792" i="9"/>
  <c r="AX791" i="9"/>
  <c r="AX790" i="9"/>
  <c r="AX789" i="9"/>
  <c r="AX788" i="9"/>
  <c r="AX787" i="9"/>
  <c r="AX786" i="9"/>
  <c r="AX785" i="9"/>
  <c r="AX784" i="9"/>
  <c r="AX783" i="9"/>
  <c r="AX782" i="9"/>
  <c r="AX781" i="9"/>
  <c r="AX780" i="9"/>
  <c r="AX779" i="9"/>
  <c r="AX778" i="9"/>
  <c r="AX777" i="9"/>
  <c r="AX776" i="9"/>
  <c r="AX775" i="9"/>
  <c r="AX774" i="9"/>
  <c r="AX773" i="9"/>
  <c r="AX772" i="9"/>
  <c r="AX771" i="9"/>
  <c r="AX770" i="9"/>
  <c r="AX769" i="9"/>
  <c r="AX768" i="9"/>
  <c r="AX767" i="9"/>
  <c r="AX766" i="9"/>
  <c r="AX765" i="9"/>
  <c r="AX764" i="9"/>
  <c r="AX763" i="9"/>
  <c r="AX762" i="9"/>
  <c r="AX761" i="9"/>
  <c r="AX760" i="9"/>
  <c r="AX759" i="9"/>
  <c r="AX758" i="9"/>
  <c r="AX757" i="9"/>
  <c r="AX756" i="9"/>
  <c r="AX755" i="9"/>
  <c r="AX754" i="9"/>
  <c r="AX753" i="9"/>
  <c r="AX752" i="9"/>
  <c r="AX751" i="9"/>
  <c r="AX750" i="9"/>
  <c r="AX749" i="9"/>
  <c r="AX748" i="9"/>
  <c r="AX747" i="9"/>
  <c r="AX746" i="9"/>
  <c r="AX745" i="9"/>
  <c r="AX744" i="9"/>
  <c r="AX743" i="9"/>
  <c r="AX742" i="9"/>
  <c r="AX741" i="9"/>
  <c r="AX740" i="9"/>
  <c r="AX739" i="9"/>
  <c r="AX738" i="9"/>
  <c r="AX737" i="9"/>
  <c r="AX736" i="9"/>
  <c r="AX735" i="9"/>
  <c r="AX734" i="9"/>
  <c r="AX733" i="9"/>
  <c r="AX732" i="9"/>
  <c r="AX731" i="9"/>
  <c r="AX730" i="9"/>
  <c r="AX729" i="9"/>
  <c r="AX728" i="9"/>
  <c r="AX727" i="9"/>
  <c r="AX726" i="9"/>
  <c r="AX725" i="9"/>
  <c r="AX724" i="9"/>
  <c r="AX723" i="9"/>
  <c r="AX722" i="9"/>
  <c r="AX721" i="9"/>
  <c r="AX720" i="9"/>
  <c r="AX719" i="9"/>
  <c r="AX718" i="9"/>
  <c r="AX717" i="9"/>
  <c r="AX716" i="9"/>
  <c r="AX715" i="9"/>
  <c r="AX714" i="9"/>
  <c r="AX713" i="9"/>
  <c r="AX712" i="9"/>
  <c r="AX711" i="9"/>
  <c r="AX710" i="9"/>
  <c r="AX709" i="9"/>
  <c r="AX708" i="9"/>
  <c r="AX707" i="9"/>
  <c r="AX706" i="9"/>
  <c r="AX705" i="9"/>
  <c r="AX704" i="9"/>
  <c r="AX703" i="9"/>
  <c r="AX702" i="9"/>
  <c r="AX701" i="9"/>
  <c r="AX700" i="9"/>
  <c r="AX699" i="9"/>
  <c r="AX698" i="9"/>
  <c r="AX697" i="9"/>
  <c r="AX696" i="9"/>
  <c r="AX695" i="9"/>
  <c r="AX694" i="9"/>
  <c r="AX693" i="9"/>
  <c r="AX692" i="9"/>
  <c r="AX691" i="9"/>
  <c r="AX690" i="9"/>
  <c r="AX689" i="9"/>
  <c r="AX688" i="9"/>
  <c r="AX687" i="9"/>
  <c r="AX686" i="9"/>
  <c r="AX685" i="9"/>
  <c r="AX684" i="9"/>
  <c r="AX683" i="9"/>
  <c r="AX682" i="9"/>
  <c r="AX681" i="9"/>
  <c r="AX680" i="9"/>
  <c r="AX679" i="9"/>
  <c r="AX678" i="9"/>
  <c r="AX677" i="9"/>
  <c r="AX676" i="9"/>
  <c r="AX675" i="9"/>
  <c r="AX674" i="9"/>
  <c r="AX673" i="9"/>
  <c r="AX672" i="9"/>
  <c r="AX671" i="9"/>
  <c r="AX670" i="9"/>
  <c r="AX669" i="9"/>
  <c r="AX668" i="9"/>
  <c r="AX667" i="9"/>
  <c r="AX666" i="9"/>
  <c r="AX665" i="9"/>
  <c r="AX664" i="9"/>
  <c r="AX663" i="9"/>
  <c r="AX662" i="9"/>
  <c r="AX661" i="9"/>
  <c r="AX660" i="9"/>
  <c r="AX659" i="9"/>
  <c r="AX658" i="9"/>
  <c r="AX657" i="9"/>
  <c r="AX656" i="9"/>
  <c r="AX655" i="9"/>
  <c r="AX654" i="9"/>
  <c r="AX653" i="9"/>
  <c r="AX652" i="9"/>
  <c r="AX651" i="9"/>
  <c r="AX650" i="9"/>
  <c r="AX649" i="9"/>
  <c r="AX648" i="9"/>
  <c r="AX647" i="9"/>
  <c r="AX646" i="9"/>
  <c r="AX645" i="9"/>
  <c r="AX644" i="9"/>
  <c r="AX643" i="9"/>
  <c r="AX642" i="9"/>
  <c r="AX641" i="9"/>
  <c r="AX640" i="9"/>
  <c r="AX639" i="9"/>
  <c r="AX638" i="9"/>
  <c r="AX637" i="9"/>
  <c r="AX636" i="9"/>
  <c r="AX635" i="9"/>
  <c r="AX634" i="9"/>
  <c r="AX633" i="9"/>
  <c r="AX632" i="9"/>
  <c r="AX631" i="9"/>
  <c r="AX630" i="9"/>
  <c r="AX629" i="9"/>
  <c r="AX628" i="9"/>
  <c r="AX627" i="9"/>
  <c r="AX626" i="9"/>
  <c r="AX625" i="9"/>
  <c r="AX624" i="9"/>
  <c r="AX623" i="9"/>
  <c r="AX622" i="9"/>
  <c r="AX621" i="9"/>
  <c r="AX620" i="9"/>
  <c r="AX619" i="9"/>
  <c r="AX618" i="9"/>
  <c r="AX617" i="9"/>
  <c r="AX616" i="9"/>
  <c r="AX615" i="9"/>
  <c r="AX614" i="9"/>
  <c r="AX613" i="9"/>
  <c r="AX612" i="9"/>
  <c r="AX611" i="9"/>
  <c r="AX610" i="9"/>
  <c r="AX609" i="9"/>
  <c r="AX608" i="9"/>
  <c r="AX607" i="9"/>
  <c r="AX606" i="9"/>
  <c r="AX605" i="9"/>
  <c r="AX604" i="9"/>
  <c r="AX603" i="9"/>
  <c r="AX602" i="9"/>
  <c r="AX601" i="9"/>
  <c r="AX600" i="9"/>
  <c r="AX599" i="9"/>
  <c r="AX598" i="9"/>
  <c r="AX597" i="9"/>
  <c r="AX596" i="9"/>
  <c r="AX595" i="9"/>
  <c r="AX594" i="9"/>
  <c r="AX593" i="9"/>
  <c r="AX592" i="9"/>
  <c r="AX591" i="9"/>
  <c r="AX590" i="9"/>
  <c r="AX589" i="9"/>
  <c r="AX588" i="9"/>
  <c r="AX587" i="9"/>
  <c r="AX586" i="9"/>
  <c r="AX585" i="9"/>
  <c r="AX584" i="9"/>
  <c r="AX583" i="9"/>
  <c r="AX582" i="9"/>
  <c r="AX581" i="9"/>
  <c r="AX580" i="9"/>
  <c r="AX579" i="9"/>
  <c r="AX578" i="9"/>
  <c r="AX577" i="9"/>
  <c r="AX576" i="9"/>
  <c r="AX575" i="9"/>
  <c r="AX574" i="9"/>
  <c r="AX573" i="9"/>
  <c r="AX572" i="9"/>
  <c r="AX571" i="9"/>
  <c r="AX570" i="9"/>
  <c r="AX569" i="9"/>
  <c r="AX568" i="9"/>
  <c r="AX567" i="9"/>
  <c r="AX566" i="9"/>
  <c r="AX565" i="9"/>
  <c r="AX564" i="9"/>
  <c r="AX563" i="9"/>
  <c r="AX562" i="9"/>
  <c r="AX561" i="9"/>
  <c r="AX560" i="9"/>
  <c r="AX559" i="9"/>
  <c r="AX558" i="9"/>
  <c r="AX557" i="9"/>
  <c r="AX556" i="9"/>
  <c r="AX555" i="9"/>
  <c r="AX554" i="9"/>
  <c r="AX553" i="9"/>
  <c r="AX552" i="9"/>
  <c r="AX551" i="9"/>
  <c r="AX550" i="9"/>
  <c r="AX549" i="9"/>
  <c r="AX548" i="9"/>
  <c r="AX547" i="9"/>
  <c r="AX546" i="9"/>
  <c r="AX545" i="9"/>
  <c r="AX544" i="9"/>
  <c r="AX543" i="9"/>
  <c r="AX542" i="9"/>
  <c r="AX541" i="9"/>
  <c r="AX540" i="9"/>
  <c r="AX539" i="9"/>
  <c r="AX538" i="9"/>
  <c r="AX537" i="9"/>
  <c r="AX536" i="9"/>
  <c r="AX535" i="9"/>
  <c r="AX534" i="9"/>
  <c r="AX533" i="9"/>
  <c r="AX532" i="9"/>
  <c r="AX531" i="9"/>
  <c r="AX530" i="9"/>
  <c r="AX529" i="9"/>
  <c r="AX528" i="9"/>
  <c r="AX527" i="9"/>
  <c r="AX526" i="9"/>
  <c r="AX525" i="9"/>
  <c r="AX524" i="9"/>
  <c r="AX523" i="9"/>
  <c r="AX522" i="9"/>
  <c r="AX521" i="9"/>
  <c r="AX520" i="9"/>
  <c r="AX519" i="9"/>
  <c r="AX518" i="9"/>
  <c r="AX517" i="9"/>
  <c r="AX516" i="9"/>
  <c r="AX515" i="9"/>
  <c r="AX514" i="9"/>
  <c r="AX513" i="9"/>
  <c r="AX512" i="9"/>
  <c r="AX511" i="9"/>
  <c r="AX510" i="9"/>
  <c r="AX509" i="9"/>
  <c r="AX508" i="9"/>
  <c r="AX507" i="9"/>
  <c r="AX506" i="9"/>
  <c r="AX505" i="9"/>
  <c r="AX504" i="9"/>
  <c r="AX503" i="9"/>
  <c r="AX502" i="9"/>
  <c r="AX501" i="9"/>
  <c r="AX500" i="9"/>
  <c r="AX499" i="9"/>
  <c r="AX498" i="9"/>
  <c r="AX497" i="9"/>
  <c r="AX496" i="9"/>
  <c r="AX495" i="9"/>
  <c r="AX494" i="9"/>
  <c r="AX493" i="9"/>
  <c r="AX492" i="9"/>
  <c r="AX491" i="9"/>
  <c r="AX490" i="9"/>
  <c r="AX489" i="9"/>
  <c r="AX488" i="9"/>
  <c r="AX487" i="9"/>
  <c r="AX486" i="9"/>
  <c r="AX485" i="9"/>
  <c r="AX484" i="9"/>
  <c r="AX483" i="9"/>
  <c r="AX482" i="9"/>
  <c r="AX481" i="9"/>
  <c r="AX480" i="9"/>
  <c r="AX479" i="9"/>
  <c r="AX478" i="9"/>
  <c r="AX477" i="9"/>
  <c r="AX476" i="9"/>
  <c r="AX475" i="9"/>
  <c r="AX474" i="9"/>
  <c r="AX473" i="9"/>
  <c r="AX472" i="9"/>
  <c r="AX471" i="9"/>
  <c r="AX470" i="9"/>
  <c r="AX469" i="9"/>
  <c r="AX468" i="9"/>
  <c r="AX467" i="9"/>
  <c r="AX466" i="9"/>
  <c r="AX465" i="9"/>
  <c r="AX464" i="9"/>
  <c r="AX463" i="9"/>
  <c r="AX462" i="9"/>
  <c r="AX461" i="9"/>
  <c r="AX460" i="9"/>
  <c r="AX459" i="9"/>
  <c r="AX458" i="9"/>
  <c r="AX457" i="9"/>
  <c r="AX456" i="9"/>
  <c r="AX455" i="9"/>
  <c r="AX454" i="9"/>
  <c r="AX453" i="9"/>
  <c r="AX452" i="9"/>
  <c r="AX451" i="9"/>
  <c r="AX450" i="9"/>
  <c r="AX449" i="9"/>
  <c r="AX448" i="9"/>
  <c r="AX447" i="9"/>
  <c r="AX446" i="9"/>
  <c r="AX445" i="9"/>
  <c r="AX444" i="9"/>
  <c r="AX443" i="9"/>
  <c r="AX442" i="9"/>
  <c r="AX441" i="9"/>
  <c r="AX440" i="9"/>
  <c r="AX439" i="9"/>
  <c r="AX438" i="9"/>
  <c r="AX437" i="9"/>
  <c r="AX436" i="9"/>
  <c r="AX435" i="9"/>
  <c r="AX434" i="9"/>
  <c r="AX433" i="9"/>
  <c r="AX432" i="9"/>
  <c r="AX431" i="9"/>
  <c r="AX430" i="9"/>
  <c r="AX429" i="9"/>
  <c r="AX428" i="9"/>
  <c r="AX427" i="9"/>
  <c r="AX426" i="9"/>
  <c r="AX425" i="9"/>
  <c r="AX424" i="9"/>
  <c r="AX423" i="9"/>
  <c r="AX422" i="9"/>
  <c r="AX421" i="9"/>
  <c r="AX420" i="9"/>
  <c r="AX419" i="9"/>
  <c r="AX418" i="9"/>
  <c r="AX417" i="9"/>
  <c r="AX416" i="9"/>
  <c r="AX415" i="9"/>
  <c r="AX414" i="9"/>
  <c r="AX413" i="9"/>
  <c r="AX412" i="9"/>
  <c r="AX411" i="9"/>
  <c r="AX410" i="9"/>
  <c r="AX409" i="9"/>
  <c r="AX408" i="9"/>
  <c r="AX407" i="9"/>
  <c r="AX406" i="9"/>
  <c r="AX405" i="9"/>
  <c r="AX404" i="9"/>
  <c r="AX403" i="9"/>
  <c r="AX402" i="9"/>
  <c r="AX401" i="9"/>
  <c r="AX400" i="9"/>
  <c r="AX399" i="9"/>
  <c r="AX398" i="9"/>
  <c r="AX397" i="9"/>
  <c r="AX396" i="9"/>
  <c r="AX395" i="9"/>
  <c r="AX394" i="9"/>
  <c r="AX393" i="9"/>
  <c r="AX392" i="9"/>
  <c r="AX391" i="9"/>
  <c r="AX390" i="9"/>
  <c r="AX389" i="9"/>
  <c r="AX388" i="9"/>
  <c r="AX387" i="9"/>
  <c r="AX386" i="9"/>
  <c r="AX385" i="9"/>
  <c r="AX384" i="9"/>
  <c r="AX383" i="9"/>
  <c r="AX382" i="9"/>
  <c r="AX381" i="9"/>
  <c r="AX380" i="9"/>
  <c r="AX379" i="9"/>
  <c r="AX378" i="9"/>
  <c r="AX377" i="9"/>
  <c r="AX376" i="9"/>
  <c r="AX375" i="9"/>
  <c r="AX374" i="9"/>
  <c r="AX373" i="9"/>
  <c r="AX372" i="9"/>
  <c r="AX371" i="9"/>
  <c r="AX370" i="9"/>
  <c r="AX369" i="9"/>
  <c r="AX368" i="9"/>
  <c r="AX367" i="9"/>
  <c r="AX366" i="9"/>
  <c r="AX365" i="9"/>
  <c r="AX364" i="9"/>
  <c r="AX363" i="9"/>
  <c r="AX362" i="9"/>
  <c r="AX361" i="9"/>
  <c r="AX360" i="9"/>
  <c r="AX359" i="9"/>
  <c r="AX358" i="9"/>
  <c r="AX357" i="9"/>
  <c r="AX356" i="9"/>
  <c r="AX355" i="9"/>
  <c r="AX354" i="9"/>
  <c r="AX353" i="9"/>
  <c r="AX352" i="9"/>
  <c r="AX351" i="9"/>
  <c r="AX350" i="9"/>
  <c r="AX349" i="9"/>
  <c r="AX348" i="9"/>
  <c r="AX347" i="9"/>
  <c r="AX346" i="9"/>
  <c r="AX345" i="9"/>
  <c r="AX344" i="9"/>
  <c r="AX343" i="9"/>
  <c r="AX342" i="9"/>
  <c r="AX341" i="9"/>
  <c r="AX340" i="9"/>
  <c r="AX339" i="9"/>
  <c r="AX338" i="9"/>
  <c r="AX337" i="9"/>
  <c r="AX336" i="9"/>
  <c r="AX335" i="9"/>
  <c r="AX334" i="9"/>
  <c r="AX333" i="9"/>
  <c r="AX332" i="9"/>
  <c r="AX331" i="9"/>
  <c r="AX330" i="9"/>
  <c r="AX329" i="9"/>
  <c r="AX328" i="9"/>
  <c r="AX327" i="9"/>
  <c r="AX326" i="9"/>
  <c r="AX325" i="9"/>
  <c r="AX324" i="9"/>
  <c r="AX323" i="9"/>
  <c r="AX322" i="9"/>
  <c r="AX321" i="9"/>
  <c r="AX320" i="9"/>
  <c r="AX319" i="9"/>
  <c r="AX318" i="9"/>
  <c r="AX317" i="9"/>
  <c r="AX316" i="9"/>
  <c r="AX315" i="9"/>
  <c r="AX314" i="9"/>
  <c r="AX313" i="9"/>
  <c r="AX312" i="9"/>
  <c r="AX311" i="9"/>
  <c r="AX310" i="9"/>
  <c r="AX309" i="9"/>
  <c r="AX308" i="9"/>
  <c r="AX307" i="9"/>
  <c r="AX306" i="9"/>
  <c r="AX305" i="9"/>
  <c r="AX304" i="9"/>
  <c r="AX303" i="9"/>
  <c r="AX302" i="9"/>
  <c r="AX301" i="9"/>
  <c r="AX300" i="9"/>
  <c r="AX299" i="9"/>
  <c r="AX298" i="9"/>
  <c r="AX297" i="9"/>
  <c r="AX296" i="9"/>
  <c r="AX295" i="9"/>
  <c r="AX294" i="9"/>
  <c r="AX293" i="9"/>
  <c r="AX292" i="9"/>
  <c r="AX291" i="9"/>
  <c r="AX290" i="9"/>
  <c r="AX289" i="9"/>
  <c r="AX288" i="9"/>
  <c r="AX287" i="9"/>
  <c r="AX286" i="9"/>
  <c r="AX285" i="9"/>
  <c r="AX284" i="9"/>
  <c r="AX283" i="9"/>
  <c r="AX282" i="9"/>
  <c r="AX281" i="9"/>
  <c r="AX280" i="9"/>
  <c r="AX279" i="9"/>
  <c r="AX278" i="9"/>
  <c r="AX277" i="9"/>
  <c r="AX276" i="9"/>
  <c r="AX275" i="9"/>
  <c r="AX274" i="9"/>
  <c r="AX273" i="9"/>
  <c r="AX272" i="9"/>
  <c r="AX271" i="9"/>
  <c r="AX270" i="9"/>
  <c r="AX269" i="9"/>
  <c r="AX268" i="9"/>
  <c r="AX267" i="9"/>
  <c r="AX266" i="9"/>
  <c r="AX265" i="9"/>
  <c r="AX264" i="9"/>
  <c r="AX263" i="9"/>
  <c r="AX262" i="9"/>
  <c r="AX261" i="9"/>
  <c r="AX260" i="9"/>
  <c r="AX259" i="9"/>
  <c r="AX258" i="9"/>
  <c r="AX257" i="9"/>
  <c r="AX256" i="9"/>
  <c r="AX255" i="9"/>
  <c r="AX254" i="9"/>
  <c r="AX253" i="9"/>
  <c r="AX252" i="9"/>
  <c r="AX251" i="9"/>
  <c r="AX250" i="9"/>
  <c r="AX249" i="9"/>
  <c r="AX248" i="9"/>
  <c r="AX247" i="9"/>
  <c r="AX246" i="9"/>
  <c r="AX245" i="9"/>
  <c r="AX244" i="9"/>
  <c r="AX243" i="9"/>
  <c r="AX242" i="9"/>
  <c r="AX241" i="9"/>
  <c r="AX240" i="9"/>
  <c r="AX239" i="9"/>
  <c r="AX238" i="9"/>
  <c r="AX237" i="9"/>
  <c r="AX236" i="9"/>
  <c r="AX235" i="9"/>
  <c r="AX234" i="9"/>
  <c r="AX233" i="9"/>
  <c r="AX232" i="9"/>
  <c r="AX231" i="9"/>
  <c r="AX230" i="9"/>
  <c r="AX229" i="9"/>
  <c r="AX228" i="9"/>
  <c r="AX227" i="9"/>
  <c r="AX226" i="9"/>
  <c r="AX225" i="9"/>
  <c r="AX224" i="9"/>
  <c r="AX223" i="9"/>
  <c r="AX222" i="9"/>
  <c r="AX221" i="9"/>
  <c r="AX220" i="9"/>
  <c r="AX219" i="9"/>
  <c r="AX218" i="9"/>
  <c r="AX217" i="9"/>
  <c r="AX216" i="9"/>
  <c r="AX215" i="9"/>
  <c r="AX214" i="9"/>
  <c r="AX213" i="9"/>
  <c r="AX212" i="9"/>
  <c r="AX211" i="9"/>
  <c r="AX210" i="9"/>
  <c r="AX209" i="9"/>
  <c r="AX208" i="9"/>
  <c r="AX207" i="9"/>
  <c r="AX206" i="9"/>
  <c r="AX205" i="9"/>
  <c r="AX204" i="9"/>
  <c r="AX203" i="9"/>
  <c r="AX202" i="9"/>
  <c r="AX201" i="9"/>
  <c r="AX200" i="9"/>
  <c r="AX199" i="9"/>
  <c r="AX198" i="9"/>
  <c r="AX197" i="9"/>
  <c r="AX196" i="9"/>
  <c r="AX195" i="9"/>
  <c r="AX194" i="9"/>
  <c r="AX193" i="9"/>
  <c r="AX192" i="9"/>
  <c r="AX191" i="9"/>
  <c r="AX190" i="9"/>
  <c r="AX189" i="9"/>
  <c r="AX188" i="9"/>
  <c r="AX187" i="9"/>
  <c r="AX186" i="9"/>
  <c r="AX185" i="9"/>
  <c r="AX184" i="9"/>
  <c r="AX183" i="9"/>
  <c r="AX182" i="9"/>
  <c r="AX181" i="9"/>
  <c r="AX180" i="9"/>
  <c r="AX179" i="9"/>
  <c r="AX178" i="9"/>
  <c r="AX177" i="9"/>
  <c r="AX176" i="9"/>
  <c r="AX175" i="9"/>
  <c r="AX174" i="9"/>
  <c r="AX173" i="9"/>
  <c r="AX172" i="9"/>
  <c r="AX171" i="9"/>
  <c r="AX170" i="9"/>
  <c r="AX169" i="9"/>
  <c r="AX168" i="9"/>
  <c r="AX167" i="9"/>
  <c r="AX166" i="9"/>
  <c r="AX165" i="9"/>
  <c r="AX164" i="9"/>
  <c r="AX163" i="9"/>
  <c r="AX162" i="9"/>
  <c r="AX161" i="9"/>
  <c r="AX160" i="9"/>
  <c r="AX159" i="9"/>
  <c r="AX158" i="9"/>
  <c r="AX157" i="9"/>
  <c r="AX156" i="9"/>
  <c r="AX155" i="9"/>
  <c r="AX154" i="9"/>
  <c r="AX153" i="9"/>
  <c r="AX152" i="9"/>
  <c r="AX151" i="9"/>
  <c r="AX150" i="9"/>
  <c r="AX149" i="9"/>
  <c r="AX148" i="9"/>
  <c r="AX147" i="9"/>
  <c r="AX146" i="9"/>
  <c r="AX145" i="9"/>
  <c r="AX144" i="9"/>
  <c r="AX143" i="9"/>
  <c r="AX142" i="9"/>
  <c r="AX141" i="9"/>
  <c r="AX140" i="9"/>
  <c r="AX139" i="9"/>
  <c r="AX138" i="9"/>
  <c r="AX137" i="9"/>
  <c r="AX136" i="9"/>
  <c r="AX135" i="9"/>
  <c r="AX134" i="9"/>
  <c r="AX133" i="9"/>
  <c r="AX132" i="9"/>
  <c r="AX131" i="9"/>
  <c r="AX130" i="9"/>
  <c r="AX129" i="9"/>
  <c r="AX128" i="9"/>
  <c r="AX127" i="9"/>
  <c r="AX126" i="9"/>
  <c r="AX125" i="9"/>
  <c r="AX124" i="9"/>
  <c r="AX123" i="9"/>
  <c r="AX122" i="9"/>
  <c r="AX121" i="9"/>
  <c r="AX120" i="9"/>
  <c r="AX119" i="9"/>
  <c r="AX118" i="9"/>
  <c r="AX117" i="9"/>
  <c r="AX116" i="9"/>
  <c r="AX115" i="9"/>
  <c r="AX114" i="9"/>
  <c r="AX113" i="9"/>
  <c r="AX112" i="9"/>
  <c r="AX111" i="9"/>
  <c r="AX110" i="9"/>
  <c r="AX109" i="9"/>
  <c r="AX108" i="9"/>
  <c r="AX107" i="9"/>
  <c r="AX106" i="9"/>
  <c r="AX105" i="9"/>
  <c r="AX104" i="9"/>
  <c r="AX103" i="9"/>
  <c r="AX102" i="9"/>
  <c r="AX101" i="9"/>
  <c r="AX100" i="9"/>
  <c r="AX99" i="9"/>
  <c r="AX98" i="9"/>
  <c r="AX97" i="9"/>
  <c r="AX96" i="9"/>
  <c r="AX95" i="9"/>
  <c r="AX94" i="9"/>
  <c r="AX93" i="9"/>
  <c r="AX92" i="9"/>
  <c r="AX91" i="9"/>
  <c r="AX90" i="9"/>
  <c r="AX89" i="9"/>
  <c r="AX88" i="9"/>
  <c r="AX87" i="9"/>
  <c r="AX86" i="9"/>
  <c r="AX85" i="9"/>
  <c r="AX84" i="9"/>
  <c r="AX83" i="9"/>
  <c r="AX82" i="9"/>
  <c r="AX81" i="9"/>
  <c r="AX80" i="9"/>
  <c r="AX79" i="9"/>
  <c r="AX78" i="9"/>
  <c r="AX77" i="9"/>
  <c r="AX76" i="9"/>
  <c r="AX75" i="9"/>
  <c r="AX74" i="9"/>
  <c r="AX73" i="9"/>
  <c r="AX72" i="9"/>
  <c r="AX71" i="9"/>
  <c r="AX70" i="9"/>
  <c r="AX69" i="9"/>
  <c r="AX68" i="9"/>
  <c r="AX67" i="9"/>
  <c r="AX66" i="9"/>
  <c r="AX65" i="9"/>
  <c r="AX64" i="9"/>
  <c r="AX63" i="9"/>
  <c r="AX62" i="9"/>
  <c r="AX61" i="9"/>
  <c r="AX60" i="9"/>
  <c r="AX59" i="9"/>
  <c r="AX58" i="9"/>
  <c r="AX57" i="9"/>
  <c r="AX56" i="9"/>
  <c r="AX55" i="9"/>
  <c r="AX54" i="9"/>
  <c r="AX53" i="9"/>
  <c r="AX52" i="9"/>
  <c r="AX51" i="9"/>
  <c r="AX50" i="9"/>
  <c r="AX49" i="9"/>
  <c r="AX48" i="9"/>
  <c r="AX47" i="9"/>
  <c r="AX46" i="9"/>
  <c r="AX45" i="9"/>
  <c r="AX44" i="9"/>
  <c r="AX43" i="9"/>
  <c r="AX42" i="9"/>
  <c r="AX41" i="9"/>
  <c r="AX40" i="9"/>
  <c r="AX39" i="9"/>
  <c r="AX38" i="9"/>
  <c r="AX37" i="9"/>
  <c r="AX36" i="9"/>
  <c r="AX35" i="9"/>
  <c r="AX34" i="9"/>
  <c r="AX33" i="9"/>
  <c r="AX32" i="9"/>
  <c r="AX31" i="9"/>
  <c r="AX30" i="9"/>
  <c r="AX29" i="9"/>
  <c r="AX28" i="9"/>
  <c r="AX27" i="9"/>
  <c r="AX26" i="9"/>
  <c r="AX25" i="9"/>
  <c r="AX24" i="9"/>
  <c r="AX23" i="9"/>
  <c r="AX22" i="9"/>
  <c r="AX21" i="9"/>
  <c r="AX20" i="9"/>
  <c r="AX19" i="9"/>
  <c r="AX18" i="9"/>
  <c r="AX17" i="9"/>
  <c r="AX16" i="9"/>
  <c r="AX15" i="9"/>
  <c r="AT1014" i="9"/>
  <c r="AT1013" i="9"/>
  <c r="AT1012" i="9"/>
  <c r="AT1011" i="9"/>
  <c r="AT1010" i="9"/>
  <c r="AT1009" i="9"/>
  <c r="AT1008" i="9"/>
  <c r="AT1007" i="9"/>
  <c r="AT1006" i="9"/>
  <c r="AT1005" i="9"/>
  <c r="AT1004" i="9"/>
  <c r="AT1003" i="9"/>
  <c r="AT1002" i="9"/>
  <c r="AT1001" i="9"/>
  <c r="AT1000" i="9"/>
  <c r="AT999" i="9"/>
  <c r="AT998" i="9"/>
  <c r="AT997" i="9"/>
  <c r="AT996" i="9"/>
  <c r="AT995" i="9"/>
  <c r="AT994" i="9"/>
  <c r="AT993" i="9"/>
  <c r="AT992" i="9"/>
  <c r="AT991" i="9"/>
  <c r="AT990" i="9"/>
  <c r="AT989" i="9"/>
  <c r="AT988" i="9"/>
  <c r="AT987" i="9"/>
  <c r="AT986" i="9"/>
  <c r="AT985" i="9"/>
  <c r="AT984" i="9"/>
  <c r="AT983" i="9"/>
  <c r="AT982" i="9"/>
  <c r="AT981" i="9"/>
  <c r="AT980" i="9"/>
  <c r="AT979" i="9"/>
  <c r="AT978" i="9"/>
  <c r="AT977" i="9"/>
  <c r="AT976" i="9"/>
  <c r="AT975" i="9"/>
  <c r="AT974" i="9"/>
  <c r="AT973" i="9"/>
  <c r="AT972" i="9"/>
  <c r="AT971" i="9"/>
  <c r="AT970" i="9"/>
  <c r="AT969" i="9"/>
  <c r="AT968" i="9"/>
  <c r="AT967" i="9"/>
  <c r="AT966" i="9"/>
  <c r="AT965" i="9"/>
  <c r="AT964" i="9"/>
  <c r="AT963" i="9"/>
  <c r="AT962" i="9"/>
  <c r="AT961" i="9"/>
  <c r="AT960" i="9"/>
  <c r="AT959" i="9"/>
  <c r="AT958" i="9"/>
  <c r="AT957" i="9"/>
  <c r="AT956" i="9"/>
  <c r="AT955" i="9"/>
  <c r="AT954" i="9"/>
  <c r="AT953" i="9"/>
  <c r="AT952" i="9"/>
  <c r="AT951" i="9"/>
  <c r="AT950" i="9"/>
  <c r="AT949" i="9"/>
  <c r="AT948" i="9"/>
  <c r="AT947" i="9"/>
  <c r="AT946" i="9"/>
  <c r="AT945" i="9"/>
  <c r="AT944" i="9"/>
  <c r="AT943" i="9"/>
  <c r="AT942" i="9"/>
  <c r="AT941" i="9"/>
  <c r="AT940" i="9"/>
  <c r="AT939" i="9"/>
  <c r="AT938" i="9"/>
  <c r="AT937" i="9"/>
  <c r="AT936" i="9"/>
  <c r="AT935" i="9"/>
  <c r="AT934" i="9"/>
  <c r="AT933" i="9"/>
  <c r="AT932" i="9"/>
  <c r="AT931" i="9"/>
  <c r="AT930" i="9"/>
  <c r="AT929" i="9"/>
  <c r="AT928" i="9"/>
  <c r="AT927" i="9"/>
  <c r="AT926" i="9"/>
  <c r="AT925" i="9"/>
  <c r="AT924" i="9"/>
  <c r="AT923" i="9"/>
  <c r="AT922" i="9"/>
  <c r="AT921" i="9"/>
  <c r="AT920" i="9"/>
  <c r="AT919" i="9"/>
  <c r="AT918" i="9"/>
  <c r="AT917" i="9"/>
  <c r="AT916" i="9"/>
  <c r="AT915" i="9"/>
  <c r="AT914" i="9"/>
  <c r="AT913" i="9"/>
  <c r="AT912" i="9"/>
  <c r="AT911" i="9"/>
  <c r="AT910" i="9"/>
  <c r="AT909" i="9"/>
  <c r="AT908" i="9"/>
  <c r="AT907" i="9"/>
  <c r="AT906" i="9"/>
  <c r="AT905" i="9"/>
  <c r="AT904" i="9"/>
  <c r="AT903" i="9"/>
  <c r="AT902" i="9"/>
  <c r="AT901" i="9"/>
  <c r="AT900" i="9"/>
  <c r="AT899" i="9"/>
  <c r="AT898" i="9"/>
  <c r="AT897" i="9"/>
  <c r="AT896" i="9"/>
  <c r="AT895" i="9"/>
  <c r="AT894" i="9"/>
  <c r="AT893" i="9"/>
  <c r="AT892" i="9"/>
  <c r="AT891" i="9"/>
  <c r="AT890" i="9"/>
  <c r="AT889" i="9"/>
  <c r="AT888" i="9"/>
  <c r="AT887" i="9"/>
  <c r="AT886" i="9"/>
  <c r="AT885" i="9"/>
  <c r="AT884" i="9"/>
  <c r="AT883" i="9"/>
  <c r="AT882" i="9"/>
  <c r="AT881" i="9"/>
  <c r="AT880" i="9"/>
  <c r="AT879" i="9"/>
  <c r="AT878" i="9"/>
  <c r="AT877" i="9"/>
  <c r="AT876" i="9"/>
  <c r="AT875" i="9"/>
  <c r="AT874" i="9"/>
  <c r="AT873" i="9"/>
  <c r="AT872" i="9"/>
  <c r="AT871" i="9"/>
  <c r="AT870" i="9"/>
  <c r="AT869" i="9"/>
  <c r="AT868" i="9"/>
  <c r="AT867" i="9"/>
  <c r="AT866" i="9"/>
  <c r="AT865" i="9"/>
  <c r="AT864" i="9"/>
  <c r="AT863" i="9"/>
  <c r="AT862" i="9"/>
  <c r="AT861" i="9"/>
  <c r="AT860" i="9"/>
  <c r="AT859" i="9"/>
  <c r="AT858" i="9"/>
  <c r="AT857" i="9"/>
  <c r="AT856" i="9"/>
  <c r="AT855" i="9"/>
  <c r="AT854" i="9"/>
  <c r="AT853" i="9"/>
  <c r="AT852" i="9"/>
  <c r="AT851" i="9"/>
  <c r="AT850" i="9"/>
  <c r="AT849" i="9"/>
  <c r="AT848" i="9"/>
  <c r="AT847" i="9"/>
  <c r="AT846" i="9"/>
  <c r="AT845" i="9"/>
  <c r="AT844" i="9"/>
  <c r="AT843" i="9"/>
  <c r="AT842" i="9"/>
  <c r="AT841" i="9"/>
  <c r="AT840" i="9"/>
  <c r="AT839" i="9"/>
  <c r="AT838" i="9"/>
  <c r="AT837" i="9"/>
  <c r="AT836" i="9"/>
  <c r="AT835" i="9"/>
  <c r="AT834" i="9"/>
  <c r="AT833" i="9"/>
  <c r="AT832" i="9"/>
  <c r="AT831" i="9"/>
  <c r="AT830" i="9"/>
  <c r="AT829" i="9"/>
  <c r="AT828" i="9"/>
  <c r="AT827" i="9"/>
  <c r="AT826" i="9"/>
  <c r="AT825" i="9"/>
  <c r="AT824" i="9"/>
  <c r="AT823" i="9"/>
  <c r="AT822" i="9"/>
  <c r="AT821" i="9"/>
  <c r="AT820" i="9"/>
  <c r="AT819" i="9"/>
  <c r="AT818" i="9"/>
  <c r="AT817" i="9"/>
  <c r="AT816" i="9"/>
  <c r="AT815" i="9"/>
  <c r="AT814" i="9"/>
  <c r="AT813" i="9"/>
  <c r="AT812" i="9"/>
  <c r="AT811" i="9"/>
  <c r="AT810" i="9"/>
  <c r="AT809" i="9"/>
  <c r="AT808" i="9"/>
  <c r="AT807" i="9"/>
  <c r="AT806" i="9"/>
  <c r="AT805" i="9"/>
  <c r="AT804" i="9"/>
  <c r="AT803" i="9"/>
  <c r="AT802" i="9"/>
  <c r="AT801" i="9"/>
  <c r="AT800" i="9"/>
  <c r="AT799" i="9"/>
  <c r="AT798" i="9"/>
  <c r="AT797" i="9"/>
  <c r="AT796" i="9"/>
  <c r="AT795" i="9"/>
  <c r="AT794" i="9"/>
  <c r="AT793" i="9"/>
  <c r="AT792" i="9"/>
  <c r="AT791" i="9"/>
  <c r="AT790" i="9"/>
  <c r="AT789" i="9"/>
  <c r="AT788" i="9"/>
  <c r="AT787" i="9"/>
  <c r="AT786" i="9"/>
  <c r="AT785" i="9"/>
  <c r="AT784" i="9"/>
  <c r="AT783" i="9"/>
  <c r="AT782" i="9"/>
  <c r="AT781" i="9"/>
  <c r="AT780" i="9"/>
  <c r="AT779" i="9"/>
  <c r="AT778" i="9"/>
  <c r="AT777" i="9"/>
  <c r="AT776" i="9"/>
  <c r="AT775" i="9"/>
  <c r="AT774" i="9"/>
  <c r="AT773" i="9"/>
  <c r="AT772" i="9"/>
  <c r="AT771" i="9"/>
  <c r="AT770" i="9"/>
  <c r="AT769" i="9"/>
  <c r="AT768" i="9"/>
  <c r="AT767" i="9"/>
  <c r="AT766" i="9"/>
  <c r="AT765" i="9"/>
  <c r="AT764" i="9"/>
  <c r="AT763" i="9"/>
  <c r="AT762" i="9"/>
  <c r="AT761" i="9"/>
  <c r="AT760" i="9"/>
  <c r="AT759" i="9"/>
  <c r="AT758" i="9"/>
  <c r="AT757" i="9"/>
  <c r="AT756" i="9"/>
  <c r="AT755" i="9"/>
  <c r="AT754" i="9"/>
  <c r="AT753" i="9"/>
  <c r="AT752" i="9"/>
  <c r="AT751" i="9"/>
  <c r="AT750" i="9"/>
  <c r="AT749" i="9"/>
  <c r="AT748" i="9"/>
  <c r="AT747" i="9"/>
  <c r="AT746" i="9"/>
  <c r="AT745" i="9"/>
  <c r="AT744" i="9"/>
  <c r="AT743" i="9"/>
  <c r="AT742" i="9"/>
  <c r="AT741" i="9"/>
  <c r="AT740" i="9"/>
  <c r="AT739" i="9"/>
  <c r="AT738" i="9"/>
  <c r="AT737" i="9"/>
  <c r="AT736" i="9"/>
  <c r="AT735" i="9"/>
  <c r="AT734" i="9"/>
  <c r="AT733" i="9"/>
  <c r="AT732" i="9"/>
  <c r="AT731" i="9"/>
  <c r="AT730" i="9"/>
  <c r="AT729" i="9"/>
  <c r="AT728" i="9"/>
  <c r="AT727" i="9"/>
  <c r="AT726" i="9"/>
  <c r="AT725" i="9"/>
  <c r="AT724" i="9"/>
  <c r="AT723" i="9"/>
  <c r="AT722" i="9"/>
  <c r="AT721" i="9"/>
  <c r="AT720" i="9"/>
  <c r="AT719" i="9"/>
  <c r="AT718" i="9"/>
  <c r="AT717" i="9"/>
  <c r="AT716" i="9"/>
  <c r="AT715" i="9"/>
  <c r="AT714" i="9"/>
  <c r="AT713" i="9"/>
  <c r="AT712" i="9"/>
  <c r="AT711" i="9"/>
  <c r="AT710" i="9"/>
  <c r="AT709" i="9"/>
  <c r="AT708" i="9"/>
  <c r="AT707" i="9"/>
  <c r="AT706" i="9"/>
  <c r="AT705" i="9"/>
  <c r="AT704" i="9"/>
  <c r="AT703" i="9"/>
  <c r="AT702" i="9"/>
  <c r="AT701" i="9"/>
  <c r="AT700" i="9"/>
  <c r="AT699" i="9"/>
  <c r="AT698" i="9"/>
  <c r="AT697" i="9"/>
  <c r="AT696" i="9"/>
  <c r="AT695" i="9"/>
  <c r="AT694" i="9"/>
  <c r="AT693" i="9"/>
  <c r="AT692" i="9"/>
  <c r="AT691" i="9"/>
  <c r="AT690" i="9"/>
  <c r="AT689" i="9"/>
  <c r="AT688" i="9"/>
  <c r="AT687" i="9"/>
  <c r="AT686" i="9"/>
  <c r="AT685" i="9"/>
  <c r="AT684" i="9"/>
  <c r="AT683" i="9"/>
  <c r="AT682" i="9"/>
  <c r="AT681" i="9"/>
  <c r="AT680" i="9"/>
  <c r="AT679" i="9"/>
  <c r="AT678" i="9"/>
  <c r="AT677" i="9"/>
  <c r="AT676" i="9"/>
  <c r="AT675" i="9"/>
  <c r="AT674" i="9"/>
  <c r="AT673" i="9"/>
  <c r="AT672" i="9"/>
  <c r="AT671" i="9"/>
  <c r="AT670" i="9"/>
  <c r="AT669" i="9"/>
  <c r="AT668" i="9"/>
  <c r="AT667" i="9"/>
  <c r="AT666" i="9"/>
  <c r="AT665" i="9"/>
  <c r="AT664" i="9"/>
  <c r="AT663" i="9"/>
  <c r="AT662" i="9"/>
  <c r="AT661" i="9"/>
  <c r="AT660" i="9"/>
  <c r="AT659" i="9"/>
  <c r="AT658" i="9"/>
  <c r="AT657" i="9"/>
  <c r="AT656" i="9"/>
  <c r="AT655" i="9"/>
  <c r="AT654" i="9"/>
  <c r="AT653" i="9"/>
  <c r="AT652" i="9"/>
  <c r="AT651" i="9"/>
  <c r="AT650" i="9"/>
  <c r="AT649" i="9"/>
  <c r="AT648" i="9"/>
  <c r="AT647" i="9"/>
  <c r="AT646" i="9"/>
  <c r="AT645" i="9"/>
  <c r="AT644" i="9"/>
  <c r="AT643" i="9"/>
  <c r="AT642" i="9"/>
  <c r="AT641" i="9"/>
  <c r="AT640" i="9"/>
  <c r="AT639" i="9"/>
  <c r="AT638" i="9"/>
  <c r="AT637" i="9"/>
  <c r="AT636" i="9"/>
  <c r="AT635" i="9"/>
  <c r="AT634" i="9"/>
  <c r="AT633" i="9"/>
  <c r="AT632" i="9"/>
  <c r="AT631" i="9"/>
  <c r="AT630" i="9"/>
  <c r="AT629" i="9"/>
  <c r="AT628" i="9"/>
  <c r="AT627" i="9"/>
  <c r="AT626" i="9"/>
  <c r="AT625" i="9"/>
  <c r="AT624" i="9"/>
  <c r="AT623" i="9"/>
  <c r="AT622" i="9"/>
  <c r="AT621" i="9"/>
  <c r="AT620" i="9"/>
  <c r="AT619" i="9"/>
  <c r="AT618" i="9"/>
  <c r="AT617" i="9"/>
  <c r="AT616" i="9"/>
  <c r="AT615" i="9"/>
  <c r="AT614" i="9"/>
  <c r="AT613" i="9"/>
  <c r="AT612" i="9"/>
  <c r="AT611" i="9"/>
  <c r="AT610" i="9"/>
  <c r="AT609" i="9"/>
  <c r="AT608" i="9"/>
  <c r="AT607" i="9"/>
  <c r="AT606" i="9"/>
  <c r="AT605" i="9"/>
  <c r="AT604" i="9"/>
  <c r="AT603" i="9"/>
  <c r="AT602" i="9"/>
  <c r="AT601" i="9"/>
  <c r="AT600" i="9"/>
  <c r="AT599" i="9"/>
  <c r="AT598" i="9"/>
  <c r="AT597" i="9"/>
  <c r="AT596" i="9"/>
  <c r="AT595" i="9"/>
  <c r="AT594" i="9"/>
  <c r="AT593" i="9"/>
  <c r="AT592" i="9"/>
  <c r="AT591" i="9"/>
  <c r="AT590" i="9"/>
  <c r="AT589" i="9"/>
  <c r="AT588" i="9"/>
  <c r="AT587" i="9"/>
  <c r="AT586" i="9"/>
  <c r="AT585" i="9"/>
  <c r="AT584" i="9"/>
  <c r="AT583" i="9"/>
  <c r="AT582" i="9"/>
  <c r="AT581" i="9"/>
  <c r="AT580" i="9"/>
  <c r="AT579" i="9"/>
  <c r="AT578" i="9"/>
  <c r="AT577" i="9"/>
  <c r="AT576" i="9"/>
  <c r="AT575" i="9"/>
  <c r="AT574" i="9"/>
  <c r="AT573" i="9"/>
  <c r="AT572" i="9"/>
  <c r="AT571" i="9"/>
  <c r="AT570" i="9"/>
  <c r="AT569" i="9"/>
  <c r="AT568" i="9"/>
  <c r="AT567" i="9"/>
  <c r="AT566" i="9"/>
  <c r="AT565" i="9"/>
  <c r="AT564" i="9"/>
  <c r="AT563" i="9"/>
  <c r="AT562" i="9"/>
  <c r="AT561" i="9"/>
  <c r="AT560" i="9"/>
  <c r="AT559" i="9"/>
  <c r="AT558" i="9"/>
  <c r="AT557" i="9"/>
  <c r="AT556" i="9"/>
  <c r="AT555" i="9"/>
  <c r="AT554" i="9"/>
  <c r="AT553" i="9"/>
  <c r="AT552" i="9"/>
  <c r="AT551" i="9"/>
  <c r="AT550" i="9"/>
  <c r="AT549" i="9"/>
  <c r="AT548" i="9"/>
  <c r="AT547" i="9"/>
  <c r="AT546" i="9"/>
  <c r="AT545" i="9"/>
  <c r="AT544" i="9"/>
  <c r="AT543" i="9"/>
  <c r="AT542" i="9"/>
  <c r="AT541" i="9"/>
  <c r="AT540" i="9"/>
  <c r="AT539" i="9"/>
  <c r="AT538" i="9"/>
  <c r="AT537" i="9"/>
  <c r="AT536" i="9"/>
  <c r="AT535" i="9"/>
  <c r="AT534" i="9"/>
  <c r="AT533" i="9"/>
  <c r="AT532" i="9"/>
  <c r="AT531" i="9"/>
  <c r="AT530" i="9"/>
  <c r="AT529" i="9"/>
  <c r="AT528" i="9"/>
  <c r="AT527" i="9"/>
  <c r="AT526" i="9"/>
  <c r="AT525" i="9"/>
  <c r="AT524" i="9"/>
  <c r="AT523" i="9"/>
  <c r="AT522" i="9"/>
  <c r="AT521" i="9"/>
  <c r="AT520" i="9"/>
  <c r="AT519" i="9"/>
  <c r="AT518" i="9"/>
  <c r="AT517" i="9"/>
  <c r="AT516" i="9"/>
  <c r="AT515" i="9"/>
  <c r="AT514" i="9"/>
  <c r="AT513" i="9"/>
  <c r="AT512" i="9"/>
  <c r="AT511" i="9"/>
  <c r="AT510" i="9"/>
  <c r="AT509" i="9"/>
  <c r="AT508" i="9"/>
  <c r="AT507" i="9"/>
  <c r="AT506" i="9"/>
  <c r="AT505" i="9"/>
  <c r="AT504" i="9"/>
  <c r="AT503" i="9"/>
  <c r="AT502" i="9"/>
  <c r="AT501" i="9"/>
  <c r="AT500" i="9"/>
  <c r="AT499" i="9"/>
  <c r="AT498" i="9"/>
  <c r="AT497" i="9"/>
  <c r="AT496" i="9"/>
  <c r="AT495" i="9"/>
  <c r="AT494" i="9"/>
  <c r="AT493" i="9"/>
  <c r="AT492" i="9"/>
  <c r="AT491" i="9"/>
  <c r="AT490" i="9"/>
  <c r="AT489" i="9"/>
  <c r="AT488" i="9"/>
  <c r="AT487" i="9"/>
  <c r="AT486" i="9"/>
  <c r="AT485" i="9"/>
  <c r="AT484" i="9"/>
  <c r="AT483" i="9"/>
  <c r="AT482" i="9"/>
  <c r="AT481" i="9"/>
  <c r="AT480" i="9"/>
  <c r="AT479" i="9"/>
  <c r="AT478" i="9"/>
  <c r="AT477" i="9"/>
  <c r="AT476" i="9"/>
  <c r="AT475" i="9"/>
  <c r="AT474" i="9"/>
  <c r="AT473" i="9"/>
  <c r="AT472" i="9"/>
  <c r="AT471" i="9"/>
  <c r="AT470" i="9"/>
  <c r="AT469" i="9"/>
  <c r="AT468" i="9"/>
  <c r="AT467" i="9"/>
  <c r="AT466" i="9"/>
  <c r="AT465" i="9"/>
  <c r="AT464" i="9"/>
  <c r="AT463" i="9"/>
  <c r="AT462" i="9"/>
  <c r="AT461" i="9"/>
  <c r="AT460" i="9"/>
  <c r="AT459" i="9"/>
  <c r="AT458" i="9"/>
  <c r="AT457" i="9"/>
  <c r="AT456" i="9"/>
  <c r="AT455" i="9"/>
  <c r="AT454" i="9"/>
  <c r="AT453" i="9"/>
  <c r="AT452" i="9"/>
  <c r="AT451" i="9"/>
  <c r="AT450" i="9"/>
  <c r="AT449" i="9"/>
  <c r="AT448" i="9"/>
  <c r="AT447" i="9"/>
  <c r="AT446" i="9"/>
  <c r="AT445" i="9"/>
  <c r="AT444" i="9"/>
  <c r="AT443" i="9"/>
  <c r="AT442" i="9"/>
  <c r="AT441" i="9"/>
  <c r="AT440" i="9"/>
  <c r="AT439" i="9"/>
  <c r="AT438" i="9"/>
  <c r="AT437" i="9"/>
  <c r="AT436" i="9"/>
  <c r="AT435" i="9"/>
  <c r="AT434" i="9"/>
  <c r="AT433" i="9"/>
  <c r="AT432" i="9"/>
  <c r="AT431" i="9"/>
  <c r="AT430" i="9"/>
  <c r="AT429" i="9"/>
  <c r="AT428" i="9"/>
  <c r="AT427" i="9"/>
  <c r="AT426" i="9"/>
  <c r="AT425" i="9"/>
  <c r="AT424" i="9"/>
  <c r="AT423" i="9"/>
  <c r="AT422" i="9"/>
  <c r="AT421" i="9"/>
  <c r="AT420" i="9"/>
  <c r="AT419" i="9"/>
  <c r="AT418" i="9"/>
  <c r="AT417" i="9"/>
  <c r="AT416" i="9"/>
  <c r="AT415" i="9"/>
  <c r="AT414" i="9"/>
  <c r="AT413" i="9"/>
  <c r="AT412" i="9"/>
  <c r="AT411" i="9"/>
  <c r="AT410" i="9"/>
  <c r="AT409" i="9"/>
  <c r="AT408" i="9"/>
  <c r="AT407" i="9"/>
  <c r="AT406" i="9"/>
  <c r="AT405" i="9"/>
  <c r="AT404" i="9"/>
  <c r="AT403" i="9"/>
  <c r="AT402" i="9"/>
  <c r="AT401" i="9"/>
  <c r="AT400" i="9"/>
  <c r="AT399" i="9"/>
  <c r="AT398" i="9"/>
  <c r="AT397" i="9"/>
  <c r="AT396" i="9"/>
  <c r="AT395" i="9"/>
  <c r="AT394" i="9"/>
  <c r="AT393" i="9"/>
  <c r="AT392" i="9"/>
  <c r="AT391" i="9"/>
  <c r="AT390" i="9"/>
  <c r="AT389" i="9"/>
  <c r="AT388" i="9"/>
  <c r="AT387" i="9"/>
  <c r="AT386" i="9"/>
  <c r="AT385" i="9"/>
  <c r="AT384" i="9"/>
  <c r="AT383" i="9"/>
  <c r="AT382" i="9"/>
  <c r="AT381" i="9"/>
  <c r="AT380" i="9"/>
  <c r="AT379" i="9"/>
  <c r="AT378" i="9"/>
  <c r="AT377" i="9"/>
  <c r="AT376" i="9"/>
  <c r="AT375" i="9"/>
  <c r="AT374" i="9"/>
  <c r="AT373" i="9"/>
  <c r="AT372" i="9"/>
  <c r="AT371" i="9"/>
  <c r="AT370" i="9"/>
  <c r="AT369" i="9"/>
  <c r="AT368" i="9"/>
  <c r="AT367" i="9"/>
  <c r="AT366" i="9"/>
  <c r="AT365" i="9"/>
  <c r="AT364" i="9"/>
  <c r="AT363" i="9"/>
  <c r="AT362" i="9"/>
  <c r="AT361" i="9"/>
  <c r="AT360" i="9"/>
  <c r="AT359" i="9"/>
  <c r="AT358" i="9"/>
  <c r="AT357" i="9"/>
  <c r="AT356" i="9"/>
  <c r="AT355" i="9"/>
  <c r="AT354" i="9"/>
  <c r="AT353" i="9"/>
  <c r="AT352" i="9"/>
  <c r="AT351" i="9"/>
  <c r="AT350" i="9"/>
  <c r="AT349" i="9"/>
  <c r="AT348" i="9"/>
  <c r="AT347" i="9"/>
  <c r="AT346" i="9"/>
  <c r="AT345" i="9"/>
  <c r="AT344" i="9"/>
  <c r="AT343" i="9"/>
  <c r="AT342" i="9"/>
  <c r="AT341" i="9"/>
  <c r="AT340" i="9"/>
  <c r="AT339" i="9"/>
  <c r="AT338" i="9"/>
  <c r="AT337" i="9"/>
  <c r="AT336" i="9"/>
  <c r="AT335" i="9"/>
  <c r="AT334" i="9"/>
  <c r="AT333" i="9"/>
  <c r="AT332" i="9"/>
  <c r="AT331" i="9"/>
  <c r="AT330" i="9"/>
  <c r="AT329" i="9"/>
  <c r="AT328" i="9"/>
  <c r="AT327" i="9"/>
  <c r="AT326" i="9"/>
  <c r="AT325" i="9"/>
  <c r="AT324" i="9"/>
  <c r="AT323" i="9"/>
  <c r="AT322" i="9"/>
  <c r="AT321" i="9"/>
  <c r="AT320" i="9"/>
  <c r="AT319" i="9"/>
  <c r="AT318" i="9"/>
  <c r="AT317" i="9"/>
  <c r="AT316" i="9"/>
  <c r="AT315" i="9"/>
  <c r="AT314" i="9"/>
  <c r="AT313" i="9"/>
  <c r="AT312" i="9"/>
  <c r="AT311" i="9"/>
  <c r="AT310" i="9"/>
  <c r="AT309" i="9"/>
  <c r="AT308" i="9"/>
  <c r="AT307" i="9"/>
  <c r="AT306" i="9"/>
  <c r="AT305" i="9"/>
  <c r="AT304" i="9"/>
  <c r="AT303" i="9"/>
  <c r="AT302" i="9"/>
  <c r="AT301" i="9"/>
  <c r="AT300" i="9"/>
  <c r="AT299" i="9"/>
  <c r="AT298" i="9"/>
  <c r="AT297" i="9"/>
  <c r="AT296" i="9"/>
  <c r="AT295" i="9"/>
  <c r="AT294" i="9"/>
  <c r="AT293" i="9"/>
  <c r="AT292" i="9"/>
  <c r="AT291" i="9"/>
  <c r="AT290" i="9"/>
  <c r="AT289" i="9"/>
  <c r="AT288" i="9"/>
  <c r="AT287" i="9"/>
  <c r="AT286" i="9"/>
  <c r="AT285" i="9"/>
  <c r="AT284" i="9"/>
  <c r="AT283" i="9"/>
  <c r="AT282" i="9"/>
  <c r="AT281" i="9"/>
  <c r="AT280" i="9"/>
  <c r="AT279" i="9"/>
  <c r="AT278" i="9"/>
  <c r="AT277" i="9"/>
  <c r="AT276" i="9"/>
  <c r="AT275" i="9"/>
  <c r="AT274" i="9"/>
  <c r="AT273" i="9"/>
  <c r="AT272" i="9"/>
  <c r="AT271" i="9"/>
  <c r="AT270" i="9"/>
  <c r="AT269" i="9"/>
  <c r="AT268" i="9"/>
  <c r="AT267" i="9"/>
  <c r="AT266" i="9"/>
  <c r="AT265" i="9"/>
  <c r="AT264" i="9"/>
  <c r="AT263" i="9"/>
  <c r="AT262" i="9"/>
  <c r="AT261" i="9"/>
  <c r="AT260" i="9"/>
  <c r="AT259" i="9"/>
  <c r="AT258" i="9"/>
  <c r="AT257" i="9"/>
  <c r="AT256" i="9"/>
  <c r="AT255" i="9"/>
  <c r="AT254" i="9"/>
  <c r="AT253" i="9"/>
  <c r="AT252" i="9"/>
  <c r="AT251" i="9"/>
  <c r="AT250" i="9"/>
  <c r="AT249" i="9"/>
  <c r="AT248" i="9"/>
  <c r="AT247" i="9"/>
  <c r="AT246" i="9"/>
  <c r="AT245" i="9"/>
  <c r="AT244" i="9"/>
  <c r="AT243" i="9"/>
  <c r="AT242" i="9"/>
  <c r="AT241" i="9"/>
  <c r="AT240" i="9"/>
  <c r="AT239" i="9"/>
  <c r="AT238" i="9"/>
  <c r="AT237" i="9"/>
  <c r="AT236" i="9"/>
  <c r="AT235" i="9"/>
  <c r="AT234" i="9"/>
  <c r="AT233" i="9"/>
  <c r="AT232" i="9"/>
  <c r="AT231" i="9"/>
  <c r="AT230" i="9"/>
  <c r="AT229" i="9"/>
  <c r="AT228" i="9"/>
  <c r="AT227" i="9"/>
  <c r="AT226" i="9"/>
  <c r="AT225" i="9"/>
  <c r="AT224" i="9"/>
  <c r="AT223" i="9"/>
  <c r="AT222" i="9"/>
  <c r="AT221" i="9"/>
  <c r="AT220" i="9"/>
  <c r="AT219" i="9"/>
  <c r="AT218" i="9"/>
  <c r="AT217" i="9"/>
  <c r="AT216" i="9"/>
  <c r="AT215" i="9"/>
  <c r="AT214" i="9"/>
  <c r="AT213" i="9"/>
  <c r="AT212" i="9"/>
  <c r="AT211" i="9"/>
  <c r="AT210" i="9"/>
  <c r="AT209" i="9"/>
  <c r="AT208" i="9"/>
  <c r="AT207" i="9"/>
  <c r="AT206" i="9"/>
  <c r="AT205" i="9"/>
  <c r="AT204" i="9"/>
  <c r="AT203" i="9"/>
  <c r="AT202" i="9"/>
  <c r="AT201" i="9"/>
  <c r="AT200" i="9"/>
  <c r="AT199" i="9"/>
  <c r="AT198" i="9"/>
  <c r="AT197" i="9"/>
  <c r="AT196" i="9"/>
  <c r="AT195" i="9"/>
  <c r="AT194" i="9"/>
  <c r="AT193" i="9"/>
  <c r="AT192" i="9"/>
  <c r="AT191" i="9"/>
  <c r="AT190" i="9"/>
  <c r="AT189" i="9"/>
  <c r="AT188" i="9"/>
  <c r="AT187" i="9"/>
  <c r="AT186" i="9"/>
  <c r="AT185" i="9"/>
  <c r="AT184" i="9"/>
  <c r="AT183" i="9"/>
  <c r="AT182" i="9"/>
  <c r="AT181" i="9"/>
  <c r="AT180" i="9"/>
  <c r="AT179" i="9"/>
  <c r="AT178" i="9"/>
  <c r="AT177" i="9"/>
  <c r="AT176" i="9"/>
  <c r="AT175" i="9"/>
  <c r="AT174" i="9"/>
  <c r="AT173" i="9"/>
  <c r="AT172" i="9"/>
  <c r="AT171" i="9"/>
  <c r="AT170" i="9"/>
  <c r="AT169" i="9"/>
  <c r="AT168" i="9"/>
  <c r="AT167" i="9"/>
  <c r="AT166" i="9"/>
  <c r="AT165" i="9"/>
  <c r="AT164" i="9"/>
  <c r="AT163" i="9"/>
  <c r="AT162" i="9"/>
  <c r="AT161" i="9"/>
  <c r="AT160" i="9"/>
  <c r="AT159" i="9"/>
  <c r="AT158" i="9"/>
  <c r="AT157" i="9"/>
  <c r="AT156" i="9"/>
  <c r="AT155" i="9"/>
  <c r="AT154" i="9"/>
  <c r="AT153" i="9"/>
  <c r="AT152" i="9"/>
  <c r="AT151" i="9"/>
  <c r="AT150" i="9"/>
  <c r="AT149" i="9"/>
  <c r="AT148" i="9"/>
  <c r="AT147" i="9"/>
  <c r="AT146" i="9"/>
  <c r="AT145" i="9"/>
  <c r="AT144" i="9"/>
  <c r="AT143" i="9"/>
  <c r="AT142" i="9"/>
  <c r="AT141" i="9"/>
  <c r="AT140" i="9"/>
  <c r="AT139" i="9"/>
  <c r="AT138" i="9"/>
  <c r="AT137" i="9"/>
  <c r="AT136" i="9"/>
  <c r="AT135" i="9"/>
  <c r="AT134" i="9"/>
  <c r="AT133" i="9"/>
  <c r="AT132" i="9"/>
  <c r="AT131" i="9"/>
  <c r="AT130" i="9"/>
  <c r="AT129" i="9"/>
  <c r="AT128" i="9"/>
  <c r="AT127" i="9"/>
  <c r="AT126" i="9"/>
  <c r="AT125" i="9"/>
  <c r="AT124" i="9"/>
  <c r="AT123" i="9"/>
  <c r="AT122" i="9"/>
  <c r="AT121" i="9"/>
  <c r="AT120" i="9"/>
  <c r="AT119" i="9"/>
  <c r="AT118" i="9"/>
  <c r="AT117" i="9"/>
  <c r="AT116" i="9"/>
  <c r="AT115" i="9"/>
  <c r="AT114" i="9"/>
  <c r="AT113" i="9"/>
  <c r="AT112" i="9"/>
  <c r="AT111" i="9"/>
  <c r="AT110" i="9"/>
  <c r="AT109" i="9"/>
  <c r="AT108" i="9"/>
  <c r="AT107" i="9"/>
  <c r="AT106" i="9"/>
  <c r="AT105" i="9"/>
  <c r="AT104" i="9"/>
  <c r="AT103" i="9"/>
  <c r="AT102" i="9"/>
  <c r="AT101" i="9"/>
  <c r="AT100" i="9"/>
  <c r="AT99" i="9"/>
  <c r="AT98" i="9"/>
  <c r="AT97" i="9"/>
  <c r="AT96" i="9"/>
  <c r="AT95" i="9"/>
  <c r="AT94" i="9"/>
  <c r="AT93" i="9"/>
  <c r="AT92" i="9"/>
  <c r="AT91" i="9"/>
  <c r="AT90" i="9"/>
  <c r="AT89" i="9"/>
  <c r="AT88" i="9"/>
  <c r="AT87" i="9"/>
  <c r="AT86" i="9"/>
  <c r="AT85" i="9"/>
  <c r="AT84" i="9"/>
  <c r="AT83" i="9"/>
  <c r="AT82" i="9"/>
  <c r="AT81" i="9"/>
  <c r="AT80" i="9"/>
  <c r="AT79" i="9"/>
  <c r="AT78" i="9"/>
  <c r="AT77" i="9"/>
  <c r="AT76" i="9"/>
  <c r="AT75" i="9"/>
  <c r="AT74" i="9"/>
  <c r="AT73" i="9"/>
  <c r="AT72" i="9"/>
  <c r="AT71" i="9"/>
  <c r="AT70" i="9"/>
  <c r="AT69" i="9"/>
  <c r="AT68" i="9"/>
  <c r="AT67" i="9"/>
  <c r="AT66" i="9"/>
  <c r="AT65" i="9"/>
  <c r="AT64" i="9"/>
  <c r="AT63" i="9"/>
  <c r="AT62" i="9"/>
  <c r="AT61" i="9"/>
  <c r="AT60" i="9"/>
  <c r="AT59" i="9"/>
  <c r="AT58" i="9"/>
  <c r="AT57" i="9"/>
  <c r="AT56" i="9"/>
  <c r="AT55" i="9"/>
  <c r="AT54" i="9"/>
  <c r="AT53" i="9"/>
  <c r="AT52" i="9"/>
  <c r="AT51" i="9"/>
  <c r="AT50" i="9"/>
  <c r="AT49" i="9"/>
  <c r="AT48" i="9"/>
  <c r="AT47" i="9"/>
  <c r="AT46" i="9"/>
  <c r="AT45" i="9"/>
  <c r="AT44" i="9"/>
  <c r="AT43" i="9"/>
  <c r="AT42" i="9"/>
  <c r="AT41" i="9"/>
  <c r="AT40" i="9"/>
  <c r="AT39" i="9"/>
  <c r="AT38" i="9"/>
  <c r="AT37" i="9"/>
  <c r="AT36" i="9"/>
  <c r="AT35" i="9"/>
  <c r="AT34" i="9"/>
  <c r="AT33" i="9"/>
  <c r="AT32" i="9"/>
  <c r="AT31" i="9"/>
  <c r="AT30" i="9"/>
  <c r="AT29" i="9"/>
  <c r="AT28" i="9"/>
  <c r="AT27" i="9"/>
  <c r="AT26" i="9"/>
  <c r="AT25" i="9"/>
  <c r="AT24" i="9"/>
  <c r="AT23" i="9"/>
  <c r="AT22" i="9"/>
  <c r="AT21" i="9"/>
  <c r="AT20" i="9"/>
  <c r="AT19" i="9"/>
  <c r="AT18" i="9"/>
  <c r="AT17" i="9"/>
  <c r="AT16" i="9"/>
  <c r="AT15" i="9"/>
  <c r="B790" i="25" l="1"/>
  <c r="B791" i="25" l="1"/>
  <c r="Y14" i="9"/>
  <c r="AC14" i="9" s="1"/>
  <c r="P14" i="9"/>
  <c r="P1014" i="9"/>
  <c r="P1013" i="9"/>
  <c r="P1012" i="9"/>
  <c r="P1011" i="9"/>
  <c r="P1010" i="9"/>
  <c r="P1009" i="9"/>
  <c r="P1008" i="9"/>
  <c r="P1007" i="9"/>
  <c r="P1006" i="9"/>
  <c r="P1005" i="9"/>
  <c r="P1004" i="9"/>
  <c r="P1003" i="9"/>
  <c r="P1002" i="9"/>
  <c r="P1001" i="9"/>
  <c r="P1000" i="9"/>
  <c r="P999" i="9"/>
  <c r="P998" i="9"/>
  <c r="P997" i="9"/>
  <c r="P996" i="9"/>
  <c r="P995" i="9"/>
  <c r="P994" i="9"/>
  <c r="P993" i="9"/>
  <c r="P992" i="9"/>
  <c r="P991" i="9"/>
  <c r="P990" i="9"/>
  <c r="P989" i="9"/>
  <c r="P988" i="9"/>
  <c r="P987" i="9"/>
  <c r="P986" i="9"/>
  <c r="P985" i="9"/>
  <c r="P984" i="9"/>
  <c r="P983" i="9"/>
  <c r="P982" i="9"/>
  <c r="P981" i="9"/>
  <c r="P980" i="9"/>
  <c r="P979" i="9"/>
  <c r="P978" i="9"/>
  <c r="P977" i="9"/>
  <c r="P976" i="9"/>
  <c r="P975" i="9"/>
  <c r="P974" i="9"/>
  <c r="P973" i="9"/>
  <c r="P972" i="9"/>
  <c r="P971" i="9"/>
  <c r="P970" i="9"/>
  <c r="P969" i="9"/>
  <c r="P968" i="9"/>
  <c r="P967" i="9"/>
  <c r="P966" i="9"/>
  <c r="P965" i="9"/>
  <c r="P964" i="9"/>
  <c r="P963" i="9"/>
  <c r="P962" i="9"/>
  <c r="P961" i="9"/>
  <c r="P960" i="9"/>
  <c r="P959" i="9"/>
  <c r="P958" i="9"/>
  <c r="P957" i="9"/>
  <c r="P956" i="9"/>
  <c r="P955" i="9"/>
  <c r="P954" i="9"/>
  <c r="P953" i="9"/>
  <c r="P952" i="9"/>
  <c r="P951" i="9"/>
  <c r="P950" i="9"/>
  <c r="P949" i="9"/>
  <c r="P948" i="9"/>
  <c r="P947" i="9"/>
  <c r="P946" i="9"/>
  <c r="P945" i="9"/>
  <c r="P944" i="9"/>
  <c r="P943" i="9"/>
  <c r="P942" i="9"/>
  <c r="P941" i="9"/>
  <c r="P940" i="9"/>
  <c r="P939" i="9"/>
  <c r="P938" i="9"/>
  <c r="P937" i="9"/>
  <c r="P936" i="9"/>
  <c r="P935" i="9"/>
  <c r="P934" i="9"/>
  <c r="P933" i="9"/>
  <c r="P932" i="9"/>
  <c r="P931" i="9"/>
  <c r="P930" i="9"/>
  <c r="P929" i="9"/>
  <c r="P928" i="9"/>
  <c r="P927" i="9"/>
  <c r="P926" i="9"/>
  <c r="P925" i="9"/>
  <c r="P924" i="9"/>
  <c r="P923" i="9"/>
  <c r="P922" i="9"/>
  <c r="P921" i="9"/>
  <c r="P920" i="9"/>
  <c r="P919" i="9"/>
  <c r="P918" i="9"/>
  <c r="P917" i="9"/>
  <c r="P916" i="9"/>
  <c r="P915" i="9"/>
  <c r="P914" i="9"/>
  <c r="P913" i="9"/>
  <c r="P912" i="9"/>
  <c r="P911" i="9"/>
  <c r="P910" i="9"/>
  <c r="P909" i="9"/>
  <c r="P908" i="9"/>
  <c r="P907" i="9"/>
  <c r="P906" i="9"/>
  <c r="P905" i="9"/>
  <c r="P904" i="9"/>
  <c r="P903" i="9"/>
  <c r="P902" i="9"/>
  <c r="P901" i="9"/>
  <c r="P900" i="9"/>
  <c r="P899" i="9"/>
  <c r="P898" i="9"/>
  <c r="P897" i="9"/>
  <c r="P896" i="9"/>
  <c r="P895" i="9"/>
  <c r="P894" i="9"/>
  <c r="P893" i="9"/>
  <c r="P892" i="9"/>
  <c r="P891" i="9"/>
  <c r="P890" i="9"/>
  <c r="P889" i="9"/>
  <c r="P888" i="9"/>
  <c r="P887" i="9"/>
  <c r="P886" i="9"/>
  <c r="P885" i="9"/>
  <c r="P884" i="9"/>
  <c r="P883" i="9"/>
  <c r="P882" i="9"/>
  <c r="P881" i="9"/>
  <c r="P880" i="9"/>
  <c r="P879" i="9"/>
  <c r="P878" i="9"/>
  <c r="P877" i="9"/>
  <c r="P876" i="9"/>
  <c r="P875" i="9"/>
  <c r="P874" i="9"/>
  <c r="P873" i="9"/>
  <c r="P872" i="9"/>
  <c r="P871" i="9"/>
  <c r="P870" i="9"/>
  <c r="P869" i="9"/>
  <c r="P868" i="9"/>
  <c r="P867" i="9"/>
  <c r="P866" i="9"/>
  <c r="P865" i="9"/>
  <c r="P864" i="9"/>
  <c r="P863" i="9"/>
  <c r="P862" i="9"/>
  <c r="P861" i="9"/>
  <c r="P860" i="9"/>
  <c r="P859" i="9"/>
  <c r="P858" i="9"/>
  <c r="P857" i="9"/>
  <c r="P856" i="9"/>
  <c r="P855" i="9"/>
  <c r="P854" i="9"/>
  <c r="P853" i="9"/>
  <c r="P852" i="9"/>
  <c r="P851" i="9"/>
  <c r="P850" i="9"/>
  <c r="P849" i="9"/>
  <c r="P848" i="9"/>
  <c r="P847" i="9"/>
  <c r="P846" i="9"/>
  <c r="P845" i="9"/>
  <c r="P844" i="9"/>
  <c r="P843" i="9"/>
  <c r="P842" i="9"/>
  <c r="P841" i="9"/>
  <c r="P840" i="9"/>
  <c r="P839" i="9"/>
  <c r="P838" i="9"/>
  <c r="P837" i="9"/>
  <c r="P836" i="9"/>
  <c r="P835" i="9"/>
  <c r="P834" i="9"/>
  <c r="P833" i="9"/>
  <c r="P832" i="9"/>
  <c r="P831" i="9"/>
  <c r="P830" i="9"/>
  <c r="P829" i="9"/>
  <c r="P828" i="9"/>
  <c r="P827" i="9"/>
  <c r="P826" i="9"/>
  <c r="P825" i="9"/>
  <c r="P824" i="9"/>
  <c r="P823" i="9"/>
  <c r="P822" i="9"/>
  <c r="P821" i="9"/>
  <c r="P820" i="9"/>
  <c r="P819" i="9"/>
  <c r="P818" i="9"/>
  <c r="P817" i="9"/>
  <c r="P816" i="9"/>
  <c r="P815" i="9"/>
  <c r="P814" i="9"/>
  <c r="P813" i="9"/>
  <c r="P812" i="9"/>
  <c r="P811" i="9"/>
  <c r="P810" i="9"/>
  <c r="P809" i="9"/>
  <c r="P808" i="9"/>
  <c r="P807" i="9"/>
  <c r="P806" i="9"/>
  <c r="P805" i="9"/>
  <c r="P804" i="9"/>
  <c r="P803" i="9"/>
  <c r="P802" i="9"/>
  <c r="P801" i="9"/>
  <c r="P800" i="9"/>
  <c r="P799" i="9"/>
  <c r="P798" i="9"/>
  <c r="P797" i="9"/>
  <c r="P796" i="9"/>
  <c r="P795" i="9"/>
  <c r="P794" i="9"/>
  <c r="P793" i="9"/>
  <c r="P792" i="9"/>
  <c r="P791" i="9"/>
  <c r="P790" i="9"/>
  <c r="P789" i="9"/>
  <c r="P788" i="9"/>
  <c r="P787" i="9"/>
  <c r="P786" i="9"/>
  <c r="P785" i="9"/>
  <c r="P784" i="9"/>
  <c r="P783" i="9"/>
  <c r="P782" i="9"/>
  <c r="P781" i="9"/>
  <c r="P780" i="9"/>
  <c r="P779" i="9"/>
  <c r="P778" i="9"/>
  <c r="P777" i="9"/>
  <c r="P776" i="9"/>
  <c r="P775" i="9"/>
  <c r="P774" i="9"/>
  <c r="P773" i="9"/>
  <c r="P772" i="9"/>
  <c r="P771" i="9"/>
  <c r="P770" i="9"/>
  <c r="P769" i="9"/>
  <c r="P768" i="9"/>
  <c r="P767" i="9"/>
  <c r="P766" i="9"/>
  <c r="P765" i="9"/>
  <c r="P764" i="9"/>
  <c r="P763" i="9"/>
  <c r="P762" i="9"/>
  <c r="P761" i="9"/>
  <c r="P760" i="9"/>
  <c r="P759" i="9"/>
  <c r="P758" i="9"/>
  <c r="P757" i="9"/>
  <c r="P756" i="9"/>
  <c r="P755" i="9"/>
  <c r="P754" i="9"/>
  <c r="P753" i="9"/>
  <c r="P752" i="9"/>
  <c r="P751" i="9"/>
  <c r="P750" i="9"/>
  <c r="P749" i="9"/>
  <c r="P748" i="9"/>
  <c r="P747" i="9"/>
  <c r="P746" i="9"/>
  <c r="P745" i="9"/>
  <c r="P744" i="9"/>
  <c r="P743" i="9"/>
  <c r="P742" i="9"/>
  <c r="P741" i="9"/>
  <c r="P740" i="9"/>
  <c r="P739" i="9"/>
  <c r="P738" i="9"/>
  <c r="P737" i="9"/>
  <c r="P736" i="9"/>
  <c r="P735" i="9"/>
  <c r="P734" i="9"/>
  <c r="P733" i="9"/>
  <c r="P732" i="9"/>
  <c r="P731" i="9"/>
  <c r="P730" i="9"/>
  <c r="P729" i="9"/>
  <c r="P728" i="9"/>
  <c r="P727" i="9"/>
  <c r="P726" i="9"/>
  <c r="P725" i="9"/>
  <c r="P724" i="9"/>
  <c r="P723" i="9"/>
  <c r="P722" i="9"/>
  <c r="P721" i="9"/>
  <c r="P720" i="9"/>
  <c r="P719" i="9"/>
  <c r="P718" i="9"/>
  <c r="P717" i="9"/>
  <c r="P716" i="9"/>
  <c r="P715" i="9"/>
  <c r="P714" i="9"/>
  <c r="P713" i="9"/>
  <c r="P712" i="9"/>
  <c r="P711" i="9"/>
  <c r="P710" i="9"/>
  <c r="P709" i="9"/>
  <c r="P708" i="9"/>
  <c r="P707" i="9"/>
  <c r="P706" i="9"/>
  <c r="P705" i="9"/>
  <c r="P704" i="9"/>
  <c r="P703" i="9"/>
  <c r="P702" i="9"/>
  <c r="P701" i="9"/>
  <c r="P700" i="9"/>
  <c r="P699" i="9"/>
  <c r="P698" i="9"/>
  <c r="P697" i="9"/>
  <c r="P696" i="9"/>
  <c r="P695" i="9"/>
  <c r="P694" i="9"/>
  <c r="P693" i="9"/>
  <c r="P692" i="9"/>
  <c r="P691" i="9"/>
  <c r="P690" i="9"/>
  <c r="P689" i="9"/>
  <c r="P688" i="9"/>
  <c r="P687" i="9"/>
  <c r="P686" i="9"/>
  <c r="P685" i="9"/>
  <c r="P684" i="9"/>
  <c r="P683" i="9"/>
  <c r="P682" i="9"/>
  <c r="P681" i="9"/>
  <c r="P680" i="9"/>
  <c r="P679" i="9"/>
  <c r="P678" i="9"/>
  <c r="P677" i="9"/>
  <c r="P676" i="9"/>
  <c r="P675" i="9"/>
  <c r="P674" i="9"/>
  <c r="P673" i="9"/>
  <c r="P672" i="9"/>
  <c r="P671" i="9"/>
  <c r="P670" i="9"/>
  <c r="P669" i="9"/>
  <c r="P668" i="9"/>
  <c r="P667" i="9"/>
  <c r="P666" i="9"/>
  <c r="P665" i="9"/>
  <c r="P664" i="9"/>
  <c r="P663" i="9"/>
  <c r="P662" i="9"/>
  <c r="P661" i="9"/>
  <c r="P660" i="9"/>
  <c r="P659" i="9"/>
  <c r="P658" i="9"/>
  <c r="P657" i="9"/>
  <c r="P656" i="9"/>
  <c r="P655" i="9"/>
  <c r="P654" i="9"/>
  <c r="P653" i="9"/>
  <c r="P652" i="9"/>
  <c r="P651" i="9"/>
  <c r="P650" i="9"/>
  <c r="P649" i="9"/>
  <c r="P648" i="9"/>
  <c r="P647" i="9"/>
  <c r="P646" i="9"/>
  <c r="P645" i="9"/>
  <c r="P644" i="9"/>
  <c r="P643" i="9"/>
  <c r="P642" i="9"/>
  <c r="P641" i="9"/>
  <c r="P640" i="9"/>
  <c r="P639" i="9"/>
  <c r="P638" i="9"/>
  <c r="P637" i="9"/>
  <c r="P636" i="9"/>
  <c r="P635" i="9"/>
  <c r="P634" i="9"/>
  <c r="P633" i="9"/>
  <c r="P632" i="9"/>
  <c r="P631" i="9"/>
  <c r="P630" i="9"/>
  <c r="P629" i="9"/>
  <c r="P628" i="9"/>
  <c r="P627" i="9"/>
  <c r="P626" i="9"/>
  <c r="P625" i="9"/>
  <c r="P624" i="9"/>
  <c r="P623" i="9"/>
  <c r="P622" i="9"/>
  <c r="P621" i="9"/>
  <c r="P620" i="9"/>
  <c r="P619" i="9"/>
  <c r="P618" i="9"/>
  <c r="P617" i="9"/>
  <c r="P616" i="9"/>
  <c r="P615" i="9"/>
  <c r="P614" i="9"/>
  <c r="P613" i="9"/>
  <c r="P612" i="9"/>
  <c r="P611" i="9"/>
  <c r="P610" i="9"/>
  <c r="P609" i="9"/>
  <c r="P608" i="9"/>
  <c r="P607" i="9"/>
  <c r="P606" i="9"/>
  <c r="P605" i="9"/>
  <c r="P604" i="9"/>
  <c r="P603" i="9"/>
  <c r="P602" i="9"/>
  <c r="P601" i="9"/>
  <c r="P600" i="9"/>
  <c r="P599" i="9"/>
  <c r="P598" i="9"/>
  <c r="P597" i="9"/>
  <c r="P596" i="9"/>
  <c r="P595" i="9"/>
  <c r="P594" i="9"/>
  <c r="P593" i="9"/>
  <c r="P592" i="9"/>
  <c r="P591" i="9"/>
  <c r="P590" i="9"/>
  <c r="P589" i="9"/>
  <c r="P588" i="9"/>
  <c r="P587" i="9"/>
  <c r="P586" i="9"/>
  <c r="P585" i="9"/>
  <c r="P584" i="9"/>
  <c r="P583" i="9"/>
  <c r="P582" i="9"/>
  <c r="P581" i="9"/>
  <c r="P580" i="9"/>
  <c r="P579" i="9"/>
  <c r="P578" i="9"/>
  <c r="P577" i="9"/>
  <c r="P576" i="9"/>
  <c r="P575" i="9"/>
  <c r="P574" i="9"/>
  <c r="P573" i="9"/>
  <c r="P572" i="9"/>
  <c r="P571" i="9"/>
  <c r="P570" i="9"/>
  <c r="P569" i="9"/>
  <c r="P568" i="9"/>
  <c r="P567" i="9"/>
  <c r="P566" i="9"/>
  <c r="P565" i="9"/>
  <c r="P564" i="9"/>
  <c r="P563" i="9"/>
  <c r="P562" i="9"/>
  <c r="P561" i="9"/>
  <c r="P560" i="9"/>
  <c r="P559" i="9"/>
  <c r="P558" i="9"/>
  <c r="P557" i="9"/>
  <c r="P556" i="9"/>
  <c r="P555" i="9"/>
  <c r="P554" i="9"/>
  <c r="P553" i="9"/>
  <c r="P552" i="9"/>
  <c r="P551" i="9"/>
  <c r="P550" i="9"/>
  <c r="P549" i="9"/>
  <c r="P548" i="9"/>
  <c r="P547" i="9"/>
  <c r="P546" i="9"/>
  <c r="P545" i="9"/>
  <c r="P544" i="9"/>
  <c r="P543" i="9"/>
  <c r="P542" i="9"/>
  <c r="P541" i="9"/>
  <c r="P540" i="9"/>
  <c r="P539" i="9"/>
  <c r="P538" i="9"/>
  <c r="P537" i="9"/>
  <c r="P536" i="9"/>
  <c r="P535" i="9"/>
  <c r="P534" i="9"/>
  <c r="P533" i="9"/>
  <c r="P532" i="9"/>
  <c r="P531" i="9"/>
  <c r="P530" i="9"/>
  <c r="P529" i="9"/>
  <c r="P528" i="9"/>
  <c r="P527" i="9"/>
  <c r="P526" i="9"/>
  <c r="P525" i="9"/>
  <c r="P524" i="9"/>
  <c r="P523" i="9"/>
  <c r="P522" i="9"/>
  <c r="P521" i="9"/>
  <c r="P520" i="9"/>
  <c r="P519" i="9"/>
  <c r="P518" i="9"/>
  <c r="P517" i="9"/>
  <c r="P516" i="9"/>
  <c r="P515" i="9"/>
  <c r="P514" i="9"/>
  <c r="P513" i="9"/>
  <c r="P512" i="9"/>
  <c r="P511" i="9"/>
  <c r="P510" i="9"/>
  <c r="P509" i="9"/>
  <c r="P508" i="9"/>
  <c r="P507" i="9"/>
  <c r="P506" i="9"/>
  <c r="P505" i="9"/>
  <c r="P504" i="9"/>
  <c r="P503" i="9"/>
  <c r="P502" i="9"/>
  <c r="P501" i="9"/>
  <c r="P500" i="9"/>
  <c r="P499" i="9"/>
  <c r="P498" i="9"/>
  <c r="P497" i="9"/>
  <c r="P496" i="9"/>
  <c r="P495" i="9"/>
  <c r="P494" i="9"/>
  <c r="P493" i="9"/>
  <c r="P492" i="9"/>
  <c r="P491" i="9"/>
  <c r="P490" i="9"/>
  <c r="P489" i="9"/>
  <c r="P488" i="9"/>
  <c r="P487" i="9"/>
  <c r="P486" i="9"/>
  <c r="P485" i="9"/>
  <c r="P484" i="9"/>
  <c r="P483" i="9"/>
  <c r="P482" i="9"/>
  <c r="P481" i="9"/>
  <c r="P480" i="9"/>
  <c r="P479" i="9"/>
  <c r="P478" i="9"/>
  <c r="P477" i="9"/>
  <c r="P476" i="9"/>
  <c r="P475" i="9"/>
  <c r="P474" i="9"/>
  <c r="P473" i="9"/>
  <c r="P472" i="9"/>
  <c r="P471" i="9"/>
  <c r="P470" i="9"/>
  <c r="P469" i="9"/>
  <c r="P468" i="9"/>
  <c r="P467" i="9"/>
  <c r="P466" i="9"/>
  <c r="P465" i="9"/>
  <c r="P464" i="9"/>
  <c r="P463" i="9"/>
  <c r="P462" i="9"/>
  <c r="P461" i="9"/>
  <c r="P460" i="9"/>
  <c r="P459" i="9"/>
  <c r="P458" i="9"/>
  <c r="P457" i="9"/>
  <c r="P456" i="9"/>
  <c r="P455" i="9"/>
  <c r="P454" i="9"/>
  <c r="P453" i="9"/>
  <c r="P452" i="9"/>
  <c r="P451" i="9"/>
  <c r="P450" i="9"/>
  <c r="P449" i="9"/>
  <c r="P448" i="9"/>
  <c r="P447" i="9"/>
  <c r="P446" i="9"/>
  <c r="P445" i="9"/>
  <c r="P444" i="9"/>
  <c r="P443" i="9"/>
  <c r="P442" i="9"/>
  <c r="P441" i="9"/>
  <c r="P440" i="9"/>
  <c r="P439" i="9"/>
  <c r="P438" i="9"/>
  <c r="P437" i="9"/>
  <c r="P436" i="9"/>
  <c r="P435" i="9"/>
  <c r="P434" i="9"/>
  <c r="P433" i="9"/>
  <c r="P432" i="9"/>
  <c r="P431" i="9"/>
  <c r="P430" i="9"/>
  <c r="P429" i="9"/>
  <c r="P428" i="9"/>
  <c r="P427" i="9"/>
  <c r="P426" i="9"/>
  <c r="P425" i="9"/>
  <c r="P424" i="9"/>
  <c r="P423" i="9"/>
  <c r="P422" i="9"/>
  <c r="P421" i="9"/>
  <c r="P420" i="9"/>
  <c r="P419" i="9"/>
  <c r="P418" i="9"/>
  <c r="P417" i="9"/>
  <c r="P416" i="9"/>
  <c r="P415" i="9"/>
  <c r="P414" i="9"/>
  <c r="P413" i="9"/>
  <c r="P412" i="9"/>
  <c r="P411" i="9"/>
  <c r="P410" i="9"/>
  <c r="P409" i="9"/>
  <c r="P408" i="9"/>
  <c r="P407" i="9"/>
  <c r="P406" i="9"/>
  <c r="P405" i="9"/>
  <c r="P404" i="9"/>
  <c r="P403" i="9"/>
  <c r="P402" i="9"/>
  <c r="P401" i="9"/>
  <c r="P400" i="9"/>
  <c r="P399" i="9"/>
  <c r="P398" i="9"/>
  <c r="P397" i="9"/>
  <c r="P396" i="9"/>
  <c r="P395" i="9"/>
  <c r="P394" i="9"/>
  <c r="P393" i="9"/>
  <c r="P392" i="9"/>
  <c r="P391" i="9"/>
  <c r="P390" i="9"/>
  <c r="P389" i="9"/>
  <c r="P388" i="9"/>
  <c r="P387" i="9"/>
  <c r="P386" i="9"/>
  <c r="P385" i="9"/>
  <c r="P384" i="9"/>
  <c r="P383" i="9"/>
  <c r="P382" i="9"/>
  <c r="P381" i="9"/>
  <c r="P380" i="9"/>
  <c r="P379" i="9"/>
  <c r="P378" i="9"/>
  <c r="P377" i="9"/>
  <c r="P376" i="9"/>
  <c r="P375" i="9"/>
  <c r="P374" i="9"/>
  <c r="P373" i="9"/>
  <c r="P372" i="9"/>
  <c r="P371" i="9"/>
  <c r="P370" i="9"/>
  <c r="P369" i="9"/>
  <c r="P368" i="9"/>
  <c r="P367" i="9"/>
  <c r="P366" i="9"/>
  <c r="P365" i="9"/>
  <c r="P364" i="9"/>
  <c r="P363" i="9"/>
  <c r="P362" i="9"/>
  <c r="P361" i="9"/>
  <c r="P360" i="9"/>
  <c r="P359" i="9"/>
  <c r="P358" i="9"/>
  <c r="P357" i="9"/>
  <c r="P356" i="9"/>
  <c r="P355" i="9"/>
  <c r="P354" i="9"/>
  <c r="P353" i="9"/>
  <c r="P352" i="9"/>
  <c r="P351" i="9"/>
  <c r="P350" i="9"/>
  <c r="P349" i="9"/>
  <c r="P348" i="9"/>
  <c r="P347" i="9"/>
  <c r="P346" i="9"/>
  <c r="P345" i="9"/>
  <c r="P344" i="9"/>
  <c r="P343" i="9"/>
  <c r="P342" i="9"/>
  <c r="P341" i="9"/>
  <c r="P340" i="9"/>
  <c r="P339" i="9"/>
  <c r="P338" i="9"/>
  <c r="P337" i="9"/>
  <c r="P336" i="9"/>
  <c r="P335" i="9"/>
  <c r="P334" i="9"/>
  <c r="P333" i="9"/>
  <c r="P332" i="9"/>
  <c r="P331" i="9"/>
  <c r="P330" i="9"/>
  <c r="P329" i="9"/>
  <c r="P328" i="9"/>
  <c r="P327" i="9"/>
  <c r="P326" i="9"/>
  <c r="P325" i="9"/>
  <c r="P324" i="9"/>
  <c r="P323" i="9"/>
  <c r="P322" i="9"/>
  <c r="P321" i="9"/>
  <c r="P320" i="9"/>
  <c r="P319" i="9"/>
  <c r="P318" i="9"/>
  <c r="P317" i="9"/>
  <c r="P316" i="9"/>
  <c r="P315" i="9"/>
  <c r="P314" i="9"/>
  <c r="P313" i="9"/>
  <c r="P312" i="9"/>
  <c r="P311" i="9"/>
  <c r="P310" i="9"/>
  <c r="P309" i="9"/>
  <c r="P308" i="9"/>
  <c r="P307" i="9"/>
  <c r="P306" i="9"/>
  <c r="P305" i="9"/>
  <c r="P304" i="9"/>
  <c r="P303" i="9"/>
  <c r="P302" i="9"/>
  <c r="P301" i="9"/>
  <c r="P300" i="9"/>
  <c r="P299" i="9"/>
  <c r="P298" i="9"/>
  <c r="P297" i="9"/>
  <c r="P296" i="9"/>
  <c r="P295" i="9"/>
  <c r="P294" i="9"/>
  <c r="P293" i="9"/>
  <c r="P292" i="9"/>
  <c r="P291" i="9"/>
  <c r="P290" i="9"/>
  <c r="P289" i="9"/>
  <c r="P288" i="9"/>
  <c r="P287" i="9"/>
  <c r="P286" i="9"/>
  <c r="P285" i="9"/>
  <c r="P284" i="9"/>
  <c r="P283" i="9"/>
  <c r="P282" i="9"/>
  <c r="P281" i="9"/>
  <c r="P280" i="9"/>
  <c r="P279" i="9"/>
  <c r="P278" i="9"/>
  <c r="P277" i="9"/>
  <c r="P276" i="9"/>
  <c r="P275" i="9"/>
  <c r="P274" i="9"/>
  <c r="P273" i="9"/>
  <c r="P272" i="9"/>
  <c r="P271" i="9"/>
  <c r="P270" i="9"/>
  <c r="P269" i="9"/>
  <c r="P268" i="9"/>
  <c r="P267" i="9"/>
  <c r="P266" i="9"/>
  <c r="P265" i="9"/>
  <c r="P264" i="9"/>
  <c r="P263" i="9"/>
  <c r="P262" i="9"/>
  <c r="P261" i="9"/>
  <c r="P260" i="9"/>
  <c r="P259" i="9"/>
  <c r="P258" i="9"/>
  <c r="P257" i="9"/>
  <c r="P256" i="9"/>
  <c r="P255" i="9"/>
  <c r="P254" i="9"/>
  <c r="P253" i="9"/>
  <c r="P252" i="9"/>
  <c r="P251" i="9"/>
  <c r="P250" i="9"/>
  <c r="P249" i="9"/>
  <c r="P248" i="9"/>
  <c r="P247" i="9"/>
  <c r="P246" i="9"/>
  <c r="P245" i="9"/>
  <c r="P244" i="9"/>
  <c r="P243" i="9"/>
  <c r="P242" i="9"/>
  <c r="P241" i="9"/>
  <c r="P240" i="9"/>
  <c r="P239" i="9"/>
  <c r="P238" i="9"/>
  <c r="P237" i="9"/>
  <c r="P236" i="9"/>
  <c r="P235" i="9"/>
  <c r="P234" i="9"/>
  <c r="P233" i="9"/>
  <c r="P232" i="9"/>
  <c r="P231" i="9"/>
  <c r="P230" i="9"/>
  <c r="P229" i="9"/>
  <c r="P228" i="9"/>
  <c r="P227" i="9"/>
  <c r="P226" i="9"/>
  <c r="P225" i="9"/>
  <c r="P224" i="9"/>
  <c r="P223" i="9"/>
  <c r="P222" i="9"/>
  <c r="P221" i="9"/>
  <c r="P220" i="9"/>
  <c r="P219" i="9"/>
  <c r="P218" i="9"/>
  <c r="P217" i="9"/>
  <c r="P216" i="9"/>
  <c r="P215" i="9"/>
  <c r="P214" i="9"/>
  <c r="P213" i="9"/>
  <c r="P212" i="9"/>
  <c r="P211" i="9"/>
  <c r="P210" i="9"/>
  <c r="P209" i="9"/>
  <c r="P208" i="9"/>
  <c r="P207" i="9"/>
  <c r="P206" i="9"/>
  <c r="P205" i="9"/>
  <c r="P204" i="9"/>
  <c r="P203" i="9"/>
  <c r="P202" i="9"/>
  <c r="P201" i="9"/>
  <c r="P200" i="9"/>
  <c r="P199" i="9"/>
  <c r="P198" i="9"/>
  <c r="P197" i="9"/>
  <c r="P196" i="9"/>
  <c r="P195" i="9"/>
  <c r="P194" i="9"/>
  <c r="P193" i="9"/>
  <c r="P192" i="9"/>
  <c r="P191" i="9"/>
  <c r="P190" i="9"/>
  <c r="P189" i="9"/>
  <c r="P188" i="9"/>
  <c r="P187" i="9"/>
  <c r="P186" i="9"/>
  <c r="P185" i="9"/>
  <c r="P184" i="9"/>
  <c r="P183" i="9"/>
  <c r="P182" i="9"/>
  <c r="P181" i="9"/>
  <c r="P180" i="9"/>
  <c r="P179" i="9"/>
  <c r="P178" i="9"/>
  <c r="P177" i="9"/>
  <c r="P176" i="9"/>
  <c r="P175" i="9"/>
  <c r="P174" i="9"/>
  <c r="P173" i="9"/>
  <c r="P172" i="9"/>
  <c r="P171" i="9"/>
  <c r="P170" i="9"/>
  <c r="P169" i="9"/>
  <c r="P168" i="9"/>
  <c r="P167" i="9"/>
  <c r="P166" i="9"/>
  <c r="P165" i="9"/>
  <c r="P164" i="9"/>
  <c r="P163" i="9"/>
  <c r="P162" i="9"/>
  <c r="P161" i="9"/>
  <c r="P160" i="9"/>
  <c r="P159" i="9"/>
  <c r="P158" i="9"/>
  <c r="P157" i="9"/>
  <c r="P156" i="9"/>
  <c r="P155" i="9"/>
  <c r="P154" i="9"/>
  <c r="P153" i="9"/>
  <c r="P152" i="9"/>
  <c r="P151" i="9"/>
  <c r="P150" i="9"/>
  <c r="P149" i="9"/>
  <c r="P148" i="9"/>
  <c r="P147" i="9"/>
  <c r="P146" i="9"/>
  <c r="P145" i="9"/>
  <c r="P144" i="9"/>
  <c r="P143" i="9"/>
  <c r="P142" i="9"/>
  <c r="P141" i="9"/>
  <c r="P140" i="9"/>
  <c r="P139" i="9"/>
  <c r="P138" i="9"/>
  <c r="P137" i="9"/>
  <c r="P136" i="9"/>
  <c r="P135" i="9"/>
  <c r="P134" i="9"/>
  <c r="P133" i="9"/>
  <c r="P132" i="9"/>
  <c r="P131" i="9"/>
  <c r="P130" i="9"/>
  <c r="P129" i="9"/>
  <c r="P128" i="9"/>
  <c r="P127" i="9"/>
  <c r="P126" i="9"/>
  <c r="P125" i="9"/>
  <c r="P124" i="9"/>
  <c r="P123" i="9"/>
  <c r="P122" i="9"/>
  <c r="P121" i="9"/>
  <c r="P120" i="9"/>
  <c r="P119" i="9"/>
  <c r="P118" i="9"/>
  <c r="P117" i="9"/>
  <c r="P116" i="9"/>
  <c r="P115" i="9"/>
  <c r="P114" i="9"/>
  <c r="P113" i="9"/>
  <c r="P112" i="9"/>
  <c r="P111" i="9"/>
  <c r="P110" i="9"/>
  <c r="P109" i="9"/>
  <c r="P108" i="9"/>
  <c r="P107" i="9"/>
  <c r="P106" i="9"/>
  <c r="P105" i="9"/>
  <c r="P104" i="9"/>
  <c r="P103" i="9"/>
  <c r="P102" i="9"/>
  <c r="P101" i="9"/>
  <c r="P100" i="9"/>
  <c r="P99" i="9"/>
  <c r="P98" i="9"/>
  <c r="P97" i="9"/>
  <c r="P96" i="9"/>
  <c r="P95" i="9"/>
  <c r="P94" i="9"/>
  <c r="P93" i="9"/>
  <c r="P92" i="9"/>
  <c r="P91" i="9"/>
  <c r="P90" i="9"/>
  <c r="P89" i="9"/>
  <c r="P88" i="9"/>
  <c r="P87" i="9"/>
  <c r="P86" i="9"/>
  <c r="P85" i="9"/>
  <c r="P84" i="9"/>
  <c r="P83" i="9"/>
  <c r="P82" i="9"/>
  <c r="P81" i="9"/>
  <c r="P80" i="9"/>
  <c r="P79" i="9"/>
  <c r="P78" i="9"/>
  <c r="P77" i="9"/>
  <c r="P76" i="9"/>
  <c r="P75" i="9"/>
  <c r="P74" i="9"/>
  <c r="P73" i="9"/>
  <c r="P72" i="9"/>
  <c r="P71" i="9"/>
  <c r="P70" i="9"/>
  <c r="P69" i="9"/>
  <c r="P68" i="9"/>
  <c r="P67" i="9"/>
  <c r="P66" i="9"/>
  <c r="P65" i="9"/>
  <c r="P64" i="9"/>
  <c r="P63" i="9"/>
  <c r="P62" i="9"/>
  <c r="P61" i="9"/>
  <c r="P60" i="9"/>
  <c r="P59" i="9"/>
  <c r="P58" i="9"/>
  <c r="P57" i="9"/>
  <c r="P56" i="9"/>
  <c r="P55" i="9"/>
  <c r="P54" i="9"/>
  <c r="P53" i="9"/>
  <c r="P52" i="9"/>
  <c r="P51" i="9"/>
  <c r="P50" i="9"/>
  <c r="P49" i="9"/>
  <c r="P48" i="9"/>
  <c r="P47" i="9"/>
  <c r="P46" i="9"/>
  <c r="P45" i="9"/>
  <c r="P44" i="9"/>
  <c r="P43" i="9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B792" i="25" l="1"/>
  <c r="M1014" i="9"/>
  <c r="O1013" i="9"/>
  <c r="N1013" i="9"/>
  <c r="O1012" i="9"/>
  <c r="N1012" i="9"/>
  <c r="O1011" i="9"/>
  <c r="M1011" i="9"/>
  <c r="N1010" i="9"/>
  <c r="M1010" i="9"/>
  <c r="M1009" i="9"/>
  <c r="O1004" i="9"/>
  <c r="N1003" i="9"/>
  <c r="M1002" i="9"/>
  <c r="O1001" i="9"/>
  <c r="N1000" i="9"/>
  <c r="M1000" i="9"/>
  <c r="O999" i="9"/>
  <c r="M999" i="9"/>
  <c r="N998" i="9"/>
  <c r="M998" i="9"/>
  <c r="M997" i="9"/>
  <c r="O992" i="9"/>
  <c r="N991" i="9"/>
  <c r="O990" i="9"/>
  <c r="M990" i="9"/>
  <c r="O989" i="9"/>
  <c r="N989" i="9"/>
  <c r="O988" i="9"/>
  <c r="N988" i="9"/>
  <c r="O987" i="9"/>
  <c r="N987" i="9"/>
  <c r="M987" i="9"/>
  <c r="N986" i="9"/>
  <c r="M986" i="9"/>
  <c r="M985" i="9"/>
  <c r="O980" i="9"/>
  <c r="O979" i="9"/>
  <c r="N979" i="9"/>
  <c r="O978" i="9"/>
  <c r="M978" i="9"/>
  <c r="O977" i="9"/>
  <c r="N977" i="9"/>
  <c r="O976" i="9"/>
  <c r="N976" i="9"/>
  <c r="M976" i="9"/>
  <c r="O975" i="9"/>
  <c r="M975" i="9"/>
  <c r="N974" i="9"/>
  <c r="M973" i="9"/>
  <c r="M972" i="9"/>
  <c r="O968" i="9"/>
  <c r="N967" i="9"/>
  <c r="O966" i="9"/>
  <c r="N966" i="9"/>
  <c r="M966" i="9"/>
  <c r="O965" i="9"/>
  <c r="N965" i="9"/>
  <c r="M965" i="9"/>
  <c r="O964" i="9"/>
  <c r="N964" i="9"/>
  <c r="M964" i="9"/>
  <c r="O963" i="9"/>
  <c r="N963" i="9"/>
  <c r="M963" i="9"/>
  <c r="O962" i="9"/>
  <c r="N962" i="9"/>
  <c r="M961" i="9"/>
  <c r="O956" i="9"/>
  <c r="N955" i="9"/>
  <c r="M954" i="9"/>
  <c r="O953" i="9"/>
  <c r="N953" i="9"/>
  <c r="O952" i="9"/>
  <c r="N952" i="9"/>
  <c r="M951" i="9"/>
  <c r="N950" i="9"/>
  <c r="M949" i="9"/>
  <c r="M948" i="9"/>
  <c r="O946" i="9"/>
  <c r="O944" i="9"/>
  <c r="O943" i="9"/>
  <c r="N943" i="9"/>
  <c r="O942" i="9"/>
  <c r="M942" i="9"/>
  <c r="O941" i="9"/>
  <c r="O940" i="9"/>
  <c r="N940" i="9"/>
  <c r="M940" i="9"/>
  <c r="O939" i="9"/>
  <c r="N939" i="9"/>
  <c r="M939" i="9"/>
  <c r="M937" i="9"/>
  <c r="O932" i="9"/>
  <c r="M932" i="9"/>
  <c r="N931" i="9"/>
  <c r="M930" i="9"/>
  <c r="O929" i="9"/>
  <c r="N929" i="9"/>
  <c r="M929" i="9"/>
  <c r="O928" i="9"/>
  <c r="N928" i="9"/>
  <c r="N927" i="9"/>
  <c r="M927" i="9"/>
  <c r="N926" i="9"/>
  <c r="M926" i="9"/>
  <c r="N925" i="9"/>
  <c r="M924" i="9"/>
  <c r="O922" i="9"/>
  <c r="N921" i="9"/>
  <c r="O920" i="9"/>
  <c r="O919" i="9"/>
  <c r="N919" i="9"/>
  <c r="O918" i="9"/>
  <c r="N918" i="9"/>
  <c r="M918" i="9"/>
  <c r="O917" i="9"/>
  <c r="O916" i="9"/>
  <c r="N916" i="9"/>
  <c r="O915" i="9"/>
  <c r="N915" i="9"/>
  <c r="M915" i="9"/>
  <c r="M914" i="9"/>
  <c r="M913" i="9"/>
  <c r="O908" i="9"/>
  <c r="O907" i="9"/>
  <c r="N907" i="9"/>
  <c r="M906" i="9"/>
  <c r="O905" i="9"/>
  <c r="N905" i="9"/>
  <c r="N904" i="9"/>
  <c r="M904" i="9"/>
  <c r="O903" i="9"/>
  <c r="N903" i="9"/>
  <c r="M903" i="9"/>
  <c r="N902" i="9"/>
  <c r="M902" i="9"/>
  <c r="N901" i="9"/>
  <c r="N897" i="9"/>
  <c r="O896" i="9"/>
  <c r="N895" i="9"/>
  <c r="M894" i="9"/>
  <c r="O893" i="9"/>
  <c r="N893" i="9"/>
  <c r="M893" i="9"/>
  <c r="N892" i="9"/>
  <c r="M892" i="9"/>
  <c r="O891" i="9"/>
  <c r="N891" i="9"/>
  <c r="M891" i="9"/>
  <c r="O890" i="9"/>
  <c r="N890" i="9"/>
  <c r="M890" i="9"/>
  <c r="M889" i="9"/>
  <c r="O886" i="9"/>
  <c r="O884" i="9"/>
  <c r="O883" i="9"/>
  <c r="N883" i="9"/>
  <c r="O882" i="9"/>
  <c r="M882" i="9"/>
  <c r="O881" i="9"/>
  <c r="N881" i="9"/>
  <c r="N880" i="9"/>
  <c r="O879" i="9"/>
  <c r="N879" i="9"/>
  <c r="M879" i="9"/>
  <c r="N878" i="9"/>
  <c r="M878" i="9"/>
  <c r="M877" i="9"/>
  <c r="M876" i="9"/>
  <c r="O874" i="9"/>
  <c r="N873" i="9"/>
  <c r="O872" i="9"/>
  <c r="M872" i="9"/>
  <c r="N871" i="9"/>
  <c r="M870" i="9"/>
  <c r="O869" i="9"/>
  <c r="M869" i="9"/>
  <c r="O868" i="9"/>
  <c r="N868" i="9"/>
  <c r="M868" i="9"/>
  <c r="O867" i="9"/>
  <c r="M867" i="9"/>
  <c r="O866" i="9"/>
  <c r="N866" i="9"/>
  <c r="M866" i="9"/>
  <c r="N865" i="9"/>
  <c r="M865" i="9"/>
  <c r="O860" i="9"/>
  <c r="N859" i="9"/>
  <c r="M858" i="9"/>
  <c r="O857" i="9"/>
  <c r="O856" i="9"/>
  <c r="N856" i="9"/>
  <c r="O855" i="9"/>
  <c r="N855" i="9"/>
  <c r="M855" i="9"/>
  <c r="N854" i="9"/>
  <c r="M853" i="9"/>
  <c r="M852" i="9"/>
  <c r="N849" i="9"/>
  <c r="O848" i="9"/>
  <c r="M848" i="9"/>
  <c r="N847" i="9"/>
  <c r="O846" i="9"/>
  <c r="M846" i="9"/>
  <c r="O845" i="9"/>
  <c r="M845" i="9"/>
  <c r="N844" i="9"/>
  <c r="N843" i="9"/>
  <c r="M843" i="9"/>
  <c r="N842" i="9"/>
  <c r="M842" i="9"/>
  <c r="N841" i="9"/>
  <c r="M841" i="9"/>
  <c r="M840" i="9"/>
  <c r="O838" i="9"/>
  <c r="O836" i="9"/>
  <c r="N835" i="9"/>
  <c r="N834" i="9"/>
  <c r="M834" i="9"/>
  <c r="O833" i="9"/>
  <c r="N833" i="9"/>
  <c r="O832" i="9"/>
  <c r="N832" i="9"/>
  <c r="O831" i="9"/>
  <c r="N831" i="9"/>
  <c r="M831" i="9"/>
  <c r="N830" i="9"/>
  <c r="M830" i="9"/>
  <c r="M829" i="9"/>
  <c r="O826" i="9"/>
  <c r="O824" i="9"/>
  <c r="O823" i="9"/>
  <c r="N823" i="9"/>
  <c r="O822" i="9"/>
  <c r="M822" i="9"/>
  <c r="O821" i="9"/>
  <c r="O820" i="9"/>
  <c r="N820" i="9"/>
  <c r="O819" i="9"/>
  <c r="N819" i="9"/>
  <c r="M819" i="9"/>
  <c r="N818" i="9"/>
  <c r="M818" i="9"/>
  <c r="M816" i="9"/>
  <c r="O812" i="9"/>
  <c r="M812" i="9"/>
  <c r="N811" i="9"/>
  <c r="M810" i="9"/>
  <c r="O809" i="9"/>
  <c r="M809" i="9"/>
  <c r="N808" i="9"/>
  <c r="O807" i="9"/>
  <c r="M807" i="9"/>
  <c r="N806" i="9"/>
  <c r="M806" i="9"/>
  <c r="N805" i="9"/>
  <c r="M805" i="9"/>
  <c r="O800" i="9"/>
  <c r="O799" i="9"/>
  <c r="N799" i="9"/>
  <c r="M798" i="9"/>
  <c r="O797" i="9"/>
  <c r="O796" i="9"/>
  <c r="N796" i="9"/>
  <c r="O795" i="9"/>
  <c r="N795" i="9"/>
  <c r="M795" i="9"/>
  <c r="N794" i="9"/>
  <c r="M793" i="9"/>
  <c r="O788" i="9"/>
  <c r="N787" i="9"/>
  <c r="M786" i="9"/>
  <c r="O785" i="9"/>
  <c r="N785" i="9"/>
  <c r="O784" i="9"/>
  <c r="N784" i="9"/>
  <c r="M784" i="9"/>
  <c r="O783" i="9"/>
  <c r="N783" i="9"/>
  <c r="M783" i="9"/>
  <c r="N782" i="9"/>
  <c r="N781" i="9"/>
  <c r="M781" i="9"/>
  <c r="O778" i="9"/>
  <c r="N777" i="9"/>
  <c r="O776" i="9"/>
  <c r="O775" i="9"/>
  <c r="N775" i="9"/>
  <c r="O774" i="9"/>
  <c r="M774" i="9"/>
  <c r="O773" i="9"/>
  <c r="N773" i="9"/>
  <c r="N772" i="9"/>
  <c r="M772" i="9"/>
  <c r="N771" i="9"/>
  <c r="M771" i="9"/>
  <c r="N770" i="9"/>
  <c r="M770" i="9"/>
  <c r="M769" i="9"/>
  <c r="M768" i="9"/>
  <c r="N765" i="9"/>
  <c r="O764" i="9"/>
  <c r="N763" i="9"/>
  <c r="O762" i="9"/>
  <c r="M762" i="9"/>
  <c r="O761" i="9"/>
  <c r="N761" i="9"/>
  <c r="O760" i="9"/>
  <c r="N760" i="9"/>
  <c r="M760" i="9"/>
  <c r="O759" i="9"/>
  <c r="N759" i="9"/>
  <c r="M759" i="9"/>
  <c r="N758" i="9"/>
  <c r="M758" i="9"/>
  <c r="M756" i="9"/>
  <c r="O752" i="9"/>
  <c r="O751" i="9"/>
  <c r="N751" i="9"/>
  <c r="O750" i="9"/>
  <c r="M750" i="9"/>
  <c r="O749" i="9"/>
  <c r="N749" i="9"/>
  <c r="O748" i="9"/>
  <c r="N748" i="9"/>
  <c r="M748" i="9"/>
  <c r="O747" i="9"/>
  <c r="N747" i="9"/>
  <c r="M747" i="9"/>
  <c r="N746" i="9"/>
  <c r="N745" i="9"/>
  <c r="M745" i="9"/>
  <c r="O742" i="9"/>
  <c r="O740" i="9"/>
  <c r="O739" i="9"/>
  <c r="N739" i="9"/>
  <c r="O738" i="9"/>
  <c r="M738" i="9"/>
  <c r="O737" i="9"/>
  <c r="N737" i="9"/>
  <c r="O736" i="9"/>
  <c r="N736" i="9"/>
  <c r="M736" i="9"/>
  <c r="O735" i="9"/>
  <c r="N735" i="9"/>
  <c r="M735" i="9"/>
  <c r="O734" i="9"/>
  <c r="N734" i="9"/>
  <c r="M734" i="9"/>
  <c r="N733" i="9"/>
  <c r="M733" i="9"/>
  <c r="O728" i="9"/>
  <c r="M728" i="9"/>
  <c r="N727" i="9"/>
  <c r="O726" i="9"/>
  <c r="M726" i="9"/>
  <c r="O725" i="9"/>
  <c r="N725" i="9"/>
  <c r="O724" i="9"/>
  <c r="N724" i="9"/>
  <c r="M724" i="9"/>
  <c r="O723" i="9"/>
  <c r="M723" i="9"/>
  <c r="N722" i="9"/>
  <c r="M722" i="9"/>
  <c r="M721" i="9"/>
  <c r="N717" i="9"/>
  <c r="O716" i="9"/>
  <c r="N715" i="9"/>
  <c r="O714" i="9"/>
  <c r="M714" i="9"/>
  <c r="AN1014" i="9"/>
  <c r="O1014" i="9"/>
  <c r="N1014" i="9"/>
  <c r="AN1013" i="9"/>
  <c r="M1013" i="9"/>
  <c r="AN1012" i="9"/>
  <c r="M1012" i="9"/>
  <c r="AN1011" i="9"/>
  <c r="N1011" i="9"/>
  <c r="AN1010" i="9"/>
  <c r="O1010" i="9"/>
  <c r="AN1009" i="9"/>
  <c r="O1009" i="9"/>
  <c r="N1009" i="9"/>
  <c r="AN1008" i="9"/>
  <c r="O1008" i="9"/>
  <c r="N1008" i="9"/>
  <c r="M1008" i="9"/>
  <c r="AN1007" i="9"/>
  <c r="O1007" i="9"/>
  <c r="N1007" i="9"/>
  <c r="M1007" i="9"/>
  <c r="AN1006" i="9"/>
  <c r="O1006" i="9"/>
  <c r="N1006" i="9"/>
  <c r="M1006" i="9"/>
  <c r="AN1005" i="9"/>
  <c r="O1005" i="9"/>
  <c r="N1005" i="9"/>
  <c r="M1005" i="9"/>
  <c r="AN1004" i="9"/>
  <c r="N1004" i="9"/>
  <c r="M1004" i="9"/>
  <c r="AN1003" i="9"/>
  <c r="O1003" i="9"/>
  <c r="M1003" i="9"/>
  <c r="AN1002" i="9"/>
  <c r="O1002" i="9"/>
  <c r="N1002" i="9"/>
  <c r="AN1001" i="9"/>
  <c r="N1001" i="9"/>
  <c r="M1001" i="9"/>
  <c r="AN1000" i="9"/>
  <c r="O1000" i="9"/>
  <c r="AN999" i="9"/>
  <c r="N999" i="9"/>
  <c r="AN998" i="9"/>
  <c r="O998" i="9"/>
  <c r="AN997" i="9"/>
  <c r="O997" i="9"/>
  <c r="N997" i="9"/>
  <c r="AN996" i="9"/>
  <c r="O996" i="9"/>
  <c r="N996" i="9"/>
  <c r="M996" i="9"/>
  <c r="AN995" i="9"/>
  <c r="O995" i="9"/>
  <c r="N995" i="9"/>
  <c r="M995" i="9"/>
  <c r="AN994" i="9"/>
  <c r="O994" i="9"/>
  <c r="N994" i="9"/>
  <c r="M994" i="9"/>
  <c r="AN993" i="9"/>
  <c r="O993" i="9"/>
  <c r="N993" i="9"/>
  <c r="M993" i="9"/>
  <c r="AN992" i="9"/>
  <c r="N992" i="9"/>
  <c r="M992" i="9"/>
  <c r="AN991" i="9"/>
  <c r="O991" i="9"/>
  <c r="M991" i="9"/>
  <c r="AN990" i="9"/>
  <c r="N990" i="9"/>
  <c r="AN989" i="9"/>
  <c r="M989" i="9"/>
  <c r="AN988" i="9"/>
  <c r="M988" i="9"/>
  <c r="AN987" i="9"/>
  <c r="AN986" i="9"/>
  <c r="O986" i="9"/>
  <c r="AN985" i="9"/>
  <c r="O985" i="9"/>
  <c r="N985" i="9"/>
  <c r="AN984" i="9"/>
  <c r="O984" i="9"/>
  <c r="N984" i="9"/>
  <c r="M984" i="9"/>
  <c r="AN983" i="9"/>
  <c r="O983" i="9"/>
  <c r="N983" i="9"/>
  <c r="M983" i="9"/>
  <c r="AN982" i="9"/>
  <c r="O982" i="9"/>
  <c r="N982" i="9"/>
  <c r="M982" i="9"/>
  <c r="AN981" i="9"/>
  <c r="O981" i="9"/>
  <c r="N981" i="9"/>
  <c r="M981" i="9"/>
  <c r="AN980" i="9"/>
  <c r="N980" i="9"/>
  <c r="M980" i="9"/>
  <c r="AN979" i="9"/>
  <c r="M979" i="9"/>
  <c r="AN978" i="9"/>
  <c r="N978" i="9"/>
  <c r="AN977" i="9"/>
  <c r="M977" i="9"/>
  <c r="AN976" i="9"/>
  <c r="AN975" i="9"/>
  <c r="N975" i="9"/>
  <c r="AN974" i="9"/>
  <c r="O974" i="9"/>
  <c r="M974" i="9"/>
  <c r="AN973" i="9"/>
  <c r="O973" i="9"/>
  <c r="N973" i="9"/>
  <c r="AN972" i="9"/>
  <c r="O972" i="9"/>
  <c r="N972" i="9"/>
  <c r="AN971" i="9"/>
  <c r="O971" i="9"/>
  <c r="N971" i="9"/>
  <c r="M971" i="9"/>
  <c r="AN970" i="9"/>
  <c r="O970" i="9"/>
  <c r="N970" i="9"/>
  <c r="M970" i="9"/>
  <c r="AN969" i="9"/>
  <c r="O969" i="9"/>
  <c r="N969" i="9"/>
  <c r="M969" i="9"/>
  <c r="AN968" i="9"/>
  <c r="N968" i="9"/>
  <c r="M968" i="9"/>
  <c r="AN967" i="9"/>
  <c r="O967" i="9"/>
  <c r="M967" i="9"/>
  <c r="AN966" i="9"/>
  <c r="AN965" i="9"/>
  <c r="AN964" i="9"/>
  <c r="AN963" i="9"/>
  <c r="AN962" i="9"/>
  <c r="M962" i="9"/>
  <c r="AN961" i="9"/>
  <c r="O961" i="9"/>
  <c r="N961" i="9"/>
  <c r="AN960" i="9"/>
  <c r="O960" i="9"/>
  <c r="N960" i="9"/>
  <c r="M960" i="9"/>
  <c r="AN959" i="9"/>
  <c r="O959" i="9"/>
  <c r="N959" i="9"/>
  <c r="M959" i="9"/>
  <c r="AN958" i="9"/>
  <c r="O958" i="9"/>
  <c r="N958" i="9"/>
  <c r="M958" i="9"/>
  <c r="AN957" i="9"/>
  <c r="O957" i="9"/>
  <c r="N957" i="9"/>
  <c r="M957" i="9"/>
  <c r="AN956" i="9"/>
  <c r="N956" i="9"/>
  <c r="M956" i="9"/>
  <c r="AN955" i="9"/>
  <c r="O955" i="9"/>
  <c r="M955" i="9"/>
  <c r="AN954" i="9"/>
  <c r="O954" i="9"/>
  <c r="N954" i="9"/>
  <c r="AN953" i="9"/>
  <c r="M953" i="9"/>
  <c r="AN952" i="9"/>
  <c r="M952" i="9"/>
  <c r="AN951" i="9"/>
  <c r="O951" i="9"/>
  <c r="N951" i="9"/>
  <c r="AN950" i="9"/>
  <c r="O950" i="9"/>
  <c r="M950" i="9"/>
  <c r="AN949" i="9"/>
  <c r="O949" i="9"/>
  <c r="N949" i="9"/>
  <c r="AN948" i="9"/>
  <c r="O948" i="9"/>
  <c r="N948" i="9"/>
  <c r="AN947" i="9"/>
  <c r="O947" i="9"/>
  <c r="N947" i="9"/>
  <c r="M947" i="9"/>
  <c r="AN946" i="9"/>
  <c r="N946" i="9"/>
  <c r="M946" i="9"/>
  <c r="AN945" i="9"/>
  <c r="O945" i="9"/>
  <c r="N945" i="9"/>
  <c r="M945" i="9"/>
  <c r="AN944" i="9"/>
  <c r="N944" i="9"/>
  <c r="M944" i="9"/>
  <c r="AN943" i="9"/>
  <c r="M943" i="9"/>
  <c r="AN942" i="9"/>
  <c r="N942" i="9"/>
  <c r="AN941" i="9"/>
  <c r="N941" i="9"/>
  <c r="M941" i="9"/>
  <c r="AN940" i="9"/>
  <c r="AN939" i="9"/>
  <c r="AN938" i="9"/>
  <c r="O938" i="9"/>
  <c r="N938" i="9"/>
  <c r="M938" i="9"/>
  <c r="AN937" i="9"/>
  <c r="O937" i="9"/>
  <c r="N937" i="9"/>
  <c r="AN936" i="9"/>
  <c r="O936" i="9"/>
  <c r="N936" i="9"/>
  <c r="M936" i="9"/>
  <c r="AN935" i="9"/>
  <c r="O935" i="9"/>
  <c r="N935" i="9"/>
  <c r="M935" i="9"/>
  <c r="AN934" i="9"/>
  <c r="O934" i="9"/>
  <c r="N934" i="9"/>
  <c r="M934" i="9"/>
  <c r="AN933" i="9"/>
  <c r="O933" i="9"/>
  <c r="N933" i="9"/>
  <c r="M933" i="9"/>
  <c r="AN932" i="9"/>
  <c r="N932" i="9"/>
  <c r="AN931" i="9"/>
  <c r="O931" i="9"/>
  <c r="M931" i="9"/>
  <c r="AN930" i="9"/>
  <c r="O930" i="9"/>
  <c r="N930" i="9"/>
  <c r="AN929" i="9"/>
  <c r="AN928" i="9"/>
  <c r="M928" i="9"/>
  <c r="AN927" i="9"/>
  <c r="O927" i="9"/>
  <c r="AN926" i="9"/>
  <c r="O926" i="9"/>
  <c r="AN925" i="9"/>
  <c r="O925" i="9"/>
  <c r="M925" i="9"/>
  <c r="AN924" i="9"/>
  <c r="O924" i="9"/>
  <c r="N924" i="9"/>
  <c r="AN923" i="9"/>
  <c r="O923" i="9"/>
  <c r="N923" i="9"/>
  <c r="M923" i="9"/>
  <c r="AN922" i="9"/>
  <c r="N922" i="9"/>
  <c r="M922" i="9"/>
  <c r="AN921" i="9"/>
  <c r="O921" i="9"/>
  <c r="M921" i="9"/>
  <c r="AN920" i="9"/>
  <c r="N920" i="9"/>
  <c r="M920" i="9"/>
  <c r="AN919" i="9"/>
  <c r="M919" i="9"/>
  <c r="AN918" i="9"/>
  <c r="AN917" i="9"/>
  <c r="N917" i="9"/>
  <c r="M917" i="9"/>
  <c r="AN916" i="9"/>
  <c r="M916" i="9"/>
  <c r="AN915" i="9"/>
  <c r="AN914" i="9"/>
  <c r="O914" i="9"/>
  <c r="N914" i="9"/>
  <c r="AN913" i="9"/>
  <c r="O913" i="9"/>
  <c r="N913" i="9"/>
  <c r="AN912" i="9"/>
  <c r="O912" i="9"/>
  <c r="N912" i="9"/>
  <c r="M912" i="9"/>
  <c r="AN911" i="9"/>
  <c r="O911" i="9"/>
  <c r="N911" i="9"/>
  <c r="M911" i="9"/>
  <c r="AN910" i="9"/>
  <c r="O910" i="9"/>
  <c r="N910" i="9"/>
  <c r="M910" i="9"/>
  <c r="AN909" i="9"/>
  <c r="O909" i="9"/>
  <c r="N909" i="9"/>
  <c r="M909" i="9"/>
  <c r="AN908" i="9"/>
  <c r="N908" i="9"/>
  <c r="M908" i="9"/>
  <c r="AN907" i="9"/>
  <c r="M907" i="9"/>
  <c r="AN906" i="9"/>
  <c r="O906" i="9"/>
  <c r="N906" i="9"/>
  <c r="AN905" i="9"/>
  <c r="M905" i="9"/>
  <c r="AN904" i="9"/>
  <c r="O904" i="9"/>
  <c r="AN903" i="9"/>
  <c r="AN902" i="9"/>
  <c r="O902" i="9"/>
  <c r="AN901" i="9"/>
  <c r="O901" i="9"/>
  <c r="M901" i="9"/>
  <c r="AN900" i="9"/>
  <c r="O900" i="9"/>
  <c r="N900" i="9"/>
  <c r="M900" i="9"/>
  <c r="AN899" i="9"/>
  <c r="O899" i="9"/>
  <c r="N899" i="9"/>
  <c r="M899" i="9"/>
  <c r="AN898" i="9"/>
  <c r="O898" i="9"/>
  <c r="N898" i="9"/>
  <c r="M898" i="9"/>
  <c r="AN897" i="9"/>
  <c r="O897" i="9"/>
  <c r="M897" i="9"/>
  <c r="AN896" i="9"/>
  <c r="N896" i="9"/>
  <c r="M896" i="9"/>
  <c r="AN895" i="9"/>
  <c r="O895" i="9"/>
  <c r="M895" i="9"/>
  <c r="AN894" i="9"/>
  <c r="O894" i="9"/>
  <c r="N894" i="9"/>
  <c r="AN893" i="9"/>
  <c r="AN892" i="9"/>
  <c r="O892" i="9"/>
  <c r="AN891" i="9"/>
  <c r="AN890" i="9"/>
  <c r="AN889" i="9"/>
  <c r="O889" i="9"/>
  <c r="N889" i="9"/>
  <c r="AN888" i="9"/>
  <c r="O888" i="9"/>
  <c r="N888" i="9"/>
  <c r="M888" i="9"/>
  <c r="AN887" i="9"/>
  <c r="O887" i="9"/>
  <c r="N887" i="9"/>
  <c r="M887" i="9"/>
  <c r="AN886" i="9"/>
  <c r="N886" i="9"/>
  <c r="M886" i="9"/>
  <c r="AN885" i="9"/>
  <c r="O885" i="9"/>
  <c r="N885" i="9"/>
  <c r="M885" i="9"/>
  <c r="AN884" i="9"/>
  <c r="N884" i="9"/>
  <c r="M884" i="9"/>
  <c r="AN883" i="9"/>
  <c r="M883" i="9"/>
  <c r="AN882" i="9"/>
  <c r="N882" i="9"/>
  <c r="AN881" i="9"/>
  <c r="M881" i="9"/>
  <c r="AN880" i="9"/>
  <c r="O880" i="9"/>
  <c r="M880" i="9"/>
  <c r="AN879" i="9"/>
  <c r="AN878" i="9"/>
  <c r="O878" i="9"/>
  <c r="AN877" i="9"/>
  <c r="O877" i="9"/>
  <c r="N877" i="9"/>
  <c r="AN876" i="9"/>
  <c r="O876" i="9"/>
  <c r="N876" i="9"/>
  <c r="AN875" i="9"/>
  <c r="O875" i="9"/>
  <c r="N875" i="9"/>
  <c r="M875" i="9"/>
  <c r="AN874" i="9"/>
  <c r="N874" i="9"/>
  <c r="M874" i="9"/>
  <c r="AN873" i="9"/>
  <c r="O873" i="9"/>
  <c r="M873" i="9"/>
  <c r="AN872" i="9"/>
  <c r="N872" i="9"/>
  <c r="AN871" i="9"/>
  <c r="O871" i="9"/>
  <c r="M871" i="9"/>
  <c r="AN870" i="9"/>
  <c r="O870" i="9"/>
  <c r="N870" i="9"/>
  <c r="AN869" i="9"/>
  <c r="N869" i="9"/>
  <c r="AN868" i="9"/>
  <c r="AN867" i="9"/>
  <c r="N867" i="9"/>
  <c r="AN866" i="9"/>
  <c r="AN865" i="9"/>
  <c r="O865" i="9"/>
  <c r="AN864" i="9"/>
  <c r="O864" i="9"/>
  <c r="N864" i="9"/>
  <c r="M864" i="9"/>
  <c r="AN863" i="9"/>
  <c r="O863" i="9"/>
  <c r="N863" i="9"/>
  <c r="M863" i="9"/>
  <c r="AN862" i="9"/>
  <c r="O862" i="9"/>
  <c r="N862" i="9"/>
  <c r="M862" i="9"/>
  <c r="AN861" i="9"/>
  <c r="O861" i="9"/>
  <c r="N861" i="9"/>
  <c r="M861" i="9"/>
  <c r="AN860" i="9"/>
  <c r="N860" i="9"/>
  <c r="M860" i="9"/>
  <c r="AN859" i="9"/>
  <c r="O859" i="9"/>
  <c r="M859" i="9"/>
  <c r="AN858" i="9"/>
  <c r="O858" i="9"/>
  <c r="N858" i="9"/>
  <c r="AN857" i="9"/>
  <c r="N857" i="9"/>
  <c r="M857" i="9"/>
  <c r="AN856" i="9"/>
  <c r="M856" i="9"/>
  <c r="AN855" i="9"/>
  <c r="AN854" i="9"/>
  <c r="O854" i="9"/>
  <c r="M854" i="9"/>
  <c r="AN853" i="9"/>
  <c r="O853" i="9"/>
  <c r="N853" i="9"/>
  <c r="AN852" i="9"/>
  <c r="O852" i="9"/>
  <c r="N852" i="9"/>
  <c r="AN851" i="9"/>
  <c r="O851" i="9"/>
  <c r="N851" i="9"/>
  <c r="M851" i="9"/>
  <c r="AN850" i="9"/>
  <c r="O850" i="9"/>
  <c r="N850" i="9"/>
  <c r="M850" i="9"/>
  <c r="AN849" i="9"/>
  <c r="O849" i="9"/>
  <c r="M849" i="9"/>
  <c r="AN848" i="9"/>
  <c r="N848" i="9"/>
  <c r="AN847" i="9"/>
  <c r="O847" i="9"/>
  <c r="M847" i="9"/>
  <c r="AN846" i="9"/>
  <c r="N846" i="9"/>
  <c r="AN845" i="9"/>
  <c r="N845" i="9"/>
  <c r="AN844" i="9"/>
  <c r="O844" i="9"/>
  <c r="M844" i="9"/>
  <c r="AN843" i="9"/>
  <c r="O843" i="9"/>
  <c r="AN842" i="9"/>
  <c r="O842" i="9"/>
  <c r="AN841" i="9"/>
  <c r="O841" i="9"/>
  <c r="AN840" i="9"/>
  <c r="O840" i="9"/>
  <c r="N840" i="9"/>
  <c r="AN839" i="9"/>
  <c r="O839" i="9"/>
  <c r="N839" i="9"/>
  <c r="M839" i="9"/>
  <c r="AN838" i="9"/>
  <c r="N838" i="9"/>
  <c r="M838" i="9"/>
  <c r="AN837" i="9"/>
  <c r="O837" i="9"/>
  <c r="N837" i="9"/>
  <c r="M837" i="9"/>
  <c r="AN836" i="9"/>
  <c r="N836" i="9"/>
  <c r="M836" i="9"/>
  <c r="AN835" i="9"/>
  <c r="O835" i="9"/>
  <c r="M835" i="9"/>
  <c r="AN834" i="9"/>
  <c r="O834" i="9"/>
  <c r="AN833" i="9"/>
  <c r="M833" i="9"/>
  <c r="AN832" i="9"/>
  <c r="M832" i="9"/>
  <c r="AN831" i="9"/>
  <c r="AN830" i="9"/>
  <c r="O830" i="9"/>
  <c r="AN829" i="9"/>
  <c r="O829" i="9"/>
  <c r="N829" i="9"/>
  <c r="AN828" i="9"/>
  <c r="O828" i="9"/>
  <c r="N828" i="9"/>
  <c r="M828" i="9"/>
  <c r="AN827" i="9"/>
  <c r="O827" i="9"/>
  <c r="N827" i="9"/>
  <c r="M827" i="9"/>
  <c r="AN826" i="9"/>
  <c r="N826" i="9"/>
  <c r="M826" i="9"/>
  <c r="AN825" i="9"/>
  <c r="O825" i="9"/>
  <c r="N825" i="9"/>
  <c r="M825" i="9"/>
  <c r="AN824" i="9"/>
  <c r="N824" i="9"/>
  <c r="M824" i="9"/>
  <c r="AN823" i="9"/>
  <c r="M823" i="9"/>
  <c r="AN822" i="9"/>
  <c r="N822" i="9"/>
  <c r="AN821" i="9"/>
  <c r="N821" i="9"/>
  <c r="M821" i="9"/>
  <c r="AN820" i="9"/>
  <c r="M820" i="9"/>
  <c r="AN819" i="9"/>
  <c r="AN818" i="9"/>
  <c r="O818" i="9"/>
  <c r="AN817" i="9"/>
  <c r="O817" i="9"/>
  <c r="N817" i="9"/>
  <c r="M817" i="9"/>
  <c r="AN816" i="9"/>
  <c r="O816" i="9"/>
  <c r="N816" i="9"/>
  <c r="AN815" i="9"/>
  <c r="O815" i="9"/>
  <c r="N815" i="9"/>
  <c r="M815" i="9"/>
  <c r="AN814" i="9"/>
  <c r="O814" i="9"/>
  <c r="N814" i="9"/>
  <c r="M814" i="9"/>
  <c r="AN813" i="9"/>
  <c r="O813" i="9"/>
  <c r="N813" i="9"/>
  <c r="M813" i="9"/>
  <c r="AN812" i="9"/>
  <c r="N812" i="9"/>
  <c r="AN811" i="9"/>
  <c r="O811" i="9"/>
  <c r="M811" i="9"/>
  <c r="AN810" i="9"/>
  <c r="O810" i="9"/>
  <c r="N810" i="9"/>
  <c r="AN809" i="9"/>
  <c r="N809" i="9"/>
  <c r="AN808" i="9"/>
  <c r="O808" i="9"/>
  <c r="M808" i="9"/>
  <c r="AN807" i="9"/>
  <c r="N807" i="9"/>
  <c r="AN806" i="9"/>
  <c r="O806" i="9"/>
  <c r="AN805" i="9"/>
  <c r="O805" i="9"/>
  <c r="AN804" i="9"/>
  <c r="O804" i="9"/>
  <c r="N804" i="9"/>
  <c r="M804" i="9"/>
  <c r="AN803" i="9"/>
  <c r="O803" i="9"/>
  <c r="N803" i="9"/>
  <c r="M803" i="9"/>
  <c r="AN802" i="9"/>
  <c r="O802" i="9"/>
  <c r="N802" i="9"/>
  <c r="M802" i="9"/>
  <c r="AN801" i="9"/>
  <c r="O801" i="9"/>
  <c r="N801" i="9"/>
  <c r="M801" i="9"/>
  <c r="AN800" i="9"/>
  <c r="N800" i="9"/>
  <c r="M800" i="9"/>
  <c r="AN799" i="9"/>
  <c r="M799" i="9"/>
  <c r="AN798" i="9"/>
  <c r="O798" i="9"/>
  <c r="N798" i="9"/>
  <c r="AN797" i="9"/>
  <c r="N797" i="9"/>
  <c r="M797" i="9"/>
  <c r="AN796" i="9"/>
  <c r="M796" i="9"/>
  <c r="AN795" i="9"/>
  <c r="AN794" i="9"/>
  <c r="O794" i="9"/>
  <c r="M794" i="9"/>
  <c r="AN793" i="9"/>
  <c r="O793" i="9"/>
  <c r="N793" i="9"/>
  <c r="AN792" i="9"/>
  <c r="O792" i="9"/>
  <c r="N792" i="9"/>
  <c r="M792" i="9"/>
  <c r="AN791" i="9"/>
  <c r="O791" i="9"/>
  <c r="N791" i="9"/>
  <c r="M791" i="9"/>
  <c r="AN790" i="9"/>
  <c r="O790" i="9"/>
  <c r="N790" i="9"/>
  <c r="M790" i="9"/>
  <c r="AN789" i="9"/>
  <c r="O789" i="9"/>
  <c r="N789" i="9"/>
  <c r="M789" i="9"/>
  <c r="AN788" i="9"/>
  <c r="N788" i="9"/>
  <c r="M788" i="9"/>
  <c r="AN787" i="9"/>
  <c r="O787" i="9"/>
  <c r="M787" i="9"/>
  <c r="AN786" i="9"/>
  <c r="O786" i="9"/>
  <c r="N786" i="9"/>
  <c r="AN785" i="9"/>
  <c r="M785" i="9"/>
  <c r="AN784" i="9"/>
  <c r="AN783" i="9"/>
  <c r="AN782" i="9"/>
  <c r="O782" i="9"/>
  <c r="M782" i="9"/>
  <c r="AN781" i="9"/>
  <c r="O781" i="9"/>
  <c r="AN780" i="9"/>
  <c r="O780" i="9"/>
  <c r="N780" i="9"/>
  <c r="M780" i="9"/>
  <c r="AN779" i="9"/>
  <c r="O779" i="9"/>
  <c r="N779" i="9"/>
  <c r="M779" i="9"/>
  <c r="AN778" i="9"/>
  <c r="N778" i="9"/>
  <c r="M778" i="9"/>
  <c r="AN777" i="9"/>
  <c r="O777" i="9"/>
  <c r="M777" i="9"/>
  <c r="AN776" i="9"/>
  <c r="N776" i="9"/>
  <c r="M776" i="9"/>
  <c r="AN775" i="9"/>
  <c r="M775" i="9"/>
  <c r="AN774" i="9"/>
  <c r="N774" i="9"/>
  <c r="AN773" i="9"/>
  <c r="M773" i="9"/>
  <c r="AN772" i="9"/>
  <c r="O772" i="9"/>
  <c r="AN771" i="9"/>
  <c r="O771" i="9"/>
  <c r="AN770" i="9"/>
  <c r="O770" i="9"/>
  <c r="AN769" i="9"/>
  <c r="O769" i="9"/>
  <c r="N769" i="9"/>
  <c r="AN768" i="9"/>
  <c r="O768" i="9"/>
  <c r="N768" i="9"/>
  <c r="AN767" i="9"/>
  <c r="O767" i="9"/>
  <c r="N767" i="9"/>
  <c r="M767" i="9"/>
  <c r="AN766" i="9"/>
  <c r="O766" i="9"/>
  <c r="N766" i="9"/>
  <c r="M766" i="9"/>
  <c r="AN765" i="9"/>
  <c r="O765" i="9"/>
  <c r="M765" i="9"/>
  <c r="AN764" i="9"/>
  <c r="N764" i="9"/>
  <c r="M764" i="9"/>
  <c r="AN763" i="9"/>
  <c r="O763" i="9"/>
  <c r="M763" i="9"/>
  <c r="AN762" i="9"/>
  <c r="N762" i="9"/>
  <c r="AN761" i="9"/>
  <c r="M761" i="9"/>
  <c r="AN760" i="9"/>
  <c r="AN759" i="9"/>
  <c r="AN758" i="9"/>
  <c r="O758" i="9"/>
  <c r="AN757" i="9"/>
  <c r="O757" i="9"/>
  <c r="N757" i="9"/>
  <c r="M757" i="9"/>
  <c r="AN756" i="9"/>
  <c r="O756" i="9"/>
  <c r="N756" i="9"/>
  <c r="AN755" i="9"/>
  <c r="O755" i="9"/>
  <c r="N755" i="9"/>
  <c r="M755" i="9"/>
  <c r="AN754" i="9"/>
  <c r="O754" i="9"/>
  <c r="N754" i="9"/>
  <c r="M754" i="9"/>
  <c r="AN753" i="9"/>
  <c r="O753" i="9"/>
  <c r="N753" i="9"/>
  <c r="M753" i="9"/>
  <c r="AN752" i="9"/>
  <c r="N752" i="9"/>
  <c r="M752" i="9"/>
  <c r="AN751" i="9"/>
  <c r="M751" i="9"/>
  <c r="AN750" i="9"/>
  <c r="N750" i="9"/>
  <c r="AN749" i="9"/>
  <c r="M749" i="9"/>
  <c r="AN748" i="9"/>
  <c r="AN747" i="9"/>
  <c r="AN746" i="9"/>
  <c r="O746" i="9"/>
  <c r="M746" i="9"/>
  <c r="AN745" i="9"/>
  <c r="O745" i="9"/>
  <c r="AN744" i="9"/>
  <c r="O744" i="9"/>
  <c r="N744" i="9"/>
  <c r="M744" i="9"/>
  <c r="AN743" i="9"/>
  <c r="O743" i="9"/>
  <c r="N743" i="9"/>
  <c r="M743" i="9"/>
  <c r="AN742" i="9"/>
  <c r="N742" i="9"/>
  <c r="M742" i="9"/>
  <c r="AN741" i="9"/>
  <c r="O741" i="9"/>
  <c r="N741" i="9"/>
  <c r="M741" i="9"/>
  <c r="AN740" i="9"/>
  <c r="N740" i="9"/>
  <c r="M740" i="9"/>
  <c r="AN739" i="9"/>
  <c r="M739" i="9"/>
  <c r="AN738" i="9"/>
  <c r="N738" i="9"/>
  <c r="AN737" i="9"/>
  <c r="M737" i="9"/>
  <c r="AN736" i="9"/>
  <c r="AN735" i="9"/>
  <c r="AN734" i="9"/>
  <c r="AN733" i="9"/>
  <c r="O733" i="9"/>
  <c r="AN732" i="9"/>
  <c r="O732" i="9"/>
  <c r="N732" i="9"/>
  <c r="M732" i="9"/>
  <c r="AN731" i="9"/>
  <c r="O731" i="9"/>
  <c r="N731" i="9"/>
  <c r="M731" i="9"/>
  <c r="AN730" i="9"/>
  <c r="O730" i="9"/>
  <c r="N730" i="9"/>
  <c r="M730" i="9"/>
  <c r="AN729" i="9"/>
  <c r="O729" i="9"/>
  <c r="N729" i="9"/>
  <c r="M729" i="9"/>
  <c r="AN728" i="9"/>
  <c r="N728" i="9"/>
  <c r="AN727" i="9"/>
  <c r="O727" i="9"/>
  <c r="M727" i="9"/>
  <c r="AN726" i="9"/>
  <c r="N726" i="9"/>
  <c r="AN725" i="9"/>
  <c r="M725" i="9"/>
  <c r="AN724" i="9"/>
  <c r="AN723" i="9"/>
  <c r="N723" i="9"/>
  <c r="AN722" i="9"/>
  <c r="O722" i="9"/>
  <c r="AN721" i="9"/>
  <c r="O721" i="9"/>
  <c r="N721" i="9"/>
  <c r="AN720" i="9"/>
  <c r="O720" i="9"/>
  <c r="N720" i="9"/>
  <c r="M720" i="9"/>
  <c r="AN719" i="9"/>
  <c r="O719" i="9"/>
  <c r="N719" i="9"/>
  <c r="M719" i="9"/>
  <c r="AN718" i="9"/>
  <c r="O718" i="9"/>
  <c r="N718" i="9"/>
  <c r="M718" i="9"/>
  <c r="AN717" i="9"/>
  <c r="O717" i="9"/>
  <c r="M717" i="9"/>
  <c r="AN716" i="9"/>
  <c r="N716" i="9"/>
  <c r="M716" i="9"/>
  <c r="AN715" i="9"/>
  <c r="O715" i="9"/>
  <c r="M715" i="9"/>
  <c r="AN714" i="9"/>
  <c r="N714" i="9"/>
  <c r="B793" i="25" l="1"/>
  <c r="L941" i="22"/>
  <c r="N941" i="22" s="1"/>
  <c r="L953" i="22"/>
  <c r="N953" i="22" s="1"/>
  <c r="L959" i="22"/>
  <c r="N959" i="22" s="1"/>
  <c r="L728" i="22"/>
  <c r="N728" i="22" s="1"/>
  <c r="L800" i="22"/>
  <c r="N800" i="22" s="1"/>
  <c r="L860" i="22"/>
  <c r="N860" i="22" s="1"/>
  <c r="L872" i="22"/>
  <c r="N872" i="22" s="1"/>
  <c r="L944" i="22"/>
  <c r="N944" i="22" s="1"/>
  <c r="L970" i="22"/>
  <c r="N970" i="22" s="1"/>
  <c r="L982" i="22"/>
  <c r="N982" i="22" s="1"/>
  <c r="L994" i="22"/>
  <c r="N994" i="22" s="1"/>
  <c r="L965" i="22"/>
  <c r="N965" i="22" s="1"/>
  <c r="L772" i="22"/>
  <c r="N772" i="22" s="1"/>
  <c r="L874" i="22"/>
  <c r="N874" i="22" s="1"/>
  <c r="L934" i="22"/>
  <c r="N934" i="22" s="1"/>
  <c r="L967" i="22"/>
  <c r="N967" i="22" s="1"/>
  <c r="L983" i="22"/>
  <c r="N983" i="22" s="1"/>
  <c r="L995" i="22"/>
  <c r="N995" i="22" s="1"/>
  <c r="L1007" i="22"/>
  <c r="N1007" i="22" s="1"/>
  <c r="L943" i="22"/>
  <c r="N943" i="22" s="1"/>
  <c r="L763" i="22"/>
  <c r="N763" i="22" s="1"/>
  <c r="L775" i="22"/>
  <c r="N775" i="22" s="1"/>
  <c r="L741" i="22"/>
  <c r="N741" i="22" s="1"/>
  <c r="L753" i="22"/>
  <c r="N753" i="22" s="1"/>
  <c r="L825" i="22"/>
  <c r="N825" i="22" s="1"/>
  <c r="L933" i="22"/>
  <c r="N933" i="22" s="1"/>
  <c r="L945" i="22"/>
  <c r="N945" i="22" s="1"/>
  <c r="L957" i="22"/>
  <c r="N957" i="22" s="1"/>
  <c r="L718" i="22"/>
  <c r="N718" i="22" s="1"/>
  <c r="L755" i="22"/>
  <c r="N755" i="22" s="1"/>
  <c r="L750" i="22"/>
  <c r="N750" i="22" s="1"/>
  <c r="L758" i="22"/>
  <c r="N758" i="22" s="1"/>
  <c r="L770" i="22"/>
  <c r="N770" i="22" s="1"/>
  <c r="L782" i="22"/>
  <c r="N782" i="22" s="1"/>
  <c r="L788" i="22"/>
  <c r="N788" i="22" s="1"/>
  <c r="L896" i="22"/>
  <c r="N896" i="22" s="1"/>
  <c r="L783" i="22"/>
  <c r="N783" i="22" s="1"/>
  <c r="L802" i="22"/>
  <c r="N802" i="22" s="1"/>
  <c r="L737" i="22"/>
  <c r="N737" i="22" s="1"/>
  <c r="L743" i="22"/>
  <c r="N743" i="22" s="1"/>
  <c r="L791" i="22"/>
  <c r="N791" i="22" s="1"/>
  <c r="L803" i="22"/>
  <c r="N803" i="22" s="1"/>
  <c r="L815" i="22"/>
  <c r="N815" i="22" s="1"/>
  <c r="L863" i="22"/>
  <c r="N863" i="22" s="1"/>
  <c r="L899" i="22"/>
  <c r="N899" i="22" s="1"/>
  <c r="L756" i="22"/>
  <c r="N756" i="22" s="1"/>
  <c r="L768" i="22"/>
  <c r="N768" i="22" s="1"/>
  <c r="L780" i="22"/>
  <c r="N780" i="22" s="1"/>
  <c r="L894" i="22"/>
  <c r="N894" i="22" s="1"/>
  <c r="L739" i="22"/>
  <c r="N739" i="22" s="1"/>
  <c r="L747" i="22"/>
  <c r="N747" i="22" s="1"/>
  <c r="L824" i="22"/>
  <c r="N824" i="22" s="1"/>
  <c r="L830" i="22"/>
  <c r="N830" i="22" s="1"/>
  <c r="L842" i="22"/>
  <c r="N842" i="22" s="1"/>
  <c r="L854" i="22"/>
  <c r="N854" i="22" s="1"/>
  <c r="L907" i="22"/>
  <c r="N907" i="22" s="1"/>
  <c r="L919" i="22"/>
  <c r="N919" i="22" s="1"/>
  <c r="L931" i="22"/>
  <c r="N931" i="22" s="1"/>
  <c r="L748" i="22"/>
  <c r="N748" i="22" s="1"/>
  <c r="L807" i="22"/>
  <c r="N807" i="22" s="1"/>
  <c r="L819" i="22"/>
  <c r="N819" i="22" s="1"/>
  <c r="L855" i="22"/>
  <c r="N855" i="22" s="1"/>
  <c r="L897" i="22"/>
  <c r="N897" i="22" s="1"/>
  <c r="L932" i="22"/>
  <c r="N932" i="22" s="1"/>
  <c r="L968" i="22"/>
  <c r="N968" i="22" s="1"/>
  <c r="L980" i="22"/>
  <c r="N980" i="22" s="1"/>
  <c r="L992" i="22"/>
  <c r="N992" i="22" s="1"/>
  <c r="L719" i="22"/>
  <c r="N719" i="22" s="1"/>
  <c r="L790" i="22"/>
  <c r="N790" i="22" s="1"/>
  <c r="L814" i="22"/>
  <c r="N814" i="22" s="1"/>
  <c r="L820" i="22"/>
  <c r="N820" i="22" s="1"/>
  <c r="L844" i="22"/>
  <c r="N844" i="22" s="1"/>
  <c r="L862" i="22"/>
  <c r="N862" i="22" s="1"/>
  <c r="L927" i="22"/>
  <c r="N927" i="22" s="1"/>
  <c r="L827" i="22"/>
  <c r="N827" i="22" s="1"/>
  <c r="L886" i="22"/>
  <c r="N886" i="22" s="1"/>
  <c r="L892" i="22"/>
  <c r="N892" i="22" s="1"/>
  <c r="L881" i="22"/>
  <c r="N881" i="22" s="1"/>
  <c r="L893" i="22"/>
  <c r="N893" i="22" s="1"/>
  <c r="L745" i="22"/>
  <c r="N745" i="22" s="1"/>
  <c r="L822" i="22"/>
  <c r="N822" i="22" s="1"/>
  <c r="L828" i="22"/>
  <c r="N828" i="22" s="1"/>
  <c r="L840" i="22"/>
  <c r="N840" i="22" s="1"/>
  <c r="L852" i="22"/>
  <c r="N852" i="22" s="1"/>
  <c r="L752" i="22"/>
  <c r="N752" i="22" s="1"/>
  <c r="L805" i="22"/>
  <c r="N805" i="22" s="1"/>
  <c r="L817" i="22"/>
  <c r="N817" i="22" s="1"/>
  <c r="L835" i="22"/>
  <c r="N835" i="22" s="1"/>
  <c r="L847" i="22"/>
  <c r="N847" i="22" s="1"/>
  <c r="L721" i="22"/>
  <c r="N721" i="22" s="1"/>
  <c r="L731" i="22"/>
  <c r="N731" i="22" s="1"/>
  <c r="L733" i="22"/>
  <c r="N733" i="22" s="1"/>
  <c r="L735" i="22"/>
  <c r="N735" i="22" s="1"/>
  <c r="L749" i="22"/>
  <c r="N749" i="22" s="1"/>
  <c r="L751" i="22"/>
  <c r="N751" i="22" s="1"/>
  <c r="L787" i="22"/>
  <c r="N787" i="22" s="1"/>
  <c r="L789" i="22"/>
  <c r="N789" i="22" s="1"/>
  <c r="L796" i="22"/>
  <c r="N796" i="22" s="1"/>
  <c r="L812" i="22"/>
  <c r="N812" i="22" s="1"/>
  <c r="L837" i="22"/>
  <c r="N837" i="22" s="1"/>
  <c r="L839" i="22"/>
  <c r="N839" i="22" s="1"/>
  <c r="L845" i="22"/>
  <c r="N845" i="22" s="1"/>
  <c r="L849" i="22"/>
  <c r="N849" i="22" s="1"/>
  <c r="L851" i="22"/>
  <c r="N851" i="22" s="1"/>
  <c r="L865" i="22"/>
  <c r="N865" i="22" s="1"/>
  <c r="L895" i="22"/>
  <c r="N895" i="22" s="1"/>
  <c r="L940" i="22"/>
  <c r="N940" i="22" s="1"/>
  <c r="L946" i="22"/>
  <c r="N946" i="22" s="1"/>
  <c r="L958" i="22"/>
  <c r="N958" i="22" s="1"/>
  <c r="L1009" i="22"/>
  <c r="N1009" i="22" s="1"/>
  <c r="L1011" i="22"/>
  <c r="N1011" i="22" s="1"/>
  <c r="L1015" i="22"/>
  <c r="N1015" i="22" s="1"/>
  <c r="L875" i="22"/>
  <c r="N875" i="22" s="1"/>
  <c r="L877" i="22"/>
  <c r="N877" i="22" s="1"/>
  <c r="L879" i="22"/>
  <c r="N879" i="22" s="1"/>
  <c r="L887" i="22"/>
  <c r="N887" i="22" s="1"/>
  <c r="L889" i="22"/>
  <c r="N889" i="22" s="1"/>
  <c r="L891" i="22"/>
  <c r="N891" i="22" s="1"/>
  <c r="L900" i="22"/>
  <c r="N900" i="22" s="1"/>
  <c r="L902" i="22"/>
  <c r="N902" i="22" s="1"/>
  <c r="L912" i="22"/>
  <c r="N912" i="22" s="1"/>
  <c r="L914" i="22"/>
  <c r="N914" i="22" s="1"/>
  <c r="L916" i="22"/>
  <c r="N916" i="22" s="1"/>
  <c r="L924" i="22"/>
  <c r="N924" i="22" s="1"/>
  <c r="L926" i="22"/>
  <c r="N926" i="22" s="1"/>
  <c r="L972" i="22"/>
  <c r="N972" i="22" s="1"/>
  <c r="L974" i="22"/>
  <c r="N974" i="22" s="1"/>
  <c r="L976" i="22"/>
  <c r="N976" i="22" s="1"/>
  <c r="L978" i="22"/>
  <c r="N978" i="22" s="1"/>
  <c r="L984" i="22"/>
  <c r="N984" i="22" s="1"/>
  <c r="L986" i="22"/>
  <c r="N986" i="22" s="1"/>
  <c r="L988" i="22"/>
  <c r="N988" i="22" s="1"/>
  <c r="L990" i="22"/>
  <c r="N990" i="22" s="1"/>
  <c r="L996" i="22"/>
  <c r="N996" i="22" s="1"/>
  <c r="L998" i="22"/>
  <c r="N998" i="22" s="1"/>
  <c r="L1000" i="22"/>
  <c r="N1000" i="22" s="1"/>
  <c r="L1006" i="22"/>
  <c r="N1006" i="22" s="1"/>
  <c r="L716" i="22"/>
  <c r="N716" i="22" s="1"/>
  <c r="L724" i="22"/>
  <c r="N724" i="22" s="1"/>
  <c r="L730" i="22"/>
  <c r="N730" i="22" s="1"/>
  <c r="L742" i="22"/>
  <c r="N742" i="22" s="1"/>
  <c r="L765" i="22"/>
  <c r="N765" i="22" s="1"/>
  <c r="L767" i="22"/>
  <c r="N767" i="22" s="1"/>
  <c r="L773" i="22"/>
  <c r="N773" i="22" s="1"/>
  <c r="L777" i="22"/>
  <c r="N777" i="22" s="1"/>
  <c r="L779" i="22"/>
  <c r="N779" i="22" s="1"/>
  <c r="L793" i="22"/>
  <c r="N793" i="22" s="1"/>
  <c r="L809" i="22"/>
  <c r="N809" i="22" s="1"/>
  <c r="L821" i="22"/>
  <c r="N821" i="22" s="1"/>
  <c r="L823" i="22"/>
  <c r="N823" i="22" s="1"/>
  <c r="L859" i="22"/>
  <c r="N859" i="22" s="1"/>
  <c r="L861" i="22"/>
  <c r="N861" i="22" s="1"/>
  <c r="L868" i="22"/>
  <c r="N868" i="22" s="1"/>
  <c r="L884" i="22"/>
  <c r="N884" i="22" s="1"/>
  <c r="L909" i="22"/>
  <c r="N909" i="22" s="1"/>
  <c r="L911" i="22"/>
  <c r="N911" i="22" s="1"/>
  <c r="L917" i="22"/>
  <c r="N917" i="22" s="1"/>
  <c r="L921" i="22"/>
  <c r="N921" i="22" s="1"/>
  <c r="L923" i="22"/>
  <c r="N923" i="22" s="1"/>
  <c r="L935" i="22"/>
  <c r="N935" i="22" s="1"/>
  <c r="L937" i="22"/>
  <c r="N937" i="22" s="1"/>
  <c r="L947" i="22"/>
  <c r="N947" i="22" s="1"/>
  <c r="L949" i="22"/>
  <c r="N949" i="22" s="1"/>
  <c r="L951" i="22"/>
  <c r="N951" i="22" s="1"/>
  <c r="L955" i="22"/>
  <c r="N955" i="22" s="1"/>
  <c r="L961" i="22"/>
  <c r="N961" i="22" s="1"/>
  <c r="L963" i="22"/>
  <c r="N963" i="22" s="1"/>
  <c r="L989" i="22"/>
  <c r="N989" i="22" s="1"/>
  <c r="L991" i="22"/>
  <c r="N991" i="22" s="1"/>
  <c r="L993" i="22"/>
  <c r="N993" i="22" s="1"/>
  <c r="L1001" i="22"/>
  <c r="N1001" i="22" s="1"/>
  <c r="L1003" i="22"/>
  <c r="N1003" i="22" s="1"/>
  <c r="L1005" i="22"/>
  <c r="N1005" i="22" s="1"/>
  <c r="L725" i="22"/>
  <c r="N725" i="22" s="1"/>
  <c r="L727" i="22"/>
  <c r="N727" i="22" s="1"/>
  <c r="L729" i="22"/>
  <c r="N729" i="22" s="1"/>
  <c r="L764" i="22"/>
  <c r="N764" i="22" s="1"/>
  <c r="L766" i="22"/>
  <c r="N766" i="22" s="1"/>
  <c r="L811" i="22"/>
  <c r="N811" i="22" s="1"/>
  <c r="L813" i="22"/>
  <c r="N813" i="22" s="1"/>
  <c r="L836" i="22"/>
  <c r="N836" i="22" s="1"/>
  <c r="L838" i="22"/>
  <c r="N838" i="22" s="1"/>
  <c r="L883" i="22"/>
  <c r="N883" i="22" s="1"/>
  <c r="L885" i="22"/>
  <c r="N885" i="22" s="1"/>
  <c r="L908" i="22"/>
  <c r="N908" i="22" s="1"/>
  <c r="L910" i="22"/>
  <c r="N910" i="22" s="1"/>
  <c r="L929" i="22"/>
  <c r="N929" i="22" s="1"/>
  <c r="L717" i="22"/>
  <c r="N717" i="22" s="1"/>
  <c r="L740" i="22"/>
  <c r="N740" i="22" s="1"/>
  <c r="L754" i="22"/>
  <c r="N754" i="22" s="1"/>
  <c r="L761" i="22"/>
  <c r="N761" i="22" s="1"/>
  <c r="L776" i="22"/>
  <c r="N776" i="22" s="1"/>
  <c r="L778" i="22"/>
  <c r="N778" i="22" s="1"/>
  <c r="L785" i="22"/>
  <c r="N785" i="22" s="1"/>
  <c r="L797" i="22"/>
  <c r="N797" i="22" s="1"/>
  <c r="L799" i="22"/>
  <c r="N799" i="22" s="1"/>
  <c r="L801" i="22"/>
  <c r="N801" i="22" s="1"/>
  <c r="L826" i="22"/>
  <c r="N826" i="22" s="1"/>
  <c r="L833" i="22"/>
  <c r="N833" i="22" s="1"/>
  <c r="L848" i="22"/>
  <c r="N848" i="22" s="1"/>
  <c r="L850" i="22"/>
  <c r="N850" i="22" s="1"/>
  <c r="L857" i="22"/>
  <c r="N857" i="22" s="1"/>
  <c r="L869" i="22"/>
  <c r="N869" i="22" s="1"/>
  <c r="L871" i="22"/>
  <c r="N871" i="22" s="1"/>
  <c r="L873" i="22"/>
  <c r="N873" i="22" s="1"/>
  <c r="L898" i="22"/>
  <c r="N898" i="22" s="1"/>
  <c r="L905" i="22"/>
  <c r="N905" i="22" s="1"/>
  <c r="L920" i="22"/>
  <c r="N920" i="22" s="1"/>
  <c r="L922" i="22"/>
  <c r="N922" i="22" s="1"/>
  <c r="L956" i="22"/>
  <c r="N956" i="22" s="1"/>
  <c r="L969" i="22"/>
  <c r="N969" i="22" s="1"/>
  <c r="L971" i="22"/>
  <c r="N971" i="22" s="1"/>
  <c r="L977" i="22"/>
  <c r="N977" i="22" s="1"/>
  <c r="L979" i="22"/>
  <c r="N979" i="22" s="1"/>
  <c r="L981" i="22"/>
  <c r="N981" i="22" s="1"/>
  <c r="L1004" i="22"/>
  <c r="N1004" i="22" s="1"/>
  <c r="L1013" i="22"/>
  <c r="N1013" i="22" s="1"/>
  <c r="L723" i="22"/>
  <c r="N723" i="22" s="1"/>
  <c r="L757" i="22"/>
  <c r="N757" i="22" s="1"/>
  <c r="L774" i="22"/>
  <c r="N774" i="22" s="1"/>
  <c r="L832" i="22"/>
  <c r="N832" i="22" s="1"/>
  <c r="L760" i="22"/>
  <c r="N760" i="22" s="1"/>
  <c r="L795" i="22"/>
  <c r="N795" i="22" s="1"/>
  <c r="L829" i="22"/>
  <c r="N829" i="22" s="1"/>
  <c r="L846" i="22"/>
  <c r="N846" i="22" s="1"/>
  <c r="L867" i="22"/>
  <c r="N867" i="22" s="1"/>
  <c r="L901" i="22"/>
  <c r="N901" i="22" s="1"/>
  <c r="L904" i="22"/>
  <c r="N904" i="22" s="1"/>
  <c r="L918" i="22"/>
  <c r="N918" i="22" s="1"/>
  <c r="L960" i="22"/>
  <c r="N960" i="22" s="1"/>
  <c r="L962" i="22"/>
  <c r="N962" i="22" s="1"/>
  <c r="L964" i="22"/>
  <c r="N964" i="22" s="1"/>
  <c r="L966" i="22"/>
  <c r="N966" i="22" s="1"/>
  <c r="L985" i="22"/>
  <c r="N985" i="22" s="1"/>
  <c r="L987" i="22"/>
  <c r="N987" i="22" s="1"/>
  <c r="L720" i="22"/>
  <c r="N720" i="22" s="1"/>
  <c r="L722" i="22"/>
  <c r="N722" i="22" s="1"/>
  <c r="L732" i="22"/>
  <c r="N732" i="22" s="1"/>
  <c r="L734" i="22"/>
  <c r="N734" i="22" s="1"/>
  <c r="L736" i="22"/>
  <c r="N736" i="22" s="1"/>
  <c r="L744" i="22"/>
  <c r="N744" i="22" s="1"/>
  <c r="L746" i="22"/>
  <c r="N746" i="22" s="1"/>
  <c r="L759" i="22"/>
  <c r="N759" i="22" s="1"/>
  <c r="L769" i="22"/>
  <c r="N769" i="22" s="1"/>
  <c r="L771" i="22"/>
  <c r="N771" i="22" s="1"/>
  <c r="L781" i="22"/>
  <c r="N781" i="22" s="1"/>
  <c r="L784" i="22"/>
  <c r="N784" i="22" s="1"/>
  <c r="L786" i="22"/>
  <c r="N786" i="22" s="1"/>
  <c r="L792" i="22"/>
  <c r="N792" i="22" s="1"/>
  <c r="L794" i="22"/>
  <c r="N794" i="22" s="1"/>
  <c r="L804" i="22"/>
  <c r="N804" i="22" s="1"/>
  <c r="L806" i="22"/>
  <c r="N806" i="22" s="1"/>
  <c r="L808" i="22"/>
  <c r="N808" i="22" s="1"/>
  <c r="L816" i="22"/>
  <c r="N816" i="22" s="1"/>
  <c r="L818" i="22"/>
  <c r="N818" i="22" s="1"/>
  <c r="L831" i="22"/>
  <c r="N831" i="22" s="1"/>
  <c r="L841" i="22"/>
  <c r="N841" i="22" s="1"/>
  <c r="L843" i="22"/>
  <c r="N843" i="22" s="1"/>
  <c r="L853" i="22"/>
  <c r="N853" i="22" s="1"/>
  <c r="L856" i="22"/>
  <c r="N856" i="22" s="1"/>
  <c r="L858" i="22"/>
  <c r="N858" i="22" s="1"/>
  <c r="L864" i="22"/>
  <c r="N864" i="22" s="1"/>
  <c r="L866" i="22"/>
  <c r="N866" i="22" s="1"/>
  <c r="L876" i="22"/>
  <c r="N876" i="22" s="1"/>
  <c r="L878" i="22"/>
  <c r="N878" i="22" s="1"/>
  <c r="L880" i="22"/>
  <c r="N880" i="22" s="1"/>
  <c r="L888" i="22"/>
  <c r="N888" i="22" s="1"/>
  <c r="L890" i="22"/>
  <c r="N890" i="22" s="1"/>
  <c r="L903" i="22"/>
  <c r="N903" i="22" s="1"/>
  <c r="L913" i="22"/>
  <c r="N913" i="22" s="1"/>
  <c r="L915" i="22"/>
  <c r="N915" i="22" s="1"/>
  <c r="L925" i="22"/>
  <c r="N925" i="22" s="1"/>
  <c r="L928" i="22"/>
  <c r="N928" i="22" s="1"/>
  <c r="L930" i="22"/>
  <c r="N930" i="22" s="1"/>
  <c r="L936" i="22"/>
  <c r="N936" i="22" s="1"/>
  <c r="L938" i="22"/>
  <c r="N938" i="22" s="1"/>
  <c r="L948" i="22"/>
  <c r="N948" i="22" s="1"/>
  <c r="L950" i="22"/>
  <c r="N950" i="22" s="1"/>
  <c r="L952" i="22"/>
  <c r="N952" i="22" s="1"/>
  <c r="L954" i="22"/>
  <c r="N954" i="22" s="1"/>
  <c r="L973" i="22"/>
  <c r="N973" i="22" s="1"/>
  <c r="L975" i="22"/>
  <c r="N975" i="22" s="1"/>
  <c r="L1008" i="22"/>
  <c r="N1008" i="22" s="1"/>
  <c r="L1010" i="22"/>
  <c r="N1010" i="22" s="1"/>
  <c r="L1012" i="22"/>
  <c r="N1012" i="22" s="1"/>
  <c r="L1014" i="22"/>
  <c r="N1014" i="22" s="1"/>
  <c r="L939" i="22"/>
  <c r="N939" i="22" s="1"/>
  <c r="L997" i="22"/>
  <c r="N997" i="22" s="1"/>
  <c r="L999" i="22"/>
  <c r="N999" i="22" s="1"/>
  <c r="R767" i="9"/>
  <c r="S774" i="9"/>
  <c r="S786" i="9"/>
  <c r="AD834" i="9"/>
  <c r="AD994" i="9"/>
  <c r="AD808" i="9"/>
  <c r="S809" i="9"/>
  <c r="R804" i="9"/>
  <c r="R1002" i="9"/>
  <c r="S976" i="9"/>
  <c r="S933" i="9"/>
  <c r="R971" i="9"/>
  <c r="AD985" i="9"/>
  <c r="S940" i="9"/>
  <c r="AD718" i="9"/>
  <c r="R796" i="9"/>
  <c r="AD784" i="9"/>
  <c r="R735" i="9"/>
  <c r="S754" i="9"/>
  <c r="S803" i="9"/>
  <c r="R725" i="9"/>
  <c r="R810" i="9"/>
  <c r="R867" i="9"/>
  <c r="S986" i="9"/>
  <c r="R729" i="9"/>
  <c r="S730" i="9"/>
  <c r="S749" i="9"/>
  <c r="R764" i="9"/>
  <c r="R768" i="9"/>
  <c r="AD832" i="9"/>
  <c r="AD828" i="9"/>
  <c r="AD887" i="9"/>
  <c r="AD721" i="9"/>
  <c r="R723" i="9"/>
  <c r="AD725" i="9"/>
  <c r="S732" i="9"/>
  <c r="S735" i="9"/>
  <c r="S745" i="9"/>
  <c r="S829" i="9"/>
  <c r="S854" i="9"/>
  <c r="S737" i="9"/>
  <c r="S804" i="9"/>
  <c r="R825" i="9"/>
  <c r="AD849" i="9"/>
  <c r="AD863" i="9"/>
  <c r="AD764" i="9"/>
  <c r="R787" i="9"/>
  <c r="AD804" i="9"/>
  <c r="S819" i="9"/>
  <c r="AD843" i="9"/>
  <c r="R855" i="9"/>
  <c r="AD894" i="9"/>
  <c r="R744" i="9"/>
  <c r="AD783" i="9"/>
  <c r="S785" i="9"/>
  <c r="S846" i="9"/>
  <c r="R849" i="9"/>
  <c r="S717" i="9"/>
  <c r="S743" i="9"/>
  <c r="AD781" i="9"/>
  <c r="S823" i="9"/>
  <c r="R843" i="9"/>
  <c r="S742" i="9"/>
  <c r="AD735" i="9"/>
  <c r="R769" i="9"/>
  <c r="R775" i="9"/>
  <c r="AD911" i="9"/>
  <c r="S720" i="9"/>
  <c r="S724" i="9"/>
  <c r="AD733" i="9"/>
  <c r="AD739" i="9"/>
  <c r="R798" i="9"/>
  <c r="S812" i="9"/>
  <c r="AD851" i="9"/>
  <c r="AD892" i="9"/>
  <c r="R892" i="9"/>
  <c r="R987" i="9"/>
  <c r="AD723" i="9"/>
  <c r="S722" i="9"/>
  <c r="S759" i="9"/>
  <c r="R761" i="9"/>
  <c r="AD785" i="9"/>
  <c r="R715" i="9"/>
  <c r="R717" i="9"/>
  <c r="AD720" i="9"/>
  <c r="R722" i="9"/>
  <c r="AD736" i="9"/>
  <c r="R741" i="9"/>
  <c r="AD761" i="9"/>
  <c r="AD798" i="9"/>
  <c r="S718" i="9"/>
  <c r="S772" i="9"/>
  <c r="AD780" i="9"/>
  <c r="S794" i="9"/>
  <c r="AD796" i="9"/>
  <c r="AD817" i="9"/>
  <c r="R824" i="9"/>
  <c r="S852" i="9"/>
  <c r="S999" i="9"/>
  <c r="AD838" i="9"/>
  <c r="AD875" i="9"/>
  <c r="R880" i="9"/>
  <c r="S907" i="9"/>
  <c r="R970" i="9"/>
  <c r="S807" i="9"/>
  <c r="R836" i="9"/>
  <c r="S914" i="9"/>
  <c r="R922" i="9"/>
  <c r="R944" i="9"/>
  <c r="AD946" i="9"/>
  <c r="S979" i="9"/>
  <c r="AD982" i="9"/>
  <c r="AD999" i="9"/>
  <c r="S900" i="9"/>
  <c r="S910" i="9"/>
  <c r="R999" i="9"/>
  <c r="S1002" i="9"/>
  <c r="AD1002" i="9"/>
  <c r="R900" i="9"/>
  <c r="AD925" i="9"/>
  <c r="S943" i="9"/>
  <c r="S1013" i="9"/>
  <c r="AD826" i="9"/>
  <c r="AD845" i="9"/>
  <c r="R865" i="9"/>
  <c r="S877" i="9"/>
  <c r="R890" i="9"/>
  <c r="AD890" i="9"/>
  <c r="R895" i="9"/>
  <c r="R908" i="9"/>
  <c r="AD972" i="9"/>
  <c r="S988" i="9"/>
  <c r="AD1013" i="9"/>
  <c r="S903" i="9"/>
  <c r="S891" i="9"/>
  <c r="S894" i="9"/>
  <c r="S957" i="9"/>
  <c r="AD965" i="9"/>
  <c r="R965" i="9"/>
  <c r="R1014" i="9"/>
  <c r="AD900" i="9"/>
  <c r="AD920" i="9"/>
  <c r="S926" i="9"/>
  <c r="R949" i="9"/>
  <c r="AD967" i="9"/>
  <c r="R913" i="9"/>
  <c r="S937" i="9"/>
  <c r="S962" i="9"/>
  <c r="AD986" i="9"/>
  <c r="R1008" i="9"/>
  <c r="AD901" i="9"/>
  <c r="S911" i="9"/>
  <c r="S921" i="9"/>
  <c r="S968" i="9"/>
  <c r="S984" i="9"/>
  <c r="R1005" i="9"/>
  <c r="AD918" i="9"/>
  <c r="S889" i="9"/>
  <c r="R897" i="9"/>
  <c r="R915" i="9"/>
  <c r="R958" i="9"/>
  <c r="R959" i="9"/>
  <c r="S973" i="9"/>
  <c r="R991" i="9"/>
  <c r="S993" i="9"/>
  <c r="AD893" i="9"/>
  <c r="R981" i="9"/>
  <c r="R996" i="9"/>
  <c r="AD931" i="9"/>
  <c r="S954" i="9"/>
  <c r="AD988" i="9"/>
  <c r="S1007" i="9"/>
  <c r="L1002" i="22"/>
  <c r="N1002" i="22" s="1"/>
  <c r="L762" i="22"/>
  <c r="N762" i="22" s="1"/>
  <c r="L834" i="22"/>
  <c r="N834" i="22" s="1"/>
  <c r="L906" i="22"/>
  <c r="N906" i="22" s="1"/>
  <c r="L738" i="22"/>
  <c r="N738" i="22" s="1"/>
  <c r="L810" i="22"/>
  <c r="N810" i="22" s="1"/>
  <c r="L882" i="22"/>
  <c r="N882" i="22" s="1"/>
  <c r="L726" i="22"/>
  <c r="N726" i="22" s="1"/>
  <c r="L798" i="22"/>
  <c r="N798" i="22" s="1"/>
  <c r="L870" i="22"/>
  <c r="N870" i="22" s="1"/>
  <c r="L942" i="22"/>
  <c r="N942" i="22" s="1"/>
  <c r="AD722" i="9"/>
  <c r="S723" i="9"/>
  <c r="R724" i="9"/>
  <c r="S736" i="9"/>
  <c r="R746" i="9"/>
  <c r="R755" i="9"/>
  <c r="AD755" i="9"/>
  <c r="AD724" i="9"/>
  <c r="S725" i="9"/>
  <c r="R726" i="9"/>
  <c r="AD741" i="9"/>
  <c r="S741" i="9"/>
  <c r="R742" i="9"/>
  <c r="AD742" i="9"/>
  <c r="AD746" i="9"/>
  <c r="AD752" i="9"/>
  <c r="S726" i="9"/>
  <c r="R727" i="9"/>
  <c r="R734" i="9"/>
  <c r="AD734" i="9"/>
  <c r="R740" i="9"/>
  <c r="AD740" i="9"/>
  <c r="S791" i="9"/>
  <c r="AD714" i="9"/>
  <c r="S715" i="9"/>
  <c r="R716" i="9"/>
  <c r="AD726" i="9"/>
  <c r="S727" i="9"/>
  <c r="R728" i="9"/>
  <c r="S734" i="9"/>
  <c r="S740" i="9"/>
  <c r="S744" i="9"/>
  <c r="AD744" i="9"/>
  <c r="AD762" i="9"/>
  <c r="S763" i="9"/>
  <c r="R714" i="9"/>
  <c r="S714" i="9"/>
  <c r="AD727" i="9"/>
  <c r="S728" i="9"/>
  <c r="R733" i="9"/>
  <c r="R739" i="9"/>
  <c r="S747" i="9"/>
  <c r="R752" i="9"/>
  <c r="R763" i="9"/>
  <c r="AD763" i="9"/>
  <c r="AD770" i="9"/>
  <c r="AD771" i="9"/>
  <c r="R771" i="9"/>
  <c r="S771" i="9"/>
  <c r="AD716" i="9"/>
  <c r="R718" i="9"/>
  <c r="AD728" i="9"/>
  <c r="S729" i="9"/>
  <c r="R730" i="9"/>
  <c r="R732" i="9"/>
  <c r="AD732" i="9"/>
  <c r="S733" i="9"/>
  <c r="S739" i="9"/>
  <c r="AD747" i="9"/>
  <c r="S716" i="9"/>
  <c r="AD717" i="9"/>
  <c r="R719" i="9"/>
  <c r="AD729" i="9"/>
  <c r="R731" i="9"/>
  <c r="R738" i="9"/>
  <c r="AD738" i="9"/>
  <c r="R754" i="9"/>
  <c r="S719" i="9"/>
  <c r="AD730" i="9"/>
  <c r="S731" i="9"/>
  <c r="AD731" i="9"/>
  <c r="S738" i="9"/>
  <c r="R756" i="9"/>
  <c r="AD715" i="9"/>
  <c r="R720" i="9"/>
  <c r="AD719" i="9"/>
  <c r="R721" i="9"/>
  <c r="R737" i="9"/>
  <c r="AD737" i="9"/>
  <c r="R743" i="9"/>
  <c r="AD743" i="9"/>
  <c r="R757" i="9"/>
  <c r="AD792" i="9"/>
  <c r="S721" i="9"/>
  <c r="AD745" i="9"/>
  <c r="R745" i="9"/>
  <c r="R751" i="9"/>
  <c r="AD753" i="9"/>
  <c r="AD754" i="9"/>
  <c r="R736" i="9"/>
  <c r="S755" i="9"/>
  <c r="R760" i="9"/>
  <c r="R759" i="9"/>
  <c r="AD766" i="9"/>
  <c r="S773" i="9"/>
  <c r="S784" i="9"/>
  <c r="R794" i="9"/>
  <c r="R795" i="9"/>
  <c r="AD795" i="9"/>
  <c r="AD757" i="9"/>
  <c r="R790" i="9"/>
  <c r="S793" i="9"/>
  <c r="S746" i="9"/>
  <c r="R747" i="9"/>
  <c r="AD758" i="9"/>
  <c r="S761" i="9"/>
  <c r="S764" i="9"/>
  <c r="AD772" i="9"/>
  <c r="R784" i="9"/>
  <c r="R748" i="9"/>
  <c r="R765" i="9"/>
  <c r="R772" i="9"/>
  <c r="R781" i="9"/>
  <c r="S748" i="9"/>
  <c r="R749" i="9"/>
  <c r="AD760" i="9"/>
  <c r="S765" i="9"/>
  <c r="S770" i="9"/>
  <c r="AD748" i="9"/>
  <c r="R750" i="9"/>
  <c r="R762" i="9"/>
  <c r="R766" i="9"/>
  <c r="R786" i="9"/>
  <c r="AD786" i="9"/>
  <c r="R789" i="9"/>
  <c r="AD749" i="9"/>
  <c r="S750" i="9"/>
  <c r="AD756" i="9"/>
  <c r="S756" i="9"/>
  <c r="S762" i="9"/>
  <c r="S766" i="9"/>
  <c r="R778" i="9"/>
  <c r="S795" i="9"/>
  <c r="AD750" i="9"/>
  <c r="S751" i="9"/>
  <c r="S758" i="9"/>
  <c r="S760" i="9"/>
  <c r="AD773" i="9"/>
  <c r="AD751" i="9"/>
  <c r="S752" i="9"/>
  <c r="R753" i="9"/>
  <c r="AD759" i="9"/>
  <c r="AD767" i="9"/>
  <c r="S767" i="9"/>
  <c r="S753" i="9"/>
  <c r="AD769" i="9"/>
  <c r="S782" i="9"/>
  <c r="R792" i="9"/>
  <c r="AD793" i="9"/>
  <c r="AD765" i="9"/>
  <c r="AD768" i="9"/>
  <c r="R774" i="9"/>
  <c r="AD774" i="9"/>
  <c r="R777" i="9"/>
  <c r="R780" i="9"/>
  <c r="AD782" i="9"/>
  <c r="S775" i="9"/>
  <c r="R776" i="9"/>
  <c r="S787" i="9"/>
  <c r="R788" i="9"/>
  <c r="S796" i="9"/>
  <c r="AD802" i="9"/>
  <c r="R816" i="9"/>
  <c r="AD775" i="9"/>
  <c r="S776" i="9"/>
  <c r="AD787" i="9"/>
  <c r="S788" i="9"/>
  <c r="AD776" i="9"/>
  <c r="S777" i="9"/>
  <c r="AD788" i="9"/>
  <c r="S789" i="9"/>
  <c r="AD791" i="9"/>
  <c r="R791" i="9"/>
  <c r="AD809" i="9"/>
  <c r="R809" i="9"/>
  <c r="AD777" i="9"/>
  <c r="S778" i="9"/>
  <c r="R779" i="9"/>
  <c r="AD789" i="9"/>
  <c r="S790" i="9"/>
  <c r="AD790" i="9"/>
  <c r="R793" i="9"/>
  <c r="AD803" i="9"/>
  <c r="R803" i="9"/>
  <c r="AD778" i="9"/>
  <c r="S779" i="9"/>
  <c r="S768" i="9"/>
  <c r="AD779" i="9"/>
  <c r="S780" i="9"/>
  <c r="S800" i="9"/>
  <c r="S806" i="9"/>
  <c r="S841" i="9"/>
  <c r="S757" i="9"/>
  <c r="R758" i="9"/>
  <c r="S769" i="9"/>
  <c r="R770" i="9"/>
  <c r="S781" i="9"/>
  <c r="R782" i="9"/>
  <c r="AD794" i="9"/>
  <c r="S797" i="9"/>
  <c r="R799" i="9"/>
  <c r="S802" i="9"/>
  <c r="AD806" i="9"/>
  <c r="S818" i="9"/>
  <c r="R783" i="9"/>
  <c r="AD797" i="9"/>
  <c r="R797" i="9"/>
  <c r="R802" i="9"/>
  <c r="S816" i="9"/>
  <c r="AD818" i="9"/>
  <c r="R820" i="9"/>
  <c r="S783" i="9"/>
  <c r="S792" i="9"/>
  <c r="S814" i="9"/>
  <c r="AD816" i="9"/>
  <c r="R773" i="9"/>
  <c r="R785" i="9"/>
  <c r="R808" i="9"/>
  <c r="AD805" i="9"/>
  <c r="AD807" i="9"/>
  <c r="S808" i="9"/>
  <c r="AD819" i="9"/>
  <c r="AD820" i="9"/>
  <c r="S820" i="9"/>
  <c r="AD835" i="9"/>
  <c r="S798" i="9"/>
  <c r="S810" i="9"/>
  <c r="R811" i="9"/>
  <c r="AD866" i="9"/>
  <c r="R866" i="9"/>
  <c r="S866" i="9"/>
  <c r="S799" i="9"/>
  <c r="R800" i="9"/>
  <c r="AD810" i="9"/>
  <c r="S811" i="9"/>
  <c r="R812" i="9"/>
  <c r="AD821" i="9"/>
  <c r="R826" i="9"/>
  <c r="R830" i="9"/>
  <c r="R837" i="9"/>
  <c r="AD840" i="9"/>
  <c r="R846" i="9"/>
  <c r="AD799" i="9"/>
  <c r="R801" i="9"/>
  <c r="AD811" i="9"/>
  <c r="R813" i="9"/>
  <c r="AD836" i="9"/>
  <c r="S836" i="9"/>
  <c r="S844" i="9"/>
  <c r="AD800" i="9"/>
  <c r="S801" i="9"/>
  <c r="AD812" i="9"/>
  <c r="S813" i="9"/>
  <c r="R814" i="9"/>
  <c r="AD822" i="9"/>
  <c r="AD829" i="9"/>
  <c r="R829" i="9"/>
  <c r="S835" i="9"/>
  <c r="R838" i="9"/>
  <c r="R842" i="9"/>
  <c r="AD844" i="9"/>
  <c r="AD801" i="9"/>
  <c r="AD813" i="9"/>
  <c r="R815" i="9"/>
  <c r="AD823" i="9"/>
  <c r="R835" i="9"/>
  <c r="AD814" i="9"/>
  <c r="S815" i="9"/>
  <c r="AD841" i="9"/>
  <c r="R841" i="9"/>
  <c r="R805" i="9"/>
  <c r="AD815" i="9"/>
  <c r="R817" i="9"/>
  <c r="S822" i="9"/>
  <c r="S834" i="9"/>
  <c r="AD853" i="9"/>
  <c r="S805" i="9"/>
  <c r="R806" i="9"/>
  <c r="S817" i="9"/>
  <c r="R818" i="9"/>
  <c r="R807" i="9"/>
  <c r="R819" i="9"/>
  <c r="R823" i="9"/>
  <c r="AD824" i="9"/>
  <c r="S824" i="9"/>
  <c r="AD833" i="9"/>
  <c r="AD846" i="9"/>
  <c r="R857" i="9"/>
  <c r="S825" i="9"/>
  <c r="S837" i="9"/>
  <c r="R856" i="9"/>
  <c r="AD825" i="9"/>
  <c r="S826" i="9"/>
  <c r="R827" i="9"/>
  <c r="AD837" i="9"/>
  <c r="S838" i="9"/>
  <c r="R839" i="9"/>
  <c r="S827" i="9"/>
  <c r="R828" i="9"/>
  <c r="S839" i="9"/>
  <c r="R840" i="9"/>
  <c r="AD854" i="9"/>
  <c r="R854" i="9"/>
  <c r="AD865" i="9"/>
  <c r="AD827" i="9"/>
  <c r="S828" i="9"/>
  <c r="AD839" i="9"/>
  <c r="S840" i="9"/>
  <c r="R869" i="9"/>
  <c r="S830" i="9"/>
  <c r="R831" i="9"/>
  <c r="S842" i="9"/>
  <c r="AD830" i="9"/>
  <c r="S831" i="9"/>
  <c r="R832" i="9"/>
  <c r="AD842" i="9"/>
  <c r="S843" i="9"/>
  <c r="R844" i="9"/>
  <c r="R872" i="9"/>
  <c r="R821" i="9"/>
  <c r="AD831" i="9"/>
  <c r="S832" i="9"/>
  <c r="R833" i="9"/>
  <c r="R845" i="9"/>
  <c r="AD850" i="9"/>
  <c r="S864" i="9"/>
  <c r="S821" i="9"/>
  <c r="R822" i="9"/>
  <c r="S833" i="9"/>
  <c r="R834" i="9"/>
  <c r="S845" i="9"/>
  <c r="AD847" i="9"/>
  <c r="S847" i="9"/>
  <c r="R847" i="9"/>
  <c r="R853" i="9"/>
  <c r="AD862" i="9"/>
  <c r="AD852" i="9"/>
  <c r="S853" i="9"/>
  <c r="AD864" i="9"/>
  <c r="S865" i="9"/>
  <c r="R876" i="9"/>
  <c r="AD879" i="9"/>
  <c r="R879" i="9"/>
  <c r="S917" i="9"/>
  <c r="AD927" i="9"/>
  <c r="R927" i="9"/>
  <c r="S927" i="9"/>
  <c r="S855" i="9"/>
  <c r="S867" i="9"/>
  <c r="R868" i="9"/>
  <c r="AD855" i="9"/>
  <c r="S856" i="9"/>
  <c r="AD867" i="9"/>
  <c r="S868" i="9"/>
  <c r="AD856" i="9"/>
  <c r="S857" i="9"/>
  <c r="R858" i="9"/>
  <c r="AD868" i="9"/>
  <c r="S869" i="9"/>
  <c r="R870" i="9"/>
  <c r="R886" i="9"/>
  <c r="AD857" i="9"/>
  <c r="S858" i="9"/>
  <c r="R859" i="9"/>
  <c r="AD869" i="9"/>
  <c r="S870" i="9"/>
  <c r="R871" i="9"/>
  <c r="R848" i="9"/>
  <c r="AD858" i="9"/>
  <c r="S859" i="9"/>
  <c r="R860" i="9"/>
  <c r="AD870" i="9"/>
  <c r="S871" i="9"/>
  <c r="S848" i="9"/>
  <c r="AD859" i="9"/>
  <c r="S860" i="9"/>
  <c r="R861" i="9"/>
  <c r="AD871" i="9"/>
  <c r="AD872" i="9"/>
  <c r="S872" i="9"/>
  <c r="AD848" i="9"/>
  <c r="S849" i="9"/>
  <c r="R850" i="9"/>
  <c r="AD860" i="9"/>
  <c r="S861" i="9"/>
  <c r="R862" i="9"/>
  <c r="R878" i="9"/>
  <c r="R884" i="9"/>
  <c r="R887" i="9"/>
  <c r="S850" i="9"/>
  <c r="R851" i="9"/>
  <c r="AD861" i="9"/>
  <c r="S862" i="9"/>
  <c r="R863" i="9"/>
  <c r="S901" i="9"/>
  <c r="S851" i="9"/>
  <c r="R852" i="9"/>
  <c r="S863" i="9"/>
  <c r="R864" i="9"/>
  <c r="AD878" i="9"/>
  <c r="R881" i="9"/>
  <c r="AD888" i="9"/>
  <c r="AD876" i="9"/>
  <c r="S879" i="9"/>
  <c r="AD891" i="9"/>
  <c r="R891" i="9"/>
  <c r="AD877" i="9"/>
  <c r="S878" i="9"/>
  <c r="AD889" i="9"/>
  <c r="S890" i="9"/>
  <c r="AD896" i="9"/>
  <c r="S896" i="9"/>
  <c r="AD902" i="9"/>
  <c r="S902" i="9"/>
  <c r="S880" i="9"/>
  <c r="S892" i="9"/>
  <c r="AD907" i="9"/>
  <c r="R907" i="9"/>
  <c r="R914" i="9"/>
  <c r="AD914" i="9"/>
  <c r="AD880" i="9"/>
  <c r="S881" i="9"/>
  <c r="R882" i="9"/>
  <c r="AD895" i="9"/>
  <c r="S905" i="9"/>
  <c r="R910" i="9"/>
  <c r="R911" i="9"/>
  <c r="AD912" i="9"/>
  <c r="AD881" i="9"/>
  <c r="S882" i="9"/>
  <c r="R883" i="9"/>
  <c r="R903" i="9"/>
  <c r="AD882" i="9"/>
  <c r="S883" i="9"/>
  <c r="S898" i="9"/>
  <c r="AD904" i="9"/>
  <c r="R905" i="9"/>
  <c r="AD916" i="9"/>
  <c r="R873" i="9"/>
  <c r="AD883" i="9"/>
  <c r="S884" i="9"/>
  <c r="R885" i="9"/>
  <c r="AD898" i="9"/>
  <c r="AD903" i="9"/>
  <c r="S873" i="9"/>
  <c r="R874" i="9"/>
  <c r="AD884" i="9"/>
  <c r="S885" i="9"/>
  <c r="R901" i="9"/>
  <c r="S920" i="9"/>
  <c r="AD921" i="9"/>
  <c r="AD873" i="9"/>
  <c r="S874" i="9"/>
  <c r="R875" i="9"/>
  <c r="AD885" i="9"/>
  <c r="S886" i="9"/>
  <c r="R909" i="9"/>
  <c r="AD917" i="9"/>
  <c r="R917" i="9"/>
  <c r="R934" i="9"/>
  <c r="AD951" i="9"/>
  <c r="AD955" i="9"/>
  <c r="R955" i="9"/>
  <c r="S955" i="9"/>
  <c r="AD874" i="9"/>
  <c r="S875" i="9"/>
  <c r="AD886" i="9"/>
  <c r="S887" i="9"/>
  <c r="R888" i="9"/>
  <c r="R893" i="9"/>
  <c r="AD899" i="9"/>
  <c r="AD934" i="9"/>
  <c r="S934" i="9"/>
  <c r="S876" i="9"/>
  <c r="R877" i="9"/>
  <c r="S888" i="9"/>
  <c r="R889" i="9"/>
  <c r="S893" i="9"/>
  <c r="R894" i="9"/>
  <c r="S895" i="9"/>
  <c r="AD906" i="9"/>
  <c r="R896" i="9"/>
  <c r="AD897" i="9"/>
  <c r="R902" i="9"/>
  <c r="AD910" i="9"/>
  <c r="AD932" i="9"/>
  <c r="R904" i="9"/>
  <c r="R912" i="9"/>
  <c r="AD913" i="9"/>
  <c r="R933" i="9"/>
  <c r="R935" i="9"/>
  <c r="S904" i="9"/>
  <c r="S912" i="9"/>
  <c r="R961" i="9"/>
  <c r="R906" i="9"/>
  <c r="AD922" i="9"/>
  <c r="S922" i="9"/>
  <c r="R923" i="9"/>
  <c r="AD924" i="9"/>
  <c r="R925" i="9"/>
  <c r="S932" i="9"/>
  <c r="AD905" i="9"/>
  <c r="S906" i="9"/>
  <c r="R916" i="9"/>
  <c r="R918" i="9"/>
  <c r="R921" i="9"/>
  <c r="AD938" i="9"/>
  <c r="R940" i="9"/>
  <c r="AD940" i="9"/>
  <c r="R950" i="9"/>
  <c r="AD950" i="9"/>
  <c r="S908" i="9"/>
  <c r="S913" i="9"/>
  <c r="AD919" i="9"/>
  <c r="R936" i="9"/>
  <c r="R941" i="9"/>
  <c r="AD942" i="9"/>
  <c r="S897" i="9"/>
  <c r="R898" i="9"/>
  <c r="AD908" i="9"/>
  <c r="S909" i="9"/>
  <c r="AD909" i="9"/>
  <c r="AD926" i="9"/>
  <c r="AD930" i="9"/>
  <c r="R899" i="9"/>
  <c r="AD933" i="9"/>
  <c r="S939" i="9"/>
  <c r="AD939" i="9"/>
  <c r="AD943" i="9"/>
  <c r="R943" i="9"/>
  <c r="S899" i="9"/>
  <c r="AD915" i="9"/>
  <c r="S915" i="9"/>
  <c r="R928" i="9"/>
  <c r="R930" i="9"/>
  <c r="S923" i="9"/>
  <c r="R924" i="9"/>
  <c r="S941" i="9"/>
  <c r="R942" i="9"/>
  <c r="S946" i="9"/>
  <c r="AD953" i="9"/>
  <c r="R953" i="9"/>
  <c r="AD923" i="9"/>
  <c r="S924" i="9"/>
  <c r="AD936" i="9"/>
  <c r="S942" i="9"/>
  <c r="R946" i="9"/>
  <c r="R957" i="9"/>
  <c r="S925" i="9"/>
  <c r="R926" i="9"/>
  <c r="AD949" i="9"/>
  <c r="S949" i="9"/>
  <c r="S956" i="9"/>
  <c r="S951" i="9"/>
  <c r="S916" i="9"/>
  <c r="S928" i="9"/>
  <c r="R929" i="9"/>
  <c r="AD937" i="9"/>
  <c r="AD941" i="9"/>
  <c r="S944" i="9"/>
  <c r="AD928" i="9"/>
  <c r="S929" i="9"/>
  <c r="AD935" i="9"/>
  <c r="S935" i="9"/>
  <c r="S938" i="9"/>
  <c r="AD944" i="9"/>
  <c r="S918" i="9"/>
  <c r="R919" i="9"/>
  <c r="AD929" i="9"/>
  <c r="S930" i="9"/>
  <c r="R931" i="9"/>
  <c r="AD954" i="9"/>
  <c r="AD964" i="9"/>
  <c r="R964" i="9"/>
  <c r="S964" i="9"/>
  <c r="S919" i="9"/>
  <c r="R920" i="9"/>
  <c r="S931" i="9"/>
  <c r="R932" i="9"/>
  <c r="AD957" i="9"/>
  <c r="R939" i="9"/>
  <c r="AD945" i="9"/>
  <c r="R954" i="9"/>
  <c r="R948" i="9"/>
  <c r="AD948" i="9"/>
  <c r="R960" i="9"/>
  <c r="R962" i="9"/>
  <c r="AD962" i="9"/>
  <c r="S948" i="9"/>
  <c r="AD963" i="9"/>
  <c r="R945" i="9"/>
  <c r="R947" i="9"/>
  <c r="AD947" i="9"/>
  <c r="R952" i="9"/>
  <c r="AD952" i="9"/>
  <c r="S953" i="9"/>
  <c r="R966" i="9"/>
  <c r="S945" i="9"/>
  <c r="S947" i="9"/>
  <c r="S952" i="9"/>
  <c r="AD968" i="9"/>
  <c r="R968" i="9"/>
  <c r="S1001" i="9"/>
  <c r="S936" i="9"/>
  <c r="R937" i="9"/>
  <c r="R951" i="9"/>
  <c r="AD956" i="9"/>
  <c r="AD976" i="9"/>
  <c r="R976" i="9"/>
  <c r="R938" i="9"/>
  <c r="R956" i="9"/>
  <c r="S972" i="9"/>
  <c r="AD973" i="9"/>
  <c r="AD958" i="9"/>
  <c r="S958" i="9"/>
  <c r="AD961" i="9"/>
  <c r="R963" i="9"/>
  <c r="S967" i="9"/>
  <c r="R969" i="9"/>
  <c r="AD977" i="9"/>
  <c r="S950" i="9"/>
  <c r="AD960" i="9"/>
  <c r="S963" i="9"/>
  <c r="AD978" i="9"/>
  <c r="AD980" i="9"/>
  <c r="R982" i="9"/>
  <c r="R992" i="9"/>
  <c r="S995" i="9"/>
  <c r="S1003" i="9"/>
  <c r="AD1003" i="9"/>
  <c r="S965" i="9"/>
  <c r="R975" i="9"/>
  <c r="AD975" i="9"/>
  <c r="R978" i="9"/>
  <c r="AD992" i="9"/>
  <c r="S966" i="9"/>
  <c r="R967" i="9"/>
  <c r="R974" i="9"/>
  <c r="AD974" i="9"/>
  <c r="S975" i="9"/>
  <c r="S978" i="9"/>
  <c r="AD966" i="9"/>
  <c r="S974" i="9"/>
  <c r="R980" i="9"/>
  <c r="AD983" i="9"/>
  <c r="R984" i="9"/>
  <c r="R985" i="9"/>
  <c r="R986" i="9"/>
  <c r="S989" i="9"/>
  <c r="S980" i="9"/>
  <c r="R1004" i="9"/>
  <c r="S969" i="9"/>
  <c r="R983" i="9"/>
  <c r="AD987" i="9"/>
  <c r="S987" i="9"/>
  <c r="R994" i="9"/>
  <c r="AD1006" i="9"/>
  <c r="AD969" i="9"/>
  <c r="S970" i="9"/>
  <c r="R973" i="9"/>
  <c r="R977" i="9"/>
  <c r="AD979" i="9"/>
  <c r="S959" i="9"/>
  <c r="AD970" i="9"/>
  <c r="S971" i="9"/>
  <c r="R972" i="9"/>
  <c r="S977" i="9"/>
  <c r="AD993" i="9"/>
  <c r="R993" i="9"/>
  <c r="AD959" i="9"/>
  <c r="S960" i="9"/>
  <c r="AD971" i="9"/>
  <c r="R979" i="9"/>
  <c r="AD981" i="9"/>
  <c r="S981" i="9"/>
  <c r="AD991" i="9"/>
  <c r="AD1000" i="9"/>
  <c r="S961" i="9"/>
  <c r="S992" i="9"/>
  <c r="AD984" i="9"/>
  <c r="S985" i="9"/>
  <c r="AD990" i="9"/>
  <c r="R989" i="9"/>
  <c r="R990" i="9"/>
  <c r="S1009" i="9"/>
  <c r="S990" i="9"/>
  <c r="S997" i="9"/>
  <c r="AD1009" i="9"/>
  <c r="AD995" i="9"/>
  <c r="R995" i="9"/>
  <c r="AD997" i="9"/>
  <c r="S1000" i="9"/>
  <c r="AD1010" i="9"/>
  <c r="R1006" i="9"/>
  <c r="S982" i="9"/>
  <c r="AD989" i="9"/>
  <c r="S991" i="9"/>
  <c r="AD1007" i="9"/>
  <c r="R1007" i="9"/>
  <c r="R1009" i="9"/>
  <c r="S1011" i="9"/>
  <c r="AD1014" i="9"/>
  <c r="S983" i="9"/>
  <c r="AD998" i="9"/>
  <c r="R1003" i="9"/>
  <c r="AD1011" i="9"/>
  <c r="S1012" i="9"/>
  <c r="R988" i="9"/>
  <c r="R1001" i="9"/>
  <c r="AD1001" i="9"/>
  <c r="AD1004" i="9"/>
  <c r="S1004" i="9"/>
  <c r="R1011" i="9"/>
  <c r="AD1012" i="9"/>
  <c r="S1014" i="9"/>
  <c r="S1005" i="9"/>
  <c r="S994" i="9"/>
  <c r="AD1005" i="9"/>
  <c r="S1006" i="9"/>
  <c r="S996" i="9"/>
  <c r="R997" i="9"/>
  <c r="S1008" i="9"/>
  <c r="AD996" i="9"/>
  <c r="R998" i="9"/>
  <c r="AD1008" i="9"/>
  <c r="R1010" i="9"/>
  <c r="S998" i="9"/>
  <c r="S1010" i="9"/>
  <c r="R1000" i="9"/>
  <c r="R1012" i="9"/>
  <c r="R1013" i="9"/>
  <c r="B794" i="25" l="1"/>
  <c r="U959" i="9"/>
  <c r="U1008" i="9"/>
  <c r="T1002" i="9"/>
  <c r="T825" i="9"/>
  <c r="U744" i="9"/>
  <c r="U965" i="9"/>
  <c r="T999" i="9"/>
  <c r="T1014" i="9"/>
  <c r="T987" i="9"/>
  <c r="U768" i="9"/>
  <c r="U958" i="9"/>
  <c r="U991" i="9"/>
  <c r="T970" i="9"/>
  <c r="U843" i="9"/>
  <c r="U944" i="9"/>
  <c r="T908" i="9"/>
  <c r="T836" i="9"/>
  <c r="U897" i="9"/>
  <c r="T865" i="9"/>
  <c r="T769" i="9"/>
  <c r="U804" i="9"/>
  <c r="T996" i="9"/>
  <c r="T741" i="9"/>
  <c r="U824" i="9"/>
  <c r="U880" i="9"/>
  <c r="T735" i="9"/>
  <c r="T890" i="9"/>
  <c r="U767" i="9"/>
  <c r="T981" i="9"/>
  <c r="T922" i="9"/>
  <c r="T717" i="9"/>
  <c r="U971" i="9"/>
  <c r="T949" i="9"/>
  <c r="U798" i="9"/>
  <c r="U764" i="9"/>
  <c r="T722" i="9"/>
  <c r="T1005" i="9"/>
  <c r="U717" i="9"/>
  <c r="U999" i="9"/>
  <c r="U895" i="9"/>
  <c r="T723" i="9"/>
  <c r="U722" i="9"/>
  <c r="T849" i="9"/>
  <c r="U913" i="9"/>
  <c r="U761" i="9"/>
  <c r="U725" i="9"/>
  <c r="T804" i="9"/>
  <c r="U855" i="9"/>
  <c r="U892" i="9"/>
  <c r="U741" i="9"/>
  <c r="T915" i="9"/>
  <c r="U796" i="9"/>
  <c r="T715" i="9"/>
  <c r="U981" i="9"/>
  <c r="T867" i="9"/>
  <c r="U825" i="9"/>
  <c r="U849" i="9"/>
  <c r="T744" i="9"/>
  <c r="T900" i="9"/>
  <c r="U787" i="9"/>
  <c r="T971" i="9"/>
  <c r="U735" i="9"/>
  <c r="U900" i="9"/>
  <c r="T965" i="9"/>
  <c r="U810" i="9"/>
  <c r="T767" i="9"/>
  <c r="T796" i="9"/>
  <c r="T913" i="9"/>
  <c r="T897" i="9"/>
  <c r="U836" i="9"/>
  <c r="U775" i="9"/>
  <c r="U729" i="9"/>
  <c r="U1002" i="9"/>
  <c r="U867" i="9"/>
  <c r="U1005" i="9"/>
  <c r="U1014" i="9"/>
  <c r="U921" i="9"/>
  <c r="T921" i="9"/>
  <c r="T902" i="9"/>
  <c r="U902" i="9"/>
  <c r="T877" i="9"/>
  <c r="U877" i="9"/>
  <c r="U955" i="9"/>
  <c r="T955" i="9"/>
  <c r="U908" i="9"/>
  <c r="U861" i="9"/>
  <c r="T861" i="9"/>
  <c r="U859" i="9"/>
  <c r="T859" i="9"/>
  <c r="U834" i="9"/>
  <c r="T834" i="9"/>
  <c r="U820" i="9"/>
  <c r="T820" i="9"/>
  <c r="U802" i="9"/>
  <c r="T802" i="9"/>
  <c r="U803" i="9"/>
  <c r="T803" i="9"/>
  <c r="T791" i="9"/>
  <c r="U791" i="9"/>
  <c r="T798" i="9"/>
  <c r="T784" i="9"/>
  <c r="U784" i="9"/>
  <c r="U790" i="9"/>
  <c r="T790" i="9"/>
  <c r="U714" i="9"/>
  <c r="T714" i="9"/>
  <c r="U724" i="9"/>
  <c r="T724" i="9"/>
  <c r="U938" i="9"/>
  <c r="T938" i="9"/>
  <c r="U947" i="9"/>
  <c r="T947" i="9"/>
  <c r="U970" i="9"/>
  <c r="T931" i="9"/>
  <c r="U931" i="9"/>
  <c r="U898" i="9"/>
  <c r="T898" i="9"/>
  <c r="U907" i="9"/>
  <c r="T907" i="9"/>
  <c r="T863" i="9"/>
  <c r="U863" i="9"/>
  <c r="U829" i="9"/>
  <c r="T829" i="9"/>
  <c r="U789" i="9"/>
  <c r="T789" i="9"/>
  <c r="T772" i="9"/>
  <c r="U772" i="9"/>
  <c r="U759" i="9"/>
  <c r="T759" i="9"/>
  <c r="T757" i="9"/>
  <c r="U757" i="9"/>
  <c r="U723" i="9"/>
  <c r="U989" i="9"/>
  <c r="T989" i="9"/>
  <c r="U974" i="9"/>
  <c r="T974" i="9"/>
  <c r="U952" i="9"/>
  <c r="T952" i="9"/>
  <c r="U946" i="9"/>
  <c r="T946" i="9"/>
  <c r="U874" i="9"/>
  <c r="T874" i="9"/>
  <c r="U777" i="9"/>
  <c r="T777" i="9"/>
  <c r="T966" i="9"/>
  <c r="U966" i="9"/>
  <c r="U932" i="9"/>
  <c r="T932" i="9"/>
  <c r="T950" i="9"/>
  <c r="U950" i="9"/>
  <c r="U918" i="9"/>
  <c r="T918" i="9"/>
  <c r="U875" i="9"/>
  <c r="T875" i="9"/>
  <c r="U887" i="9"/>
  <c r="T887" i="9"/>
  <c r="U890" i="9"/>
  <c r="U870" i="9"/>
  <c r="T870" i="9"/>
  <c r="U822" i="9"/>
  <c r="T822" i="9"/>
  <c r="T821" i="9"/>
  <c r="U821" i="9"/>
  <c r="U840" i="9"/>
  <c r="T840" i="9"/>
  <c r="U865" i="9"/>
  <c r="U815" i="9"/>
  <c r="T815" i="9"/>
  <c r="U813" i="9"/>
  <c r="T813" i="9"/>
  <c r="U812" i="9"/>
  <c r="T812" i="9"/>
  <c r="U797" i="9"/>
  <c r="T797" i="9"/>
  <c r="U782" i="9"/>
  <c r="T782" i="9"/>
  <c r="U792" i="9"/>
  <c r="T792" i="9"/>
  <c r="T787" i="9"/>
  <c r="T736" i="9"/>
  <c r="U736" i="9"/>
  <c r="U745" i="9"/>
  <c r="T745" i="9"/>
  <c r="U738" i="9"/>
  <c r="T738" i="9"/>
  <c r="U769" i="9"/>
  <c r="U720" i="9"/>
  <c r="T720" i="9"/>
  <c r="T899" i="9"/>
  <c r="U899" i="9"/>
  <c r="U978" i="9"/>
  <c r="T978" i="9"/>
  <c r="T983" i="9"/>
  <c r="U983" i="9"/>
  <c r="T991" i="9"/>
  <c r="U986" i="9"/>
  <c r="T986" i="9"/>
  <c r="U967" i="9"/>
  <c r="T967" i="9"/>
  <c r="U968" i="9"/>
  <c r="T968" i="9"/>
  <c r="U926" i="9"/>
  <c r="T926" i="9"/>
  <c r="U942" i="9"/>
  <c r="T942" i="9"/>
  <c r="U941" i="9"/>
  <c r="T941" i="9"/>
  <c r="U916" i="9"/>
  <c r="T916" i="9"/>
  <c r="U896" i="9"/>
  <c r="T896" i="9"/>
  <c r="U909" i="9"/>
  <c r="T909" i="9"/>
  <c r="U903" i="9"/>
  <c r="T903" i="9"/>
  <c r="U911" i="9"/>
  <c r="T911" i="9"/>
  <c r="U884" i="9"/>
  <c r="T884" i="9"/>
  <c r="T880" i="9"/>
  <c r="U886" i="9"/>
  <c r="T886" i="9"/>
  <c r="U872" i="9"/>
  <c r="T872" i="9"/>
  <c r="U823" i="9"/>
  <c r="T823" i="9"/>
  <c r="T843" i="9"/>
  <c r="U837" i="9"/>
  <c r="T837" i="9"/>
  <c r="U774" i="9"/>
  <c r="T774" i="9"/>
  <c r="U765" i="9"/>
  <c r="T765" i="9"/>
  <c r="T764" i="9"/>
  <c r="U732" i="9"/>
  <c r="T732" i="9"/>
  <c r="U728" i="9"/>
  <c r="T728" i="9"/>
  <c r="U734" i="9"/>
  <c r="T734" i="9"/>
  <c r="U1004" i="9"/>
  <c r="T1004" i="9"/>
  <c r="T943" i="9"/>
  <c r="U943" i="9"/>
  <c r="U996" i="9"/>
  <c r="T1012" i="9"/>
  <c r="U1012" i="9"/>
  <c r="U1006" i="9"/>
  <c r="T1006" i="9"/>
  <c r="T1008" i="9"/>
  <c r="T993" i="9"/>
  <c r="U993" i="9"/>
  <c r="U975" i="9"/>
  <c r="T975" i="9"/>
  <c r="T920" i="9"/>
  <c r="U920" i="9"/>
  <c r="T919" i="9"/>
  <c r="U919" i="9"/>
  <c r="U936" i="9"/>
  <c r="T936" i="9"/>
  <c r="U893" i="9"/>
  <c r="T893" i="9"/>
  <c r="U934" i="9"/>
  <c r="T934" i="9"/>
  <c r="T905" i="9"/>
  <c r="U905" i="9"/>
  <c r="U910" i="9"/>
  <c r="T910" i="9"/>
  <c r="T864" i="9"/>
  <c r="U864" i="9"/>
  <c r="T851" i="9"/>
  <c r="U851" i="9"/>
  <c r="U915" i="9"/>
  <c r="U927" i="9"/>
  <c r="T927" i="9"/>
  <c r="U828" i="9"/>
  <c r="T828" i="9"/>
  <c r="U856" i="9"/>
  <c r="T856" i="9"/>
  <c r="T819" i="9"/>
  <c r="U819" i="9"/>
  <c r="T801" i="9"/>
  <c r="U801" i="9"/>
  <c r="U770" i="9"/>
  <c r="T770" i="9"/>
  <c r="U793" i="9"/>
  <c r="T793" i="9"/>
  <c r="T761" i="9"/>
  <c r="U731" i="9"/>
  <c r="T731" i="9"/>
  <c r="U730" i="9"/>
  <c r="T730" i="9"/>
  <c r="T729" i="9"/>
  <c r="U715" i="9"/>
  <c r="U945" i="9"/>
  <c r="T945" i="9"/>
  <c r="T1013" i="9"/>
  <c r="U1013" i="9"/>
  <c r="U1000" i="9"/>
  <c r="T1000" i="9"/>
  <c r="T1001" i="9"/>
  <c r="U1001" i="9"/>
  <c r="U994" i="9"/>
  <c r="T994" i="9"/>
  <c r="U987" i="9"/>
  <c r="U985" i="9"/>
  <c r="T985" i="9"/>
  <c r="T962" i="9"/>
  <c r="U962" i="9"/>
  <c r="U954" i="9"/>
  <c r="T954" i="9"/>
  <c r="U924" i="9"/>
  <c r="T924" i="9"/>
  <c r="U928" i="9"/>
  <c r="T928" i="9"/>
  <c r="U940" i="9"/>
  <c r="T940" i="9"/>
  <c r="U906" i="9"/>
  <c r="T906" i="9"/>
  <c r="T888" i="9"/>
  <c r="U888" i="9"/>
  <c r="U881" i="9"/>
  <c r="T881" i="9"/>
  <c r="U878" i="9"/>
  <c r="T878" i="9"/>
  <c r="U860" i="9"/>
  <c r="T860" i="9"/>
  <c r="T892" i="9"/>
  <c r="U858" i="9"/>
  <c r="T858" i="9"/>
  <c r="U853" i="9"/>
  <c r="T853" i="9"/>
  <c r="U844" i="9"/>
  <c r="T844" i="9"/>
  <c r="U831" i="9"/>
  <c r="T831" i="9"/>
  <c r="T839" i="9"/>
  <c r="U839" i="9"/>
  <c r="U857" i="9"/>
  <c r="T857" i="9"/>
  <c r="T807" i="9"/>
  <c r="U807" i="9"/>
  <c r="T818" i="9"/>
  <c r="U818" i="9"/>
  <c r="U841" i="9"/>
  <c r="T841" i="9"/>
  <c r="U814" i="9"/>
  <c r="T814" i="9"/>
  <c r="U800" i="9"/>
  <c r="T800" i="9"/>
  <c r="U808" i="9"/>
  <c r="T808" i="9"/>
  <c r="U780" i="9"/>
  <c r="T780" i="9"/>
  <c r="U786" i="9"/>
  <c r="T786" i="9"/>
  <c r="U766" i="9"/>
  <c r="T766" i="9"/>
  <c r="U748" i="9"/>
  <c r="T748" i="9"/>
  <c r="T743" i="9"/>
  <c r="U743" i="9"/>
  <c r="U756" i="9"/>
  <c r="T756" i="9"/>
  <c r="U739" i="9"/>
  <c r="T739" i="9"/>
  <c r="U727" i="9"/>
  <c r="T727" i="9"/>
  <c r="U755" i="9"/>
  <c r="T755" i="9"/>
  <c r="U969" i="9"/>
  <c r="T969" i="9"/>
  <c r="U933" i="9"/>
  <c r="T933" i="9"/>
  <c r="U868" i="9"/>
  <c r="T868" i="9"/>
  <c r="U948" i="9"/>
  <c r="T948" i="9"/>
  <c r="U997" i="9"/>
  <c r="T997" i="9"/>
  <c r="T988" i="9"/>
  <c r="U988" i="9"/>
  <c r="T984" i="9"/>
  <c r="U984" i="9"/>
  <c r="U992" i="9"/>
  <c r="T992" i="9"/>
  <c r="U963" i="9"/>
  <c r="T963" i="9"/>
  <c r="U951" i="9"/>
  <c r="T951" i="9"/>
  <c r="U929" i="9"/>
  <c r="T929" i="9"/>
  <c r="U957" i="9"/>
  <c r="T957" i="9"/>
  <c r="U912" i="9"/>
  <c r="T912" i="9"/>
  <c r="U885" i="9"/>
  <c r="T885" i="9"/>
  <c r="T914" i="9"/>
  <c r="U914" i="9"/>
  <c r="U891" i="9"/>
  <c r="T891" i="9"/>
  <c r="T852" i="9"/>
  <c r="U852" i="9"/>
  <c r="U862" i="9"/>
  <c r="T862" i="9"/>
  <c r="U847" i="9"/>
  <c r="T847" i="9"/>
  <c r="T855" i="9"/>
  <c r="U785" i="9"/>
  <c r="T785" i="9"/>
  <c r="U783" i="9"/>
  <c r="T783" i="9"/>
  <c r="U758" i="9"/>
  <c r="T758" i="9"/>
  <c r="U762" i="9"/>
  <c r="T762" i="9"/>
  <c r="U781" i="9"/>
  <c r="T781" i="9"/>
  <c r="U719" i="9"/>
  <c r="T719" i="9"/>
  <c r="U733" i="9"/>
  <c r="T733" i="9"/>
  <c r="U742" i="9"/>
  <c r="T742" i="9"/>
  <c r="T1011" i="9"/>
  <c r="U1011" i="9"/>
  <c r="T979" i="9"/>
  <c r="U979" i="9"/>
  <c r="U982" i="9"/>
  <c r="T982" i="9"/>
  <c r="T937" i="9"/>
  <c r="U937" i="9"/>
  <c r="U964" i="9"/>
  <c r="T964" i="9"/>
  <c r="T959" i="9"/>
  <c r="T944" i="9"/>
  <c r="T925" i="9"/>
  <c r="U925" i="9"/>
  <c r="T961" i="9"/>
  <c r="U961" i="9"/>
  <c r="U904" i="9"/>
  <c r="T904" i="9"/>
  <c r="U894" i="9"/>
  <c r="T894" i="9"/>
  <c r="T895" i="9"/>
  <c r="U879" i="9"/>
  <c r="T879" i="9"/>
  <c r="T806" i="9"/>
  <c r="U806" i="9"/>
  <c r="U842" i="9"/>
  <c r="T842" i="9"/>
  <c r="T810" i="9"/>
  <c r="U778" i="9"/>
  <c r="T778" i="9"/>
  <c r="U795" i="9"/>
  <c r="T795" i="9"/>
  <c r="T737" i="9"/>
  <c r="U737" i="9"/>
  <c r="U718" i="9"/>
  <c r="T718" i="9"/>
  <c r="U763" i="9"/>
  <c r="T763" i="9"/>
  <c r="T725" i="9"/>
  <c r="T746" i="9"/>
  <c r="U746" i="9"/>
  <c r="T833" i="9"/>
  <c r="U833" i="9"/>
  <c r="U749" i="9"/>
  <c r="T749" i="9"/>
  <c r="U740" i="9"/>
  <c r="T740" i="9"/>
  <c r="T956" i="9"/>
  <c r="U956" i="9"/>
  <c r="U990" i="9"/>
  <c r="T990" i="9"/>
  <c r="U1010" i="9"/>
  <c r="T1010" i="9"/>
  <c r="U972" i="9"/>
  <c r="T972" i="9"/>
  <c r="U980" i="9"/>
  <c r="T980" i="9"/>
  <c r="U960" i="9"/>
  <c r="T960" i="9"/>
  <c r="T939" i="9"/>
  <c r="U939" i="9"/>
  <c r="T958" i="9"/>
  <c r="U901" i="9"/>
  <c r="T901" i="9"/>
  <c r="U883" i="9"/>
  <c r="T883" i="9"/>
  <c r="T848" i="9"/>
  <c r="U848" i="9"/>
  <c r="U832" i="9"/>
  <c r="T832" i="9"/>
  <c r="U869" i="9"/>
  <c r="T869" i="9"/>
  <c r="T827" i="9"/>
  <c r="U827" i="9"/>
  <c r="U817" i="9"/>
  <c r="T817" i="9"/>
  <c r="U830" i="9"/>
  <c r="T830" i="9"/>
  <c r="U866" i="9"/>
  <c r="T866" i="9"/>
  <c r="U773" i="9"/>
  <c r="T773" i="9"/>
  <c r="U788" i="9"/>
  <c r="T788" i="9"/>
  <c r="T753" i="9"/>
  <c r="U753" i="9"/>
  <c r="U750" i="9"/>
  <c r="T750" i="9"/>
  <c r="U747" i="9"/>
  <c r="T747" i="9"/>
  <c r="U751" i="9"/>
  <c r="T751" i="9"/>
  <c r="U716" i="9"/>
  <c r="T716" i="9"/>
  <c r="U922" i="9"/>
  <c r="U754" i="9"/>
  <c r="T754" i="9"/>
  <c r="U976" i="9"/>
  <c r="T976" i="9"/>
  <c r="U949" i="9"/>
  <c r="U935" i="9"/>
  <c r="T935" i="9"/>
  <c r="U873" i="9"/>
  <c r="T873" i="9"/>
  <c r="U850" i="9"/>
  <c r="T850" i="9"/>
  <c r="U871" i="9"/>
  <c r="T871" i="9"/>
  <c r="U854" i="9"/>
  <c r="T854" i="9"/>
  <c r="U838" i="9"/>
  <c r="T838" i="9"/>
  <c r="U846" i="9"/>
  <c r="T846" i="9"/>
  <c r="T824" i="9"/>
  <c r="T799" i="9"/>
  <c r="U799" i="9"/>
  <c r="U779" i="9"/>
  <c r="T779" i="9"/>
  <c r="U809" i="9"/>
  <c r="T809" i="9"/>
  <c r="T775" i="9"/>
  <c r="T794" i="9"/>
  <c r="U794" i="9"/>
  <c r="T768" i="9"/>
  <c r="T721" i="9"/>
  <c r="U721" i="9"/>
  <c r="U1007" i="9"/>
  <c r="T1007" i="9"/>
  <c r="U973" i="9"/>
  <c r="T973" i="9"/>
  <c r="U811" i="9"/>
  <c r="T811" i="9"/>
  <c r="U995" i="9"/>
  <c r="T995" i="9"/>
  <c r="U998" i="9"/>
  <c r="T998" i="9"/>
  <c r="U1003" i="9"/>
  <c r="T1003" i="9"/>
  <c r="U1009" i="9"/>
  <c r="T1009" i="9"/>
  <c r="U977" i="9"/>
  <c r="T977" i="9"/>
  <c r="T953" i="9"/>
  <c r="U953" i="9"/>
  <c r="U930" i="9"/>
  <c r="T930" i="9"/>
  <c r="U923" i="9"/>
  <c r="T923" i="9"/>
  <c r="T889" i="9"/>
  <c r="U889" i="9"/>
  <c r="U917" i="9"/>
  <c r="T917" i="9"/>
  <c r="U882" i="9"/>
  <c r="T882" i="9"/>
  <c r="T876" i="9"/>
  <c r="U876" i="9"/>
  <c r="T845" i="9"/>
  <c r="U845" i="9"/>
  <c r="U805" i="9"/>
  <c r="T805" i="9"/>
  <c r="U835" i="9"/>
  <c r="T835" i="9"/>
  <c r="U826" i="9"/>
  <c r="T826" i="9"/>
  <c r="U816" i="9"/>
  <c r="T816" i="9"/>
  <c r="U776" i="9"/>
  <c r="T776" i="9"/>
  <c r="U760" i="9"/>
  <c r="T760" i="9"/>
  <c r="U771" i="9"/>
  <c r="T771" i="9"/>
  <c r="U752" i="9"/>
  <c r="T752" i="9"/>
  <c r="U726" i="9"/>
  <c r="T726" i="9"/>
  <c r="B795" i="25" l="1"/>
  <c r="Y835" i="9"/>
  <c r="AC835" i="9" s="1"/>
  <c r="Y1000" i="9"/>
  <c r="AC1000" i="9" s="1"/>
  <c r="Y721" i="9"/>
  <c r="AC721" i="9" s="1"/>
  <c r="Y747" i="9"/>
  <c r="AC747" i="9" s="1"/>
  <c r="Y830" i="9"/>
  <c r="AC830" i="9" s="1"/>
  <c r="Y883" i="9"/>
  <c r="AC883" i="9" s="1"/>
  <c r="Y833" i="9"/>
  <c r="AC833" i="9" s="1"/>
  <c r="Y778" i="9"/>
  <c r="AC778" i="9" s="1"/>
  <c r="Y904" i="9"/>
  <c r="AC904" i="9" s="1"/>
  <c r="Y982" i="9"/>
  <c r="AC982" i="9" s="1"/>
  <c r="Y781" i="9"/>
  <c r="AC781" i="9" s="1"/>
  <c r="Y984" i="9"/>
  <c r="AC984" i="9" s="1"/>
  <c r="Y881" i="9"/>
  <c r="AC881" i="9" s="1"/>
  <c r="Y954" i="9"/>
  <c r="AC954" i="9" s="1"/>
  <c r="Y793" i="9"/>
  <c r="AC793" i="9" s="1"/>
  <c r="Y927" i="9"/>
  <c r="AC927" i="9" s="1"/>
  <c r="Y993" i="9"/>
  <c r="AC993" i="9" s="1"/>
  <c r="Y843" i="9"/>
  <c r="AC843" i="9" s="1"/>
  <c r="Y903" i="9"/>
  <c r="AC903" i="9" s="1"/>
  <c r="Y926" i="9"/>
  <c r="AC926" i="9" s="1"/>
  <c r="Y787" i="9"/>
  <c r="AC787" i="9" s="1"/>
  <c r="Y907" i="9"/>
  <c r="AC907" i="9" s="1"/>
  <c r="Y802" i="9"/>
  <c r="AC802" i="9" s="1"/>
  <c r="Y900" i="9"/>
  <c r="AC900" i="9" s="1"/>
  <c r="Y804" i="9"/>
  <c r="AC804" i="9" s="1"/>
  <c r="Y741" i="9"/>
  <c r="AC741" i="9" s="1"/>
  <c r="Y824" i="9"/>
  <c r="AC824" i="9" s="1"/>
  <c r="Y972" i="9"/>
  <c r="AC972" i="9" s="1"/>
  <c r="Y937" i="9"/>
  <c r="AC937" i="9" s="1"/>
  <c r="Y969" i="9"/>
  <c r="AC969" i="9" s="1"/>
  <c r="Y761" i="9"/>
  <c r="AC761" i="9" s="1"/>
  <c r="Y934" i="9"/>
  <c r="AC934" i="9" s="1"/>
  <c r="Y734" i="9"/>
  <c r="AC734" i="9" s="1"/>
  <c r="Y978" i="9"/>
  <c r="AC978" i="9" s="1"/>
  <c r="Y815" i="9"/>
  <c r="AC815" i="9" s="1"/>
  <c r="Y777" i="9"/>
  <c r="AC777" i="9" s="1"/>
  <c r="Y863" i="9"/>
  <c r="AC863" i="9" s="1"/>
  <c r="Y768" i="9"/>
  <c r="AC768" i="9" s="1"/>
  <c r="Y862" i="9"/>
  <c r="AC862" i="9" s="1"/>
  <c r="Y957" i="9"/>
  <c r="AC957" i="9" s="1"/>
  <c r="Y755" i="9"/>
  <c r="AC755" i="9" s="1"/>
  <c r="Y766" i="9"/>
  <c r="AC766" i="9" s="1"/>
  <c r="Y841" i="9"/>
  <c r="AC841" i="9" s="1"/>
  <c r="Y844" i="9"/>
  <c r="AC844" i="9" s="1"/>
  <c r="Y893" i="9"/>
  <c r="AC893" i="9" s="1"/>
  <c r="Y1008" i="9"/>
  <c r="AC1008" i="9" s="1"/>
  <c r="Y728" i="9"/>
  <c r="AC728" i="9" s="1"/>
  <c r="Y823" i="9"/>
  <c r="AC823" i="9" s="1"/>
  <c r="Y792" i="9"/>
  <c r="AC792" i="9" s="1"/>
  <c r="Y875" i="9"/>
  <c r="AC875" i="9" s="1"/>
  <c r="Y874" i="9"/>
  <c r="AC874" i="9" s="1"/>
  <c r="Y757" i="9"/>
  <c r="AC757" i="9" s="1"/>
  <c r="Y714" i="9"/>
  <c r="AC714" i="9" s="1"/>
  <c r="Y744" i="9"/>
  <c r="AC744" i="9" s="1"/>
  <c r="Y996" i="9"/>
  <c r="AC996" i="9" s="1"/>
  <c r="Y748" i="9"/>
  <c r="AC748" i="9" s="1"/>
  <c r="Y955" i="9"/>
  <c r="AC955" i="9" s="1"/>
  <c r="Y935" i="9"/>
  <c r="AC935" i="9" s="1"/>
  <c r="Y901" i="9"/>
  <c r="AC901" i="9" s="1"/>
  <c r="Y810" i="9"/>
  <c r="AC810" i="9" s="1"/>
  <c r="Y762" i="9"/>
  <c r="AC762" i="9" s="1"/>
  <c r="Y988" i="9"/>
  <c r="AC988" i="9" s="1"/>
  <c r="Y1013" i="9"/>
  <c r="AC1013" i="9" s="1"/>
  <c r="Y770" i="9"/>
  <c r="AC770" i="9" s="1"/>
  <c r="Y1006" i="9"/>
  <c r="AC1006" i="9" s="1"/>
  <c r="Y909" i="9"/>
  <c r="AC909" i="9" s="1"/>
  <c r="Y968" i="9"/>
  <c r="AC968" i="9" s="1"/>
  <c r="Y899" i="9"/>
  <c r="AC899" i="9" s="1"/>
  <c r="Y840" i="9"/>
  <c r="AC840" i="9" s="1"/>
  <c r="Y759" i="9"/>
  <c r="AC759" i="9" s="1"/>
  <c r="Y898" i="9"/>
  <c r="AC898" i="9" s="1"/>
  <c r="Y820" i="9"/>
  <c r="AC820" i="9" s="1"/>
  <c r="Y877" i="9"/>
  <c r="AC877" i="9" s="1"/>
  <c r="Y897" i="9"/>
  <c r="AC897" i="9" s="1"/>
  <c r="Y949" i="9"/>
  <c r="AC949" i="9" s="1"/>
  <c r="Y987" i="9"/>
  <c r="AC987" i="9" s="1"/>
  <c r="Y722" i="9"/>
  <c r="AC722" i="9" s="1"/>
  <c r="Y923" i="9"/>
  <c r="AC923" i="9" s="1"/>
  <c r="Y838" i="9"/>
  <c r="AC838" i="9" s="1"/>
  <c r="Y990" i="9"/>
  <c r="AC990" i="9" s="1"/>
  <c r="Y725" i="9"/>
  <c r="AC725" i="9" s="1"/>
  <c r="Y842" i="9"/>
  <c r="AC842" i="9" s="1"/>
  <c r="Y961" i="9"/>
  <c r="AC961" i="9" s="1"/>
  <c r="Y979" i="9"/>
  <c r="AC979" i="9" s="1"/>
  <c r="Y929" i="9"/>
  <c r="AC929" i="9" s="1"/>
  <c r="Y997" i="9"/>
  <c r="AC997" i="9" s="1"/>
  <c r="Y727" i="9"/>
  <c r="AC727" i="9" s="1"/>
  <c r="Y786" i="9"/>
  <c r="AC786" i="9" s="1"/>
  <c r="Y853" i="9"/>
  <c r="AC853" i="9" s="1"/>
  <c r="Y888" i="9"/>
  <c r="AC888" i="9" s="1"/>
  <c r="Y962" i="9"/>
  <c r="AC962" i="9" s="1"/>
  <c r="Y945" i="9"/>
  <c r="AC945" i="9" s="1"/>
  <c r="Y936" i="9"/>
  <c r="AC936" i="9" s="1"/>
  <c r="Y732" i="9"/>
  <c r="AC732" i="9" s="1"/>
  <c r="Y872" i="9"/>
  <c r="AC872" i="9" s="1"/>
  <c r="Y720" i="9"/>
  <c r="AC720" i="9" s="1"/>
  <c r="Y782" i="9"/>
  <c r="AC782" i="9" s="1"/>
  <c r="Y918" i="9"/>
  <c r="AC918" i="9" s="1"/>
  <c r="Y946" i="9"/>
  <c r="AC946" i="9" s="1"/>
  <c r="Y790" i="9"/>
  <c r="AC790" i="9" s="1"/>
  <c r="Y913" i="9"/>
  <c r="AC913" i="9" s="1"/>
  <c r="Y769" i="9"/>
  <c r="AC769" i="9" s="1"/>
  <c r="Y1014" i="9"/>
  <c r="AC1014" i="9" s="1"/>
  <c r="Y763" i="9"/>
  <c r="AC763" i="9" s="1"/>
  <c r="Y758" i="9"/>
  <c r="AC758" i="9" s="1"/>
  <c r="Y852" i="9"/>
  <c r="AC852" i="9" s="1"/>
  <c r="Y818" i="9"/>
  <c r="AC818" i="9" s="1"/>
  <c r="Y906" i="9"/>
  <c r="AC906" i="9" s="1"/>
  <c r="Y985" i="9"/>
  <c r="AC985" i="9" s="1"/>
  <c r="Y851" i="9"/>
  <c r="AC851" i="9" s="1"/>
  <c r="Y896" i="9"/>
  <c r="AC896" i="9" s="1"/>
  <c r="Y967" i="9"/>
  <c r="AC967" i="9" s="1"/>
  <c r="Y834" i="9"/>
  <c r="AC834" i="9" s="1"/>
  <c r="Y902" i="9"/>
  <c r="AC902" i="9" s="1"/>
  <c r="Y796" i="9"/>
  <c r="AC796" i="9" s="1"/>
  <c r="Y867" i="9"/>
  <c r="AC867" i="9" s="1"/>
  <c r="Y849" i="9"/>
  <c r="AC849" i="9" s="1"/>
  <c r="Y717" i="9"/>
  <c r="AC717" i="9" s="1"/>
  <c r="Y865" i="9"/>
  <c r="AC865" i="9" s="1"/>
  <c r="Y999" i="9"/>
  <c r="AC999" i="9" s="1"/>
  <c r="Y750" i="9"/>
  <c r="AC750" i="9" s="1"/>
  <c r="Y930" i="9"/>
  <c r="AC930" i="9" s="1"/>
  <c r="Y958" i="9"/>
  <c r="AC958" i="9" s="1"/>
  <c r="Y776" i="9"/>
  <c r="AC776" i="9" s="1"/>
  <c r="Y811" i="9"/>
  <c r="AC811" i="9" s="1"/>
  <c r="Y809" i="9"/>
  <c r="AC809" i="9" s="1"/>
  <c r="Y754" i="9"/>
  <c r="AC754" i="9" s="1"/>
  <c r="Y753" i="9"/>
  <c r="AC753" i="9" s="1"/>
  <c r="Y827" i="9"/>
  <c r="AC827" i="9" s="1"/>
  <c r="Y925" i="9"/>
  <c r="AC925" i="9" s="1"/>
  <c r="Y1011" i="9"/>
  <c r="AC1011" i="9" s="1"/>
  <c r="Y891" i="9"/>
  <c r="AC891" i="9" s="1"/>
  <c r="Y951" i="9"/>
  <c r="AC951" i="9" s="1"/>
  <c r="Y948" i="9"/>
  <c r="AC948" i="9" s="1"/>
  <c r="Y739" i="9"/>
  <c r="AC739" i="9" s="1"/>
  <c r="Y780" i="9"/>
  <c r="AC780" i="9" s="1"/>
  <c r="Y858" i="9"/>
  <c r="AC858" i="9" s="1"/>
  <c r="Y801" i="9"/>
  <c r="AC801" i="9" s="1"/>
  <c r="Y1012" i="9"/>
  <c r="AC1012" i="9" s="1"/>
  <c r="Y764" i="9"/>
  <c r="AC764" i="9" s="1"/>
  <c r="Y886" i="9"/>
  <c r="AC886" i="9" s="1"/>
  <c r="Y797" i="9"/>
  <c r="AC797" i="9" s="1"/>
  <c r="Y821" i="9"/>
  <c r="AC821" i="9" s="1"/>
  <c r="Y952" i="9"/>
  <c r="AC952" i="9" s="1"/>
  <c r="Y772" i="9"/>
  <c r="AC772" i="9" s="1"/>
  <c r="Y931" i="9"/>
  <c r="AC931" i="9" s="1"/>
  <c r="Y921" i="9"/>
  <c r="AC921" i="9" s="1"/>
  <c r="Y767" i="9"/>
  <c r="AC767" i="9" s="1"/>
  <c r="Y922" i="9"/>
  <c r="AC922" i="9" s="1"/>
  <c r="Y998" i="9"/>
  <c r="AC998" i="9" s="1"/>
  <c r="Y956" i="9"/>
  <c r="AC956" i="9" s="1"/>
  <c r="Y806" i="9"/>
  <c r="AC806" i="9" s="1"/>
  <c r="Y944" i="9"/>
  <c r="AC944" i="9" s="1"/>
  <c r="Y742" i="9"/>
  <c r="AC742" i="9" s="1"/>
  <c r="Y783" i="9"/>
  <c r="AC783" i="9" s="1"/>
  <c r="Y807" i="9"/>
  <c r="AC807" i="9" s="1"/>
  <c r="Y940" i="9"/>
  <c r="AC940" i="9" s="1"/>
  <c r="Y729" i="9"/>
  <c r="AC729" i="9" s="1"/>
  <c r="Y864" i="9"/>
  <c r="AC864" i="9" s="1"/>
  <c r="Y919" i="9"/>
  <c r="AC919" i="9" s="1"/>
  <c r="Y765" i="9"/>
  <c r="AC765" i="9" s="1"/>
  <c r="Y916" i="9"/>
  <c r="AC916" i="9" s="1"/>
  <c r="Y986" i="9"/>
  <c r="AC986" i="9" s="1"/>
  <c r="Y738" i="9"/>
  <c r="AC738" i="9" s="1"/>
  <c r="Y822" i="9"/>
  <c r="AC822" i="9" s="1"/>
  <c r="Y950" i="9"/>
  <c r="AC950" i="9" s="1"/>
  <c r="Y789" i="9"/>
  <c r="AC789" i="9" s="1"/>
  <c r="Y784" i="9"/>
  <c r="AC784" i="9" s="1"/>
  <c r="Y859" i="9"/>
  <c r="AC859" i="9" s="1"/>
  <c r="Y715" i="9"/>
  <c r="AC715" i="9" s="1"/>
  <c r="Y723" i="9"/>
  <c r="AC723" i="9" s="1"/>
  <c r="Y981" i="9"/>
  <c r="AC981" i="9" s="1"/>
  <c r="Y836" i="9"/>
  <c r="AC836" i="9" s="1"/>
  <c r="Y848" i="9"/>
  <c r="AC848" i="9" s="1"/>
  <c r="Y771" i="9"/>
  <c r="AC771" i="9" s="1"/>
  <c r="Y817" i="9"/>
  <c r="AC817" i="9" s="1"/>
  <c r="Y976" i="9"/>
  <c r="AC976" i="9" s="1"/>
  <c r="Y845" i="9"/>
  <c r="AC845" i="9" s="1"/>
  <c r="Y953" i="9"/>
  <c r="AC953" i="9" s="1"/>
  <c r="Y871" i="9"/>
  <c r="AC871" i="9" s="1"/>
  <c r="Y788" i="9"/>
  <c r="AC788" i="9" s="1"/>
  <c r="Y779" i="9"/>
  <c r="AC779" i="9" s="1"/>
  <c r="Y960" i="9"/>
  <c r="AC960" i="9" s="1"/>
  <c r="Y740" i="9"/>
  <c r="AC740" i="9" s="1"/>
  <c r="Y879" i="9"/>
  <c r="AC879" i="9" s="1"/>
  <c r="Y959" i="9"/>
  <c r="AC959" i="9" s="1"/>
  <c r="Y963" i="9"/>
  <c r="AC963" i="9" s="1"/>
  <c r="Y868" i="9"/>
  <c r="AC868" i="9" s="1"/>
  <c r="Y756" i="9"/>
  <c r="AC756" i="9" s="1"/>
  <c r="Y808" i="9"/>
  <c r="AC808" i="9" s="1"/>
  <c r="Y857" i="9"/>
  <c r="AC857" i="9" s="1"/>
  <c r="Y892" i="9"/>
  <c r="AC892" i="9" s="1"/>
  <c r="Y994" i="9"/>
  <c r="AC994" i="9" s="1"/>
  <c r="Y730" i="9"/>
  <c r="AC730" i="9" s="1"/>
  <c r="Y819" i="9"/>
  <c r="AC819" i="9" s="1"/>
  <c r="Y910" i="9"/>
  <c r="AC910" i="9" s="1"/>
  <c r="Y880" i="9"/>
  <c r="AC880" i="9" s="1"/>
  <c r="Y812" i="9"/>
  <c r="AC812" i="9" s="1"/>
  <c r="Y932" i="9"/>
  <c r="AC932" i="9" s="1"/>
  <c r="Y974" i="9"/>
  <c r="AC974" i="9" s="1"/>
  <c r="Y947" i="9"/>
  <c r="AC947" i="9" s="1"/>
  <c r="Y798" i="9"/>
  <c r="AC798" i="9" s="1"/>
  <c r="Y965" i="9"/>
  <c r="AC965" i="9" s="1"/>
  <c r="Y908" i="9"/>
  <c r="AC908" i="9" s="1"/>
  <c r="Y825" i="9"/>
  <c r="AC825" i="9" s="1"/>
  <c r="Y752" i="9"/>
  <c r="AC752" i="9" s="1"/>
  <c r="Y1003" i="9"/>
  <c r="AC1003" i="9" s="1"/>
  <c r="Y847" i="9"/>
  <c r="AC847" i="9" s="1"/>
  <c r="Y814" i="9"/>
  <c r="AC814" i="9" s="1"/>
  <c r="Y736" i="9"/>
  <c r="AC736" i="9" s="1"/>
  <c r="Y887" i="9"/>
  <c r="AC887" i="9" s="1"/>
  <c r="Y889" i="9"/>
  <c r="AC889" i="9" s="1"/>
  <c r="Y805" i="9"/>
  <c r="AC805" i="9" s="1"/>
  <c r="Y746" i="9"/>
  <c r="AC746" i="9" s="1"/>
  <c r="Y995" i="9"/>
  <c r="AC995" i="9" s="1"/>
  <c r="Y854" i="9"/>
  <c r="AC854" i="9" s="1"/>
  <c r="Y939" i="9"/>
  <c r="AC939" i="9" s="1"/>
  <c r="Y816" i="9"/>
  <c r="AC816" i="9" s="1"/>
  <c r="Y977" i="9"/>
  <c r="AC977" i="9" s="1"/>
  <c r="Y850" i="9"/>
  <c r="AC850" i="9" s="1"/>
  <c r="Y773" i="9"/>
  <c r="AC773" i="9" s="1"/>
  <c r="Y832" i="9"/>
  <c r="AC832" i="9" s="1"/>
  <c r="Y964" i="9"/>
  <c r="AC964" i="9" s="1"/>
  <c r="Y733" i="9"/>
  <c r="AC733" i="9" s="1"/>
  <c r="Y785" i="9"/>
  <c r="AC785" i="9" s="1"/>
  <c r="Y914" i="9"/>
  <c r="AC914" i="9" s="1"/>
  <c r="Y860" i="9"/>
  <c r="AC860" i="9" s="1"/>
  <c r="Y928" i="9"/>
  <c r="AC928" i="9" s="1"/>
  <c r="Y856" i="9"/>
  <c r="AC856" i="9" s="1"/>
  <c r="Y920" i="9"/>
  <c r="AC920" i="9" s="1"/>
  <c r="Y943" i="9"/>
  <c r="AC943" i="9" s="1"/>
  <c r="Y774" i="9"/>
  <c r="AC774" i="9" s="1"/>
  <c r="Y884" i="9"/>
  <c r="AC884" i="9" s="1"/>
  <c r="Y941" i="9"/>
  <c r="AC941" i="9" s="1"/>
  <c r="Y991" i="9"/>
  <c r="AC991" i="9" s="1"/>
  <c r="Y745" i="9"/>
  <c r="AC745" i="9" s="1"/>
  <c r="Y870" i="9"/>
  <c r="AC870" i="9" s="1"/>
  <c r="Y829" i="9"/>
  <c r="AC829" i="9" s="1"/>
  <c r="Y861" i="9"/>
  <c r="AC861" i="9" s="1"/>
  <c r="Y915" i="9"/>
  <c r="AC915" i="9" s="1"/>
  <c r="Y890" i="9"/>
  <c r="AC890" i="9" s="1"/>
  <c r="Y1002" i="9"/>
  <c r="AC1002" i="9" s="1"/>
  <c r="Y831" i="9"/>
  <c r="AC831" i="9" s="1"/>
  <c r="Y724" i="9"/>
  <c r="AC724" i="9" s="1"/>
  <c r="Y846" i="9"/>
  <c r="AC846" i="9" s="1"/>
  <c r="Y794" i="9"/>
  <c r="AC794" i="9" s="1"/>
  <c r="Y775" i="9"/>
  <c r="AC775" i="9" s="1"/>
  <c r="Y869" i="9"/>
  <c r="AC869" i="9" s="1"/>
  <c r="Y882" i="9"/>
  <c r="AC882" i="9" s="1"/>
  <c r="Y826" i="9"/>
  <c r="AC826" i="9" s="1"/>
  <c r="Y980" i="9"/>
  <c r="AC980" i="9" s="1"/>
  <c r="Y749" i="9"/>
  <c r="AC749" i="9" s="1"/>
  <c r="Y737" i="9"/>
  <c r="AC737" i="9" s="1"/>
  <c r="Y895" i="9"/>
  <c r="AC895" i="9" s="1"/>
  <c r="Y885" i="9"/>
  <c r="AC885" i="9" s="1"/>
  <c r="Y992" i="9"/>
  <c r="AC992" i="9" s="1"/>
  <c r="Y933" i="9"/>
  <c r="AC933" i="9" s="1"/>
  <c r="Y800" i="9"/>
  <c r="AC800" i="9" s="1"/>
  <c r="Y731" i="9"/>
  <c r="AC731" i="9" s="1"/>
  <c r="Y975" i="9"/>
  <c r="AC975" i="9" s="1"/>
  <c r="Y1004" i="9"/>
  <c r="AC1004" i="9" s="1"/>
  <c r="Y813" i="9"/>
  <c r="AC813" i="9" s="1"/>
  <c r="Y989" i="9"/>
  <c r="AC989" i="9" s="1"/>
  <c r="Y938" i="9"/>
  <c r="AC938" i="9" s="1"/>
  <c r="Y791" i="9"/>
  <c r="AC791" i="9" s="1"/>
  <c r="Y735" i="9"/>
  <c r="AC735" i="9" s="1"/>
  <c r="Y912" i="9"/>
  <c r="AC912" i="9" s="1"/>
  <c r="Y1010" i="9"/>
  <c r="AC1010" i="9" s="1"/>
  <c r="Y760" i="9"/>
  <c r="AC760" i="9" s="1"/>
  <c r="Y876" i="9"/>
  <c r="AC876" i="9" s="1"/>
  <c r="Y718" i="9"/>
  <c r="AC718" i="9" s="1"/>
  <c r="Y973" i="9"/>
  <c r="AC973" i="9" s="1"/>
  <c r="Y716" i="9"/>
  <c r="AC716" i="9" s="1"/>
  <c r="Y726" i="9"/>
  <c r="AC726" i="9" s="1"/>
  <c r="Y917" i="9"/>
  <c r="AC917" i="9" s="1"/>
  <c r="Y1009" i="9"/>
  <c r="AC1009" i="9" s="1"/>
  <c r="Y1007" i="9"/>
  <c r="AC1007" i="9" s="1"/>
  <c r="Y799" i="9"/>
  <c r="AC799" i="9" s="1"/>
  <c r="Y873" i="9"/>
  <c r="AC873" i="9" s="1"/>
  <c r="Y751" i="9"/>
  <c r="AC751" i="9" s="1"/>
  <c r="Y866" i="9"/>
  <c r="AC866" i="9" s="1"/>
  <c r="Y795" i="9"/>
  <c r="AC795" i="9" s="1"/>
  <c r="Y894" i="9"/>
  <c r="AC894" i="9" s="1"/>
  <c r="Y719" i="9"/>
  <c r="AC719" i="9" s="1"/>
  <c r="Y855" i="9"/>
  <c r="AC855" i="9" s="1"/>
  <c r="Y743" i="9"/>
  <c r="AC743" i="9" s="1"/>
  <c r="Y839" i="9"/>
  <c r="AC839" i="9" s="1"/>
  <c r="Y878" i="9"/>
  <c r="AC878" i="9" s="1"/>
  <c r="Y924" i="9"/>
  <c r="AC924" i="9" s="1"/>
  <c r="Y1001" i="9"/>
  <c r="AC1001" i="9" s="1"/>
  <c r="Y828" i="9"/>
  <c r="AC828" i="9" s="1"/>
  <c r="Y905" i="9"/>
  <c r="AC905" i="9" s="1"/>
  <c r="Y837" i="9"/>
  <c r="AC837" i="9" s="1"/>
  <c r="Y911" i="9"/>
  <c r="AC911" i="9" s="1"/>
  <c r="Y942" i="9"/>
  <c r="AC942" i="9" s="1"/>
  <c r="Y983" i="9"/>
  <c r="AC983" i="9" s="1"/>
  <c r="Y966" i="9"/>
  <c r="AC966" i="9" s="1"/>
  <c r="Y803" i="9"/>
  <c r="AC803" i="9" s="1"/>
  <c r="Y971" i="9"/>
  <c r="AC971" i="9" s="1"/>
  <c r="Y1005" i="9"/>
  <c r="AC1005" i="9" s="1"/>
  <c r="Y970" i="9"/>
  <c r="AC970" i="9" s="1"/>
  <c r="V871" i="9"/>
  <c r="Z871" i="9" s="1"/>
  <c r="X871" i="9"/>
  <c r="AB871" i="9" s="1"/>
  <c r="W871" i="9"/>
  <c r="AA871" i="9" s="1"/>
  <c r="W750" i="9"/>
  <c r="AA750" i="9" s="1"/>
  <c r="X750" i="9"/>
  <c r="AB750" i="9" s="1"/>
  <c r="V750" i="9"/>
  <c r="Z750" i="9" s="1"/>
  <c r="V866" i="9"/>
  <c r="Z866" i="9" s="1"/>
  <c r="W866" i="9"/>
  <c r="AA866" i="9" s="1"/>
  <c r="X866" i="9"/>
  <c r="AB866" i="9" s="1"/>
  <c r="V869" i="9"/>
  <c r="Z869" i="9" s="1"/>
  <c r="W869" i="9"/>
  <c r="AA869" i="9" s="1"/>
  <c r="X869" i="9"/>
  <c r="AB869" i="9" s="1"/>
  <c r="V939" i="9"/>
  <c r="Z939" i="9" s="1"/>
  <c r="W939" i="9"/>
  <c r="AA939" i="9" s="1"/>
  <c r="X939" i="9"/>
  <c r="AB939" i="9" s="1"/>
  <c r="X746" i="9"/>
  <c r="AB746" i="9" s="1"/>
  <c r="W746" i="9"/>
  <c r="AA746" i="9" s="1"/>
  <c r="V746" i="9"/>
  <c r="Z746" i="9" s="1"/>
  <c r="X795" i="9"/>
  <c r="AB795" i="9" s="1"/>
  <c r="W795" i="9"/>
  <c r="AA795" i="9" s="1"/>
  <c r="V795" i="9"/>
  <c r="Z795" i="9" s="1"/>
  <c r="W894" i="9"/>
  <c r="AA894" i="9" s="1"/>
  <c r="X894" i="9"/>
  <c r="AB894" i="9" s="1"/>
  <c r="V894" i="9"/>
  <c r="Z894" i="9" s="1"/>
  <c r="V944" i="9"/>
  <c r="Z944" i="9" s="1"/>
  <c r="W944" i="9"/>
  <c r="AA944" i="9" s="1"/>
  <c r="X944" i="9"/>
  <c r="AB944" i="9" s="1"/>
  <c r="W742" i="9"/>
  <c r="AA742" i="9" s="1"/>
  <c r="V742" i="9"/>
  <c r="Z742" i="9" s="1"/>
  <c r="X742" i="9"/>
  <c r="W762" i="9"/>
  <c r="AA762" i="9" s="1"/>
  <c r="X762" i="9"/>
  <c r="AB762" i="9" s="1"/>
  <c r="V762" i="9"/>
  <c r="Z762" i="9" s="1"/>
  <c r="W855" i="9"/>
  <c r="X855" i="9"/>
  <c r="AB855" i="9" s="1"/>
  <c r="V855" i="9"/>
  <c r="Z855" i="9" s="1"/>
  <c r="X743" i="9"/>
  <c r="AB743" i="9" s="1"/>
  <c r="V743" i="9"/>
  <c r="Z743" i="9" s="1"/>
  <c r="W743" i="9"/>
  <c r="V839" i="9"/>
  <c r="Z839" i="9" s="1"/>
  <c r="X839" i="9"/>
  <c r="AB839" i="9" s="1"/>
  <c r="W839" i="9"/>
  <c r="X878" i="9"/>
  <c r="AB878" i="9" s="1"/>
  <c r="W878" i="9"/>
  <c r="AA878" i="9" s="1"/>
  <c r="V878" i="9"/>
  <c r="Z878" i="9" s="1"/>
  <c r="W1001" i="9"/>
  <c r="AA1001" i="9" s="1"/>
  <c r="V1001" i="9"/>
  <c r="Z1001" i="9" s="1"/>
  <c r="X1001" i="9"/>
  <c r="AB1001" i="9" s="1"/>
  <c r="V828" i="9"/>
  <c r="Z828" i="9" s="1"/>
  <c r="W828" i="9"/>
  <c r="AA828" i="9" s="1"/>
  <c r="X828" i="9"/>
  <c r="AB828" i="9" s="1"/>
  <c r="V905" i="9"/>
  <c r="Z905" i="9" s="1"/>
  <c r="W905" i="9"/>
  <c r="AA905" i="9" s="1"/>
  <c r="X905" i="9"/>
  <c r="AB905" i="9" s="1"/>
  <c r="W919" i="9"/>
  <c r="AA919" i="9" s="1"/>
  <c r="V919" i="9"/>
  <c r="Z919" i="9" s="1"/>
  <c r="X919" i="9"/>
  <c r="AB919" i="9" s="1"/>
  <c r="X1006" i="9"/>
  <c r="W1006" i="9"/>
  <c r="AA1006" i="9" s="1"/>
  <c r="V1006" i="9"/>
  <c r="Z1006" i="9" s="1"/>
  <c r="V837" i="9"/>
  <c r="W837" i="9"/>
  <c r="AA837" i="9" s="1"/>
  <c r="X837" i="9"/>
  <c r="AB837" i="9" s="1"/>
  <c r="X911" i="9"/>
  <c r="AB911" i="9" s="1"/>
  <c r="W911" i="9"/>
  <c r="AA911" i="9" s="1"/>
  <c r="V911" i="9"/>
  <c r="Z911" i="9" s="1"/>
  <c r="W916" i="9"/>
  <c r="AA916" i="9" s="1"/>
  <c r="V916" i="9"/>
  <c r="Z916" i="9" s="1"/>
  <c r="X916" i="9"/>
  <c r="AB916" i="9" s="1"/>
  <c r="W942" i="9"/>
  <c r="AA942" i="9" s="1"/>
  <c r="V942" i="9"/>
  <c r="Z942" i="9" s="1"/>
  <c r="X942" i="9"/>
  <c r="AB942" i="9" s="1"/>
  <c r="V968" i="9"/>
  <c r="Z968" i="9" s="1"/>
  <c r="X968" i="9"/>
  <c r="AB968" i="9" s="1"/>
  <c r="W968" i="9"/>
  <c r="AA968" i="9" s="1"/>
  <c r="X986" i="9"/>
  <c r="AB986" i="9" s="1"/>
  <c r="W986" i="9"/>
  <c r="AA986" i="9" s="1"/>
  <c r="V986" i="9"/>
  <c r="Z986" i="9" s="1"/>
  <c r="W983" i="9"/>
  <c r="AA983" i="9" s="1"/>
  <c r="V983" i="9"/>
  <c r="Z983" i="9" s="1"/>
  <c r="X983" i="9"/>
  <c r="AB983" i="9" s="1"/>
  <c r="X899" i="9"/>
  <c r="AB899" i="9" s="1"/>
  <c r="V899" i="9"/>
  <c r="Z899" i="9" s="1"/>
  <c r="W899" i="9"/>
  <c r="AA899" i="9" s="1"/>
  <c r="W738" i="9"/>
  <c r="X738" i="9"/>
  <c r="AB738" i="9" s="1"/>
  <c r="V738" i="9"/>
  <c r="Z738" i="9" s="1"/>
  <c r="X840" i="9"/>
  <c r="AB840" i="9" s="1"/>
  <c r="V840" i="9"/>
  <c r="Z840" i="9" s="1"/>
  <c r="W840" i="9"/>
  <c r="AA840" i="9" s="1"/>
  <c r="V822" i="9"/>
  <c r="X822" i="9"/>
  <c r="AB822" i="9" s="1"/>
  <c r="W822" i="9"/>
  <c r="AA822" i="9" s="1"/>
  <c r="V950" i="9"/>
  <c r="Z950" i="9" s="1"/>
  <c r="X950" i="9"/>
  <c r="W950" i="9"/>
  <c r="AA950" i="9" s="1"/>
  <c r="X966" i="9"/>
  <c r="AB966" i="9" s="1"/>
  <c r="V966" i="9"/>
  <c r="W966" i="9"/>
  <c r="AA966" i="9" s="1"/>
  <c r="X759" i="9"/>
  <c r="AB759" i="9" s="1"/>
  <c r="V759" i="9"/>
  <c r="Z759" i="9" s="1"/>
  <c r="W759" i="9"/>
  <c r="AA759" i="9" s="1"/>
  <c r="X789" i="9"/>
  <c r="AB789" i="9" s="1"/>
  <c r="V789" i="9"/>
  <c r="Z789" i="9" s="1"/>
  <c r="W789" i="9"/>
  <c r="AA789" i="9" s="1"/>
  <c r="W898" i="9"/>
  <c r="AA898" i="9" s="1"/>
  <c r="X898" i="9"/>
  <c r="V898" i="9"/>
  <c r="Z898" i="9" s="1"/>
  <c r="V784" i="9"/>
  <c r="W784" i="9"/>
  <c r="X784" i="9"/>
  <c r="AB784" i="9" s="1"/>
  <c r="W803" i="9"/>
  <c r="AA803" i="9" s="1"/>
  <c r="X803" i="9"/>
  <c r="AB803" i="9" s="1"/>
  <c r="V803" i="9"/>
  <c r="Z803" i="9" s="1"/>
  <c r="V820" i="9"/>
  <c r="Z820" i="9" s="1"/>
  <c r="X820" i="9"/>
  <c r="AB820" i="9" s="1"/>
  <c r="W820" i="9"/>
  <c r="AA820" i="9" s="1"/>
  <c r="X859" i="9"/>
  <c r="AB859" i="9" s="1"/>
  <c r="W859" i="9"/>
  <c r="AA859" i="9" s="1"/>
  <c r="V859" i="9"/>
  <c r="Z859" i="9" s="1"/>
  <c r="W877" i="9"/>
  <c r="AA877" i="9" s="1"/>
  <c r="V877" i="9"/>
  <c r="Z877" i="9" s="1"/>
  <c r="X877" i="9"/>
  <c r="AB877" i="9" s="1"/>
  <c r="W897" i="9"/>
  <c r="AA897" i="9" s="1"/>
  <c r="V897" i="9"/>
  <c r="Z897" i="9" s="1"/>
  <c r="X897" i="9"/>
  <c r="AB897" i="9" s="1"/>
  <c r="V971" i="9"/>
  <c r="Z971" i="9" s="1"/>
  <c r="W971" i="9"/>
  <c r="AA971" i="9" s="1"/>
  <c r="X971" i="9"/>
  <c r="AB971" i="9" s="1"/>
  <c r="V715" i="9"/>
  <c r="Z715" i="9" s="1"/>
  <c r="X715" i="9"/>
  <c r="AB715" i="9" s="1"/>
  <c r="W715" i="9"/>
  <c r="W723" i="9"/>
  <c r="AA723" i="9" s="1"/>
  <c r="V723" i="9"/>
  <c r="Z723" i="9" s="1"/>
  <c r="X723" i="9"/>
  <c r="AB723" i="9" s="1"/>
  <c r="W1005" i="9"/>
  <c r="AA1005" i="9" s="1"/>
  <c r="X1005" i="9"/>
  <c r="AB1005" i="9" s="1"/>
  <c r="V1005" i="9"/>
  <c r="Z1005" i="9" s="1"/>
  <c r="X949" i="9"/>
  <c r="AB949" i="9" s="1"/>
  <c r="W949" i="9"/>
  <c r="AA949" i="9" s="1"/>
  <c r="V949" i="9"/>
  <c r="Z949" i="9" s="1"/>
  <c r="W981" i="9"/>
  <c r="AA981" i="9" s="1"/>
  <c r="V981" i="9"/>
  <c r="Z981" i="9" s="1"/>
  <c r="X981" i="9"/>
  <c r="AB981" i="9" s="1"/>
  <c r="W836" i="9"/>
  <c r="AA836" i="9" s="1"/>
  <c r="X836" i="9"/>
  <c r="AB836" i="9" s="1"/>
  <c r="V836" i="9"/>
  <c r="W970" i="9"/>
  <c r="AA970" i="9" s="1"/>
  <c r="V970" i="9"/>
  <c r="Z970" i="9" s="1"/>
  <c r="X970" i="9"/>
  <c r="AB970" i="9" s="1"/>
  <c r="W987" i="9"/>
  <c r="AA987" i="9" s="1"/>
  <c r="X987" i="9"/>
  <c r="AB987" i="9" s="1"/>
  <c r="V987" i="9"/>
  <c r="Z987" i="9" s="1"/>
  <c r="V752" i="9"/>
  <c r="Z752" i="9" s="1"/>
  <c r="W752" i="9"/>
  <c r="AA752" i="9" s="1"/>
  <c r="X752" i="9"/>
  <c r="AB752" i="9" s="1"/>
  <c r="X760" i="9"/>
  <c r="AB760" i="9" s="1"/>
  <c r="V760" i="9"/>
  <c r="Z760" i="9" s="1"/>
  <c r="W760" i="9"/>
  <c r="AA760" i="9" s="1"/>
  <c r="W816" i="9"/>
  <c r="AA816" i="9" s="1"/>
  <c r="X816" i="9"/>
  <c r="AB816" i="9" s="1"/>
  <c r="V816" i="9"/>
  <c r="Z816" i="9" s="1"/>
  <c r="V835" i="9"/>
  <c r="Z835" i="9" s="1"/>
  <c r="W835" i="9"/>
  <c r="X835" i="9"/>
  <c r="AB835" i="9" s="1"/>
  <c r="X882" i="9"/>
  <c r="AB882" i="9" s="1"/>
  <c r="W882" i="9"/>
  <c r="AA882" i="9" s="1"/>
  <c r="V882" i="9"/>
  <c r="Z882" i="9" s="1"/>
  <c r="W930" i="9"/>
  <c r="AA930" i="9" s="1"/>
  <c r="X930" i="9"/>
  <c r="AB930" i="9" s="1"/>
  <c r="V930" i="9"/>
  <c r="Z930" i="9" s="1"/>
  <c r="W977" i="9"/>
  <c r="AA977" i="9" s="1"/>
  <c r="V977" i="9"/>
  <c r="Z977" i="9" s="1"/>
  <c r="X977" i="9"/>
  <c r="AB977" i="9" s="1"/>
  <c r="V1003" i="9"/>
  <c r="Z1003" i="9" s="1"/>
  <c r="X1003" i="9"/>
  <c r="AB1003" i="9" s="1"/>
  <c r="W1003" i="9"/>
  <c r="AA1003" i="9" s="1"/>
  <c r="V995" i="9"/>
  <c r="Z995" i="9" s="1"/>
  <c r="W995" i="9"/>
  <c r="AA995" i="9" s="1"/>
  <c r="X995" i="9"/>
  <c r="AB995" i="9" s="1"/>
  <c r="W973" i="9"/>
  <c r="AA973" i="9" s="1"/>
  <c r="X973" i="9"/>
  <c r="AB973" i="9" s="1"/>
  <c r="V973" i="9"/>
  <c r="Z973" i="9" s="1"/>
  <c r="X794" i="9"/>
  <c r="AB794" i="9" s="1"/>
  <c r="W794" i="9"/>
  <c r="AA794" i="9" s="1"/>
  <c r="V794" i="9"/>
  <c r="Z794" i="9" s="1"/>
  <c r="W779" i="9"/>
  <c r="AA779" i="9" s="1"/>
  <c r="X779" i="9"/>
  <c r="AB779" i="9" s="1"/>
  <c r="V779" i="9"/>
  <c r="Z779" i="9" s="1"/>
  <c r="V824" i="9"/>
  <c r="Z824" i="9" s="1"/>
  <c r="W824" i="9"/>
  <c r="X824" i="9"/>
  <c r="AB824" i="9" s="1"/>
  <c r="V976" i="9"/>
  <c r="Z976" i="9" s="1"/>
  <c r="X976" i="9"/>
  <c r="AB976" i="9" s="1"/>
  <c r="W976" i="9"/>
  <c r="AA976" i="9" s="1"/>
  <c r="V848" i="9"/>
  <c r="Z848" i="9" s="1"/>
  <c r="W848" i="9"/>
  <c r="AA848" i="9" s="1"/>
  <c r="X848" i="9"/>
  <c r="AB848" i="9" s="1"/>
  <c r="W960" i="9"/>
  <c r="AA960" i="9" s="1"/>
  <c r="X960" i="9"/>
  <c r="AB960" i="9" s="1"/>
  <c r="V960" i="9"/>
  <c r="Z960" i="9" s="1"/>
  <c r="X972" i="9"/>
  <c r="AB972" i="9" s="1"/>
  <c r="V972" i="9"/>
  <c r="Z972" i="9" s="1"/>
  <c r="W972" i="9"/>
  <c r="AA972" i="9" s="1"/>
  <c r="V990" i="9"/>
  <c r="Z990" i="9" s="1"/>
  <c r="X990" i="9"/>
  <c r="AB990" i="9" s="1"/>
  <c r="W990" i="9"/>
  <c r="AA990" i="9" s="1"/>
  <c r="W740" i="9"/>
  <c r="AA740" i="9" s="1"/>
  <c r="V740" i="9"/>
  <c r="Z740" i="9" s="1"/>
  <c r="X740" i="9"/>
  <c r="AB740" i="9" s="1"/>
  <c r="V725" i="9"/>
  <c r="Z725" i="9" s="1"/>
  <c r="W725" i="9"/>
  <c r="AA725" i="9" s="1"/>
  <c r="X725" i="9"/>
  <c r="AB725" i="9" s="1"/>
  <c r="X842" i="9"/>
  <c r="AB842" i="9" s="1"/>
  <c r="V842" i="9"/>
  <c r="Z842" i="9" s="1"/>
  <c r="W842" i="9"/>
  <c r="AA842" i="9" s="1"/>
  <c r="W879" i="9"/>
  <c r="AA879" i="9" s="1"/>
  <c r="V879" i="9"/>
  <c r="Z879" i="9" s="1"/>
  <c r="X879" i="9"/>
  <c r="AB879" i="9" s="1"/>
  <c r="W961" i="9"/>
  <c r="AA961" i="9" s="1"/>
  <c r="V961" i="9"/>
  <c r="Z961" i="9" s="1"/>
  <c r="X961" i="9"/>
  <c r="W959" i="9"/>
  <c r="AA959" i="9" s="1"/>
  <c r="V959" i="9"/>
  <c r="Z959" i="9" s="1"/>
  <c r="X959" i="9"/>
  <c r="AB959" i="9" s="1"/>
  <c r="V937" i="9"/>
  <c r="Z937" i="9" s="1"/>
  <c r="W937" i="9"/>
  <c r="AA937" i="9" s="1"/>
  <c r="X937" i="9"/>
  <c r="AB937" i="9" s="1"/>
  <c r="X979" i="9"/>
  <c r="AB979" i="9" s="1"/>
  <c r="V979" i="9"/>
  <c r="Z979" i="9" s="1"/>
  <c r="W979" i="9"/>
  <c r="AA979" i="9" s="1"/>
  <c r="V847" i="9"/>
  <c r="Z847" i="9" s="1"/>
  <c r="X847" i="9"/>
  <c r="AB847" i="9" s="1"/>
  <c r="W847" i="9"/>
  <c r="AA847" i="9" s="1"/>
  <c r="V912" i="9"/>
  <c r="Z912" i="9" s="1"/>
  <c r="W912" i="9"/>
  <c r="AA912" i="9" s="1"/>
  <c r="X912" i="9"/>
  <c r="AB912" i="9" s="1"/>
  <c r="W929" i="9"/>
  <c r="AA929" i="9" s="1"/>
  <c r="X929" i="9"/>
  <c r="AB929" i="9" s="1"/>
  <c r="V929" i="9"/>
  <c r="Z929" i="9" s="1"/>
  <c r="X963" i="9"/>
  <c r="AB963" i="9" s="1"/>
  <c r="W963" i="9"/>
  <c r="AA963" i="9" s="1"/>
  <c r="V963" i="9"/>
  <c r="Z963" i="9" s="1"/>
  <c r="X997" i="9"/>
  <c r="AB997" i="9" s="1"/>
  <c r="V997" i="9"/>
  <c r="Z997" i="9" s="1"/>
  <c r="W997" i="9"/>
  <c r="AA997" i="9" s="1"/>
  <c r="W868" i="9"/>
  <c r="AA868" i="9" s="1"/>
  <c r="V868" i="9"/>
  <c r="Z868" i="9" s="1"/>
  <c r="X868" i="9"/>
  <c r="AB868" i="9" s="1"/>
  <c r="V969" i="9"/>
  <c r="Z969" i="9" s="1"/>
  <c r="W969" i="9"/>
  <c r="AA969" i="9" s="1"/>
  <c r="X969" i="9"/>
  <c r="AB969" i="9" s="1"/>
  <c r="V727" i="9"/>
  <c r="Z727" i="9" s="1"/>
  <c r="X727" i="9"/>
  <c r="AB727" i="9" s="1"/>
  <c r="W727" i="9"/>
  <c r="AA727" i="9" s="1"/>
  <c r="W756" i="9"/>
  <c r="AA756" i="9" s="1"/>
  <c r="X756" i="9"/>
  <c r="AB756" i="9" s="1"/>
  <c r="V756" i="9"/>
  <c r="Z756" i="9" s="1"/>
  <c r="X748" i="9"/>
  <c r="AB748" i="9" s="1"/>
  <c r="W748" i="9"/>
  <c r="AA748" i="9" s="1"/>
  <c r="V748" i="9"/>
  <c r="Z748" i="9" s="1"/>
  <c r="X786" i="9"/>
  <c r="AB786" i="9" s="1"/>
  <c r="W786" i="9"/>
  <c r="AA786" i="9" s="1"/>
  <c r="V786" i="9"/>
  <c r="Z786" i="9" s="1"/>
  <c r="X808" i="9"/>
  <c r="AB808" i="9" s="1"/>
  <c r="V808" i="9"/>
  <c r="Z808" i="9" s="1"/>
  <c r="W808" i="9"/>
  <c r="AA808" i="9" s="1"/>
  <c r="X814" i="9"/>
  <c r="AB814" i="9" s="1"/>
  <c r="V814" i="9"/>
  <c r="Z814" i="9" s="1"/>
  <c r="W814" i="9"/>
  <c r="AA814" i="9" s="1"/>
  <c r="V857" i="9"/>
  <c r="Z857" i="9" s="1"/>
  <c r="W857" i="9"/>
  <c r="AA857" i="9" s="1"/>
  <c r="X857" i="9"/>
  <c r="AB857" i="9" s="1"/>
  <c r="X831" i="9"/>
  <c r="AB831" i="9" s="1"/>
  <c r="W831" i="9"/>
  <c r="AA831" i="9" s="1"/>
  <c r="V831" i="9"/>
  <c r="Z831" i="9" s="1"/>
  <c r="V853" i="9"/>
  <c r="Z853" i="9" s="1"/>
  <c r="X853" i="9"/>
  <c r="AB853" i="9" s="1"/>
  <c r="W853" i="9"/>
  <c r="AA853" i="9" s="1"/>
  <c r="X892" i="9"/>
  <c r="AB892" i="9" s="1"/>
  <c r="W892" i="9"/>
  <c r="AA892" i="9" s="1"/>
  <c r="V892" i="9"/>
  <c r="Z892" i="9" s="1"/>
  <c r="V888" i="9"/>
  <c r="Z888" i="9" s="1"/>
  <c r="X888" i="9"/>
  <c r="AB888" i="9" s="1"/>
  <c r="W888" i="9"/>
  <c r="AA888" i="9" s="1"/>
  <c r="V962" i="9"/>
  <c r="Z962" i="9" s="1"/>
  <c r="W962" i="9"/>
  <c r="AA962" i="9" s="1"/>
  <c r="X962" i="9"/>
  <c r="AB962" i="9" s="1"/>
  <c r="V994" i="9"/>
  <c r="Z994" i="9" s="1"/>
  <c r="X994" i="9"/>
  <c r="AB994" i="9" s="1"/>
  <c r="W994" i="9"/>
  <c r="AA994" i="9" s="1"/>
  <c r="X1000" i="9"/>
  <c r="AB1000" i="9" s="1"/>
  <c r="V1000" i="9"/>
  <c r="Z1000" i="9" s="1"/>
  <c r="W1000" i="9"/>
  <c r="AA1000" i="9" s="1"/>
  <c r="V945" i="9"/>
  <c r="Z945" i="9" s="1"/>
  <c r="X945" i="9"/>
  <c r="AB945" i="9" s="1"/>
  <c r="W945" i="9"/>
  <c r="AA945" i="9" s="1"/>
  <c r="V730" i="9"/>
  <c r="Z730" i="9" s="1"/>
  <c r="X730" i="9"/>
  <c r="AB730" i="9" s="1"/>
  <c r="W730" i="9"/>
  <c r="AA730" i="9" s="1"/>
  <c r="X761" i="9"/>
  <c r="AB761" i="9" s="1"/>
  <c r="V761" i="9"/>
  <c r="Z761" i="9" s="1"/>
  <c r="W761" i="9"/>
  <c r="AA761" i="9" s="1"/>
  <c r="X819" i="9"/>
  <c r="AB819" i="9" s="1"/>
  <c r="V819" i="9"/>
  <c r="Z819" i="9" s="1"/>
  <c r="W819" i="9"/>
  <c r="AA819" i="9" s="1"/>
  <c r="W910" i="9"/>
  <c r="AA910" i="9" s="1"/>
  <c r="V910" i="9"/>
  <c r="Z910" i="9" s="1"/>
  <c r="X910" i="9"/>
  <c r="AB910" i="9" s="1"/>
  <c r="X934" i="9"/>
  <c r="AB934" i="9" s="1"/>
  <c r="V934" i="9"/>
  <c r="Z934" i="9" s="1"/>
  <c r="W934" i="9"/>
  <c r="AA934" i="9" s="1"/>
  <c r="W936" i="9"/>
  <c r="AA936" i="9" s="1"/>
  <c r="X936" i="9"/>
  <c r="AB936" i="9" s="1"/>
  <c r="V936" i="9"/>
  <c r="Z936" i="9" s="1"/>
  <c r="W734" i="9"/>
  <c r="AA734" i="9" s="1"/>
  <c r="X734" i="9"/>
  <c r="AB734" i="9" s="1"/>
  <c r="V734" i="9"/>
  <c r="Z734" i="9" s="1"/>
  <c r="X732" i="9"/>
  <c r="AB732" i="9" s="1"/>
  <c r="W732" i="9"/>
  <c r="AA732" i="9" s="1"/>
  <c r="V732" i="9"/>
  <c r="Z732" i="9" s="1"/>
  <c r="W872" i="9"/>
  <c r="AA872" i="9" s="1"/>
  <c r="V872" i="9"/>
  <c r="Z872" i="9" s="1"/>
  <c r="X872" i="9"/>
  <c r="AB872" i="9" s="1"/>
  <c r="V880" i="9"/>
  <c r="Z880" i="9" s="1"/>
  <c r="X880" i="9"/>
  <c r="AB880" i="9" s="1"/>
  <c r="W880" i="9"/>
  <c r="AA880" i="9" s="1"/>
  <c r="V978" i="9"/>
  <c r="Z978" i="9" s="1"/>
  <c r="X978" i="9"/>
  <c r="AB978" i="9" s="1"/>
  <c r="W978" i="9"/>
  <c r="AA978" i="9" s="1"/>
  <c r="X720" i="9"/>
  <c r="AB720" i="9" s="1"/>
  <c r="V720" i="9"/>
  <c r="Z720" i="9" s="1"/>
  <c r="W720" i="9"/>
  <c r="AA720" i="9" s="1"/>
  <c r="W736" i="9"/>
  <c r="AA736" i="9" s="1"/>
  <c r="V736" i="9"/>
  <c r="Z736" i="9" s="1"/>
  <c r="X736" i="9"/>
  <c r="AB736" i="9" s="1"/>
  <c r="X782" i="9"/>
  <c r="AB782" i="9" s="1"/>
  <c r="V782" i="9"/>
  <c r="Z782" i="9" s="1"/>
  <c r="W782" i="9"/>
  <c r="AA782" i="9" s="1"/>
  <c r="V812" i="9"/>
  <c r="Z812" i="9" s="1"/>
  <c r="W812" i="9"/>
  <c r="AA812" i="9" s="1"/>
  <c r="X812" i="9"/>
  <c r="AB812" i="9" s="1"/>
  <c r="X815" i="9"/>
  <c r="AB815" i="9" s="1"/>
  <c r="V815" i="9"/>
  <c r="Z815" i="9" s="1"/>
  <c r="W815" i="9"/>
  <c r="AA815" i="9" s="1"/>
  <c r="V887" i="9"/>
  <c r="Z887" i="9" s="1"/>
  <c r="W887" i="9"/>
  <c r="AA887" i="9" s="1"/>
  <c r="X887" i="9"/>
  <c r="AB887" i="9" s="1"/>
  <c r="V918" i="9"/>
  <c r="Z918" i="9" s="1"/>
  <c r="X918" i="9"/>
  <c r="AB918" i="9" s="1"/>
  <c r="W918" i="9"/>
  <c r="W932" i="9"/>
  <c r="AA932" i="9" s="1"/>
  <c r="X932" i="9"/>
  <c r="AB932" i="9" s="1"/>
  <c r="V932" i="9"/>
  <c r="Z932" i="9" s="1"/>
  <c r="V777" i="9"/>
  <c r="Z777" i="9" s="1"/>
  <c r="X777" i="9"/>
  <c r="AB777" i="9" s="1"/>
  <c r="W777" i="9"/>
  <c r="AA777" i="9" s="1"/>
  <c r="V946" i="9"/>
  <c r="Z946" i="9" s="1"/>
  <c r="W946" i="9"/>
  <c r="AA946" i="9" s="1"/>
  <c r="X946" i="9"/>
  <c r="AB946" i="9" s="1"/>
  <c r="W974" i="9"/>
  <c r="AA974" i="9" s="1"/>
  <c r="V974" i="9"/>
  <c r="X974" i="9"/>
  <c r="AB974" i="9" s="1"/>
  <c r="W863" i="9"/>
  <c r="AA863" i="9" s="1"/>
  <c r="V863" i="9"/>
  <c r="Z863" i="9" s="1"/>
  <c r="X863" i="9"/>
  <c r="AB863" i="9" s="1"/>
  <c r="W947" i="9"/>
  <c r="AA947" i="9" s="1"/>
  <c r="V947" i="9"/>
  <c r="Z947" i="9" s="1"/>
  <c r="X947" i="9"/>
  <c r="AB947" i="9" s="1"/>
  <c r="V724" i="9"/>
  <c r="Z724" i="9" s="1"/>
  <c r="W724" i="9"/>
  <c r="AA724" i="9" s="1"/>
  <c r="X724" i="9"/>
  <c r="AB724" i="9" s="1"/>
  <c r="W790" i="9"/>
  <c r="AA790" i="9" s="1"/>
  <c r="V790" i="9"/>
  <c r="Z790" i="9" s="1"/>
  <c r="X790" i="9"/>
  <c r="AB790" i="9" s="1"/>
  <c r="W798" i="9"/>
  <c r="AA798" i="9" s="1"/>
  <c r="X798" i="9"/>
  <c r="AB798" i="9" s="1"/>
  <c r="V798" i="9"/>
  <c r="Z798" i="9" s="1"/>
  <c r="V955" i="9"/>
  <c r="Z955" i="9" s="1"/>
  <c r="X955" i="9"/>
  <c r="AB955" i="9" s="1"/>
  <c r="W955" i="9"/>
  <c r="AA955" i="9" s="1"/>
  <c r="X913" i="9"/>
  <c r="AB913" i="9" s="1"/>
  <c r="W913" i="9"/>
  <c r="AA913" i="9" s="1"/>
  <c r="V913" i="9"/>
  <c r="Z913" i="9" s="1"/>
  <c r="V965" i="9"/>
  <c r="Z965" i="9" s="1"/>
  <c r="W965" i="9"/>
  <c r="AA965" i="9" s="1"/>
  <c r="X965" i="9"/>
  <c r="AB965" i="9" s="1"/>
  <c r="X722" i="9"/>
  <c r="V722" i="9"/>
  <c r="Z722" i="9" s="1"/>
  <c r="W722" i="9"/>
  <c r="AA722" i="9" s="1"/>
  <c r="W769" i="9"/>
  <c r="AA769" i="9" s="1"/>
  <c r="X769" i="9"/>
  <c r="V769" i="9"/>
  <c r="Z769" i="9" s="1"/>
  <c r="W908" i="9"/>
  <c r="AA908" i="9" s="1"/>
  <c r="X908" i="9"/>
  <c r="AB908" i="9" s="1"/>
  <c r="V908" i="9"/>
  <c r="Z908" i="9" s="1"/>
  <c r="X1014" i="9"/>
  <c r="AB1014" i="9" s="1"/>
  <c r="W1014" i="9"/>
  <c r="AA1014" i="9" s="1"/>
  <c r="V1014" i="9"/>
  <c r="Z1014" i="9" s="1"/>
  <c r="X825" i="9"/>
  <c r="AB825" i="9" s="1"/>
  <c r="V825" i="9"/>
  <c r="Z825" i="9" s="1"/>
  <c r="W825" i="9"/>
  <c r="AA825" i="9" s="1"/>
  <c r="V953" i="9"/>
  <c r="Z953" i="9" s="1"/>
  <c r="X953" i="9"/>
  <c r="AB953" i="9" s="1"/>
  <c r="W953" i="9"/>
  <c r="V799" i="9"/>
  <c r="Z799" i="9" s="1"/>
  <c r="W799" i="9"/>
  <c r="AA799" i="9" s="1"/>
  <c r="X799" i="9"/>
  <c r="AB799" i="9" s="1"/>
  <c r="W956" i="9"/>
  <c r="AA956" i="9" s="1"/>
  <c r="X956" i="9"/>
  <c r="AB956" i="9" s="1"/>
  <c r="V956" i="9"/>
  <c r="Z956" i="9" s="1"/>
  <c r="W810" i="9"/>
  <c r="AA810" i="9" s="1"/>
  <c r="X810" i="9"/>
  <c r="AB810" i="9" s="1"/>
  <c r="V810" i="9"/>
  <c r="Z810" i="9" s="1"/>
  <c r="V988" i="9"/>
  <c r="Z988" i="9" s="1"/>
  <c r="X988" i="9"/>
  <c r="AB988" i="9" s="1"/>
  <c r="W988" i="9"/>
  <c r="AA988" i="9" s="1"/>
  <c r="W924" i="9"/>
  <c r="AA924" i="9" s="1"/>
  <c r="X924" i="9"/>
  <c r="AB924" i="9" s="1"/>
  <c r="V924" i="9"/>
  <c r="Z924" i="9" s="1"/>
  <c r="X729" i="9"/>
  <c r="AB729" i="9" s="1"/>
  <c r="V729" i="9"/>
  <c r="Z729" i="9" s="1"/>
  <c r="W729" i="9"/>
  <c r="AA729" i="9" s="1"/>
  <c r="V850" i="9"/>
  <c r="Z850" i="9" s="1"/>
  <c r="X850" i="9"/>
  <c r="AB850" i="9" s="1"/>
  <c r="W850" i="9"/>
  <c r="AA850" i="9" s="1"/>
  <c r="V747" i="9"/>
  <c r="Z747" i="9" s="1"/>
  <c r="X747" i="9"/>
  <c r="AB747" i="9" s="1"/>
  <c r="W747" i="9"/>
  <c r="AA747" i="9" s="1"/>
  <c r="X830" i="9"/>
  <c r="AB830" i="9" s="1"/>
  <c r="W830" i="9"/>
  <c r="AA830" i="9" s="1"/>
  <c r="V830" i="9"/>
  <c r="Z830" i="9" s="1"/>
  <c r="W883" i="9"/>
  <c r="AA883" i="9" s="1"/>
  <c r="V883" i="9"/>
  <c r="Z883" i="9" s="1"/>
  <c r="X883" i="9"/>
  <c r="AB883" i="9" s="1"/>
  <c r="X904" i="9"/>
  <c r="AB904" i="9" s="1"/>
  <c r="V904" i="9"/>
  <c r="Z904" i="9" s="1"/>
  <c r="W904" i="9"/>
  <c r="AA904" i="9" s="1"/>
  <c r="W982" i="9"/>
  <c r="AA982" i="9" s="1"/>
  <c r="X982" i="9"/>
  <c r="AB982" i="9" s="1"/>
  <c r="V982" i="9"/>
  <c r="Z982" i="9" s="1"/>
  <c r="X758" i="9"/>
  <c r="AB758" i="9" s="1"/>
  <c r="V758" i="9"/>
  <c r="Z758" i="9" s="1"/>
  <c r="W758" i="9"/>
  <c r="AA758" i="9" s="1"/>
  <c r="W914" i="9"/>
  <c r="AA914" i="9" s="1"/>
  <c r="X914" i="9"/>
  <c r="AB914" i="9" s="1"/>
  <c r="V914" i="9"/>
  <c r="Z914" i="9" s="1"/>
  <c r="V818" i="9"/>
  <c r="Z818" i="9" s="1"/>
  <c r="W818" i="9"/>
  <c r="AA818" i="9" s="1"/>
  <c r="X818" i="9"/>
  <c r="AB818" i="9" s="1"/>
  <c r="W860" i="9"/>
  <c r="AA860" i="9" s="1"/>
  <c r="V860" i="9"/>
  <c r="Z860" i="9" s="1"/>
  <c r="X860" i="9"/>
  <c r="AB860" i="9" s="1"/>
  <c r="V881" i="9"/>
  <c r="Z881" i="9" s="1"/>
  <c r="X881" i="9"/>
  <c r="AB881" i="9" s="1"/>
  <c r="W881" i="9"/>
  <c r="AA881" i="9" s="1"/>
  <c r="V928" i="9"/>
  <c r="Z928" i="9" s="1"/>
  <c r="W928" i="9"/>
  <c r="AA928" i="9" s="1"/>
  <c r="X928" i="9"/>
  <c r="AB928" i="9" s="1"/>
  <c r="V954" i="9"/>
  <c r="Z954" i="9" s="1"/>
  <c r="X954" i="9"/>
  <c r="AB954" i="9" s="1"/>
  <c r="W954" i="9"/>
  <c r="AA954" i="9" s="1"/>
  <c r="W985" i="9"/>
  <c r="AA985" i="9" s="1"/>
  <c r="X985" i="9"/>
  <c r="AB985" i="9" s="1"/>
  <c r="V985" i="9"/>
  <c r="Z985" i="9" s="1"/>
  <c r="W793" i="9"/>
  <c r="AA793" i="9" s="1"/>
  <c r="X793" i="9"/>
  <c r="AB793" i="9" s="1"/>
  <c r="V793" i="9"/>
  <c r="Z793" i="9" s="1"/>
  <c r="W856" i="9"/>
  <c r="AA856" i="9" s="1"/>
  <c r="V856" i="9"/>
  <c r="Z856" i="9" s="1"/>
  <c r="X856" i="9"/>
  <c r="AB856" i="9" s="1"/>
  <c r="V927" i="9"/>
  <c r="Z927" i="9" s="1"/>
  <c r="X927" i="9"/>
  <c r="AB927" i="9" s="1"/>
  <c r="W927" i="9"/>
  <c r="AA927" i="9" s="1"/>
  <c r="V851" i="9"/>
  <c r="Z851" i="9" s="1"/>
  <c r="W851" i="9"/>
  <c r="AA851" i="9" s="1"/>
  <c r="X851" i="9"/>
  <c r="AB851" i="9" s="1"/>
  <c r="W920" i="9"/>
  <c r="AA920" i="9" s="1"/>
  <c r="X920" i="9"/>
  <c r="AB920" i="9" s="1"/>
  <c r="V920" i="9"/>
  <c r="Z920" i="9" s="1"/>
  <c r="V993" i="9"/>
  <c r="Z993" i="9" s="1"/>
  <c r="W993" i="9"/>
  <c r="AA993" i="9" s="1"/>
  <c r="X993" i="9"/>
  <c r="AB993" i="9" s="1"/>
  <c r="V943" i="9"/>
  <c r="Z943" i="9" s="1"/>
  <c r="W943" i="9"/>
  <c r="AA943" i="9" s="1"/>
  <c r="X943" i="9"/>
  <c r="AB943" i="9" s="1"/>
  <c r="X774" i="9"/>
  <c r="AB774" i="9" s="1"/>
  <c r="V774" i="9"/>
  <c r="Z774" i="9" s="1"/>
  <c r="W774" i="9"/>
  <c r="AA774" i="9" s="1"/>
  <c r="X843" i="9"/>
  <c r="AB843" i="9" s="1"/>
  <c r="W843" i="9"/>
  <c r="AA843" i="9" s="1"/>
  <c r="V843" i="9"/>
  <c r="Z843" i="9" s="1"/>
  <c r="V884" i="9"/>
  <c r="Z884" i="9" s="1"/>
  <c r="X884" i="9"/>
  <c r="AB884" i="9" s="1"/>
  <c r="W884" i="9"/>
  <c r="AA884" i="9" s="1"/>
  <c r="X903" i="9"/>
  <c r="AB903" i="9" s="1"/>
  <c r="W903" i="9"/>
  <c r="AA903" i="9" s="1"/>
  <c r="V903" i="9"/>
  <c r="Z903" i="9" s="1"/>
  <c r="X896" i="9"/>
  <c r="AB896" i="9" s="1"/>
  <c r="W896" i="9"/>
  <c r="AA896" i="9" s="1"/>
  <c r="V896" i="9"/>
  <c r="Z896" i="9" s="1"/>
  <c r="W941" i="9"/>
  <c r="AA941" i="9" s="1"/>
  <c r="V941" i="9"/>
  <c r="Z941" i="9" s="1"/>
  <c r="X941" i="9"/>
  <c r="AB941" i="9" s="1"/>
  <c r="W926" i="9"/>
  <c r="AA926" i="9" s="1"/>
  <c r="X926" i="9"/>
  <c r="V926" i="9"/>
  <c r="Z926" i="9" s="1"/>
  <c r="X967" i="9"/>
  <c r="AB967" i="9" s="1"/>
  <c r="V967" i="9"/>
  <c r="Z967" i="9" s="1"/>
  <c r="W967" i="9"/>
  <c r="AA967" i="9" s="1"/>
  <c r="V991" i="9"/>
  <c r="X991" i="9"/>
  <c r="AB991" i="9" s="1"/>
  <c r="W991" i="9"/>
  <c r="AA991" i="9" s="1"/>
  <c r="W745" i="9"/>
  <c r="AA745" i="9" s="1"/>
  <c r="X745" i="9"/>
  <c r="AB745" i="9" s="1"/>
  <c r="V745" i="9"/>
  <c r="Z745" i="9" s="1"/>
  <c r="V787" i="9"/>
  <c r="Z787" i="9" s="1"/>
  <c r="W787" i="9"/>
  <c r="AA787" i="9" s="1"/>
  <c r="X787" i="9"/>
  <c r="AB787" i="9" s="1"/>
  <c r="W870" i="9"/>
  <c r="AA870" i="9" s="1"/>
  <c r="V870" i="9"/>
  <c r="Z870" i="9" s="1"/>
  <c r="X870" i="9"/>
  <c r="AB870" i="9" s="1"/>
  <c r="W829" i="9"/>
  <c r="AA829" i="9" s="1"/>
  <c r="X829" i="9"/>
  <c r="AB829" i="9" s="1"/>
  <c r="V829" i="9"/>
  <c r="Z829" i="9" s="1"/>
  <c r="W907" i="9"/>
  <c r="AA907" i="9" s="1"/>
  <c r="V907" i="9"/>
  <c r="Z907" i="9" s="1"/>
  <c r="X907" i="9"/>
  <c r="AB907" i="9" s="1"/>
  <c r="W802" i="9"/>
  <c r="AA802" i="9" s="1"/>
  <c r="X802" i="9"/>
  <c r="AB802" i="9" s="1"/>
  <c r="V802" i="9"/>
  <c r="Z802" i="9" s="1"/>
  <c r="V834" i="9"/>
  <c r="Z834" i="9" s="1"/>
  <c r="X834" i="9"/>
  <c r="AB834" i="9" s="1"/>
  <c r="W834" i="9"/>
  <c r="AA834" i="9" s="1"/>
  <c r="X861" i="9"/>
  <c r="AB861" i="9" s="1"/>
  <c r="V861" i="9"/>
  <c r="Z861" i="9" s="1"/>
  <c r="W861" i="9"/>
  <c r="AA861" i="9" s="1"/>
  <c r="X902" i="9"/>
  <c r="AB902" i="9" s="1"/>
  <c r="V902" i="9"/>
  <c r="Z902" i="9" s="1"/>
  <c r="W902" i="9"/>
  <c r="AA902" i="9" s="1"/>
  <c r="X796" i="9"/>
  <c r="AB796" i="9" s="1"/>
  <c r="V796" i="9"/>
  <c r="Z796" i="9" s="1"/>
  <c r="W796" i="9"/>
  <c r="AA796" i="9" s="1"/>
  <c r="V900" i="9"/>
  <c r="Z900" i="9" s="1"/>
  <c r="X900" i="9"/>
  <c r="AB900" i="9" s="1"/>
  <c r="W900" i="9"/>
  <c r="AA900" i="9" s="1"/>
  <c r="V867" i="9"/>
  <c r="Z867" i="9" s="1"/>
  <c r="W867" i="9"/>
  <c r="AA867" i="9" s="1"/>
  <c r="X867" i="9"/>
  <c r="AB867" i="9" s="1"/>
  <c r="V915" i="9"/>
  <c r="Z915" i="9" s="1"/>
  <c r="X915" i="9"/>
  <c r="AB915" i="9" s="1"/>
  <c r="W915" i="9"/>
  <c r="AA915" i="9" s="1"/>
  <c r="V804" i="9"/>
  <c r="Z804" i="9" s="1"/>
  <c r="W804" i="9"/>
  <c r="AA804" i="9" s="1"/>
  <c r="X804" i="9"/>
  <c r="AB804" i="9" s="1"/>
  <c r="V849" i="9"/>
  <c r="Z849" i="9" s="1"/>
  <c r="X849" i="9"/>
  <c r="AB849" i="9" s="1"/>
  <c r="W849" i="9"/>
  <c r="AA849" i="9" s="1"/>
  <c r="V717" i="9"/>
  <c r="Z717" i="9" s="1"/>
  <c r="X717" i="9"/>
  <c r="AB717" i="9" s="1"/>
  <c r="W717" i="9"/>
  <c r="AA717" i="9" s="1"/>
  <c r="W890" i="9"/>
  <c r="AA890" i="9" s="1"/>
  <c r="V890" i="9"/>
  <c r="Z890" i="9" s="1"/>
  <c r="X890" i="9"/>
  <c r="AB890" i="9" s="1"/>
  <c r="X741" i="9"/>
  <c r="AB741" i="9" s="1"/>
  <c r="V741" i="9"/>
  <c r="Z741" i="9" s="1"/>
  <c r="W741" i="9"/>
  <c r="AA741" i="9" s="1"/>
  <c r="V865" i="9"/>
  <c r="Z865" i="9" s="1"/>
  <c r="X865" i="9"/>
  <c r="AB865" i="9" s="1"/>
  <c r="W865" i="9"/>
  <c r="AA865" i="9" s="1"/>
  <c r="V999" i="9"/>
  <c r="Z999" i="9" s="1"/>
  <c r="W999" i="9"/>
  <c r="AA999" i="9" s="1"/>
  <c r="X999" i="9"/>
  <c r="AB999" i="9" s="1"/>
  <c r="V1002" i="9"/>
  <c r="Z1002" i="9" s="1"/>
  <c r="W1002" i="9"/>
  <c r="AA1002" i="9" s="1"/>
  <c r="X1002" i="9"/>
  <c r="AB1002" i="9" s="1"/>
  <c r="X876" i="9"/>
  <c r="AB876" i="9" s="1"/>
  <c r="W876" i="9"/>
  <c r="AA876" i="9" s="1"/>
  <c r="V876" i="9"/>
  <c r="Z876" i="9" s="1"/>
  <c r="V838" i="9"/>
  <c r="Z838" i="9" s="1"/>
  <c r="W838" i="9"/>
  <c r="AA838" i="9" s="1"/>
  <c r="X838" i="9"/>
  <c r="AB838" i="9" s="1"/>
  <c r="W873" i="9"/>
  <c r="AA873" i="9" s="1"/>
  <c r="X873" i="9"/>
  <c r="AB873" i="9" s="1"/>
  <c r="V873" i="9"/>
  <c r="Z873" i="9" s="1"/>
  <c r="V751" i="9"/>
  <c r="Z751" i="9" s="1"/>
  <c r="W751" i="9"/>
  <c r="AA751" i="9" s="1"/>
  <c r="X751" i="9"/>
  <c r="AB751" i="9" s="1"/>
  <c r="V788" i="9"/>
  <c r="Z788" i="9" s="1"/>
  <c r="W788" i="9"/>
  <c r="AA788" i="9" s="1"/>
  <c r="X788" i="9"/>
  <c r="AB788" i="9" s="1"/>
  <c r="V817" i="9"/>
  <c r="Z817" i="9" s="1"/>
  <c r="X817" i="9"/>
  <c r="AB817" i="9" s="1"/>
  <c r="W817" i="9"/>
  <c r="AA817" i="9" s="1"/>
  <c r="V901" i="9"/>
  <c r="Z901" i="9" s="1"/>
  <c r="W901" i="9"/>
  <c r="AA901" i="9" s="1"/>
  <c r="X901" i="9"/>
  <c r="AB901" i="9" s="1"/>
  <c r="X718" i="9"/>
  <c r="AB718" i="9" s="1"/>
  <c r="V718" i="9"/>
  <c r="Z718" i="9" s="1"/>
  <c r="W718" i="9"/>
  <c r="AA718" i="9" s="1"/>
  <c r="X806" i="9"/>
  <c r="AB806" i="9" s="1"/>
  <c r="W806" i="9"/>
  <c r="AA806" i="9" s="1"/>
  <c r="V806" i="9"/>
  <c r="Z806" i="9" s="1"/>
  <c r="X719" i="9"/>
  <c r="AB719" i="9" s="1"/>
  <c r="V719" i="9"/>
  <c r="Z719" i="9" s="1"/>
  <c r="W719" i="9"/>
  <c r="AA719" i="9" s="1"/>
  <c r="X783" i="9"/>
  <c r="AB783" i="9" s="1"/>
  <c r="V783" i="9"/>
  <c r="Z783" i="9" s="1"/>
  <c r="W783" i="9"/>
  <c r="AA783" i="9" s="1"/>
  <c r="V807" i="9"/>
  <c r="Z807" i="9" s="1"/>
  <c r="W807" i="9"/>
  <c r="AA807" i="9" s="1"/>
  <c r="X807" i="9"/>
  <c r="AB807" i="9" s="1"/>
  <c r="X940" i="9"/>
  <c r="AB940" i="9" s="1"/>
  <c r="V940" i="9"/>
  <c r="Z940" i="9" s="1"/>
  <c r="W940" i="9"/>
  <c r="AA940" i="9" s="1"/>
  <c r="V1013" i="9"/>
  <c r="Z1013" i="9" s="1"/>
  <c r="W1013" i="9"/>
  <c r="AA1013" i="9" s="1"/>
  <c r="X1013" i="9"/>
  <c r="AB1013" i="9" s="1"/>
  <c r="X770" i="9"/>
  <c r="AB770" i="9" s="1"/>
  <c r="V770" i="9"/>
  <c r="Z770" i="9" s="1"/>
  <c r="W770" i="9"/>
  <c r="AA770" i="9" s="1"/>
  <c r="X864" i="9"/>
  <c r="AB864" i="9" s="1"/>
  <c r="W864" i="9"/>
  <c r="AA864" i="9" s="1"/>
  <c r="V864" i="9"/>
  <c r="Z864" i="9" s="1"/>
  <c r="V765" i="9"/>
  <c r="Z765" i="9" s="1"/>
  <c r="X765" i="9"/>
  <c r="AB765" i="9" s="1"/>
  <c r="W765" i="9"/>
  <c r="AA765" i="9" s="1"/>
  <c r="X909" i="9"/>
  <c r="AB909" i="9" s="1"/>
  <c r="V909" i="9"/>
  <c r="Z909" i="9" s="1"/>
  <c r="W909" i="9"/>
  <c r="AA909" i="9" s="1"/>
  <c r="V845" i="9"/>
  <c r="Z845" i="9" s="1"/>
  <c r="W845" i="9"/>
  <c r="AA845" i="9" s="1"/>
  <c r="X845" i="9"/>
  <c r="AB845" i="9" s="1"/>
  <c r="X889" i="9"/>
  <c r="AB889" i="9" s="1"/>
  <c r="V889" i="9"/>
  <c r="Z889" i="9" s="1"/>
  <c r="W889" i="9"/>
  <c r="AA889" i="9" s="1"/>
  <c r="X721" i="9"/>
  <c r="AB721" i="9" s="1"/>
  <c r="W721" i="9"/>
  <c r="AA721" i="9" s="1"/>
  <c r="V721" i="9"/>
  <c r="Z721" i="9" s="1"/>
  <c r="W775" i="9"/>
  <c r="AA775" i="9" s="1"/>
  <c r="X775" i="9"/>
  <c r="AB775" i="9" s="1"/>
  <c r="V775" i="9"/>
  <c r="Z775" i="9" s="1"/>
  <c r="W846" i="9"/>
  <c r="AA846" i="9" s="1"/>
  <c r="V846" i="9"/>
  <c r="Z846" i="9" s="1"/>
  <c r="X846" i="9"/>
  <c r="AB846" i="9" s="1"/>
  <c r="W854" i="9"/>
  <c r="AA854" i="9" s="1"/>
  <c r="X854" i="9"/>
  <c r="AB854" i="9" s="1"/>
  <c r="V854" i="9"/>
  <c r="Z854" i="9" s="1"/>
  <c r="X935" i="9"/>
  <c r="AB935" i="9" s="1"/>
  <c r="V935" i="9"/>
  <c r="Z935" i="9" s="1"/>
  <c r="W935" i="9"/>
  <c r="AA935" i="9" s="1"/>
  <c r="W716" i="9"/>
  <c r="AA716" i="9" s="1"/>
  <c r="X716" i="9"/>
  <c r="AB716" i="9" s="1"/>
  <c r="V716" i="9"/>
  <c r="Z716" i="9" s="1"/>
  <c r="X773" i="9"/>
  <c r="AB773" i="9" s="1"/>
  <c r="V773" i="9"/>
  <c r="Z773" i="9" s="1"/>
  <c r="W773" i="9"/>
  <c r="AA773" i="9" s="1"/>
  <c r="V832" i="9"/>
  <c r="Z832" i="9" s="1"/>
  <c r="X832" i="9"/>
  <c r="AB832" i="9" s="1"/>
  <c r="W832" i="9"/>
  <c r="AA832" i="9" s="1"/>
  <c r="X958" i="9"/>
  <c r="AB958" i="9" s="1"/>
  <c r="W958" i="9"/>
  <c r="AA958" i="9" s="1"/>
  <c r="V958" i="9"/>
  <c r="Z958" i="9" s="1"/>
  <c r="W833" i="9"/>
  <c r="AA833" i="9" s="1"/>
  <c r="X833" i="9"/>
  <c r="AB833" i="9" s="1"/>
  <c r="V833" i="9"/>
  <c r="Z833" i="9" s="1"/>
  <c r="V763" i="9"/>
  <c r="Z763" i="9" s="1"/>
  <c r="X763" i="9"/>
  <c r="AB763" i="9" s="1"/>
  <c r="W763" i="9"/>
  <c r="AA763" i="9" s="1"/>
  <c r="X778" i="9"/>
  <c r="AB778" i="9" s="1"/>
  <c r="V778" i="9"/>
  <c r="Z778" i="9" s="1"/>
  <c r="W778" i="9"/>
  <c r="AA778" i="9" s="1"/>
  <c r="V964" i="9"/>
  <c r="Z964" i="9" s="1"/>
  <c r="W964" i="9"/>
  <c r="AA964" i="9" s="1"/>
  <c r="X964" i="9"/>
  <c r="AB964" i="9" s="1"/>
  <c r="X733" i="9"/>
  <c r="AB733" i="9" s="1"/>
  <c r="W733" i="9"/>
  <c r="AA733" i="9" s="1"/>
  <c r="V733" i="9"/>
  <c r="Z733" i="9" s="1"/>
  <c r="X781" i="9"/>
  <c r="AB781" i="9" s="1"/>
  <c r="V781" i="9"/>
  <c r="Z781" i="9" s="1"/>
  <c r="W781" i="9"/>
  <c r="AA781" i="9" s="1"/>
  <c r="V785" i="9"/>
  <c r="Z785" i="9" s="1"/>
  <c r="W785" i="9"/>
  <c r="AA785" i="9" s="1"/>
  <c r="X785" i="9"/>
  <c r="AB785" i="9" s="1"/>
  <c r="W852" i="9"/>
  <c r="AA852" i="9" s="1"/>
  <c r="X852" i="9"/>
  <c r="AB852" i="9" s="1"/>
  <c r="V852" i="9"/>
  <c r="Z852" i="9" s="1"/>
  <c r="V984" i="9"/>
  <c r="Z984" i="9" s="1"/>
  <c r="W984" i="9"/>
  <c r="AA984" i="9" s="1"/>
  <c r="X984" i="9"/>
  <c r="AB984" i="9" s="1"/>
  <c r="W906" i="9"/>
  <c r="AA906" i="9" s="1"/>
  <c r="X906" i="9"/>
  <c r="AB906" i="9" s="1"/>
  <c r="V906" i="9"/>
  <c r="Z906" i="9" s="1"/>
  <c r="W726" i="9"/>
  <c r="AA726" i="9" s="1"/>
  <c r="X726" i="9"/>
  <c r="AB726" i="9" s="1"/>
  <c r="V726" i="9"/>
  <c r="Z726" i="9" s="1"/>
  <c r="X771" i="9"/>
  <c r="AB771" i="9" s="1"/>
  <c r="W771" i="9"/>
  <c r="AA771" i="9" s="1"/>
  <c r="V771" i="9"/>
  <c r="Z771" i="9" s="1"/>
  <c r="W776" i="9"/>
  <c r="AA776" i="9" s="1"/>
  <c r="V776" i="9"/>
  <c r="Z776" i="9" s="1"/>
  <c r="X776" i="9"/>
  <c r="AB776" i="9" s="1"/>
  <c r="V826" i="9"/>
  <c r="Z826" i="9" s="1"/>
  <c r="X826" i="9"/>
  <c r="AB826" i="9" s="1"/>
  <c r="W826" i="9"/>
  <c r="AA826" i="9" s="1"/>
  <c r="W805" i="9"/>
  <c r="AA805" i="9" s="1"/>
  <c r="V805" i="9"/>
  <c r="Z805" i="9" s="1"/>
  <c r="X805" i="9"/>
  <c r="AB805" i="9" s="1"/>
  <c r="V917" i="9"/>
  <c r="Z917" i="9" s="1"/>
  <c r="X917" i="9"/>
  <c r="AB917" i="9" s="1"/>
  <c r="W917" i="9"/>
  <c r="AA917" i="9" s="1"/>
  <c r="V923" i="9"/>
  <c r="Z923" i="9" s="1"/>
  <c r="W923" i="9"/>
  <c r="AA923" i="9" s="1"/>
  <c r="X923" i="9"/>
  <c r="AB923" i="9" s="1"/>
  <c r="X1009" i="9"/>
  <c r="AB1009" i="9" s="1"/>
  <c r="W1009" i="9"/>
  <c r="AA1009" i="9" s="1"/>
  <c r="V1009" i="9"/>
  <c r="Z1009" i="9" s="1"/>
  <c r="X998" i="9"/>
  <c r="AB998" i="9" s="1"/>
  <c r="V998" i="9"/>
  <c r="Z998" i="9" s="1"/>
  <c r="W998" i="9"/>
  <c r="AA998" i="9" s="1"/>
  <c r="X811" i="9"/>
  <c r="AB811" i="9" s="1"/>
  <c r="W811" i="9"/>
  <c r="AA811" i="9" s="1"/>
  <c r="V811" i="9"/>
  <c r="Z811" i="9" s="1"/>
  <c r="X1007" i="9"/>
  <c r="AB1007" i="9" s="1"/>
  <c r="V1007" i="9"/>
  <c r="Z1007" i="9" s="1"/>
  <c r="W1007" i="9"/>
  <c r="AA1007" i="9" s="1"/>
  <c r="X768" i="9"/>
  <c r="AB768" i="9" s="1"/>
  <c r="V768" i="9"/>
  <c r="Z768" i="9" s="1"/>
  <c r="W768" i="9"/>
  <c r="AA768" i="9" s="1"/>
  <c r="W809" i="9"/>
  <c r="AA809" i="9" s="1"/>
  <c r="V809" i="9"/>
  <c r="Z809" i="9" s="1"/>
  <c r="X809" i="9"/>
  <c r="AB809" i="9" s="1"/>
  <c r="V754" i="9"/>
  <c r="Z754" i="9" s="1"/>
  <c r="X754" i="9"/>
  <c r="AB754" i="9" s="1"/>
  <c r="W754" i="9"/>
  <c r="AA754" i="9" s="1"/>
  <c r="X753" i="9"/>
  <c r="AB753" i="9" s="1"/>
  <c r="W753" i="9"/>
  <c r="AA753" i="9" s="1"/>
  <c r="V753" i="9"/>
  <c r="Z753" i="9" s="1"/>
  <c r="X827" i="9"/>
  <c r="AB827" i="9" s="1"/>
  <c r="V827" i="9"/>
  <c r="Z827" i="9" s="1"/>
  <c r="W827" i="9"/>
  <c r="AA827" i="9" s="1"/>
  <c r="W980" i="9"/>
  <c r="AA980" i="9" s="1"/>
  <c r="X980" i="9"/>
  <c r="AB980" i="9" s="1"/>
  <c r="V980" i="9"/>
  <c r="Z980" i="9" s="1"/>
  <c r="W1010" i="9"/>
  <c r="AA1010" i="9" s="1"/>
  <c r="V1010" i="9"/>
  <c r="Z1010" i="9" s="1"/>
  <c r="X1010" i="9"/>
  <c r="AB1010" i="9" s="1"/>
  <c r="V749" i="9"/>
  <c r="Z749" i="9" s="1"/>
  <c r="X749" i="9"/>
  <c r="AB749" i="9" s="1"/>
  <c r="W749" i="9"/>
  <c r="AA749" i="9" s="1"/>
  <c r="V737" i="9"/>
  <c r="Z737" i="9" s="1"/>
  <c r="W737" i="9"/>
  <c r="AA737" i="9" s="1"/>
  <c r="X737" i="9"/>
  <c r="AB737" i="9" s="1"/>
  <c r="V895" i="9"/>
  <c r="Z895" i="9" s="1"/>
  <c r="X895" i="9"/>
  <c r="AB895" i="9" s="1"/>
  <c r="W895" i="9"/>
  <c r="AA895" i="9" s="1"/>
  <c r="W925" i="9"/>
  <c r="AA925" i="9" s="1"/>
  <c r="X925" i="9"/>
  <c r="AB925" i="9" s="1"/>
  <c r="V925" i="9"/>
  <c r="Z925" i="9" s="1"/>
  <c r="V1011" i="9"/>
  <c r="Z1011" i="9" s="1"/>
  <c r="W1011" i="9"/>
  <c r="AA1011" i="9" s="1"/>
  <c r="X1011" i="9"/>
  <c r="AB1011" i="9" s="1"/>
  <c r="X862" i="9"/>
  <c r="AB862" i="9" s="1"/>
  <c r="W862" i="9"/>
  <c r="AA862" i="9" s="1"/>
  <c r="V862" i="9"/>
  <c r="Z862" i="9" s="1"/>
  <c r="V891" i="9"/>
  <c r="Z891" i="9" s="1"/>
  <c r="X891" i="9"/>
  <c r="AB891" i="9" s="1"/>
  <c r="W891" i="9"/>
  <c r="AA891" i="9" s="1"/>
  <c r="X885" i="9"/>
  <c r="AB885" i="9" s="1"/>
  <c r="W885" i="9"/>
  <c r="AA885" i="9" s="1"/>
  <c r="V885" i="9"/>
  <c r="Z885" i="9" s="1"/>
  <c r="X957" i="9"/>
  <c r="AB957" i="9" s="1"/>
  <c r="V957" i="9"/>
  <c r="Z957" i="9" s="1"/>
  <c r="W957" i="9"/>
  <c r="AA957" i="9" s="1"/>
  <c r="X951" i="9"/>
  <c r="AB951" i="9" s="1"/>
  <c r="W951" i="9"/>
  <c r="AA951" i="9" s="1"/>
  <c r="V951" i="9"/>
  <c r="Z951" i="9" s="1"/>
  <c r="X992" i="9"/>
  <c r="AB992" i="9" s="1"/>
  <c r="W992" i="9"/>
  <c r="AA992" i="9" s="1"/>
  <c r="V992" i="9"/>
  <c r="Z992" i="9" s="1"/>
  <c r="W948" i="9"/>
  <c r="AA948" i="9" s="1"/>
  <c r="V948" i="9"/>
  <c r="Z948" i="9" s="1"/>
  <c r="X948" i="9"/>
  <c r="AB948" i="9" s="1"/>
  <c r="V933" i="9"/>
  <c r="Z933" i="9" s="1"/>
  <c r="W933" i="9"/>
  <c r="AA933" i="9" s="1"/>
  <c r="X933" i="9"/>
  <c r="AB933" i="9" s="1"/>
  <c r="V755" i="9"/>
  <c r="Z755" i="9" s="1"/>
  <c r="X755" i="9"/>
  <c r="AB755" i="9" s="1"/>
  <c r="W755" i="9"/>
  <c r="AA755" i="9" s="1"/>
  <c r="W739" i="9"/>
  <c r="AA739" i="9" s="1"/>
  <c r="V739" i="9"/>
  <c r="Z739" i="9" s="1"/>
  <c r="X739" i="9"/>
  <c r="AB739" i="9" s="1"/>
  <c r="X766" i="9"/>
  <c r="AB766" i="9" s="1"/>
  <c r="W766" i="9"/>
  <c r="AA766" i="9" s="1"/>
  <c r="V766" i="9"/>
  <c r="Z766" i="9" s="1"/>
  <c r="W780" i="9"/>
  <c r="AA780" i="9" s="1"/>
  <c r="X780" i="9"/>
  <c r="AB780" i="9" s="1"/>
  <c r="V780" i="9"/>
  <c r="Z780" i="9" s="1"/>
  <c r="W800" i="9"/>
  <c r="AA800" i="9" s="1"/>
  <c r="V800" i="9"/>
  <c r="Z800" i="9" s="1"/>
  <c r="X800" i="9"/>
  <c r="AB800" i="9" s="1"/>
  <c r="X841" i="9"/>
  <c r="AB841" i="9" s="1"/>
  <c r="W841" i="9"/>
  <c r="AA841" i="9" s="1"/>
  <c r="V841" i="9"/>
  <c r="Z841" i="9" s="1"/>
  <c r="X844" i="9"/>
  <c r="AB844" i="9" s="1"/>
  <c r="W844" i="9"/>
  <c r="AA844" i="9" s="1"/>
  <c r="V844" i="9"/>
  <c r="Z844" i="9" s="1"/>
  <c r="X858" i="9"/>
  <c r="AB858" i="9" s="1"/>
  <c r="V858" i="9"/>
  <c r="Z858" i="9" s="1"/>
  <c r="W858" i="9"/>
  <c r="AA858" i="9" s="1"/>
  <c r="V731" i="9"/>
  <c r="Z731" i="9" s="1"/>
  <c r="X731" i="9"/>
  <c r="AB731" i="9" s="1"/>
  <c r="W731" i="9"/>
  <c r="AA731" i="9" s="1"/>
  <c r="V801" i="9"/>
  <c r="Z801" i="9" s="1"/>
  <c r="W801" i="9"/>
  <c r="AA801" i="9" s="1"/>
  <c r="X801" i="9"/>
  <c r="AB801" i="9" s="1"/>
  <c r="V893" i="9"/>
  <c r="Z893" i="9" s="1"/>
  <c r="X893" i="9"/>
  <c r="AB893" i="9" s="1"/>
  <c r="W893" i="9"/>
  <c r="AA893" i="9" s="1"/>
  <c r="W975" i="9"/>
  <c r="AA975" i="9" s="1"/>
  <c r="V975" i="9"/>
  <c r="Z975" i="9" s="1"/>
  <c r="X975" i="9"/>
  <c r="AB975" i="9" s="1"/>
  <c r="W1008" i="9"/>
  <c r="AA1008" i="9" s="1"/>
  <c r="X1008" i="9"/>
  <c r="AB1008" i="9" s="1"/>
  <c r="V1008" i="9"/>
  <c r="Z1008" i="9" s="1"/>
  <c r="V1012" i="9"/>
  <c r="Z1012" i="9" s="1"/>
  <c r="X1012" i="9"/>
  <c r="AB1012" i="9" s="1"/>
  <c r="W1012" i="9"/>
  <c r="AA1012" i="9" s="1"/>
  <c r="V1004" i="9"/>
  <c r="Z1004" i="9" s="1"/>
  <c r="X1004" i="9"/>
  <c r="AB1004" i="9" s="1"/>
  <c r="W1004" i="9"/>
  <c r="AA1004" i="9" s="1"/>
  <c r="W728" i="9"/>
  <c r="AA728" i="9" s="1"/>
  <c r="V728" i="9"/>
  <c r="Z728" i="9" s="1"/>
  <c r="X728" i="9"/>
  <c r="AB728" i="9" s="1"/>
  <c r="V764" i="9"/>
  <c r="Z764" i="9" s="1"/>
  <c r="W764" i="9"/>
  <c r="AA764" i="9" s="1"/>
  <c r="X764" i="9"/>
  <c r="AB764" i="9" s="1"/>
  <c r="V823" i="9"/>
  <c r="Z823" i="9" s="1"/>
  <c r="W823" i="9"/>
  <c r="AA823" i="9" s="1"/>
  <c r="X823" i="9"/>
  <c r="AB823" i="9" s="1"/>
  <c r="W886" i="9"/>
  <c r="AA886" i="9" s="1"/>
  <c r="X886" i="9"/>
  <c r="AB886" i="9" s="1"/>
  <c r="V886" i="9"/>
  <c r="Z886" i="9" s="1"/>
  <c r="W792" i="9"/>
  <c r="AA792" i="9" s="1"/>
  <c r="X792" i="9"/>
  <c r="AB792" i="9" s="1"/>
  <c r="V792" i="9"/>
  <c r="Z792" i="9" s="1"/>
  <c r="W797" i="9"/>
  <c r="AA797" i="9" s="1"/>
  <c r="V797" i="9"/>
  <c r="Z797" i="9" s="1"/>
  <c r="X797" i="9"/>
  <c r="AB797" i="9" s="1"/>
  <c r="V813" i="9"/>
  <c r="Z813" i="9" s="1"/>
  <c r="W813" i="9"/>
  <c r="AA813" i="9" s="1"/>
  <c r="X813" i="9"/>
  <c r="AB813" i="9" s="1"/>
  <c r="X821" i="9"/>
  <c r="AB821" i="9" s="1"/>
  <c r="V821" i="9"/>
  <c r="Z821" i="9" s="1"/>
  <c r="W821" i="9"/>
  <c r="AA821" i="9" s="1"/>
  <c r="W875" i="9"/>
  <c r="AA875" i="9" s="1"/>
  <c r="X875" i="9"/>
  <c r="AB875" i="9" s="1"/>
  <c r="V875" i="9"/>
  <c r="Z875" i="9" s="1"/>
  <c r="V874" i="9"/>
  <c r="Z874" i="9" s="1"/>
  <c r="X874" i="9"/>
  <c r="AB874" i="9" s="1"/>
  <c r="W874" i="9"/>
  <c r="AA874" i="9" s="1"/>
  <c r="W952" i="9"/>
  <c r="AA952" i="9" s="1"/>
  <c r="X952" i="9"/>
  <c r="AB952" i="9" s="1"/>
  <c r="V952" i="9"/>
  <c r="Z952" i="9" s="1"/>
  <c r="V989" i="9"/>
  <c r="Z989" i="9" s="1"/>
  <c r="X989" i="9"/>
  <c r="AB989" i="9" s="1"/>
  <c r="W989" i="9"/>
  <c r="AA989" i="9" s="1"/>
  <c r="V757" i="9"/>
  <c r="Z757" i="9" s="1"/>
  <c r="W757" i="9"/>
  <c r="AA757" i="9" s="1"/>
  <c r="X757" i="9"/>
  <c r="AB757" i="9" s="1"/>
  <c r="X772" i="9"/>
  <c r="AB772" i="9" s="1"/>
  <c r="V772" i="9"/>
  <c r="Z772" i="9" s="1"/>
  <c r="W772" i="9"/>
  <c r="AA772" i="9" s="1"/>
  <c r="W931" i="9"/>
  <c r="AA931" i="9" s="1"/>
  <c r="X931" i="9"/>
  <c r="AB931" i="9" s="1"/>
  <c r="V931" i="9"/>
  <c r="Z931" i="9" s="1"/>
  <c r="W938" i="9"/>
  <c r="AA938" i="9" s="1"/>
  <c r="V938" i="9"/>
  <c r="Z938" i="9" s="1"/>
  <c r="X938" i="9"/>
  <c r="AB938" i="9" s="1"/>
  <c r="W714" i="9"/>
  <c r="AA714" i="9" s="1"/>
  <c r="X714" i="9"/>
  <c r="AB714" i="9" s="1"/>
  <c r="V714" i="9"/>
  <c r="Z714" i="9" s="1"/>
  <c r="X791" i="9"/>
  <c r="AB791" i="9" s="1"/>
  <c r="V791" i="9"/>
  <c r="Z791" i="9" s="1"/>
  <c r="W791" i="9"/>
  <c r="AA791" i="9" s="1"/>
  <c r="W921" i="9"/>
  <c r="AA921" i="9" s="1"/>
  <c r="X921" i="9"/>
  <c r="AB921" i="9" s="1"/>
  <c r="V921" i="9"/>
  <c r="Z921" i="9" s="1"/>
  <c r="W767" i="9"/>
  <c r="AA767" i="9" s="1"/>
  <c r="X767" i="9"/>
  <c r="AB767" i="9" s="1"/>
  <c r="V767" i="9"/>
  <c r="Z767" i="9" s="1"/>
  <c r="V744" i="9"/>
  <c r="Z744" i="9" s="1"/>
  <c r="X744" i="9"/>
  <c r="AB744" i="9" s="1"/>
  <c r="W744" i="9"/>
  <c r="AA744" i="9" s="1"/>
  <c r="V922" i="9"/>
  <c r="Z922" i="9" s="1"/>
  <c r="W922" i="9"/>
  <c r="AA922" i="9" s="1"/>
  <c r="X922" i="9"/>
  <c r="AB922" i="9" s="1"/>
  <c r="V735" i="9"/>
  <c r="Z735" i="9" s="1"/>
  <c r="X735" i="9"/>
  <c r="AB735" i="9" s="1"/>
  <c r="W735" i="9"/>
  <c r="AA735" i="9" s="1"/>
  <c r="W996" i="9"/>
  <c r="AA996" i="9" s="1"/>
  <c r="V996" i="9"/>
  <c r="Z996" i="9" s="1"/>
  <c r="X996" i="9"/>
  <c r="AB996" i="9" s="1"/>
  <c r="AB722" i="9"/>
  <c r="Z991" i="9"/>
  <c r="Z974" i="9"/>
  <c r="AB898" i="9"/>
  <c r="AA835" i="9"/>
  <c r="AB742" i="9"/>
  <c r="AA918" i="9"/>
  <c r="Z966" i="9"/>
  <c r="AA855" i="9"/>
  <c r="AA839" i="9"/>
  <c r="AA738" i="9"/>
  <c r="AB950" i="9"/>
  <c r="Z836" i="9"/>
  <c r="Z822" i="9"/>
  <c r="Z837" i="9"/>
  <c r="AB926" i="9"/>
  <c r="AA953" i="9"/>
  <c r="Z784" i="9"/>
  <c r="AA784" i="9"/>
  <c r="AA715" i="9"/>
  <c r="AB769" i="9"/>
  <c r="AA824" i="9"/>
  <c r="AB961" i="9"/>
  <c r="AA743" i="9"/>
  <c r="AB1006" i="9"/>
  <c r="B796" i="25" l="1"/>
  <c r="AF802" i="9"/>
  <c r="AE802" i="9"/>
  <c r="AH802" i="9"/>
  <c r="AI802" i="9"/>
  <c r="AG802" i="9"/>
  <c r="AI891" i="9"/>
  <c r="AH891" i="9"/>
  <c r="AF891" i="9"/>
  <c r="AE891" i="9"/>
  <c r="AG891" i="9"/>
  <c r="AI991" i="9"/>
  <c r="AG991" i="9"/>
  <c r="AH991" i="9"/>
  <c r="AF991" i="9"/>
  <c r="AE991" i="9"/>
  <c r="AH893" i="9"/>
  <c r="AG893" i="9"/>
  <c r="AE893" i="9"/>
  <c r="AF893" i="9"/>
  <c r="AI893" i="9"/>
  <c r="AI963" i="9"/>
  <c r="AH963" i="9"/>
  <c r="AG963" i="9"/>
  <c r="AF963" i="9"/>
  <c r="AE963" i="9"/>
  <c r="AI1003" i="9"/>
  <c r="AG1003" i="9"/>
  <c r="AH1003" i="9"/>
  <c r="AF1003" i="9"/>
  <c r="AE1003" i="9"/>
  <c r="AH792" i="9"/>
  <c r="AG792" i="9"/>
  <c r="AF792" i="9"/>
  <c r="AE792" i="9"/>
  <c r="AI792" i="9"/>
  <c r="AH899" i="9"/>
  <c r="AG899" i="9"/>
  <c r="AF899" i="9"/>
  <c r="AE899" i="9"/>
  <c r="AI899" i="9"/>
  <c r="AF762" i="9"/>
  <c r="AG762" i="9"/>
  <c r="AE762" i="9"/>
  <c r="AI762" i="9"/>
  <c r="AH762" i="9"/>
  <c r="AI879" i="9"/>
  <c r="AH879" i="9"/>
  <c r="AF879" i="9"/>
  <c r="AE879" i="9"/>
  <c r="AG879" i="9"/>
  <c r="AI906" i="9"/>
  <c r="AH906" i="9"/>
  <c r="AG906" i="9"/>
  <c r="AF906" i="9"/>
  <c r="AE906" i="9"/>
  <c r="AG844" i="9"/>
  <c r="AF844" i="9"/>
  <c r="AE844" i="9"/>
  <c r="AH844" i="9"/>
  <c r="AI844" i="9"/>
  <c r="AG745" i="9"/>
  <c r="AE745" i="9"/>
  <c r="AI745" i="9"/>
  <c r="AH745" i="9"/>
  <c r="AF745" i="9"/>
  <c r="AI729" i="9"/>
  <c r="AH729" i="9"/>
  <c r="AF729" i="9"/>
  <c r="AE729" i="9"/>
  <c r="AG729" i="9"/>
  <c r="AF921" i="9"/>
  <c r="AE921" i="9"/>
  <c r="AI921" i="9"/>
  <c r="AH921" i="9"/>
  <c r="AG921" i="9"/>
  <c r="AI864" i="9"/>
  <c r="AH864" i="9"/>
  <c r="AF864" i="9"/>
  <c r="AE864" i="9"/>
  <c r="AG864" i="9"/>
  <c r="AI982" i="9"/>
  <c r="AH982" i="9"/>
  <c r="AG982" i="9"/>
  <c r="AF982" i="9"/>
  <c r="AE982" i="9"/>
  <c r="AI1014" i="9"/>
  <c r="AH1014" i="9"/>
  <c r="AG1014" i="9"/>
  <c r="AF1014" i="9"/>
  <c r="AE1014" i="9"/>
  <c r="AI862" i="9"/>
  <c r="AG862" i="9"/>
  <c r="AF862" i="9"/>
  <c r="AE862" i="9"/>
  <c r="AH862" i="9"/>
  <c r="AI970" i="9"/>
  <c r="AH970" i="9"/>
  <c r="AG970" i="9"/>
  <c r="AF970" i="9"/>
  <c r="AE970" i="9"/>
  <c r="AI796" i="9"/>
  <c r="AH796" i="9"/>
  <c r="AG796" i="9"/>
  <c r="AF796" i="9"/>
  <c r="AE796" i="9"/>
  <c r="AH807" i="9"/>
  <c r="AE807" i="9"/>
  <c r="AI807" i="9"/>
  <c r="AG807" i="9"/>
  <c r="AF807" i="9"/>
  <c r="AI895" i="9"/>
  <c r="AG895" i="9"/>
  <c r="AH895" i="9"/>
  <c r="AE895" i="9"/>
  <c r="AF895" i="9"/>
  <c r="AE1010" i="9"/>
  <c r="AH1010" i="9"/>
  <c r="AI1010" i="9"/>
  <c r="AG1010" i="9"/>
  <c r="AF1010" i="9"/>
  <c r="AE747" i="9"/>
  <c r="AI747" i="9"/>
  <c r="AH747" i="9"/>
  <c r="AG747" i="9"/>
  <c r="AF747" i="9"/>
  <c r="AG811" i="9"/>
  <c r="AI811" i="9"/>
  <c r="AH811" i="9"/>
  <c r="AF811" i="9"/>
  <c r="AE811" i="9"/>
  <c r="AG721" i="9"/>
  <c r="AF721" i="9"/>
  <c r="AE721" i="9"/>
  <c r="AI721" i="9"/>
  <c r="AH721" i="9"/>
  <c r="AI816" i="9"/>
  <c r="AH816" i="9"/>
  <c r="AF816" i="9"/>
  <c r="AG816" i="9"/>
  <c r="AE816" i="9"/>
  <c r="AI770" i="9"/>
  <c r="AH770" i="9"/>
  <c r="AG770" i="9"/>
  <c r="AF770" i="9"/>
  <c r="AE770" i="9"/>
  <c r="AI782" i="9"/>
  <c r="AH782" i="9"/>
  <c r="AG782" i="9"/>
  <c r="AF782" i="9"/>
  <c r="AE782" i="9"/>
  <c r="AH720" i="9"/>
  <c r="AG720" i="9"/>
  <c r="AF720" i="9"/>
  <c r="AE720" i="9"/>
  <c r="AI720" i="9"/>
  <c r="AF726" i="9"/>
  <c r="AI726" i="9"/>
  <c r="AH726" i="9"/>
  <c r="AG726" i="9"/>
  <c r="AE726" i="9"/>
  <c r="AI784" i="9"/>
  <c r="AH784" i="9"/>
  <c r="AG784" i="9"/>
  <c r="AF784" i="9"/>
  <c r="AE784" i="9"/>
  <c r="AI746" i="9"/>
  <c r="AH746" i="9"/>
  <c r="AG746" i="9"/>
  <c r="AF746" i="9"/>
  <c r="AE746" i="9"/>
  <c r="AI967" i="9"/>
  <c r="AG967" i="9"/>
  <c r="AH967" i="9"/>
  <c r="AE967" i="9"/>
  <c r="AF967" i="9"/>
  <c r="AG988" i="9"/>
  <c r="AF988" i="9"/>
  <c r="AE988" i="9"/>
  <c r="AI988" i="9"/>
  <c r="AH988" i="9"/>
  <c r="AI841" i="9"/>
  <c r="AH841" i="9"/>
  <c r="AG841" i="9"/>
  <c r="AF841" i="9"/>
  <c r="AE841" i="9"/>
  <c r="AI775" i="9"/>
  <c r="AH775" i="9"/>
  <c r="AG775" i="9"/>
  <c r="AF775" i="9"/>
  <c r="AE775" i="9"/>
  <c r="AI758" i="9"/>
  <c r="AH758" i="9"/>
  <c r="AG758" i="9"/>
  <c r="AE758" i="9"/>
  <c r="AF758" i="9"/>
  <c r="AI913" i="9"/>
  <c r="AH913" i="9"/>
  <c r="AG913" i="9"/>
  <c r="AF913" i="9"/>
  <c r="AE913" i="9"/>
  <c r="AF909" i="9"/>
  <c r="AE909" i="9"/>
  <c r="AI909" i="9"/>
  <c r="AG909" i="9"/>
  <c r="AH909" i="9"/>
  <c r="AI855" i="9"/>
  <c r="AH855" i="9"/>
  <c r="AF855" i="9"/>
  <c r="AE855" i="9"/>
  <c r="AG855" i="9"/>
  <c r="AI918" i="9"/>
  <c r="AH918" i="9"/>
  <c r="AG918" i="9"/>
  <c r="AF918" i="9"/>
  <c r="AE918" i="9"/>
  <c r="AH887" i="9"/>
  <c r="AG887" i="9"/>
  <c r="AF887" i="9"/>
  <c r="AE887" i="9"/>
  <c r="AI887" i="9"/>
  <c r="AI903" i="9"/>
  <c r="AH903" i="9"/>
  <c r="AF903" i="9"/>
  <c r="AE903" i="9"/>
  <c r="AG903" i="9"/>
  <c r="AI748" i="9"/>
  <c r="AH748" i="9"/>
  <c r="AE748" i="9"/>
  <c r="AG748" i="9"/>
  <c r="AF748" i="9"/>
  <c r="AH1007" i="9"/>
  <c r="AG1007" i="9"/>
  <c r="AF1007" i="9"/>
  <c r="AE1007" i="9"/>
  <c r="AI1007" i="9"/>
  <c r="AH768" i="9"/>
  <c r="AG768" i="9"/>
  <c r="AF768" i="9"/>
  <c r="AE768" i="9"/>
  <c r="AI768" i="9"/>
  <c r="AI972" i="9"/>
  <c r="AH972" i="9"/>
  <c r="AF972" i="9"/>
  <c r="AG972" i="9"/>
  <c r="AE972" i="9"/>
  <c r="AJ972" i="9" s="1"/>
  <c r="AI987" i="9"/>
  <c r="AH987" i="9"/>
  <c r="AG987" i="9"/>
  <c r="AF987" i="9"/>
  <c r="AE987" i="9"/>
  <c r="AI915" i="9"/>
  <c r="AH915" i="9"/>
  <c r="AF915" i="9"/>
  <c r="AE915" i="9"/>
  <c r="AG915" i="9"/>
  <c r="AI966" i="9"/>
  <c r="AH966" i="9"/>
  <c r="AG966" i="9"/>
  <c r="AF966" i="9"/>
  <c r="AE966" i="9"/>
  <c r="AG757" i="9"/>
  <c r="AF757" i="9"/>
  <c r="AI757" i="9"/>
  <c r="AE757" i="9"/>
  <c r="AH757" i="9"/>
  <c r="AI819" i="9"/>
  <c r="AH819" i="9"/>
  <c r="AF819" i="9"/>
  <c r="AE819" i="9"/>
  <c r="AG819" i="9"/>
  <c r="AE743" i="9"/>
  <c r="AH743" i="9"/>
  <c r="AG743" i="9"/>
  <c r="AF743" i="9"/>
  <c r="AI743" i="9"/>
  <c r="AI763" i="9"/>
  <c r="AH763" i="9"/>
  <c r="AG763" i="9"/>
  <c r="AF763" i="9"/>
  <c r="AE763" i="9"/>
  <c r="AE731" i="9"/>
  <c r="AG731" i="9"/>
  <c r="AF731" i="9"/>
  <c r="AI731" i="9"/>
  <c r="AH731" i="9"/>
  <c r="AE779" i="9"/>
  <c r="AI779" i="9"/>
  <c r="AH779" i="9"/>
  <c r="AG779" i="9"/>
  <c r="AF779" i="9"/>
  <c r="AE962" i="9"/>
  <c r="AH962" i="9"/>
  <c r="AI962" i="9"/>
  <c r="AG962" i="9"/>
  <c r="AF962" i="9"/>
  <c r="AE783" i="9"/>
  <c r="AI783" i="9"/>
  <c r="AF783" i="9"/>
  <c r="AG783" i="9"/>
  <c r="AH783" i="9"/>
  <c r="AH863" i="9"/>
  <c r="AG863" i="9"/>
  <c r="AF863" i="9"/>
  <c r="AE863" i="9"/>
  <c r="AI863" i="9"/>
  <c r="AI808" i="9"/>
  <c r="AH808" i="9"/>
  <c r="AF808" i="9"/>
  <c r="AE808" i="9"/>
  <c r="AG808" i="9"/>
  <c r="AI836" i="9"/>
  <c r="AH836" i="9"/>
  <c r="AG836" i="9"/>
  <c r="AE836" i="9"/>
  <c r="AF836" i="9"/>
  <c r="AI931" i="9"/>
  <c r="AG931" i="9"/>
  <c r="AH931" i="9"/>
  <c r="AE931" i="9"/>
  <c r="AF931" i="9"/>
  <c r="AE830" i="9"/>
  <c r="AH830" i="9"/>
  <c r="AI830" i="9"/>
  <c r="AF830" i="9"/>
  <c r="AG830" i="9"/>
  <c r="AE810" i="9"/>
  <c r="AH810" i="9"/>
  <c r="AF810" i="9"/>
  <c r="AI810" i="9"/>
  <c r="AG810" i="9"/>
  <c r="AI996" i="9"/>
  <c r="AH996" i="9"/>
  <c r="AF996" i="9"/>
  <c r="AG996" i="9"/>
  <c r="AE996" i="9"/>
  <c r="AF861" i="9"/>
  <c r="AE861" i="9"/>
  <c r="AI861" i="9"/>
  <c r="AH861" i="9"/>
  <c r="AG861" i="9"/>
  <c r="AI944" i="9"/>
  <c r="AH944" i="9"/>
  <c r="AG944" i="9"/>
  <c r="AE944" i="9"/>
  <c r="AF944" i="9"/>
  <c r="AI865" i="9"/>
  <c r="AH865" i="9"/>
  <c r="AG865" i="9"/>
  <c r="AF865" i="9"/>
  <c r="AE865" i="9"/>
  <c r="AI1004" i="9"/>
  <c r="AH1004" i="9"/>
  <c r="AG1004" i="9"/>
  <c r="AF1004" i="9"/>
  <c r="AE1004" i="9"/>
  <c r="AI835" i="9"/>
  <c r="AG835" i="9"/>
  <c r="AF835" i="9"/>
  <c r="AE835" i="9"/>
  <c r="AH835" i="9"/>
  <c r="AI867" i="9"/>
  <c r="AH867" i="9"/>
  <c r="AF867" i="9"/>
  <c r="AE867" i="9"/>
  <c r="AG867" i="9"/>
  <c r="AE795" i="9"/>
  <c r="AI795" i="9"/>
  <c r="AG795" i="9"/>
  <c r="AF795" i="9"/>
  <c r="AH795" i="9"/>
  <c r="AH833" i="9"/>
  <c r="AG833" i="9"/>
  <c r="AE833" i="9"/>
  <c r="AF833" i="9"/>
  <c r="AI833" i="9"/>
  <c r="AI922" i="9"/>
  <c r="AG922" i="9"/>
  <c r="AF922" i="9"/>
  <c r="AE922" i="9"/>
  <c r="AH922" i="9"/>
  <c r="AI717" i="9"/>
  <c r="AH717" i="9"/>
  <c r="AE717" i="9"/>
  <c r="AF717" i="9"/>
  <c r="AG717" i="9"/>
  <c r="AI908" i="9"/>
  <c r="AH908" i="9"/>
  <c r="AG908" i="9"/>
  <c r="AE908" i="9"/>
  <c r="AF908" i="9"/>
  <c r="AI888" i="9"/>
  <c r="AH888" i="9"/>
  <c r="AF888" i="9"/>
  <c r="AG888" i="9"/>
  <c r="AE888" i="9"/>
  <c r="AE950" i="9"/>
  <c r="AH950" i="9"/>
  <c r="AG950" i="9"/>
  <c r="AF950" i="9"/>
  <c r="AI950" i="9"/>
  <c r="AI886" i="9"/>
  <c r="AG886" i="9"/>
  <c r="AF886" i="9"/>
  <c r="AE886" i="9"/>
  <c r="AH886" i="9"/>
  <c r="AF897" i="9"/>
  <c r="AE897" i="9"/>
  <c r="AI897" i="9"/>
  <c r="AH897" i="9"/>
  <c r="AG897" i="9"/>
  <c r="AI934" i="9"/>
  <c r="AG934" i="9"/>
  <c r="AF934" i="9"/>
  <c r="AE934" i="9"/>
  <c r="AH934" i="9"/>
  <c r="AH845" i="9"/>
  <c r="AG845" i="9"/>
  <c r="AE845" i="9"/>
  <c r="AI845" i="9"/>
  <c r="AF845" i="9"/>
  <c r="AI901" i="9"/>
  <c r="AH901" i="9"/>
  <c r="AG901" i="9"/>
  <c r="AF901" i="9"/>
  <c r="AE901" i="9"/>
  <c r="AI834" i="9"/>
  <c r="AH834" i="9"/>
  <c r="AG834" i="9"/>
  <c r="AF834" i="9"/>
  <c r="AE834" i="9"/>
  <c r="AI826" i="9"/>
  <c r="AG826" i="9"/>
  <c r="AF826" i="9"/>
  <c r="AE826" i="9"/>
  <c r="AH826" i="9"/>
  <c r="AI822" i="9"/>
  <c r="AH822" i="9"/>
  <c r="AG822" i="9"/>
  <c r="AF822" i="9"/>
  <c r="AE822" i="9"/>
  <c r="AI951" i="9"/>
  <c r="AH951" i="9"/>
  <c r="AF951" i="9"/>
  <c r="AE951" i="9"/>
  <c r="AG951" i="9"/>
  <c r="AI942" i="9"/>
  <c r="AH942" i="9"/>
  <c r="AG942" i="9"/>
  <c r="AF942" i="9"/>
  <c r="AE942" i="9"/>
  <c r="AE878" i="9"/>
  <c r="AH878" i="9"/>
  <c r="AG878" i="9"/>
  <c r="AF878" i="9"/>
  <c r="AI878" i="9"/>
  <c r="AI894" i="9"/>
  <c r="AH894" i="9"/>
  <c r="AG894" i="9"/>
  <c r="AF894" i="9"/>
  <c r="AE894" i="9"/>
  <c r="AI978" i="9"/>
  <c r="AH978" i="9"/>
  <c r="AG978" i="9"/>
  <c r="AF978" i="9"/>
  <c r="AE978" i="9"/>
  <c r="AG749" i="9"/>
  <c r="AF749" i="9"/>
  <c r="AE749" i="9"/>
  <c r="AI749" i="9"/>
  <c r="AH749" i="9"/>
  <c r="AF1005" i="9"/>
  <c r="AE1005" i="9"/>
  <c r="AI1005" i="9"/>
  <c r="AG1005" i="9"/>
  <c r="AH1005" i="9"/>
  <c r="AI814" i="9"/>
  <c r="AG814" i="9"/>
  <c r="AE814" i="9"/>
  <c r="AF814" i="9"/>
  <c r="AH814" i="9"/>
  <c r="AF766" i="9"/>
  <c r="AE766" i="9"/>
  <c r="AH766" i="9"/>
  <c r="AG766" i="9"/>
  <c r="AI766" i="9"/>
  <c r="AI777" i="9"/>
  <c r="AH777" i="9"/>
  <c r="AG777" i="9"/>
  <c r="AE777" i="9"/>
  <c r="AF777" i="9"/>
  <c r="AI919" i="9"/>
  <c r="AG919" i="9"/>
  <c r="AH919" i="9"/>
  <c r="AF919" i="9"/>
  <c r="AE919" i="9"/>
  <c r="AF969" i="9"/>
  <c r="AE969" i="9"/>
  <c r="AI969" i="9"/>
  <c r="AH969" i="9"/>
  <c r="AG969" i="9"/>
  <c r="AI965" i="9"/>
  <c r="AH965" i="9"/>
  <c r="AG965" i="9"/>
  <c r="AE965" i="9"/>
  <c r="AF965" i="9"/>
  <c r="AE902" i="9"/>
  <c r="AH902" i="9"/>
  <c r="AI902" i="9"/>
  <c r="AF902" i="9"/>
  <c r="AG902" i="9"/>
  <c r="AI858" i="9"/>
  <c r="AH858" i="9"/>
  <c r="AG858" i="9"/>
  <c r="AF858" i="9"/>
  <c r="AE858" i="9"/>
  <c r="AH800" i="9"/>
  <c r="AI800" i="9"/>
  <c r="AG800" i="9"/>
  <c r="AF800" i="9"/>
  <c r="AE800" i="9"/>
  <c r="AI992" i="9"/>
  <c r="AH992" i="9"/>
  <c r="AG992" i="9"/>
  <c r="AF992" i="9"/>
  <c r="AE992" i="9"/>
  <c r="AI937" i="9"/>
  <c r="AH937" i="9"/>
  <c r="AG937" i="9"/>
  <c r="AF937" i="9"/>
  <c r="AE937" i="9"/>
  <c r="AH744" i="9"/>
  <c r="AG744" i="9"/>
  <c r="AF744" i="9"/>
  <c r="AE744" i="9"/>
  <c r="AI744" i="9"/>
  <c r="AI925" i="9"/>
  <c r="AH925" i="9"/>
  <c r="AG925" i="9"/>
  <c r="AF925" i="9"/>
  <c r="AE925" i="9"/>
  <c r="AI846" i="9"/>
  <c r="AH846" i="9"/>
  <c r="AG846" i="9"/>
  <c r="AF846" i="9"/>
  <c r="AE846" i="9"/>
  <c r="AH869" i="9"/>
  <c r="AG869" i="9"/>
  <c r="AE869" i="9"/>
  <c r="AF869" i="9"/>
  <c r="AI869" i="9"/>
  <c r="AI789" i="9"/>
  <c r="AH789" i="9"/>
  <c r="AE789" i="9"/>
  <c r="AF789" i="9"/>
  <c r="AG789" i="9"/>
  <c r="AI848" i="9"/>
  <c r="AH848" i="9"/>
  <c r="AG848" i="9"/>
  <c r="AE848" i="9"/>
  <c r="AF848" i="9"/>
  <c r="AG769" i="9"/>
  <c r="AH769" i="9"/>
  <c r="AI769" i="9"/>
  <c r="AF769" i="9"/>
  <c r="AE769" i="9"/>
  <c r="AG856" i="9"/>
  <c r="AF856" i="9"/>
  <c r="AE856" i="9"/>
  <c r="AI856" i="9"/>
  <c r="AH856" i="9"/>
  <c r="AH788" i="9"/>
  <c r="AI788" i="9"/>
  <c r="AG788" i="9"/>
  <c r="AF788" i="9"/>
  <c r="AE788" i="9"/>
  <c r="AI824" i="9"/>
  <c r="AH824" i="9"/>
  <c r="AG824" i="9"/>
  <c r="AE824" i="9"/>
  <c r="AF824" i="9"/>
  <c r="AH953" i="9"/>
  <c r="AG953" i="9"/>
  <c r="AE953" i="9"/>
  <c r="AI953" i="9"/>
  <c r="AF953" i="9"/>
  <c r="AH780" i="9"/>
  <c r="AG780" i="9"/>
  <c r="AF780" i="9"/>
  <c r="AE780" i="9"/>
  <c r="AI780" i="9"/>
  <c r="AI1011" i="9"/>
  <c r="AH1011" i="9"/>
  <c r="AG1011" i="9"/>
  <c r="AF1011" i="9"/>
  <c r="AE1011" i="9"/>
  <c r="AH875" i="9"/>
  <c r="AG875" i="9"/>
  <c r="AF875" i="9"/>
  <c r="AE875" i="9"/>
  <c r="AI875" i="9"/>
  <c r="AI872" i="9"/>
  <c r="AH872" i="9"/>
  <c r="AG872" i="9"/>
  <c r="AE872" i="9"/>
  <c r="AF872" i="9"/>
  <c r="AI1008" i="9"/>
  <c r="AH1008" i="9"/>
  <c r="AF1008" i="9"/>
  <c r="AG1008" i="9"/>
  <c r="AE1008" i="9"/>
  <c r="AI801" i="9"/>
  <c r="AH801" i="9"/>
  <c r="AF801" i="9"/>
  <c r="AE801" i="9"/>
  <c r="AG801" i="9"/>
  <c r="AI809" i="9"/>
  <c r="AG809" i="9"/>
  <c r="AF809" i="9"/>
  <c r="AE809" i="9"/>
  <c r="AH809" i="9"/>
  <c r="AI1009" i="9"/>
  <c r="AH1009" i="9"/>
  <c r="AG1009" i="9"/>
  <c r="AF1009" i="9"/>
  <c r="AE1009" i="9"/>
  <c r="AF790" i="9"/>
  <c r="AE790" i="9"/>
  <c r="AG790" i="9"/>
  <c r="AI790" i="9"/>
  <c r="AH790" i="9"/>
  <c r="AG737" i="9"/>
  <c r="AF737" i="9"/>
  <c r="AE737" i="9"/>
  <c r="AI737" i="9"/>
  <c r="AH737" i="9"/>
  <c r="AI874" i="9"/>
  <c r="AG874" i="9"/>
  <c r="AF874" i="9"/>
  <c r="AH874" i="9"/>
  <c r="AE874" i="9"/>
  <c r="AG892" i="9"/>
  <c r="AF892" i="9"/>
  <c r="AE892" i="9"/>
  <c r="AI892" i="9"/>
  <c r="AH892" i="9"/>
  <c r="AE767" i="9"/>
  <c r="AI767" i="9"/>
  <c r="AH767" i="9"/>
  <c r="AG767" i="9"/>
  <c r="AF767" i="9"/>
  <c r="AH995" i="9"/>
  <c r="AG995" i="9"/>
  <c r="AF995" i="9"/>
  <c r="AE995" i="9"/>
  <c r="AI995" i="9"/>
  <c r="AE866" i="9"/>
  <c r="AH866" i="9"/>
  <c r="AI866" i="9"/>
  <c r="AF866" i="9"/>
  <c r="AG866" i="9"/>
  <c r="AI898" i="9"/>
  <c r="AG898" i="9"/>
  <c r="AF898" i="9"/>
  <c r="AE898" i="9"/>
  <c r="AH898" i="9"/>
  <c r="AI973" i="9"/>
  <c r="AH973" i="9"/>
  <c r="AG973" i="9"/>
  <c r="AF973" i="9"/>
  <c r="AE973" i="9"/>
  <c r="AH923" i="9"/>
  <c r="AG923" i="9"/>
  <c r="AF923" i="9"/>
  <c r="AE923" i="9"/>
  <c r="AI923" i="9"/>
  <c r="AI736" i="9"/>
  <c r="AG736" i="9"/>
  <c r="AH736" i="9"/>
  <c r="AF736" i="9"/>
  <c r="AE736" i="9"/>
  <c r="AI715" i="9"/>
  <c r="AH715" i="9"/>
  <c r="AG715" i="9"/>
  <c r="AF715" i="9"/>
  <c r="AE715" i="9"/>
  <c r="AI896" i="9"/>
  <c r="AH896" i="9"/>
  <c r="AG896" i="9"/>
  <c r="AE896" i="9"/>
  <c r="AF896" i="9"/>
  <c r="AI889" i="9"/>
  <c r="AH889" i="9"/>
  <c r="AG889" i="9"/>
  <c r="AF889" i="9"/>
  <c r="AE889" i="9"/>
  <c r="AH905" i="9"/>
  <c r="AG905" i="9"/>
  <c r="AE905" i="9"/>
  <c r="AF905" i="9"/>
  <c r="AI905" i="9"/>
  <c r="AG725" i="9"/>
  <c r="AF725" i="9"/>
  <c r="AE725" i="9"/>
  <c r="AH725" i="9"/>
  <c r="AI725" i="9"/>
  <c r="AI958" i="9"/>
  <c r="AG958" i="9"/>
  <c r="AF958" i="9"/>
  <c r="AE958" i="9"/>
  <c r="AH958" i="9"/>
  <c r="AI946" i="9"/>
  <c r="AG946" i="9"/>
  <c r="AF946" i="9"/>
  <c r="AH946" i="9"/>
  <c r="AE946" i="9"/>
  <c r="AF837" i="9"/>
  <c r="AE837" i="9"/>
  <c r="AI837" i="9"/>
  <c r="AG837" i="9"/>
  <c r="AH837" i="9"/>
  <c r="AG1000" i="9"/>
  <c r="AF1000" i="9"/>
  <c r="AE1000" i="9"/>
  <c r="AI1000" i="9"/>
  <c r="AH1000" i="9"/>
  <c r="AI912" i="9"/>
  <c r="AH912" i="9"/>
  <c r="AF912" i="9"/>
  <c r="AG912" i="9"/>
  <c r="AE912" i="9"/>
  <c r="AE791" i="9"/>
  <c r="AI791" i="9"/>
  <c r="AF791" i="9"/>
  <c r="AH791" i="9"/>
  <c r="AG791" i="9"/>
  <c r="AG761" i="9"/>
  <c r="AF761" i="9"/>
  <c r="AE761" i="9"/>
  <c r="AH761" i="9"/>
  <c r="AI761" i="9"/>
  <c r="AI852" i="9"/>
  <c r="AH852" i="9"/>
  <c r="AF852" i="9"/>
  <c r="AG852" i="9"/>
  <c r="AE852" i="9"/>
  <c r="AG805" i="9"/>
  <c r="AH805" i="9"/>
  <c r="AF805" i="9"/>
  <c r="AE805" i="9"/>
  <c r="AI805" i="9"/>
  <c r="AE759" i="9"/>
  <c r="AI759" i="9"/>
  <c r="AH759" i="9"/>
  <c r="AG759" i="9"/>
  <c r="AF759" i="9"/>
  <c r="AI954" i="9"/>
  <c r="AH954" i="9"/>
  <c r="AG954" i="9"/>
  <c r="AF954" i="9"/>
  <c r="AE954" i="9"/>
  <c r="AI831" i="9"/>
  <c r="AH831" i="9"/>
  <c r="AF831" i="9"/>
  <c r="AE831" i="9"/>
  <c r="AG831" i="9"/>
  <c r="AF738" i="9"/>
  <c r="AI738" i="9"/>
  <c r="AH738" i="9"/>
  <c r="AG738" i="9"/>
  <c r="AE738" i="9"/>
  <c r="AH941" i="9"/>
  <c r="AG941" i="9"/>
  <c r="AE941" i="9"/>
  <c r="AF941" i="9"/>
  <c r="AI941" i="9"/>
  <c r="AH851" i="9"/>
  <c r="AG851" i="9"/>
  <c r="AF851" i="9"/>
  <c r="AE851" i="9"/>
  <c r="AI851" i="9"/>
  <c r="AH971" i="9"/>
  <c r="AG971" i="9"/>
  <c r="AF971" i="9"/>
  <c r="AE971" i="9"/>
  <c r="AI971" i="9"/>
  <c r="AH732" i="9"/>
  <c r="AG732" i="9"/>
  <c r="AF732" i="9"/>
  <c r="AE732" i="9"/>
  <c r="AI732" i="9"/>
  <c r="AI850" i="9"/>
  <c r="AG850" i="9"/>
  <c r="AF850" i="9"/>
  <c r="AE850" i="9"/>
  <c r="AH850" i="9"/>
  <c r="AH716" i="9"/>
  <c r="AF716" i="9"/>
  <c r="AI716" i="9"/>
  <c r="AG716" i="9"/>
  <c r="AE716" i="9"/>
  <c r="AF933" i="9"/>
  <c r="AE933" i="9"/>
  <c r="AI933" i="9"/>
  <c r="AH933" i="9"/>
  <c r="AG933" i="9"/>
  <c r="AH804" i="9"/>
  <c r="AG804" i="9"/>
  <c r="AF804" i="9"/>
  <c r="AE804" i="9"/>
  <c r="AI804" i="9"/>
  <c r="AI924" i="9"/>
  <c r="AH924" i="9"/>
  <c r="AF924" i="9"/>
  <c r="AG924" i="9"/>
  <c r="AE924" i="9"/>
  <c r="AI741" i="9"/>
  <c r="AH741" i="9"/>
  <c r="AG741" i="9"/>
  <c r="AF741" i="9"/>
  <c r="AE741" i="9"/>
  <c r="AG952" i="9"/>
  <c r="AF952" i="9"/>
  <c r="AE952" i="9"/>
  <c r="AH952" i="9"/>
  <c r="AI952" i="9"/>
  <c r="AE986" i="9"/>
  <c r="AH986" i="9"/>
  <c r="AI986" i="9"/>
  <c r="AF986" i="9"/>
  <c r="AG986" i="9"/>
  <c r="AE818" i="9"/>
  <c r="AH818" i="9"/>
  <c r="AI818" i="9"/>
  <c r="AG818" i="9"/>
  <c r="AF818" i="9"/>
  <c r="AI907" i="9"/>
  <c r="AG907" i="9"/>
  <c r="AF907" i="9"/>
  <c r="AE907" i="9"/>
  <c r="AH907" i="9"/>
  <c r="AE926" i="9"/>
  <c r="AH926" i="9"/>
  <c r="AI926" i="9"/>
  <c r="AG926" i="9"/>
  <c r="AF926" i="9"/>
  <c r="AI772" i="9"/>
  <c r="AG772" i="9"/>
  <c r="AF772" i="9"/>
  <c r="AE772" i="9"/>
  <c r="AH772" i="9"/>
  <c r="AH815" i="9"/>
  <c r="AG815" i="9"/>
  <c r="AF815" i="9"/>
  <c r="AE815" i="9"/>
  <c r="AI815" i="9"/>
  <c r="AI765" i="9"/>
  <c r="AH765" i="9"/>
  <c r="AF765" i="9"/>
  <c r="AG765" i="9"/>
  <c r="AE765" i="9"/>
  <c r="AI939" i="9"/>
  <c r="AH939" i="9"/>
  <c r="AF939" i="9"/>
  <c r="AE939" i="9"/>
  <c r="AG939" i="9"/>
  <c r="AH983" i="9"/>
  <c r="AG983" i="9"/>
  <c r="AF983" i="9"/>
  <c r="AE983" i="9"/>
  <c r="AI983" i="9"/>
  <c r="AH917" i="9"/>
  <c r="AG917" i="9"/>
  <c r="AE917" i="9"/>
  <c r="AI917" i="9"/>
  <c r="AF917" i="9"/>
  <c r="AG1012" i="9"/>
  <c r="AF1012" i="9"/>
  <c r="AE1012" i="9"/>
  <c r="AI1012" i="9"/>
  <c r="AH1012" i="9"/>
  <c r="AF849" i="9"/>
  <c r="AE849" i="9"/>
  <c r="AI849" i="9"/>
  <c r="AH849" i="9"/>
  <c r="AG849" i="9"/>
  <c r="AE938" i="9"/>
  <c r="AH938" i="9"/>
  <c r="AI938" i="9"/>
  <c r="AF938" i="9"/>
  <c r="AG938" i="9"/>
  <c r="AF774" i="9"/>
  <c r="AH774" i="9"/>
  <c r="AG774" i="9"/>
  <c r="AE774" i="9"/>
  <c r="AI774" i="9"/>
  <c r="AI948" i="9"/>
  <c r="AH948" i="9"/>
  <c r="AF948" i="9"/>
  <c r="AG948" i="9"/>
  <c r="AE948" i="9"/>
  <c r="AI943" i="9"/>
  <c r="AG943" i="9"/>
  <c r="AF943" i="9"/>
  <c r="AE943" i="9"/>
  <c r="AH943" i="9"/>
  <c r="AG820" i="9"/>
  <c r="AF820" i="9"/>
  <c r="AE820" i="9"/>
  <c r="AI820" i="9"/>
  <c r="AH820" i="9"/>
  <c r="AE890" i="9"/>
  <c r="AH890" i="9"/>
  <c r="AI890" i="9"/>
  <c r="AG890" i="9"/>
  <c r="AF890" i="9"/>
  <c r="AE974" i="9"/>
  <c r="AH974" i="9"/>
  <c r="AI974" i="9"/>
  <c r="AG974" i="9"/>
  <c r="AF974" i="9"/>
  <c r="AI994" i="9"/>
  <c r="AH994" i="9"/>
  <c r="AG994" i="9"/>
  <c r="AF994" i="9"/>
  <c r="AE994" i="9"/>
  <c r="AF718" i="9"/>
  <c r="AE718" i="9"/>
  <c r="AI718" i="9"/>
  <c r="AH718" i="9"/>
  <c r="AG718" i="9"/>
  <c r="AI960" i="9"/>
  <c r="AH960" i="9"/>
  <c r="AF960" i="9"/>
  <c r="AG960" i="9"/>
  <c r="AE960" i="9"/>
  <c r="AI977" i="9"/>
  <c r="AH977" i="9"/>
  <c r="AG977" i="9"/>
  <c r="AE977" i="9"/>
  <c r="AF977" i="9"/>
  <c r="AI859" i="9"/>
  <c r="AG859" i="9"/>
  <c r="AH859" i="9"/>
  <c r="AE859" i="9"/>
  <c r="AF859" i="9"/>
  <c r="AI999" i="9"/>
  <c r="AH999" i="9"/>
  <c r="AG999" i="9"/>
  <c r="AF999" i="9"/>
  <c r="AE999" i="9"/>
  <c r="AI760" i="9"/>
  <c r="AF760" i="9"/>
  <c r="AE760" i="9"/>
  <c r="AH760" i="9"/>
  <c r="AG760" i="9"/>
  <c r="AI1006" i="9"/>
  <c r="AH1006" i="9"/>
  <c r="AG1006" i="9"/>
  <c r="AF1006" i="9"/>
  <c r="AE1006" i="9"/>
  <c r="AI985" i="9"/>
  <c r="AH985" i="9"/>
  <c r="AG985" i="9"/>
  <c r="AF985" i="9"/>
  <c r="AE985" i="9"/>
  <c r="AG785" i="9"/>
  <c r="AF785" i="9"/>
  <c r="AE785" i="9"/>
  <c r="AI785" i="9"/>
  <c r="AH785" i="9"/>
  <c r="AI871" i="9"/>
  <c r="AG871" i="9"/>
  <c r="AF871" i="9"/>
  <c r="AE871" i="9"/>
  <c r="AH871" i="9"/>
  <c r="AE723" i="9"/>
  <c r="AI723" i="9"/>
  <c r="AG723" i="9"/>
  <c r="AF723" i="9"/>
  <c r="AH723" i="9"/>
  <c r="AI979" i="9"/>
  <c r="AG979" i="9"/>
  <c r="AH979" i="9"/>
  <c r="AF979" i="9"/>
  <c r="AE979" i="9"/>
  <c r="AG904" i="9"/>
  <c r="AF904" i="9"/>
  <c r="AE904" i="9"/>
  <c r="AI904" i="9"/>
  <c r="AH904" i="9"/>
  <c r="AI927" i="9"/>
  <c r="AH927" i="9"/>
  <c r="AF927" i="9"/>
  <c r="AE927" i="9"/>
  <c r="AG927" i="9"/>
  <c r="AG793" i="9"/>
  <c r="AF793" i="9"/>
  <c r="AE793" i="9"/>
  <c r="AH793" i="9"/>
  <c r="AI793" i="9"/>
  <c r="AF885" i="9"/>
  <c r="AE885" i="9"/>
  <c r="AI885" i="9"/>
  <c r="AH885" i="9"/>
  <c r="AG885" i="9"/>
  <c r="AI739" i="9"/>
  <c r="AH739" i="9"/>
  <c r="AG739" i="9"/>
  <c r="AF739" i="9"/>
  <c r="AE739" i="9"/>
  <c r="AI900" i="9"/>
  <c r="AH900" i="9"/>
  <c r="AF900" i="9"/>
  <c r="AE900" i="9"/>
  <c r="AG900" i="9"/>
  <c r="AI840" i="9"/>
  <c r="AH840" i="9"/>
  <c r="AF840" i="9"/>
  <c r="AG840" i="9"/>
  <c r="AE840" i="9"/>
  <c r="AH959" i="9"/>
  <c r="AG959" i="9"/>
  <c r="AF959" i="9"/>
  <c r="AE959" i="9"/>
  <c r="AI959" i="9"/>
  <c r="AI806" i="9"/>
  <c r="AH806" i="9"/>
  <c r="AG806" i="9"/>
  <c r="AF806" i="9"/>
  <c r="AE806" i="9"/>
  <c r="AI727" i="9"/>
  <c r="AH727" i="9"/>
  <c r="AG727" i="9"/>
  <c r="AF727" i="9"/>
  <c r="AE727" i="9"/>
  <c r="AH740" i="9"/>
  <c r="AI740" i="9"/>
  <c r="AE740" i="9"/>
  <c r="AF740" i="9"/>
  <c r="AG740" i="9"/>
  <c r="AI794" i="9"/>
  <c r="AH794" i="9"/>
  <c r="AG794" i="9"/>
  <c r="AE794" i="9"/>
  <c r="AF794" i="9"/>
  <c r="AI1013" i="9"/>
  <c r="AH1013" i="9"/>
  <c r="AG1013" i="9"/>
  <c r="AE1013" i="9"/>
  <c r="AF1013" i="9"/>
  <c r="AI876" i="9"/>
  <c r="AH876" i="9"/>
  <c r="AF876" i="9"/>
  <c r="AG876" i="9"/>
  <c r="AE876" i="9"/>
  <c r="AI968" i="9"/>
  <c r="AH968" i="9"/>
  <c r="AG968" i="9"/>
  <c r="AF968" i="9"/>
  <c r="AE968" i="9"/>
  <c r="AH752" i="9"/>
  <c r="AF752" i="9"/>
  <c r="AE752" i="9"/>
  <c r="AI752" i="9"/>
  <c r="AG752" i="9"/>
  <c r="AH827" i="9"/>
  <c r="AG827" i="9"/>
  <c r="AF827" i="9"/>
  <c r="AE827" i="9"/>
  <c r="AI827" i="9"/>
  <c r="AI734" i="9"/>
  <c r="AH734" i="9"/>
  <c r="AG734" i="9"/>
  <c r="AF734" i="9"/>
  <c r="AE734" i="9"/>
  <c r="AF714" i="9"/>
  <c r="AI714" i="9"/>
  <c r="AH714" i="9"/>
  <c r="AG714" i="9"/>
  <c r="AE714" i="9"/>
  <c r="AI961" i="9"/>
  <c r="AH961" i="9"/>
  <c r="AG961" i="9"/>
  <c r="AF961" i="9"/>
  <c r="AE961" i="9"/>
  <c r="AG964" i="9"/>
  <c r="AF964" i="9"/>
  <c r="AE964" i="9"/>
  <c r="AI964" i="9"/>
  <c r="AH964" i="9"/>
  <c r="AI724" i="9"/>
  <c r="AF724" i="9"/>
  <c r="AH724" i="9"/>
  <c r="AE724" i="9"/>
  <c r="AG724" i="9"/>
  <c r="AG916" i="9"/>
  <c r="AF916" i="9"/>
  <c r="AE916" i="9"/>
  <c r="AH916" i="9"/>
  <c r="AI916" i="9"/>
  <c r="AI753" i="9"/>
  <c r="AH753" i="9"/>
  <c r="AE753" i="9"/>
  <c r="AG753" i="9"/>
  <c r="AF753" i="9"/>
  <c r="AI1001" i="9"/>
  <c r="AH1001" i="9"/>
  <c r="AG1001" i="9"/>
  <c r="AE1001" i="9"/>
  <c r="AF1001" i="9"/>
  <c r="AE842" i="9"/>
  <c r="AH842" i="9"/>
  <c r="AG842" i="9"/>
  <c r="AF842" i="9"/>
  <c r="AI842" i="9"/>
  <c r="AF993" i="9"/>
  <c r="AE993" i="9"/>
  <c r="AI993" i="9"/>
  <c r="AH993" i="9"/>
  <c r="AG993" i="9"/>
  <c r="AF786" i="9"/>
  <c r="AE786" i="9"/>
  <c r="AI786" i="9"/>
  <c r="AH786" i="9"/>
  <c r="AG786" i="9"/>
  <c r="AI984" i="9"/>
  <c r="AH984" i="9"/>
  <c r="AF984" i="9"/>
  <c r="AG984" i="9"/>
  <c r="AE984" i="9"/>
  <c r="AI847" i="9"/>
  <c r="AG847" i="9"/>
  <c r="AH847" i="9"/>
  <c r="AF847" i="9"/>
  <c r="AE847" i="9"/>
  <c r="AI990" i="9"/>
  <c r="AH990" i="9"/>
  <c r="AG990" i="9"/>
  <c r="AF990" i="9"/>
  <c r="AE990" i="9"/>
  <c r="AI883" i="9"/>
  <c r="AG883" i="9"/>
  <c r="AH883" i="9"/>
  <c r="AF883" i="9"/>
  <c r="AE883" i="9"/>
  <c r="AH935" i="9"/>
  <c r="AG935" i="9"/>
  <c r="AF935" i="9"/>
  <c r="AE935" i="9"/>
  <c r="AI935" i="9"/>
  <c r="AI884" i="9"/>
  <c r="AH884" i="9"/>
  <c r="AG884" i="9"/>
  <c r="AE884" i="9"/>
  <c r="AF884" i="9"/>
  <c r="AI910" i="9"/>
  <c r="AG910" i="9"/>
  <c r="AF910" i="9"/>
  <c r="AH910" i="9"/>
  <c r="AE910" i="9"/>
  <c r="AI812" i="9"/>
  <c r="AH812" i="9"/>
  <c r="AG812" i="9"/>
  <c r="AE812" i="9"/>
  <c r="AF812" i="9"/>
  <c r="AE854" i="9"/>
  <c r="AH854" i="9"/>
  <c r="AI854" i="9"/>
  <c r="AG854" i="9"/>
  <c r="AF854" i="9"/>
  <c r="AE771" i="9"/>
  <c r="AI771" i="9"/>
  <c r="AH771" i="9"/>
  <c r="AG771" i="9"/>
  <c r="AF771" i="9"/>
  <c r="AI877" i="9"/>
  <c r="AH877" i="9"/>
  <c r="AG877" i="9"/>
  <c r="AF877" i="9"/>
  <c r="AE877" i="9"/>
  <c r="AI829" i="9"/>
  <c r="AH829" i="9"/>
  <c r="AG829" i="9"/>
  <c r="AF829" i="9"/>
  <c r="AE829" i="9"/>
  <c r="AG928" i="9"/>
  <c r="AF928" i="9"/>
  <c r="AE928" i="9"/>
  <c r="AI928" i="9"/>
  <c r="AH928" i="9"/>
  <c r="AG832" i="9"/>
  <c r="AF832" i="9"/>
  <c r="AE832" i="9"/>
  <c r="AI832" i="9"/>
  <c r="AH832" i="9"/>
  <c r="AI980" i="9"/>
  <c r="AH980" i="9"/>
  <c r="AG980" i="9"/>
  <c r="AF980" i="9"/>
  <c r="AE980" i="9"/>
  <c r="AI799" i="9"/>
  <c r="AH799" i="9"/>
  <c r="AG799" i="9"/>
  <c r="AF799" i="9"/>
  <c r="AE799" i="9"/>
  <c r="AF945" i="9"/>
  <c r="AE945" i="9"/>
  <c r="AI945" i="9"/>
  <c r="AG945" i="9"/>
  <c r="AH945" i="9"/>
  <c r="AF825" i="9"/>
  <c r="AE825" i="9"/>
  <c r="AI825" i="9"/>
  <c r="AH825" i="9"/>
  <c r="AG825" i="9"/>
  <c r="AI722" i="9"/>
  <c r="AH722" i="9"/>
  <c r="AG722" i="9"/>
  <c r="AF722" i="9"/>
  <c r="AE722" i="9"/>
  <c r="AI823" i="9"/>
  <c r="AG823" i="9"/>
  <c r="AH823" i="9"/>
  <c r="AE823" i="9"/>
  <c r="AF823" i="9"/>
  <c r="AI975" i="9"/>
  <c r="AH975" i="9"/>
  <c r="AG975" i="9"/>
  <c r="AF975" i="9"/>
  <c r="AE975" i="9"/>
  <c r="AF754" i="9"/>
  <c r="AE754" i="9"/>
  <c r="AG754" i="9"/>
  <c r="AI754" i="9"/>
  <c r="AH754" i="9"/>
  <c r="AI853" i="9"/>
  <c r="AH853" i="9"/>
  <c r="AG853" i="9"/>
  <c r="AF853" i="9"/>
  <c r="AE853" i="9"/>
  <c r="AH776" i="9"/>
  <c r="AI776" i="9"/>
  <c r="AG776" i="9"/>
  <c r="AF776" i="9"/>
  <c r="AE776" i="9"/>
  <c r="AG940" i="9"/>
  <c r="AF940" i="9"/>
  <c r="AE940" i="9"/>
  <c r="AI940" i="9"/>
  <c r="AH940" i="9"/>
  <c r="AG868" i="9"/>
  <c r="AF868" i="9"/>
  <c r="AE868" i="9"/>
  <c r="AI868" i="9"/>
  <c r="AH868" i="9"/>
  <c r="AI817" i="9"/>
  <c r="AH817" i="9"/>
  <c r="AG817" i="9"/>
  <c r="AF817" i="9"/>
  <c r="AE817" i="9"/>
  <c r="AE803" i="9"/>
  <c r="AG803" i="9"/>
  <c r="AF803" i="9"/>
  <c r="AI803" i="9"/>
  <c r="AH803" i="9"/>
  <c r="AG733" i="9"/>
  <c r="AH733" i="9"/>
  <c r="AF733" i="9"/>
  <c r="AI733" i="9"/>
  <c r="AE733" i="9"/>
  <c r="AH821" i="9"/>
  <c r="AG821" i="9"/>
  <c r="AE821" i="9"/>
  <c r="AF821" i="9"/>
  <c r="AI821" i="9"/>
  <c r="AG976" i="9"/>
  <c r="AF976" i="9"/>
  <c r="AE976" i="9"/>
  <c r="AH976" i="9"/>
  <c r="AI976" i="9"/>
  <c r="AI838" i="9"/>
  <c r="AG838" i="9"/>
  <c r="AF838" i="9"/>
  <c r="AH838" i="9"/>
  <c r="AE838" i="9"/>
  <c r="AF813" i="9"/>
  <c r="AE813" i="9"/>
  <c r="AI813" i="9"/>
  <c r="AH813" i="9"/>
  <c r="AG813" i="9"/>
  <c r="AI920" i="9"/>
  <c r="AH920" i="9"/>
  <c r="AG920" i="9"/>
  <c r="AE920" i="9"/>
  <c r="AF920" i="9"/>
  <c r="AI860" i="9"/>
  <c r="AH860" i="9"/>
  <c r="AG860" i="9"/>
  <c r="AE860" i="9"/>
  <c r="AF860" i="9"/>
  <c r="AI843" i="9"/>
  <c r="AH843" i="9"/>
  <c r="AF843" i="9"/>
  <c r="AE843" i="9"/>
  <c r="AG843" i="9"/>
  <c r="AH839" i="9"/>
  <c r="AG839" i="9"/>
  <c r="AF839" i="9"/>
  <c r="AE839" i="9"/>
  <c r="AI839" i="9"/>
  <c r="AI787" i="9"/>
  <c r="AH787" i="9"/>
  <c r="AG787" i="9"/>
  <c r="AF787" i="9"/>
  <c r="AE787" i="9"/>
  <c r="AI828" i="9"/>
  <c r="AH828" i="9"/>
  <c r="AF828" i="9"/>
  <c r="AE828" i="9"/>
  <c r="AG828" i="9"/>
  <c r="AF778" i="9"/>
  <c r="AE778" i="9"/>
  <c r="AI778" i="9"/>
  <c r="AH778" i="9"/>
  <c r="AG778" i="9"/>
  <c r="AF750" i="9"/>
  <c r="AI750" i="9"/>
  <c r="AE750" i="9"/>
  <c r="AH750" i="9"/>
  <c r="AG750" i="9"/>
  <c r="AH857" i="9"/>
  <c r="AG857" i="9"/>
  <c r="AE857" i="9"/>
  <c r="AF857" i="9"/>
  <c r="AI857" i="9"/>
  <c r="AE755" i="9"/>
  <c r="AI755" i="9"/>
  <c r="AH755" i="9"/>
  <c r="AG755" i="9"/>
  <c r="AF755" i="9"/>
  <c r="AG797" i="9"/>
  <c r="AF797" i="9"/>
  <c r="AE797" i="9"/>
  <c r="AH797" i="9"/>
  <c r="AI797" i="9"/>
  <c r="AF873" i="9"/>
  <c r="AE873" i="9"/>
  <c r="AI873" i="9"/>
  <c r="AG873" i="9"/>
  <c r="AH873" i="9"/>
  <c r="AI949" i="9"/>
  <c r="AH949" i="9"/>
  <c r="AG949" i="9"/>
  <c r="AF949" i="9"/>
  <c r="AE949" i="9"/>
  <c r="AI1002" i="9"/>
  <c r="AH1002" i="9"/>
  <c r="AG1002" i="9"/>
  <c r="AF1002" i="9"/>
  <c r="AE1002" i="9"/>
  <c r="AI870" i="9"/>
  <c r="AH870" i="9"/>
  <c r="AG870" i="9"/>
  <c r="AF870" i="9"/>
  <c r="AE870" i="9"/>
  <c r="AG781" i="9"/>
  <c r="AI781" i="9"/>
  <c r="AE781" i="9"/>
  <c r="AH781" i="9"/>
  <c r="AF781" i="9"/>
  <c r="AI932" i="9"/>
  <c r="AH932" i="9"/>
  <c r="AG932" i="9"/>
  <c r="AE932" i="9"/>
  <c r="AF932" i="9"/>
  <c r="AH728" i="9"/>
  <c r="AG728" i="9"/>
  <c r="AE728" i="9"/>
  <c r="AI728" i="9"/>
  <c r="AF728" i="9"/>
  <c r="AI997" i="9"/>
  <c r="AH997" i="9"/>
  <c r="AG997" i="9"/>
  <c r="AF997" i="9"/>
  <c r="AE997" i="9"/>
  <c r="AE914" i="9"/>
  <c r="AH914" i="9"/>
  <c r="AG914" i="9"/>
  <c r="AF914" i="9"/>
  <c r="AI914" i="9"/>
  <c r="AI882" i="9"/>
  <c r="AH882" i="9"/>
  <c r="AG882" i="9"/>
  <c r="AF882" i="9"/>
  <c r="AE882" i="9"/>
  <c r="AI955" i="9"/>
  <c r="AG955" i="9"/>
  <c r="AH955" i="9"/>
  <c r="AF955" i="9"/>
  <c r="AE955" i="9"/>
  <c r="AH947" i="9"/>
  <c r="AG947" i="9"/>
  <c r="AF947" i="9"/>
  <c r="AE947" i="9"/>
  <c r="AI947" i="9"/>
  <c r="AH881" i="9"/>
  <c r="AG881" i="9"/>
  <c r="AE881" i="9"/>
  <c r="AI881" i="9"/>
  <c r="AF881" i="9"/>
  <c r="AE719" i="9"/>
  <c r="AI719" i="9"/>
  <c r="AF719" i="9"/>
  <c r="AH719" i="9"/>
  <c r="AG719" i="9"/>
  <c r="AI751" i="9"/>
  <c r="AH751" i="9"/>
  <c r="AG751" i="9"/>
  <c r="AF751" i="9"/>
  <c r="AE751" i="9"/>
  <c r="AF730" i="9"/>
  <c r="AE730" i="9"/>
  <c r="AI730" i="9"/>
  <c r="AH730" i="9"/>
  <c r="AG730" i="9"/>
  <c r="AH756" i="9"/>
  <c r="AG756" i="9"/>
  <c r="AF756" i="9"/>
  <c r="AE756" i="9"/>
  <c r="AI756" i="9"/>
  <c r="AH764" i="9"/>
  <c r="AG764" i="9"/>
  <c r="AF764" i="9"/>
  <c r="AE764" i="9"/>
  <c r="AI764" i="9"/>
  <c r="AE735" i="9"/>
  <c r="AI735" i="9"/>
  <c r="AH735" i="9"/>
  <c r="AG735" i="9"/>
  <c r="AF735" i="9"/>
  <c r="AG880" i="9"/>
  <c r="AF880" i="9"/>
  <c r="AE880" i="9"/>
  <c r="AH880" i="9"/>
  <c r="AI880" i="9"/>
  <c r="AI989" i="9"/>
  <c r="AH989" i="9"/>
  <c r="AG989" i="9"/>
  <c r="AE989" i="9"/>
  <c r="AF989" i="9"/>
  <c r="AI936" i="9"/>
  <c r="AH936" i="9"/>
  <c r="AF936" i="9"/>
  <c r="AE936" i="9"/>
  <c r="AG936" i="9"/>
  <c r="AH929" i="9"/>
  <c r="AG929" i="9"/>
  <c r="AE929" i="9"/>
  <c r="AF929" i="9"/>
  <c r="AI929" i="9"/>
  <c r="AI956" i="9"/>
  <c r="AH956" i="9"/>
  <c r="AG956" i="9"/>
  <c r="AE956" i="9"/>
  <c r="AF956" i="9"/>
  <c r="AH911" i="9"/>
  <c r="AG911" i="9"/>
  <c r="AF911" i="9"/>
  <c r="AE911" i="9"/>
  <c r="AI911" i="9"/>
  <c r="AF957" i="9"/>
  <c r="AE957" i="9"/>
  <c r="AI957" i="9"/>
  <c r="AH957" i="9"/>
  <c r="AG957" i="9"/>
  <c r="AF742" i="9"/>
  <c r="AE742" i="9"/>
  <c r="AI742" i="9"/>
  <c r="AH742" i="9"/>
  <c r="AG742" i="9"/>
  <c r="AE998" i="9"/>
  <c r="AH998" i="9"/>
  <c r="AI998" i="9"/>
  <c r="AG998" i="9"/>
  <c r="AF998" i="9"/>
  <c r="AG773" i="9"/>
  <c r="AF773" i="9"/>
  <c r="AE773" i="9"/>
  <c r="AI773" i="9"/>
  <c r="AH773" i="9"/>
  <c r="AI930" i="9"/>
  <c r="AH930" i="9"/>
  <c r="AG930" i="9"/>
  <c r="AF930" i="9"/>
  <c r="AE930" i="9"/>
  <c r="AF798" i="9"/>
  <c r="AG798" i="9"/>
  <c r="AI798" i="9"/>
  <c r="AH798" i="9"/>
  <c r="AE798" i="9"/>
  <c r="AF981" i="9"/>
  <c r="AE981" i="9"/>
  <c r="AI981" i="9"/>
  <c r="AH981" i="9"/>
  <c r="AG981" i="9"/>
  <c r="L36" i="22"/>
  <c r="N36" i="22" s="1"/>
  <c r="L38" i="22"/>
  <c r="N38" i="22" s="1"/>
  <c r="L40" i="22"/>
  <c r="N40" i="22" s="1"/>
  <c r="L42" i="22"/>
  <c r="N42" i="22" s="1"/>
  <c r="L44" i="22"/>
  <c r="N44" i="22" s="1"/>
  <c r="L46" i="22"/>
  <c r="N46" i="22" s="1"/>
  <c r="L48" i="22"/>
  <c r="N48" i="22" s="1"/>
  <c r="L50" i="22"/>
  <c r="N50" i="22" s="1"/>
  <c r="L52" i="22"/>
  <c r="N52" i="22" s="1"/>
  <c r="L54" i="22"/>
  <c r="N54" i="22" s="1"/>
  <c r="L56" i="22"/>
  <c r="N56" i="22" s="1"/>
  <c r="L58" i="22"/>
  <c r="N58" i="22" s="1"/>
  <c r="L60" i="22"/>
  <c r="N60" i="22" s="1"/>
  <c r="L62" i="22"/>
  <c r="N62" i="22" s="1"/>
  <c r="L64" i="22"/>
  <c r="N64" i="22" s="1"/>
  <c r="L66" i="22"/>
  <c r="N66" i="22" s="1"/>
  <c r="L68" i="22"/>
  <c r="N68" i="22" s="1"/>
  <c r="L70" i="22"/>
  <c r="N70" i="22" s="1"/>
  <c r="L72" i="22"/>
  <c r="N72" i="22" s="1"/>
  <c r="L74" i="22"/>
  <c r="N74" i="22" s="1"/>
  <c r="L76" i="22"/>
  <c r="N76" i="22" s="1"/>
  <c r="L78" i="22"/>
  <c r="N78" i="22" s="1"/>
  <c r="L80" i="22"/>
  <c r="N80" i="22" s="1"/>
  <c r="L82" i="22"/>
  <c r="N82" i="22" s="1"/>
  <c r="L84" i="22"/>
  <c r="N84" i="22" s="1"/>
  <c r="L86" i="22"/>
  <c r="N86" i="22" s="1"/>
  <c r="L88" i="22"/>
  <c r="N88" i="22" s="1"/>
  <c r="L90" i="22"/>
  <c r="N90" i="22" s="1"/>
  <c r="L92" i="22"/>
  <c r="N92" i="22" s="1"/>
  <c r="L94" i="22"/>
  <c r="N94" i="22" s="1"/>
  <c r="L96" i="22"/>
  <c r="N96" i="22" s="1"/>
  <c r="L98" i="22"/>
  <c r="N98" i="22" s="1"/>
  <c r="L100" i="22"/>
  <c r="N100" i="22" s="1"/>
  <c r="L102" i="22"/>
  <c r="N102" i="22" s="1"/>
  <c r="L104" i="22"/>
  <c r="N104" i="22" s="1"/>
  <c r="L106" i="22"/>
  <c r="N106" i="22" s="1"/>
  <c r="L108" i="22"/>
  <c r="N108" i="22" s="1"/>
  <c r="L110" i="22"/>
  <c r="N110" i="22" s="1"/>
  <c r="L112" i="22"/>
  <c r="N112" i="22" s="1"/>
  <c r="L114" i="22"/>
  <c r="N114" i="22" s="1"/>
  <c r="L116" i="22"/>
  <c r="N116" i="22" s="1"/>
  <c r="L118" i="22"/>
  <c r="N118" i="22" s="1"/>
  <c r="L120" i="22"/>
  <c r="N120" i="22" s="1"/>
  <c r="L122" i="22"/>
  <c r="N122" i="22" s="1"/>
  <c r="L124" i="22"/>
  <c r="N124" i="22" s="1"/>
  <c r="L126" i="22"/>
  <c r="N126" i="22" s="1"/>
  <c r="L128" i="22"/>
  <c r="N128" i="22" s="1"/>
  <c r="L130" i="22"/>
  <c r="N130" i="22" s="1"/>
  <c r="L132" i="22"/>
  <c r="N132" i="22" s="1"/>
  <c r="L134" i="22"/>
  <c r="N134" i="22" s="1"/>
  <c r="L136" i="22"/>
  <c r="N136" i="22" s="1"/>
  <c r="L138" i="22"/>
  <c r="N138" i="22" s="1"/>
  <c r="L140" i="22"/>
  <c r="N140" i="22" s="1"/>
  <c r="L142" i="22"/>
  <c r="N142" i="22" s="1"/>
  <c r="L144" i="22"/>
  <c r="N144" i="22" s="1"/>
  <c r="L146" i="22"/>
  <c r="N146" i="22" s="1"/>
  <c r="L148" i="22"/>
  <c r="N148" i="22" s="1"/>
  <c r="L150" i="22"/>
  <c r="N150" i="22" s="1"/>
  <c r="L152" i="22"/>
  <c r="N152" i="22" s="1"/>
  <c r="L154" i="22"/>
  <c r="N154" i="22" s="1"/>
  <c r="L156" i="22"/>
  <c r="N156" i="22" s="1"/>
  <c r="L158" i="22"/>
  <c r="N158" i="22" s="1"/>
  <c r="L160" i="22"/>
  <c r="N160" i="22" s="1"/>
  <c r="L162" i="22"/>
  <c r="N162" i="22" s="1"/>
  <c r="L164" i="22"/>
  <c r="N164" i="22" s="1"/>
  <c r="L166" i="22"/>
  <c r="N166" i="22" s="1"/>
  <c r="L168" i="22"/>
  <c r="N168" i="22" s="1"/>
  <c r="L170" i="22"/>
  <c r="N170" i="22" s="1"/>
  <c r="L172" i="22"/>
  <c r="N172" i="22" s="1"/>
  <c r="L174" i="22"/>
  <c r="N174" i="22" s="1"/>
  <c r="L176" i="22"/>
  <c r="N176" i="22" s="1"/>
  <c r="L178" i="22"/>
  <c r="N178" i="22" s="1"/>
  <c r="L180" i="22"/>
  <c r="N180" i="22" s="1"/>
  <c r="L182" i="22"/>
  <c r="N182" i="22" s="1"/>
  <c r="L184" i="22"/>
  <c r="N184" i="22" s="1"/>
  <c r="L186" i="22"/>
  <c r="N186" i="22" s="1"/>
  <c r="L188" i="22"/>
  <c r="N188" i="22" s="1"/>
  <c r="L190" i="22"/>
  <c r="N190" i="22" s="1"/>
  <c r="L192" i="22"/>
  <c r="N192" i="22" s="1"/>
  <c r="L194" i="22"/>
  <c r="N194" i="22" s="1"/>
  <c r="L196" i="22"/>
  <c r="N196" i="22" s="1"/>
  <c r="L198" i="22"/>
  <c r="N198" i="22" s="1"/>
  <c r="L200" i="22"/>
  <c r="N200" i="22" s="1"/>
  <c r="L202" i="22"/>
  <c r="N202" i="22" s="1"/>
  <c r="L204" i="22"/>
  <c r="N204" i="22" s="1"/>
  <c r="L206" i="22"/>
  <c r="N206" i="22" s="1"/>
  <c r="L208" i="22"/>
  <c r="N208" i="22" s="1"/>
  <c r="L210" i="22"/>
  <c r="N210" i="22" s="1"/>
  <c r="L212" i="22"/>
  <c r="N212" i="22" s="1"/>
  <c r="L214" i="22"/>
  <c r="N214" i="22" s="1"/>
  <c r="L216" i="22"/>
  <c r="N216" i="22" s="1"/>
  <c r="L218" i="22"/>
  <c r="N218" i="22" s="1"/>
  <c r="L220" i="22"/>
  <c r="N220" i="22" s="1"/>
  <c r="L222" i="22"/>
  <c r="N222" i="22" s="1"/>
  <c r="L224" i="22"/>
  <c r="N224" i="22" s="1"/>
  <c r="L226" i="22"/>
  <c r="N226" i="22" s="1"/>
  <c r="L228" i="22"/>
  <c r="N228" i="22" s="1"/>
  <c r="L230" i="22"/>
  <c r="N230" i="22" s="1"/>
  <c r="L232" i="22"/>
  <c r="N232" i="22" s="1"/>
  <c r="L234" i="22"/>
  <c r="N234" i="22" s="1"/>
  <c r="L236" i="22"/>
  <c r="N236" i="22" s="1"/>
  <c r="L238" i="22"/>
  <c r="N238" i="22" s="1"/>
  <c r="L240" i="22"/>
  <c r="N240" i="22" s="1"/>
  <c r="L242" i="22"/>
  <c r="N242" i="22" s="1"/>
  <c r="L244" i="22"/>
  <c r="N244" i="22" s="1"/>
  <c r="L246" i="22"/>
  <c r="N246" i="22" s="1"/>
  <c r="L248" i="22"/>
  <c r="N248" i="22" s="1"/>
  <c r="L250" i="22"/>
  <c r="N250" i="22" s="1"/>
  <c r="L252" i="22"/>
  <c r="N252" i="22" s="1"/>
  <c r="L254" i="22"/>
  <c r="N254" i="22" s="1"/>
  <c r="L256" i="22"/>
  <c r="N256" i="22" s="1"/>
  <c r="L258" i="22"/>
  <c r="N258" i="22" s="1"/>
  <c r="L260" i="22"/>
  <c r="N260" i="22" s="1"/>
  <c r="L262" i="22"/>
  <c r="N262" i="22" s="1"/>
  <c r="L264" i="22"/>
  <c r="N264" i="22" s="1"/>
  <c r="L266" i="22"/>
  <c r="N266" i="22" s="1"/>
  <c r="L268" i="22"/>
  <c r="N268" i="22" s="1"/>
  <c r="L270" i="22"/>
  <c r="N270" i="22" s="1"/>
  <c r="L272" i="22"/>
  <c r="N272" i="22" s="1"/>
  <c r="L274" i="22"/>
  <c r="N274" i="22" s="1"/>
  <c r="L276" i="22"/>
  <c r="N276" i="22" s="1"/>
  <c r="L278" i="22"/>
  <c r="N278" i="22" s="1"/>
  <c r="L280" i="22"/>
  <c r="N280" i="22" s="1"/>
  <c r="L282" i="22"/>
  <c r="N282" i="22" s="1"/>
  <c r="L284" i="22"/>
  <c r="N284" i="22" s="1"/>
  <c r="L286" i="22"/>
  <c r="N286" i="22" s="1"/>
  <c r="L288" i="22"/>
  <c r="N288" i="22" s="1"/>
  <c r="L290" i="22"/>
  <c r="N290" i="22" s="1"/>
  <c r="L292" i="22"/>
  <c r="N292" i="22" s="1"/>
  <c r="L294" i="22"/>
  <c r="N294" i="22" s="1"/>
  <c r="L296" i="22"/>
  <c r="N296" i="22" s="1"/>
  <c r="L298" i="22"/>
  <c r="N298" i="22" s="1"/>
  <c r="L300" i="22"/>
  <c r="N300" i="22" s="1"/>
  <c r="L302" i="22"/>
  <c r="N302" i="22" s="1"/>
  <c r="L304" i="22"/>
  <c r="N304" i="22" s="1"/>
  <c r="L306" i="22"/>
  <c r="N306" i="22" s="1"/>
  <c r="L308" i="22"/>
  <c r="N308" i="22" s="1"/>
  <c r="L310" i="22"/>
  <c r="N310" i="22" s="1"/>
  <c r="L312" i="22"/>
  <c r="N312" i="22" s="1"/>
  <c r="L314" i="22"/>
  <c r="N314" i="22" s="1"/>
  <c r="L316" i="22"/>
  <c r="N316" i="22" s="1"/>
  <c r="L318" i="22"/>
  <c r="N318" i="22" s="1"/>
  <c r="L320" i="22"/>
  <c r="N320" i="22" s="1"/>
  <c r="L322" i="22"/>
  <c r="N322" i="22" s="1"/>
  <c r="L324" i="22"/>
  <c r="N324" i="22" s="1"/>
  <c r="L326" i="22"/>
  <c r="N326" i="22" s="1"/>
  <c r="L328" i="22"/>
  <c r="N328" i="22" s="1"/>
  <c r="L330" i="22"/>
  <c r="N330" i="22" s="1"/>
  <c r="L332" i="22"/>
  <c r="N332" i="22" s="1"/>
  <c r="L334" i="22"/>
  <c r="N334" i="22" s="1"/>
  <c r="L336" i="22"/>
  <c r="N336" i="22" s="1"/>
  <c r="L338" i="22"/>
  <c r="N338" i="22" s="1"/>
  <c r="L340" i="22"/>
  <c r="N340" i="22" s="1"/>
  <c r="L342" i="22"/>
  <c r="N342" i="22" s="1"/>
  <c r="L344" i="22"/>
  <c r="N344" i="22" s="1"/>
  <c r="L346" i="22"/>
  <c r="N346" i="22" s="1"/>
  <c r="L348" i="22"/>
  <c r="N348" i="22" s="1"/>
  <c r="L350" i="22"/>
  <c r="N350" i="22" s="1"/>
  <c r="L352" i="22"/>
  <c r="N352" i="22" s="1"/>
  <c r="L354" i="22"/>
  <c r="N354" i="22" s="1"/>
  <c r="L356" i="22"/>
  <c r="N356" i="22" s="1"/>
  <c r="L358" i="22"/>
  <c r="N358" i="22" s="1"/>
  <c r="L360" i="22"/>
  <c r="N360" i="22" s="1"/>
  <c r="L362" i="22"/>
  <c r="N362" i="22" s="1"/>
  <c r="L364" i="22"/>
  <c r="N364" i="22" s="1"/>
  <c r="L366" i="22"/>
  <c r="N366" i="22" s="1"/>
  <c r="L368" i="22"/>
  <c r="N368" i="22" s="1"/>
  <c r="L370" i="22"/>
  <c r="N370" i="22" s="1"/>
  <c r="L372" i="22"/>
  <c r="N372" i="22" s="1"/>
  <c r="L374" i="22"/>
  <c r="N374" i="22" s="1"/>
  <c r="L376" i="22"/>
  <c r="N376" i="22" s="1"/>
  <c r="L378" i="22"/>
  <c r="N378" i="22" s="1"/>
  <c r="L380" i="22"/>
  <c r="N380" i="22" s="1"/>
  <c r="L382" i="22"/>
  <c r="N382" i="22" s="1"/>
  <c r="L384" i="22"/>
  <c r="N384" i="22" s="1"/>
  <c r="L386" i="22"/>
  <c r="N386" i="22" s="1"/>
  <c r="L388" i="22"/>
  <c r="N388" i="22" s="1"/>
  <c r="L390" i="22"/>
  <c r="N390" i="22" s="1"/>
  <c r="L392" i="22"/>
  <c r="N392" i="22" s="1"/>
  <c r="L394" i="22"/>
  <c r="N394" i="22" s="1"/>
  <c r="L396" i="22"/>
  <c r="N396" i="22" s="1"/>
  <c r="L398" i="22"/>
  <c r="N398" i="22" s="1"/>
  <c r="L400" i="22"/>
  <c r="N400" i="22" s="1"/>
  <c r="L402" i="22"/>
  <c r="N402" i="22" s="1"/>
  <c r="L404" i="22"/>
  <c r="N404" i="22" s="1"/>
  <c r="L406" i="22"/>
  <c r="N406" i="22" s="1"/>
  <c r="L408" i="22"/>
  <c r="N408" i="22" s="1"/>
  <c r="L410" i="22"/>
  <c r="N410" i="22" s="1"/>
  <c r="L412" i="22"/>
  <c r="N412" i="22" s="1"/>
  <c r="L414" i="22"/>
  <c r="N414" i="22" s="1"/>
  <c r="L416" i="22"/>
  <c r="N416" i="22" s="1"/>
  <c r="L418" i="22"/>
  <c r="N418" i="22" s="1"/>
  <c r="L420" i="22"/>
  <c r="N420" i="22" s="1"/>
  <c r="L422" i="22"/>
  <c r="N422" i="22" s="1"/>
  <c r="L424" i="22"/>
  <c r="N424" i="22" s="1"/>
  <c r="L426" i="22"/>
  <c r="N426" i="22" s="1"/>
  <c r="L428" i="22"/>
  <c r="N428" i="22" s="1"/>
  <c r="L430" i="22"/>
  <c r="N430" i="22" s="1"/>
  <c r="L432" i="22"/>
  <c r="N432" i="22" s="1"/>
  <c r="L434" i="22"/>
  <c r="N434" i="22" s="1"/>
  <c r="L436" i="22"/>
  <c r="N436" i="22" s="1"/>
  <c r="L438" i="22"/>
  <c r="N438" i="22" s="1"/>
  <c r="L440" i="22"/>
  <c r="N440" i="22" s="1"/>
  <c r="L442" i="22"/>
  <c r="N442" i="22" s="1"/>
  <c r="L444" i="22"/>
  <c r="N444" i="22" s="1"/>
  <c r="L446" i="22"/>
  <c r="N446" i="22" s="1"/>
  <c r="L448" i="22"/>
  <c r="N448" i="22" s="1"/>
  <c r="L450" i="22"/>
  <c r="N450" i="22" s="1"/>
  <c r="L452" i="22"/>
  <c r="N452" i="22" s="1"/>
  <c r="L454" i="22"/>
  <c r="N454" i="22" s="1"/>
  <c r="L456" i="22"/>
  <c r="N456" i="22" s="1"/>
  <c r="L458" i="22"/>
  <c r="N458" i="22" s="1"/>
  <c r="L462" i="22"/>
  <c r="N462" i="22" s="1"/>
  <c r="L464" i="22"/>
  <c r="N464" i="22" s="1"/>
  <c r="L466" i="22"/>
  <c r="N466" i="22" s="1"/>
  <c r="L468" i="22"/>
  <c r="N468" i="22" s="1"/>
  <c r="L470" i="22"/>
  <c r="N470" i="22" s="1"/>
  <c r="L472" i="22"/>
  <c r="N472" i="22" s="1"/>
  <c r="L474" i="22"/>
  <c r="N474" i="22" s="1"/>
  <c r="L476" i="22"/>
  <c r="N476" i="22" s="1"/>
  <c r="L478" i="22"/>
  <c r="N478" i="22" s="1"/>
  <c r="L480" i="22"/>
  <c r="N480" i="22" s="1"/>
  <c r="L482" i="22"/>
  <c r="N482" i="22" s="1"/>
  <c r="L484" i="22"/>
  <c r="N484" i="22" s="1"/>
  <c r="L486" i="22"/>
  <c r="N486" i="22" s="1"/>
  <c r="L488" i="22"/>
  <c r="N488" i="22" s="1"/>
  <c r="L490" i="22"/>
  <c r="N490" i="22" s="1"/>
  <c r="L492" i="22"/>
  <c r="N492" i="22" s="1"/>
  <c r="L494" i="22"/>
  <c r="N494" i="22" s="1"/>
  <c r="L496" i="22"/>
  <c r="N496" i="22" s="1"/>
  <c r="L498" i="22"/>
  <c r="N498" i="22" s="1"/>
  <c r="L500" i="22"/>
  <c r="N500" i="22" s="1"/>
  <c r="L502" i="22"/>
  <c r="N502" i="22" s="1"/>
  <c r="L504" i="22"/>
  <c r="N504" i="22" s="1"/>
  <c r="L506" i="22"/>
  <c r="N506" i="22" s="1"/>
  <c r="L508" i="22"/>
  <c r="N508" i="22" s="1"/>
  <c r="L510" i="22"/>
  <c r="N510" i="22" s="1"/>
  <c r="L512" i="22"/>
  <c r="N512" i="22" s="1"/>
  <c r="L514" i="22"/>
  <c r="N514" i="22" s="1"/>
  <c r="L516" i="22"/>
  <c r="N516" i="22" s="1"/>
  <c r="L518" i="22"/>
  <c r="N518" i="22" s="1"/>
  <c r="L520" i="22"/>
  <c r="N520" i="22" s="1"/>
  <c r="L522" i="22"/>
  <c r="N522" i="22" s="1"/>
  <c r="L524" i="22"/>
  <c r="N524" i="22" s="1"/>
  <c r="L526" i="22"/>
  <c r="N526" i="22" s="1"/>
  <c r="L528" i="22"/>
  <c r="N528" i="22" s="1"/>
  <c r="L530" i="22"/>
  <c r="N530" i="22" s="1"/>
  <c r="L532" i="22"/>
  <c r="N532" i="22" s="1"/>
  <c r="L534" i="22"/>
  <c r="N534" i="22" s="1"/>
  <c r="L536" i="22"/>
  <c r="N536" i="22" s="1"/>
  <c r="L538" i="22"/>
  <c r="N538" i="22" s="1"/>
  <c r="L540" i="22"/>
  <c r="N540" i="22" s="1"/>
  <c r="L542" i="22"/>
  <c r="N542" i="22" s="1"/>
  <c r="L544" i="22"/>
  <c r="N544" i="22" s="1"/>
  <c r="L546" i="22"/>
  <c r="N546" i="22" s="1"/>
  <c r="L548" i="22"/>
  <c r="N548" i="22" s="1"/>
  <c r="L550" i="22"/>
  <c r="N550" i="22" s="1"/>
  <c r="L552" i="22"/>
  <c r="N552" i="22" s="1"/>
  <c r="L554" i="22"/>
  <c r="N554" i="22" s="1"/>
  <c r="L556" i="22"/>
  <c r="N556" i="22" s="1"/>
  <c r="L558" i="22"/>
  <c r="N558" i="22" s="1"/>
  <c r="L560" i="22"/>
  <c r="N560" i="22" s="1"/>
  <c r="L562" i="22"/>
  <c r="N562" i="22" s="1"/>
  <c r="L564" i="22"/>
  <c r="N564" i="22" s="1"/>
  <c r="L566" i="22"/>
  <c r="N566" i="22" s="1"/>
  <c r="L568" i="22"/>
  <c r="N568" i="22" s="1"/>
  <c r="L570" i="22"/>
  <c r="N570" i="22" s="1"/>
  <c r="L572" i="22"/>
  <c r="N572" i="22" s="1"/>
  <c r="L574" i="22"/>
  <c r="N574" i="22" s="1"/>
  <c r="L576" i="22"/>
  <c r="N576" i="22" s="1"/>
  <c r="L578" i="22"/>
  <c r="N578" i="22" s="1"/>
  <c r="L580" i="22"/>
  <c r="N580" i="22" s="1"/>
  <c r="L582" i="22"/>
  <c r="N582" i="22" s="1"/>
  <c r="L584" i="22"/>
  <c r="N584" i="22" s="1"/>
  <c r="L586" i="22"/>
  <c r="N586" i="22" s="1"/>
  <c r="L590" i="22"/>
  <c r="N590" i="22" s="1"/>
  <c r="L592" i="22"/>
  <c r="N592" i="22" s="1"/>
  <c r="L594" i="22"/>
  <c r="N594" i="22" s="1"/>
  <c r="L596" i="22"/>
  <c r="N596" i="22" s="1"/>
  <c r="L598" i="22"/>
  <c r="N598" i="22" s="1"/>
  <c r="L600" i="22"/>
  <c r="N600" i="22" s="1"/>
  <c r="L602" i="22"/>
  <c r="N602" i="22" s="1"/>
  <c r="L604" i="22"/>
  <c r="N604" i="22" s="1"/>
  <c r="L606" i="22"/>
  <c r="N606" i="22" s="1"/>
  <c r="L608" i="22"/>
  <c r="N608" i="22" s="1"/>
  <c r="L610" i="22"/>
  <c r="N610" i="22" s="1"/>
  <c r="L612" i="22"/>
  <c r="N612" i="22" s="1"/>
  <c r="L614" i="22"/>
  <c r="N614" i="22" s="1"/>
  <c r="L616" i="22"/>
  <c r="N616" i="22" s="1"/>
  <c r="L618" i="22"/>
  <c r="N618" i="22" s="1"/>
  <c r="L620" i="22"/>
  <c r="N620" i="22" s="1"/>
  <c r="L622" i="22"/>
  <c r="N622" i="22" s="1"/>
  <c r="L624" i="22"/>
  <c r="N624" i="22" s="1"/>
  <c r="L626" i="22"/>
  <c r="N626" i="22" s="1"/>
  <c r="L628" i="22"/>
  <c r="N628" i="22" s="1"/>
  <c r="L630" i="22"/>
  <c r="N630" i="22" s="1"/>
  <c r="L632" i="22"/>
  <c r="N632" i="22" s="1"/>
  <c r="L634" i="22"/>
  <c r="N634" i="22" s="1"/>
  <c r="L636" i="22"/>
  <c r="N636" i="22" s="1"/>
  <c r="L638" i="22"/>
  <c r="N638" i="22" s="1"/>
  <c r="L640" i="22"/>
  <c r="N640" i="22" s="1"/>
  <c r="L642" i="22"/>
  <c r="N642" i="22" s="1"/>
  <c r="L644" i="22"/>
  <c r="N644" i="22" s="1"/>
  <c r="L646" i="22"/>
  <c r="N646" i="22" s="1"/>
  <c r="L648" i="22"/>
  <c r="N648" i="22" s="1"/>
  <c r="L650" i="22"/>
  <c r="N650" i="22" s="1"/>
  <c r="L652" i="22"/>
  <c r="N652" i="22" s="1"/>
  <c r="L654" i="22"/>
  <c r="N654" i="22" s="1"/>
  <c r="L656" i="22"/>
  <c r="N656" i="22" s="1"/>
  <c r="L658" i="22"/>
  <c r="N658" i="22" s="1"/>
  <c r="L660" i="22"/>
  <c r="N660" i="22" s="1"/>
  <c r="L662" i="22"/>
  <c r="N662" i="22" s="1"/>
  <c r="L664" i="22"/>
  <c r="N664" i="22" s="1"/>
  <c r="L666" i="22"/>
  <c r="N666" i="22" s="1"/>
  <c r="L668" i="22"/>
  <c r="N668" i="22" s="1"/>
  <c r="L670" i="22"/>
  <c r="N670" i="22" s="1"/>
  <c r="L672" i="22"/>
  <c r="N672" i="22" s="1"/>
  <c r="L674" i="22"/>
  <c r="N674" i="22" s="1"/>
  <c r="L676" i="22"/>
  <c r="N676" i="22" s="1"/>
  <c r="L678" i="22"/>
  <c r="N678" i="22" s="1"/>
  <c r="L680" i="22"/>
  <c r="N680" i="22" s="1"/>
  <c r="L682" i="22"/>
  <c r="N682" i="22" s="1"/>
  <c r="L684" i="22"/>
  <c r="N684" i="22" s="1"/>
  <c r="L686" i="22"/>
  <c r="N686" i="22" s="1"/>
  <c r="L688" i="22"/>
  <c r="N688" i="22" s="1"/>
  <c r="L690" i="22"/>
  <c r="N690" i="22" s="1"/>
  <c r="L692" i="22"/>
  <c r="N692" i="22" s="1"/>
  <c r="L694" i="22"/>
  <c r="N694" i="22" s="1"/>
  <c r="L696" i="22"/>
  <c r="N696" i="22" s="1"/>
  <c r="L698" i="22"/>
  <c r="N698" i="22" s="1"/>
  <c r="L700" i="22"/>
  <c r="N700" i="22" s="1"/>
  <c r="L702" i="22"/>
  <c r="N702" i="22" s="1"/>
  <c r="L704" i="22"/>
  <c r="N704" i="22" s="1"/>
  <c r="L706" i="22"/>
  <c r="N706" i="22" s="1"/>
  <c r="L708" i="22"/>
  <c r="N708" i="22" s="1"/>
  <c r="L710" i="22"/>
  <c r="N710" i="22" s="1"/>
  <c r="L712" i="22"/>
  <c r="N712" i="22" s="1"/>
  <c r="L714" i="22"/>
  <c r="N714" i="22" s="1"/>
  <c r="L39" i="22"/>
  <c r="N39" i="22" s="1"/>
  <c r="L41" i="22"/>
  <c r="N41" i="22" s="1"/>
  <c r="L43" i="22"/>
  <c r="N43" i="22" s="1"/>
  <c r="L47" i="22"/>
  <c r="N47" i="22" s="1"/>
  <c r="L49" i="22"/>
  <c r="N49" i="22" s="1"/>
  <c r="L51" i="22"/>
  <c r="N51" i="22" s="1"/>
  <c r="L55" i="22"/>
  <c r="N55" i="22" s="1"/>
  <c r="L57" i="22"/>
  <c r="N57" i="22" s="1"/>
  <c r="L59" i="22"/>
  <c r="N59" i="22" s="1"/>
  <c r="L63" i="22"/>
  <c r="N63" i="22" s="1"/>
  <c r="L65" i="22"/>
  <c r="N65" i="22" s="1"/>
  <c r="L67" i="22"/>
  <c r="N67" i="22" s="1"/>
  <c r="L71" i="22"/>
  <c r="N71" i="22" s="1"/>
  <c r="L73" i="22"/>
  <c r="N73" i="22" s="1"/>
  <c r="L75" i="22"/>
  <c r="N75" i="22" s="1"/>
  <c r="L79" i="22"/>
  <c r="N79" i="22" s="1"/>
  <c r="L81" i="22"/>
  <c r="N81" i="22" s="1"/>
  <c r="L83" i="22"/>
  <c r="N83" i="22" s="1"/>
  <c r="L87" i="22"/>
  <c r="N87" i="22" s="1"/>
  <c r="L89" i="22"/>
  <c r="N89" i="22" s="1"/>
  <c r="L91" i="22"/>
  <c r="N91" i="22" s="1"/>
  <c r="L95" i="22"/>
  <c r="N95" i="22" s="1"/>
  <c r="L97" i="22"/>
  <c r="N97" i="22" s="1"/>
  <c r="L99" i="22"/>
  <c r="N99" i="22" s="1"/>
  <c r="L103" i="22"/>
  <c r="N103" i="22" s="1"/>
  <c r="L105" i="22"/>
  <c r="N105" i="22" s="1"/>
  <c r="L107" i="22"/>
  <c r="N107" i="22" s="1"/>
  <c r="L111" i="22"/>
  <c r="N111" i="22" s="1"/>
  <c r="L113" i="22"/>
  <c r="N113" i="22" s="1"/>
  <c r="L115" i="22"/>
  <c r="N115" i="22" s="1"/>
  <c r="L119" i="22"/>
  <c r="N119" i="22" s="1"/>
  <c r="L121" i="22"/>
  <c r="N121" i="22" s="1"/>
  <c r="L123" i="22"/>
  <c r="N123" i="22" s="1"/>
  <c r="L125" i="22"/>
  <c r="N125" i="22" s="1"/>
  <c r="L127" i="22"/>
  <c r="N127" i="22" s="1"/>
  <c r="L129" i="22"/>
  <c r="N129" i="22" s="1"/>
  <c r="L133" i="22"/>
  <c r="N133" i="22" s="1"/>
  <c r="L135" i="22"/>
  <c r="N135" i="22" s="1"/>
  <c r="L137" i="22"/>
  <c r="N137" i="22" s="1"/>
  <c r="L139" i="22"/>
  <c r="N139" i="22" s="1"/>
  <c r="L141" i="22"/>
  <c r="N141" i="22" s="1"/>
  <c r="L143" i="22"/>
  <c r="N143" i="22" s="1"/>
  <c r="L145" i="22"/>
  <c r="N145" i="22" s="1"/>
  <c r="L149" i="22"/>
  <c r="N149" i="22" s="1"/>
  <c r="L151" i="22"/>
  <c r="N151" i="22" s="1"/>
  <c r="L153" i="22"/>
  <c r="N153" i="22" s="1"/>
  <c r="L155" i="22"/>
  <c r="N155" i="22" s="1"/>
  <c r="L157" i="22"/>
  <c r="N157" i="22" s="1"/>
  <c r="L159" i="22"/>
  <c r="N159" i="22" s="1"/>
  <c r="L161" i="22"/>
  <c r="N161" i="22" s="1"/>
  <c r="L163" i="22"/>
  <c r="N163" i="22" s="1"/>
  <c r="L165" i="22"/>
  <c r="N165" i="22" s="1"/>
  <c r="L167" i="22"/>
  <c r="N167" i="22" s="1"/>
  <c r="L169" i="22"/>
  <c r="N169" i="22" s="1"/>
  <c r="L171" i="22"/>
  <c r="N171" i="22" s="1"/>
  <c r="L175" i="22"/>
  <c r="N175" i="22" s="1"/>
  <c r="L177" i="22"/>
  <c r="N177" i="22" s="1"/>
  <c r="L179" i="22"/>
  <c r="N179" i="22" s="1"/>
  <c r="L181" i="22"/>
  <c r="N181" i="22" s="1"/>
  <c r="L183" i="22"/>
  <c r="N183" i="22" s="1"/>
  <c r="L185" i="22"/>
  <c r="N185" i="22" s="1"/>
  <c r="L187" i="22"/>
  <c r="N187" i="22" s="1"/>
  <c r="L189" i="22"/>
  <c r="N189" i="22" s="1"/>
  <c r="L191" i="22"/>
  <c r="N191" i="22" s="1"/>
  <c r="L193" i="22"/>
  <c r="N193" i="22" s="1"/>
  <c r="L195" i="22"/>
  <c r="N195" i="22" s="1"/>
  <c r="L197" i="22"/>
  <c r="N197" i="22" s="1"/>
  <c r="L199" i="22"/>
  <c r="N199" i="22" s="1"/>
  <c r="L201" i="22"/>
  <c r="N201" i="22" s="1"/>
  <c r="L203" i="22"/>
  <c r="N203" i="22" s="1"/>
  <c r="L207" i="22"/>
  <c r="N207" i="22" s="1"/>
  <c r="L209" i="22"/>
  <c r="N209" i="22" s="1"/>
  <c r="L211" i="22"/>
  <c r="N211" i="22" s="1"/>
  <c r="L213" i="22"/>
  <c r="N213" i="22" s="1"/>
  <c r="L215" i="22"/>
  <c r="N215" i="22" s="1"/>
  <c r="L217" i="22"/>
  <c r="N217" i="22" s="1"/>
  <c r="L219" i="22"/>
  <c r="N219" i="22" s="1"/>
  <c r="L221" i="22"/>
  <c r="N221" i="22" s="1"/>
  <c r="L223" i="22"/>
  <c r="N223" i="22" s="1"/>
  <c r="L225" i="22"/>
  <c r="N225" i="22" s="1"/>
  <c r="L227" i="22"/>
  <c r="N227" i="22" s="1"/>
  <c r="L229" i="22"/>
  <c r="N229" i="22" s="1"/>
  <c r="L231" i="22"/>
  <c r="N231" i="22" s="1"/>
  <c r="L233" i="22"/>
  <c r="N233" i="22" s="1"/>
  <c r="L235" i="22"/>
  <c r="N235" i="22" s="1"/>
  <c r="L239" i="22"/>
  <c r="N239" i="22" s="1"/>
  <c r="L241" i="22"/>
  <c r="N241" i="22" s="1"/>
  <c r="L243" i="22"/>
  <c r="N243" i="22" s="1"/>
  <c r="L245" i="22"/>
  <c r="N245" i="22" s="1"/>
  <c r="L247" i="22"/>
  <c r="N247" i="22" s="1"/>
  <c r="L249" i="22"/>
  <c r="N249" i="22" s="1"/>
  <c r="L251" i="22"/>
  <c r="N251" i="22" s="1"/>
  <c r="L253" i="22"/>
  <c r="N253" i="22" s="1"/>
  <c r="L255" i="22"/>
  <c r="N255" i="22" s="1"/>
  <c r="L257" i="22"/>
  <c r="N257" i="22" s="1"/>
  <c r="L259" i="22"/>
  <c r="N259" i="22" s="1"/>
  <c r="L261" i="22"/>
  <c r="N261" i="22" s="1"/>
  <c r="L263" i="22"/>
  <c r="N263" i="22" s="1"/>
  <c r="L265" i="22"/>
  <c r="N265" i="22" s="1"/>
  <c r="L267" i="22"/>
  <c r="N267" i="22" s="1"/>
  <c r="L271" i="22"/>
  <c r="N271" i="22" s="1"/>
  <c r="L273" i="22"/>
  <c r="N273" i="22" s="1"/>
  <c r="L275" i="22"/>
  <c r="N275" i="22" s="1"/>
  <c r="L277" i="22"/>
  <c r="N277" i="22" s="1"/>
  <c r="L279" i="22"/>
  <c r="N279" i="22" s="1"/>
  <c r="L281" i="22"/>
  <c r="N281" i="22" s="1"/>
  <c r="L283" i="22"/>
  <c r="N283" i="22" s="1"/>
  <c r="L285" i="22"/>
  <c r="N285" i="22" s="1"/>
  <c r="L287" i="22"/>
  <c r="N287" i="22" s="1"/>
  <c r="L289" i="22"/>
  <c r="N289" i="22" s="1"/>
  <c r="L291" i="22"/>
  <c r="N291" i="22" s="1"/>
  <c r="L293" i="22"/>
  <c r="N293" i="22" s="1"/>
  <c r="L295" i="22"/>
  <c r="N295" i="22" s="1"/>
  <c r="L297" i="22"/>
  <c r="N297" i="22" s="1"/>
  <c r="L299" i="22"/>
  <c r="N299" i="22" s="1"/>
  <c r="L303" i="22"/>
  <c r="N303" i="22" s="1"/>
  <c r="L305" i="22"/>
  <c r="N305" i="22" s="1"/>
  <c r="L307" i="22"/>
  <c r="N307" i="22" s="1"/>
  <c r="L309" i="22"/>
  <c r="N309" i="22" s="1"/>
  <c r="L311" i="22"/>
  <c r="N311" i="22" s="1"/>
  <c r="L313" i="22"/>
  <c r="N313" i="22" s="1"/>
  <c r="L315" i="22"/>
  <c r="N315" i="22" s="1"/>
  <c r="L317" i="22"/>
  <c r="N317" i="22" s="1"/>
  <c r="L319" i="22"/>
  <c r="N319" i="22" s="1"/>
  <c r="L321" i="22"/>
  <c r="N321" i="22" s="1"/>
  <c r="L323" i="22"/>
  <c r="N323" i="22" s="1"/>
  <c r="L325" i="22"/>
  <c r="N325" i="22" s="1"/>
  <c r="L327" i="22"/>
  <c r="N327" i="22" s="1"/>
  <c r="L329" i="22"/>
  <c r="N329" i="22" s="1"/>
  <c r="L331" i="22"/>
  <c r="N331" i="22" s="1"/>
  <c r="L335" i="22"/>
  <c r="N335" i="22" s="1"/>
  <c r="L337" i="22"/>
  <c r="N337" i="22" s="1"/>
  <c r="L339" i="22"/>
  <c r="N339" i="22" s="1"/>
  <c r="L341" i="22"/>
  <c r="N341" i="22" s="1"/>
  <c r="L343" i="22"/>
  <c r="N343" i="22" s="1"/>
  <c r="L345" i="22"/>
  <c r="N345" i="22" s="1"/>
  <c r="L347" i="22"/>
  <c r="N347" i="22" s="1"/>
  <c r="L349" i="22"/>
  <c r="N349" i="22" s="1"/>
  <c r="L351" i="22"/>
  <c r="N351" i="22" s="1"/>
  <c r="L353" i="22"/>
  <c r="N353" i="22" s="1"/>
  <c r="L355" i="22"/>
  <c r="N355" i="22" s="1"/>
  <c r="L357" i="22"/>
  <c r="N357" i="22" s="1"/>
  <c r="L359" i="22"/>
  <c r="N359" i="22" s="1"/>
  <c r="L361" i="22"/>
  <c r="N361" i="22" s="1"/>
  <c r="L363" i="22"/>
  <c r="N363" i="22" s="1"/>
  <c r="L367" i="22"/>
  <c r="N367" i="22" s="1"/>
  <c r="L369" i="22"/>
  <c r="N369" i="22" s="1"/>
  <c r="L371" i="22"/>
  <c r="N371" i="22" s="1"/>
  <c r="L373" i="22"/>
  <c r="N373" i="22" s="1"/>
  <c r="L375" i="22"/>
  <c r="N375" i="22" s="1"/>
  <c r="L377" i="22"/>
  <c r="N377" i="22" s="1"/>
  <c r="L379" i="22"/>
  <c r="N379" i="22" s="1"/>
  <c r="L381" i="22"/>
  <c r="N381" i="22" s="1"/>
  <c r="L383" i="22"/>
  <c r="N383" i="22" s="1"/>
  <c r="L385" i="22"/>
  <c r="N385" i="22" s="1"/>
  <c r="L387" i="22"/>
  <c r="N387" i="22" s="1"/>
  <c r="L389" i="22"/>
  <c r="N389" i="22" s="1"/>
  <c r="L391" i="22"/>
  <c r="N391" i="22" s="1"/>
  <c r="L393" i="22"/>
  <c r="N393" i="22" s="1"/>
  <c r="L395" i="22"/>
  <c r="N395" i="22" s="1"/>
  <c r="L397" i="22"/>
  <c r="N397" i="22" s="1"/>
  <c r="L399" i="22"/>
  <c r="N399" i="22" s="1"/>
  <c r="L401" i="22"/>
  <c r="N401" i="22" s="1"/>
  <c r="L403" i="22"/>
  <c r="N403" i="22" s="1"/>
  <c r="L405" i="22"/>
  <c r="N405" i="22" s="1"/>
  <c r="L407" i="22"/>
  <c r="N407" i="22" s="1"/>
  <c r="L409" i="22"/>
  <c r="N409" i="22" s="1"/>
  <c r="L411" i="22"/>
  <c r="N411" i="22" s="1"/>
  <c r="L413" i="22"/>
  <c r="N413" i="22" s="1"/>
  <c r="L415" i="22"/>
  <c r="N415" i="22" s="1"/>
  <c r="L417" i="22"/>
  <c r="N417" i="22" s="1"/>
  <c r="L419" i="22"/>
  <c r="N419" i="22" s="1"/>
  <c r="L421" i="22"/>
  <c r="N421" i="22" s="1"/>
  <c r="L423" i="22"/>
  <c r="N423" i="22" s="1"/>
  <c r="L425" i="22"/>
  <c r="N425" i="22" s="1"/>
  <c r="L427" i="22"/>
  <c r="N427" i="22" s="1"/>
  <c r="L429" i="22"/>
  <c r="N429" i="22" s="1"/>
  <c r="L431" i="22"/>
  <c r="N431" i="22" s="1"/>
  <c r="L433" i="22"/>
  <c r="N433" i="22" s="1"/>
  <c r="L435" i="22"/>
  <c r="N435" i="22" s="1"/>
  <c r="L437" i="22"/>
  <c r="N437" i="22" s="1"/>
  <c r="L439" i="22"/>
  <c r="N439" i="22" s="1"/>
  <c r="L441" i="22"/>
  <c r="N441" i="22" s="1"/>
  <c r="L443" i="22"/>
  <c r="N443" i="22" s="1"/>
  <c r="L445" i="22"/>
  <c r="N445" i="22" s="1"/>
  <c r="L447" i="22"/>
  <c r="N447" i="22" s="1"/>
  <c r="L449" i="22"/>
  <c r="N449" i="22" s="1"/>
  <c r="L451" i="22"/>
  <c r="N451" i="22" s="1"/>
  <c r="L453" i="22"/>
  <c r="N453" i="22" s="1"/>
  <c r="L455" i="22"/>
  <c r="N455" i="22" s="1"/>
  <c r="L457" i="22"/>
  <c r="N457" i="22" s="1"/>
  <c r="L459" i="22"/>
  <c r="N459" i="22" s="1"/>
  <c r="L461" i="22"/>
  <c r="N461" i="22" s="1"/>
  <c r="L463" i="22"/>
  <c r="N463" i="22" s="1"/>
  <c r="L465" i="22"/>
  <c r="N465" i="22" s="1"/>
  <c r="L467" i="22"/>
  <c r="N467" i="22" s="1"/>
  <c r="L469" i="22"/>
  <c r="N469" i="22" s="1"/>
  <c r="L471" i="22"/>
  <c r="N471" i="22" s="1"/>
  <c r="L473" i="22"/>
  <c r="N473" i="22" s="1"/>
  <c r="L475" i="22"/>
  <c r="N475" i="22" s="1"/>
  <c r="L477" i="22"/>
  <c r="N477" i="22" s="1"/>
  <c r="L479" i="22"/>
  <c r="N479" i="22" s="1"/>
  <c r="L481" i="22"/>
  <c r="N481" i="22" s="1"/>
  <c r="L483" i="22"/>
  <c r="N483" i="22" s="1"/>
  <c r="L485" i="22"/>
  <c r="N485" i="22" s="1"/>
  <c r="L487" i="22"/>
  <c r="N487" i="22" s="1"/>
  <c r="L489" i="22"/>
  <c r="N489" i="22" s="1"/>
  <c r="L491" i="22"/>
  <c r="N491" i="22" s="1"/>
  <c r="L493" i="22"/>
  <c r="N493" i="22" s="1"/>
  <c r="L495" i="22"/>
  <c r="N495" i="22" s="1"/>
  <c r="L497" i="22"/>
  <c r="N497" i="22" s="1"/>
  <c r="L499" i="22"/>
  <c r="N499" i="22" s="1"/>
  <c r="L501" i="22"/>
  <c r="N501" i="22" s="1"/>
  <c r="L503" i="22"/>
  <c r="N503" i="22" s="1"/>
  <c r="L505" i="22"/>
  <c r="N505" i="22" s="1"/>
  <c r="L507" i="22"/>
  <c r="N507" i="22" s="1"/>
  <c r="L509" i="22"/>
  <c r="N509" i="22" s="1"/>
  <c r="L511" i="22"/>
  <c r="N511" i="22" s="1"/>
  <c r="L513" i="22"/>
  <c r="N513" i="22" s="1"/>
  <c r="L515" i="22"/>
  <c r="N515" i="22" s="1"/>
  <c r="L517" i="22"/>
  <c r="N517" i="22" s="1"/>
  <c r="L519" i="22"/>
  <c r="N519" i="22" s="1"/>
  <c r="L521" i="22"/>
  <c r="N521" i="22" s="1"/>
  <c r="L523" i="22"/>
  <c r="N523" i="22" s="1"/>
  <c r="L525" i="22"/>
  <c r="N525" i="22" s="1"/>
  <c r="L527" i="22"/>
  <c r="N527" i="22" s="1"/>
  <c r="L529" i="22"/>
  <c r="N529" i="22" s="1"/>
  <c r="L531" i="22"/>
  <c r="N531" i="22" s="1"/>
  <c r="L533" i="22"/>
  <c r="N533" i="22" s="1"/>
  <c r="L535" i="22"/>
  <c r="N535" i="22" s="1"/>
  <c r="L537" i="22"/>
  <c r="N537" i="22" s="1"/>
  <c r="L539" i="22"/>
  <c r="N539" i="22" s="1"/>
  <c r="L541" i="22"/>
  <c r="N541" i="22" s="1"/>
  <c r="L543" i="22"/>
  <c r="N543" i="22" s="1"/>
  <c r="L545" i="22"/>
  <c r="N545" i="22" s="1"/>
  <c r="L547" i="22"/>
  <c r="N547" i="22" s="1"/>
  <c r="L549" i="22"/>
  <c r="N549" i="22" s="1"/>
  <c r="L551" i="22"/>
  <c r="N551" i="22" s="1"/>
  <c r="L553" i="22"/>
  <c r="N553" i="22" s="1"/>
  <c r="L555" i="22"/>
  <c r="N555" i="22" s="1"/>
  <c r="L557" i="22"/>
  <c r="N557" i="22" s="1"/>
  <c r="L559" i="22"/>
  <c r="N559" i="22" s="1"/>
  <c r="L561" i="22"/>
  <c r="N561" i="22" s="1"/>
  <c r="L563" i="22"/>
  <c r="N563" i="22" s="1"/>
  <c r="L565" i="22"/>
  <c r="N565" i="22" s="1"/>
  <c r="L567" i="22"/>
  <c r="N567" i="22" s="1"/>
  <c r="L569" i="22"/>
  <c r="N569" i="22" s="1"/>
  <c r="L571" i="22"/>
  <c r="N571" i="22" s="1"/>
  <c r="L573" i="22"/>
  <c r="N573" i="22" s="1"/>
  <c r="L575" i="22"/>
  <c r="N575" i="22" s="1"/>
  <c r="L577" i="22"/>
  <c r="N577" i="22" s="1"/>
  <c r="L579" i="22"/>
  <c r="N579" i="22" s="1"/>
  <c r="L581" i="22"/>
  <c r="N581" i="22" s="1"/>
  <c r="L583" i="22"/>
  <c r="N583" i="22" s="1"/>
  <c r="L585" i="22"/>
  <c r="N585" i="22" s="1"/>
  <c r="L587" i="22"/>
  <c r="N587" i="22" s="1"/>
  <c r="L589" i="22"/>
  <c r="N589" i="22" s="1"/>
  <c r="L591" i="22"/>
  <c r="N591" i="22" s="1"/>
  <c r="L593" i="22"/>
  <c r="N593" i="22" s="1"/>
  <c r="L595" i="22"/>
  <c r="N595" i="22" s="1"/>
  <c r="L597" i="22"/>
  <c r="N597" i="22" s="1"/>
  <c r="L599" i="22"/>
  <c r="N599" i="22" s="1"/>
  <c r="L601" i="22"/>
  <c r="N601" i="22" s="1"/>
  <c r="L603" i="22"/>
  <c r="N603" i="22" s="1"/>
  <c r="L605" i="22"/>
  <c r="N605" i="22" s="1"/>
  <c r="L607" i="22"/>
  <c r="N607" i="22" s="1"/>
  <c r="L609" i="22"/>
  <c r="N609" i="22" s="1"/>
  <c r="L611" i="22"/>
  <c r="N611" i="22" s="1"/>
  <c r="L613" i="22"/>
  <c r="N613" i="22" s="1"/>
  <c r="L615" i="22"/>
  <c r="N615" i="22" s="1"/>
  <c r="L617" i="22"/>
  <c r="N617" i="22" s="1"/>
  <c r="L619" i="22"/>
  <c r="N619" i="22" s="1"/>
  <c r="L621" i="22"/>
  <c r="N621" i="22" s="1"/>
  <c r="L623" i="22"/>
  <c r="N623" i="22" s="1"/>
  <c r="L625" i="22"/>
  <c r="N625" i="22" s="1"/>
  <c r="L627" i="22"/>
  <c r="N627" i="22" s="1"/>
  <c r="L629" i="22"/>
  <c r="N629" i="22" s="1"/>
  <c r="L631" i="22"/>
  <c r="N631" i="22" s="1"/>
  <c r="L633" i="22"/>
  <c r="N633" i="22" s="1"/>
  <c r="L635" i="22"/>
  <c r="N635" i="22" s="1"/>
  <c r="L637" i="22"/>
  <c r="N637" i="22" s="1"/>
  <c r="L639" i="22"/>
  <c r="N639" i="22" s="1"/>
  <c r="L641" i="22"/>
  <c r="N641" i="22" s="1"/>
  <c r="L643" i="22"/>
  <c r="N643" i="22" s="1"/>
  <c r="L645" i="22"/>
  <c r="N645" i="22" s="1"/>
  <c r="L647" i="22"/>
  <c r="N647" i="22" s="1"/>
  <c r="L649" i="22"/>
  <c r="N649" i="22" s="1"/>
  <c r="L651" i="22"/>
  <c r="N651" i="22" s="1"/>
  <c r="L653" i="22"/>
  <c r="N653" i="22" s="1"/>
  <c r="L655" i="22"/>
  <c r="N655" i="22" s="1"/>
  <c r="L657" i="22"/>
  <c r="N657" i="22" s="1"/>
  <c r="L659" i="22"/>
  <c r="N659" i="22" s="1"/>
  <c r="L661" i="22"/>
  <c r="N661" i="22" s="1"/>
  <c r="L663" i="22"/>
  <c r="N663" i="22" s="1"/>
  <c r="L665" i="22"/>
  <c r="N665" i="22" s="1"/>
  <c r="L667" i="22"/>
  <c r="N667" i="22" s="1"/>
  <c r="L669" i="22"/>
  <c r="N669" i="22" s="1"/>
  <c r="L671" i="22"/>
  <c r="N671" i="22" s="1"/>
  <c r="L673" i="22"/>
  <c r="N673" i="22" s="1"/>
  <c r="L675" i="22"/>
  <c r="N675" i="22" s="1"/>
  <c r="L677" i="22"/>
  <c r="N677" i="22" s="1"/>
  <c r="L679" i="22"/>
  <c r="N679" i="22" s="1"/>
  <c r="L681" i="22"/>
  <c r="N681" i="22" s="1"/>
  <c r="L683" i="22"/>
  <c r="N683" i="22" s="1"/>
  <c r="L685" i="22"/>
  <c r="N685" i="22" s="1"/>
  <c r="L687" i="22"/>
  <c r="N687" i="22" s="1"/>
  <c r="L689" i="22"/>
  <c r="N689" i="22" s="1"/>
  <c r="L691" i="22"/>
  <c r="N691" i="22" s="1"/>
  <c r="L693" i="22"/>
  <c r="N693" i="22" s="1"/>
  <c r="L695" i="22"/>
  <c r="N695" i="22" s="1"/>
  <c r="L697" i="22"/>
  <c r="N697" i="22" s="1"/>
  <c r="L699" i="22"/>
  <c r="N699" i="22" s="1"/>
  <c r="L701" i="22"/>
  <c r="N701" i="22" s="1"/>
  <c r="L703" i="22"/>
  <c r="N703" i="22" s="1"/>
  <c r="L705" i="22"/>
  <c r="N705" i="22" s="1"/>
  <c r="L707" i="22"/>
  <c r="N707" i="22" s="1"/>
  <c r="L709" i="22"/>
  <c r="N709" i="22" s="1"/>
  <c r="L711" i="22"/>
  <c r="N711" i="22" s="1"/>
  <c r="L713" i="22"/>
  <c r="N713" i="22" s="1"/>
  <c r="L715" i="22"/>
  <c r="N715" i="22" s="1"/>
  <c r="L460" i="22"/>
  <c r="N460" i="22" s="1"/>
  <c r="L588" i="22"/>
  <c r="N588" i="22" s="1"/>
  <c r="L37" i="22"/>
  <c r="N37" i="22" s="1"/>
  <c r="L45" i="22"/>
  <c r="N45" i="22" s="1"/>
  <c r="L53" i="22"/>
  <c r="N53" i="22" s="1"/>
  <c r="L61" i="22"/>
  <c r="N61" i="22" s="1"/>
  <c r="L69" i="22"/>
  <c r="N69" i="22" s="1"/>
  <c r="L77" i="22"/>
  <c r="N77" i="22" s="1"/>
  <c r="L85" i="22"/>
  <c r="N85" i="22" s="1"/>
  <c r="L93" i="22"/>
  <c r="N93" i="22" s="1"/>
  <c r="L101" i="22"/>
  <c r="N101" i="22" s="1"/>
  <c r="L109" i="22"/>
  <c r="N109" i="22" s="1"/>
  <c r="L117" i="22"/>
  <c r="N117" i="22" s="1"/>
  <c r="L131" i="22"/>
  <c r="N131" i="22" s="1"/>
  <c r="L147" i="22"/>
  <c r="N147" i="22" s="1"/>
  <c r="L173" i="22"/>
  <c r="N173" i="22" s="1"/>
  <c r="L205" i="22"/>
  <c r="N205" i="22" s="1"/>
  <c r="L237" i="22"/>
  <c r="N237" i="22" s="1"/>
  <c r="L269" i="22"/>
  <c r="N269" i="22" s="1"/>
  <c r="L301" i="22"/>
  <c r="N301" i="22" s="1"/>
  <c r="L333" i="22"/>
  <c r="N333" i="22" s="1"/>
  <c r="L365" i="22"/>
  <c r="N365" i="22" s="1"/>
  <c r="AN713" i="9"/>
  <c r="O713" i="9"/>
  <c r="N713" i="9"/>
  <c r="M713" i="9"/>
  <c r="AN712" i="9"/>
  <c r="O712" i="9"/>
  <c r="N712" i="9"/>
  <c r="M712" i="9"/>
  <c r="AN711" i="9"/>
  <c r="O711" i="9"/>
  <c r="N711" i="9"/>
  <c r="M711" i="9"/>
  <c r="AN710" i="9"/>
  <c r="O710" i="9"/>
  <c r="N710" i="9"/>
  <c r="M710" i="9"/>
  <c r="AN709" i="9"/>
  <c r="O709" i="9"/>
  <c r="N709" i="9"/>
  <c r="M709" i="9"/>
  <c r="AN708" i="9"/>
  <c r="O708" i="9"/>
  <c r="N708" i="9"/>
  <c r="M708" i="9"/>
  <c r="AN707" i="9"/>
  <c r="O707" i="9"/>
  <c r="N707" i="9"/>
  <c r="M707" i="9"/>
  <c r="AN706" i="9"/>
  <c r="O706" i="9"/>
  <c r="N706" i="9"/>
  <c r="M706" i="9"/>
  <c r="AN705" i="9"/>
  <c r="O705" i="9"/>
  <c r="N705" i="9"/>
  <c r="M705" i="9"/>
  <c r="AN704" i="9"/>
  <c r="O704" i="9"/>
  <c r="N704" i="9"/>
  <c r="M704" i="9"/>
  <c r="AN703" i="9"/>
  <c r="O703" i="9"/>
  <c r="N703" i="9"/>
  <c r="M703" i="9"/>
  <c r="AN702" i="9"/>
  <c r="O702" i="9"/>
  <c r="N702" i="9"/>
  <c r="M702" i="9"/>
  <c r="AN701" i="9"/>
  <c r="O701" i="9"/>
  <c r="N701" i="9"/>
  <c r="M701" i="9"/>
  <c r="AN700" i="9"/>
  <c r="O700" i="9"/>
  <c r="N700" i="9"/>
  <c r="M700" i="9"/>
  <c r="AN699" i="9"/>
  <c r="O699" i="9"/>
  <c r="N699" i="9"/>
  <c r="M699" i="9"/>
  <c r="AN698" i="9"/>
  <c r="O698" i="9"/>
  <c r="N698" i="9"/>
  <c r="M698" i="9"/>
  <c r="O697" i="9"/>
  <c r="N697" i="9"/>
  <c r="M697" i="9"/>
  <c r="AN696" i="9"/>
  <c r="O696" i="9"/>
  <c r="N696" i="9"/>
  <c r="M696" i="9"/>
  <c r="AN695" i="9"/>
  <c r="O695" i="9"/>
  <c r="N695" i="9"/>
  <c r="M695" i="9"/>
  <c r="AN694" i="9"/>
  <c r="O694" i="9"/>
  <c r="N694" i="9"/>
  <c r="M694" i="9"/>
  <c r="AN693" i="9"/>
  <c r="O693" i="9"/>
  <c r="N693" i="9"/>
  <c r="M693" i="9"/>
  <c r="AN692" i="9"/>
  <c r="O692" i="9"/>
  <c r="N692" i="9"/>
  <c r="M692" i="9"/>
  <c r="O691" i="9"/>
  <c r="N691" i="9"/>
  <c r="M691" i="9"/>
  <c r="O690" i="9"/>
  <c r="N690" i="9"/>
  <c r="M690" i="9"/>
  <c r="O689" i="9"/>
  <c r="N689" i="9"/>
  <c r="M689" i="9"/>
  <c r="AN688" i="9"/>
  <c r="O688" i="9"/>
  <c r="N688" i="9"/>
  <c r="M688" i="9"/>
  <c r="AN687" i="9"/>
  <c r="O687" i="9"/>
  <c r="N687" i="9"/>
  <c r="M687" i="9"/>
  <c r="O686" i="9"/>
  <c r="N686" i="9"/>
  <c r="M686" i="9"/>
  <c r="AN685" i="9"/>
  <c r="O685" i="9"/>
  <c r="N685" i="9"/>
  <c r="M685" i="9"/>
  <c r="AN684" i="9"/>
  <c r="O684" i="9"/>
  <c r="N684" i="9"/>
  <c r="M684" i="9"/>
  <c r="AN683" i="9"/>
  <c r="O683" i="9"/>
  <c r="N683" i="9"/>
  <c r="M683" i="9"/>
  <c r="O682" i="9"/>
  <c r="N682" i="9"/>
  <c r="M682" i="9"/>
  <c r="AN681" i="9"/>
  <c r="O681" i="9"/>
  <c r="N681" i="9"/>
  <c r="M681" i="9"/>
  <c r="AN680" i="9"/>
  <c r="O680" i="9"/>
  <c r="N680" i="9"/>
  <c r="M680" i="9"/>
  <c r="AN679" i="9"/>
  <c r="O679" i="9"/>
  <c r="N679" i="9"/>
  <c r="M679" i="9"/>
  <c r="O678" i="9"/>
  <c r="N678" i="9"/>
  <c r="M678" i="9"/>
  <c r="AN677" i="9"/>
  <c r="O677" i="9"/>
  <c r="N677" i="9"/>
  <c r="M677" i="9"/>
  <c r="AN676" i="9"/>
  <c r="O676" i="9"/>
  <c r="N676" i="9"/>
  <c r="M676" i="9"/>
  <c r="AN675" i="9"/>
  <c r="O675" i="9"/>
  <c r="N675" i="9"/>
  <c r="M675" i="9"/>
  <c r="AN674" i="9"/>
  <c r="O674" i="9"/>
  <c r="N674" i="9"/>
  <c r="M674" i="9"/>
  <c r="AN673" i="9"/>
  <c r="O673" i="9"/>
  <c r="N673" i="9"/>
  <c r="M673" i="9"/>
  <c r="AN672" i="9"/>
  <c r="O672" i="9"/>
  <c r="N672" i="9"/>
  <c r="M672" i="9"/>
  <c r="AN671" i="9"/>
  <c r="O671" i="9"/>
  <c r="N671" i="9"/>
  <c r="M671" i="9"/>
  <c r="AN670" i="9"/>
  <c r="O670" i="9"/>
  <c r="N670" i="9"/>
  <c r="M670" i="9"/>
  <c r="AN669" i="9"/>
  <c r="O669" i="9"/>
  <c r="N669" i="9"/>
  <c r="M669" i="9"/>
  <c r="AN668" i="9"/>
  <c r="O668" i="9"/>
  <c r="N668" i="9"/>
  <c r="M668" i="9"/>
  <c r="AN667" i="9"/>
  <c r="O667" i="9"/>
  <c r="N667" i="9"/>
  <c r="M667" i="9"/>
  <c r="AN666" i="9"/>
  <c r="O666" i="9"/>
  <c r="N666" i="9"/>
  <c r="M666" i="9"/>
  <c r="AN665" i="9"/>
  <c r="O665" i="9"/>
  <c r="N665" i="9"/>
  <c r="M665" i="9"/>
  <c r="AN664" i="9"/>
  <c r="O664" i="9"/>
  <c r="N664" i="9"/>
  <c r="M664" i="9"/>
  <c r="AN663" i="9"/>
  <c r="O663" i="9"/>
  <c r="N663" i="9"/>
  <c r="M663" i="9"/>
  <c r="AN662" i="9"/>
  <c r="O662" i="9"/>
  <c r="N662" i="9"/>
  <c r="M662" i="9"/>
  <c r="AN661" i="9"/>
  <c r="O661" i="9"/>
  <c r="N661" i="9"/>
  <c r="M661" i="9"/>
  <c r="AN660" i="9"/>
  <c r="O660" i="9"/>
  <c r="N660" i="9"/>
  <c r="M660" i="9"/>
  <c r="AN659" i="9"/>
  <c r="O659" i="9"/>
  <c r="N659" i="9"/>
  <c r="M659" i="9"/>
  <c r="AN658" i="9"/>
  <c r="O658" i="9"/>
  <c r="N658" i="9"/>
  <c r="M658" i="9"/>
  <c r="AN657" i="9"/>
  <c r="O657" i="9"/>
  <c r="N657" i="9"/>
  <c r="M657" i="9"/>
  <c r="AN656" i="9"/>
  <c r="O656" i="9"/>
  <c r="N656" i="9"/>
  <c r="M656" i="9"/>
  <c r="AN655" i="9"/>
  <c r="O655" i="9"/>
  <c r="N655" i="9"/>
  <c r="M655" i="9"/>
  <c r="AN654" i="9"/>
  <c r="O654" i="9"/>
  <c r="N654" i="9"/>
  <c r="M654" i="9"/>
  <c r="AN653" i="9"/>
  <c r="O653" i="9"/>
  <c r="N653" i="9"/>
  <c r="M653" i="9"/>
  <c r="AN652" i="9"/>
  <c r="O652" i="9"/>
  <c r="N652" i="9"/>
  <c r="M652" i="9"/>
  <c r="AN651" i="9"/>
  <c r="O651" i="9"/>
  <c r="N651" i="9"/>
  <c r="M651" i="9"/>
  <c r="AN650" i="9"/>
  <c r="O650" i="9"/>
  <c r="N650" i="9"/>
  <c r="M650" i="9"/>
  <c r="O649" i="9"/>
  <c r="N649" i="9"/>
  <c r="M649" i="9"/>
  <c r="AN648" i="9"/>
  <c r="O648" i="9"/>
  <c r="N648" i="9"/>
  <c r="M648" i="9"/>
  <c r="AN647" i="9"/>
  <c r="O647" i="9"/>
  <c r="N647" i="9"/>
  <c r="M647" i="9"/>
  <c r="AN646" i="9"/>
  <c r="O646" i="9"/>
  <c r="N646" i="9"/>
  <c r="M646" i="9"/>
  <c r="AN645" i="9"/>
  <c r="O645" i="9"/>
  <c r="N645" i="9"/>
  <c r="M645" i="9"/>
  <c r="AN644" i="9"/>
  <c r="O644" i="9"/>
  <c r="N644" i="9"/>
  <c r="M644" i="9"/>
  <c r="AN643" i="9"/>
  <c r="O643" i="9"/>
  <c r="N643" i="9"/>
  <c r="M643" i="9"/>
  <c r="AN642" i="9"/>
  <c r="O642" i="9"/>
  <c r="N642" i="9"/>
  <c r="M642" i="9"/>
  <c r="AN641" i="9"/>
  <c r="O641" i="9"/>
  <c r="N641" i="9"/>
  <c r="M641" i="9"/>
  <c r="AN640" i="9"/>
  <c r="O640" i="9"/>
  <c r="N640" i="9"/>
  <c r="M640" i="9"/>
  <c r="AN639" i="9"/>
  <c r="O639" i="9"/>
  <c r="N639" i="9"/>
  <c r="M639" i="9"/>
  <c r="AN638" i="9"/>
  <c r="O638" i="9"/>
  <c r="N638" i="9"/>
  <c r="M638" i="9"/>
  <c r="AN637" i="9"/>
  <c r="O637" i="9"/>
  <c r="N637" i="9"/>
  <c r="M637" i="9"/>
  <c r="AN636" i="9"/>
  <c r="O636" i="9"/>
  <c r="N636" i="9"/>
  <c r="M636" i="9"/>
  <c r="AN635" i="9"/>
  <c r="O635" i="9"/>
  <c r="N635" i="9"/>
  <c r="M635" i="9"/>
  <c r="AN634" i="9"/>
  <c r="O634" i="9"/>
  <c r="N634" i="9"/>
  <c r="M634" i="9"/>
  <c r="AN633" i="9"/>
  <c r="O633" i="9"/>
  <c r="N633" i="9"/>
  <c r="M633" i="9"/>
  <c r="AN632" i="9"/>
  <c r="O632" i="9"/>
  <c r="N632" i="9"/>
  <c r="M632" i="9"/>
  <c r="AN631" i="9"/>
  <c r="O631" i="9"/>
  <c r="N631" i="9"/>
  <c r="M631" i="9"/>
  <c r="AN630" i="9"/>
  <c r="O630" i="9"/>
  <c r="N630" i="9"/>
  <c r="M630" i="9"/>
  <c r="AN629" i="9"/>
  <c r="O629" i="9"/>
  <c r="N629" i="9"/>
  <c r="M629" i="9"/>
  <c r="O628" i="9"/>
  <c r="N628" i="9"/>
  <c r="M628" i="9"/>
  <c r="AN627" i="9"/>
  <c r="O627" i="9"/>
  <c r="N627" i="9"/>
  <c r="M627" i="9"/>
  <c r="AN626" i="9"/>
  <c r="O626" i="9"/>
  <c r="N626" i="9"/>
  <c r="M626" i="9"/>
  <c r="AN625" i="9"/>
  <c r="O625" i="9"/>
  <c r="N625" i="9"/>
  <c r="M625" i="9"/>
  <c r="AN624" i="9"/>
  <c r="O624" i="9"/>
  <c r="N624" i="9"/>
  <c r="M624" i="9"/>
  <c r="AN623" i="9"/>
  <c r="O623" i="9"/>
  <c r="N623" i="9"/>
  <c r="M623" i="9"/>
  <c r="AN622" i="9"/>
  <c r="O622" i="9"/>
  <c r="N622" i="9"/>
  <c r="M622" i="9"/>
  <c r="AN621" i="9"/>
  <c r="O621" i="9"/>
  <c r="N621" i="9"/>
  <c r="M621" i="9"/>
  <c r="AN620" i="9"/>
  <c r="O620" i="9"/>
  <c r="N620" i="9"/>
  <c r="M620" i="9"/>
  <c r="AN619" i="9"/>
  <c r="O619" i="9"/>
  <c r="N619" i="9"/>
  <c r="M619" i="9"/>
  <c r="AN618" i="9"/>
  <c r="O618" i="9"/>
  <c r="N618" i="9"/>
  <c r="M618" i="9"/>
  <c r="AN617" i="9"/>
  <c r="O617" i="9"/>
  <c r="N617" i="9"/>
  <c r="M617" i="9"/>
  <c r="AN616" i="9"/>
  <c r="O616" i="9"/>
  <c r="N616" i="9"/>
  <c r="M616" i="9"/>
  <c r="AN615" i="9"/>
  <c r="O615" i="9"/>
  <c r="N615" i="9"/>
  <c r="M615" i="9"/>
  <c r="AN614" i="9"/>
  <c r="O614" i="9"/>
  <c r="N614" i="9"/>
  <c r="M614" i="9"/>
  <c r="AN613" i="9"/>
  <c r="O613" i="9"/>
  <c r="N613" i="9"/>
  <c r="M613" i="9"/>
  <c r="O612" i="9"/>
  <c r="N612" i="9"/>
  <c r="M612" i="9"/>
  <c r="AN611" i="9"/>
  <c r="O611" i="9"/>
  <c r="N611" i="9"/>
  <c r="M611" i="9"/>
  <c r="O610" i="9"/>
  <c r="N610" i="9"/>
  <c r="M610" i="9"/>
  <c r="AN609" i="9"/>
  <c r="O609" i="9"/>
  <c r="N609" i="9"/>
  <c r="M609" i="9"/>
  <c r="O608" i="9"/>
  <c r="N608" i="9"/>
  <c r="M608" i="9"/>
  <c r="AN607" i="9"/>
  <c r="O607" i="9"/>
  <c r="N607" i="9"/>
  <c r="M607" i="9"/>
  <c r="AN606" i="9"/>
  <c r="O606" i="9"/>
  <c r="N606" i="9"/>
  <c r="M606" i="9"/>
  <c r="O605" i="9"/>
  <c r="N605" i="9"/>
  <c r="M605" i="9"/>
  <c r="O604" i="9"/>
  <c r="N604" i="9"/>
  <c r="M604" i="9"/>
  <c r="AN603" i="9"/>
  <c r="O603" i="9"/>
  <c r="N603" i="9"/>
  <c r="M603" i="9"/>
  <c r="O602" i="9"/>
  <c r="N602" i="9"/>
  <c r="M602" i="9"/>
  <c r="O601" i="9"/>
  <c r="N601" i="9"/>
  <c r="M601" i="9"/>
  <c r="AN600" i="9"/>
  <c r="O600" i="9"/>
  <c r="N600" i="9"/>
  <c r="M600" i="9"/>
  <c r="AN599" i="9"/>
  <c r="O599" i="9"/>
  <c r="N599" i="9"/>
  <c r="M599" i="9"/>
  <c r="AN598" i="9"/>
  <c r="O598" i="9"/>
  <c r="N598" i="9"/>
  <c r="M598" i="9"/>
  <c r="AN597" i="9"/>
  <c r="O597" i="9"/>
  <c r="N597" i="9"/>
  <c r="M597" i="9"/>
  <c r="AN596" i="9"/>
  <c r="O596" i="9"/>
  <c r="N596" i="9"/>
  <c r="M596" i="9"/>
  <c r="AN595" i="9"/>
  <c r="O595" i="9"/>
  <c r="N595" i="9"/>
  <c r="M595" i="9"/>
  <c r="AN594" i="9"/>
  <c r="O594" i="9"/>
  <c r="N594" i="9"/>
  <c r="M594" i="9"/>
  <c r="AN593" i="9"/>
  <c r="O593" i="9"/>
  <c r="N593" i="9"/>
  <c r="M593" i="9"/>
  <c r="AN592" i="9"/>
  <c r="O592" i="9"/>
  <c r="N592" i="9"/>
  <c r="M592" i="9"/>
  <c r="AN591" i="9"/>
  <c r="O591" i="9"/>
  <c r="N591" i="9"/>
  <c r="M591" i="9"/>
  <c r="AN590" i="9"/>
  <c r="O590" i="9"/>
  <c r="N590" i="9"/>
  <c r="M590" i="9"/>
  <c r="AN589" i="9"/>
  <c r="O589" i="9"/>
  <c r="N589" i="9"/>
  <c r="M589" i="9"/>
  <c r="O588" i="9"/>
  <c r="N588" i="9"/>
  <c r="M588" i="9"/>
  <c r="AN587" i="9"/>
  <c r="O587" i="9"/>
  <c r="N587" i="9"/>
  <c r="M587" i="9"/>
  <c r="AN586" i="9"/>
  <c r="O586" i="9"/>
  <c r="N586" i="9"/>
  <c r="M586" i="9"/>
  <c r="AN585" i="9"/>
  <c r="O585" i="9"/>
  <c r="N585" i="9"/>
  <c r="M585" i="9"/>
  <c r="O584" i="9"/>
  <c r="N584" i="9"/>
  <c r="M584" i="9"/>
  <c r="AN583" i="9"/>
  <c r="O583" i="9"/>
  <c r="N583" i="9"/>
  <c r="M583" i="9"/>
  <c r="AN582" i="9"/>
  <c r="O582" i="9"/>
  <c r="N582" i="9"/>
  <c r="M582" i="9"/>
  <c r="AN581" i="9"/>
  <c r="O581" i="9"/>
  <c r="N581" i="9"/>
  <c r="M581" i="9"/>
  <c r="AN580" i="9"/>
  <c r="O580" i="9"/>
  <c r="N580" i="9"/>
  <c r="M580" i="9"/>
  <c r="AN579" i="9"/>
  <c r="O579" i="9"/>
  <c r="N579" i="9"/>
  <c r="M579" i="9"/>
  <c r="AN578" i="9"/>
  <c r="O578" i="9"/>
  <c r="N578" i="9"/>
  <c r="M578" i="9"/>
  <c r="O577" i="9"/>
  <c r="N577" i="9"/>
  <c r="M577" i="9"/>
  <c r="AN576" i="9"/>
  <c r="O576" i="9"/>
  <c r="N576" i="9"/>
  <c r="M576" i="9"/>
  <c r="AN575" i="9"/>
  <c r="O575" i="9"/>
  <c r="N575" i="9"/>
  <c r="M575" i="9"/>
  <c r="AN574" i="9"/>
  <c r="O574" i="9"/>
  <c r="N574" i="9"/>
  <c r="M574" i="9"/>
  <c r="O573" i="9"/>
  <c r="N573" i="9"/>
  <c r="M573" i="9"/>
  <c r="AN572" i="9"/>
  <c r="O572" i="9"/>
  <c r="N572" i="9"/>
  <c r="M572" i="9"/>
  <c r="AN571" i="9"/>
  <c r="O571" i="9"/>
  <c r="N571" i="9"/>
  <c r="M571" i="9"/>
  <c r="AN570" i="9"/>
  <c r="O570" i="9"/>
  <c r="N570" i="9"/>
  <c r="M570" i="9"/>
  <c r="O569" i="9"/>
  <c r="N569" i="9"/>
  <c r="M569" i="9"/>
  <c r="AN568" i="9"/>
  <c r="O568" i="9"/>
  <c r="N568" i="9"/>
  <c r="M568" i="9"/>
  <c r="AN567" i="9"/>
  <c r="O567" i="9"/>
  <c r="N567" i="9"/>
  <c r="M567" i="9"/>
  <c r="AN566" i="9"/>
  <c r="O566" i="9"/>
  <c r="N566" i="9"/>
  <c r="M566" i="9"/>
  <c r="O565" i="9"/>
  <c r="N565" i="9"/>
  <c r="M565" i="9"/>
  <c r="AN564" i="9"/>
  <c r="O564" i="9"/>
  <c r="N564" i="9"/>
  <c r="M564" i="9"/>
  <c r="AN563" i="9"/>
  <c r="O563" i="9"/>
  <c r="N563" i="9"/>
  <c r="M563" i="9"/>
  <c r="AN562" i="9"/>
  <c r="O562" i="9"/>
  <c r="N562" i="9"/>
  <c r="M562" i="9"/>
  <c r="AN561" i="9"/>
  <c r="O561" i="9"/>
  <c r="N561" i="9"/>
  <c r="M561" i="9"/>
  <c r="AN560" i="9"/>
  <c r="O560" i="9"/>
  <c r="N560" i="9"/>
  <c r="M560" i="9"/>
  <c r="AN559" i="9"/>
  <c r="O559" i="9"/>
  <c r="N559" i="9"/>
  <c r="M559" i="9"/>
  <c r="AN558" i="9"/>
  <c r="O558" i="9"/>
  <c r="N558" i="9"/>
  <c r="M558" i="9"/>
  <c r="AN557" i="9"/>
  <c r="O557" i="9"/>
  <c r="N557" i="9"/>
  <c r="M557" i="9"/>
  <c r="AN556" i="9"/>
  <c r="O556" i="9"/>
  <c r="N556" i="9"/>
  <c r="M556" i="9"/>
  <c r="AN555" i="9"/>
  <c r="O555" i="9"/>
  <c r="N555" i="9"/>
  <c r="M555" i="9"/>
  <c r="AN554" i="9"/>
  <c r="O554" i="9"/>
  <c r="N554" i="9"/>
  <c r="M554" i="9"/>
  <c r="AN553" i="9"/>
  <c r="O553" i="9"/>
  <c r="N553" i="9"/>
  <c r="M553" i="9"/>
  <c r="AN552" i="9"/>
  <c r="O552" i="9"/>
  <c r="N552" i="9"/>
  <c r="M552" i="9"/>
  <c r="AN551" i="9"/>
  <c r="O551" i="9"/>
  <c r="N551" i="9"/>
  <c r="M551" i="9"/>
  <c r="AN550" i="9"/>
  <c r="O550" i="9"/>
  <c r="N550" i="9"/>
  <c r="M550" i="9"/>
  <c r="AN549" i="9"/>
  <c r="O549" i="9"/>
  <c r="N549" i="9"/>
  <c r="M549" i="9"/>
  <c r="AN548" i="9"/>
  <c r="O548" i="9"/>
  <c r="N548" i="9"/>
  <c r="M548" i="9"/>
  <c r="AN547" i="9"/>
  <c r="O547" i="9"/>
  <c r="N547" i="9"/>
  <c r="M547" i="9"/>
  <c r="AN546" i="9"/>
  <c r="O546" i="9"/>
  <c r="N546" i="9"/>
  <c r="M546" i="9"/>
  <c r="AN545" i="9"/>
  <c r="O545" i="9"/>
  <c r="N545" i="9"/>
  <c r="M545" i="9"/>
  <c r="AN544" i="9"/>
  <c r="O544" i="9"/>
  <c r="N544" i="9"/>
  <c r="M544" i="9"/>
  <c r="O543" i="9"/>
  <c r="N543" i="9"/>
  <c r="M543" i="9"/>
  <c r="AN542" i="9"/>
  <c r="O542" i="9"/>
  <c r="N542" i="9"/>
  <c r="M542" i="9"/>
  <c r="AN541" i="9"/>
  <c r="O541" i="9"/>
  <c r="N541" i="9"/>
  <c r="M541" i="9"/>
  <c r="AN540" i="9"/>
  <c r="O540" i="9"/>
  <c r="N540" i="9"/>
  <c r="M540" i="9"/>
  <c r="AN539" i="9"/>
  <c r="O539" i="9"/>
  <c r="N539" i="9"/>
  <c r="M539" i="9"/>
  <c r="AN538" i="9"/>
  <c r="O538" i="9"/>
  <c r="N538" i="9"/>
  <c r="M538" i="9"/>
  <c r="AN537" i="9"/>
  <c r="O537" i="9"/>
  <c r="N537" i="9"/>
  <c r="M537" i="9"/>
  <c r="AN536" i="9"/>
  <c r="O536" i="9"/>
  <c r="N536" i="9"/>
  <c r="M536" i="9"/>
  <c r="AN535" i="9"/>
  <c r="O535" i="9"/>
  <c r="N535" i="9"/>
  <c r="M535" i="9"/>
  <c r="AN534" i="9"/>
  <c r="O534" i="9"/>
  <c r="N534" i="9"/>
  <c r="M534" i="9"/>
  <c r="O533" i="9"/>
  <c r="N533" i="9"/>
  <c r="M533" i="9"/>
  <c r="AN532" i="9"/>
  <c r="O532" i="9"/>
  <c r="N532" i="9"/>
  <c r="M532" i="9"/>
  <c r="AN531" i="9"/>
  <c r="O531" i="9"/>
  <c r="N531" i="9"/>
  <c r="M531" i="9"/>
  <c r="AN530" i="9"/>
  <c r="O530" i="9"/>
  <c r="N530" i="9"/>
  <c r="M530" i="9"/>
  <c r="AN529" i="9"/>
  <c r="O529" i="9"/>
  <c r="N529" i="9"/>
  <c r="M529" i="9"/>
  <c r="AN528" i="9"/>
  <c r="O528" i="9"/>
  <c r="N528" i="9"/>
  <c r="M528" i="9"/>
  <c r="AN527" i="9"/>
  <c r="O527" i="9"/>
  <c r="N527" i="9"/>
  <c r="M527" i="9"/>
  <c r="O526" i="9"/>
  <c r="N526" i="9"/>
  <c r="M526" i="9"/>
  <c r="AN525" i="9"/>
  <c r="O525" i="9"/>
  <c r="N525" i="9"/>
  <c r="M525" i="9"/>
  <c r="AN524" i="9"/>
  <c r="O524" i="9"/>
  <c r="N524" i="9"/>
  <c r="M524" i="9"/>
  <c r="AN523" i="9"/>
  <c r="O523" i="9"/>
  <c r="N523" i="9"/>
  <c r="M523" i="9"/>
  <c r="O522" i="9"/>
  <c r="N522" i="9"/>
  <c r="M522" i="9"/>
  <c r="AN521" i="9"/>
  <c r="O521" i="9"/>
  <c r="N521" i="9"/>
  <c r="M521" i="9"/>
  <c r="AN520" i="9"/>
  <c r="O520" i="9"/>
  <c r="N520" i="9"/>
  <c r="M520" i="9"/>
  <c r="AN519" i="9"/>
  <c r="O519" i="9"/>
  <c r="N519" i="9"/>
  <c r="M519" i="9"/>
  <c r="O518" i="9"/>
  <c r="N518" i="9"/>
  <c r="M518" i="9"/>
  <c r="AN517" i="9"/>
  <c r="O517" i="9"/>
  <c r="N517" i="9"/>
  <c r="M517" i="9"/>
  <c r="AN516" i="9"/>
  <c r="O516" i="9"/>
  <c r="N516" i="9"/>
  <c r="M516" i="9"/>
  <c r="AN515" i="9"/>
  <c r="O515" i="9"/>
  <c r="N515" i="9"/>
  <c r="M515" i="9"/>
  <c r="O514" i="9"/>
  <c r="N514" i="9"/>
  <c r="M514" i="9"/>
  <c r="O513" i="9"/>
  <c r="N513" i="9"/>
  <c r="M513" i="9"/>
  <c r="AN512" i="9"/>
  <c r="O512" i="9"/>
  <c r="N512" i="9"/>
  <c r="M512" i="9"/>
  <c r="AN511" i="9"/>
  <c r="O511" i="9"/>
  <c r="N511" i="9"/>
  <c r="M511" i="9"/>
  <c r="AN510" i="9"/>
  <c r="O510" i="9"/>
  <c r="N510" i="9"/>
  <c r="M510" i="9"/>
  <c r="AN509" i="9"/>
  <c r="O509" i="9"/>
  <c r="N509" i="9"/>
  <c r="M509" i="9"/>
  <c r="AN508" i="9"/>
  <c r="O508" i="9"/>
  <c r="N508" i="9"/>
  <c r="M508" i="9"/>
  <c r="AN507" i="9"/>
  <c r="O507" i="9"/>
  <c r="N507" i="9"/>
  <c r="M507" i="9"/>
  <c r="AN506" i="9"/>
  <c r="O506" i="9"/>
  <c r="N506" i="9"/>
  <c r="M506" i="9"/>
  <c r="AN505" i="9"/>
  <c r="O505" i="9"/>
  <c r="N505" i="9"/>
  <c r="M505" i="9"/>
  <c r="AN504" i="9"/>
  <c r="O504" i="9"/>
  <c r="N504" i="9"/>
  <c r="M504" i="9"/>
  <c r="AN503" i="9"/>
  <c r="O503" i="9"/>
  <c r="N503" i="9"/>
  <c r="M503" i="9"/>
  <c r="AN502" i="9"/>
  <c r="O502" i="9"/>
  <c r="N502" i="9"/>
  <c r="M502" i="9"/>
  <c r="AN501" i="9"/>
  <c r="O501" i="9"/>
  <c r="N501" i="9"/>
  <c r="M501" i="9"/>
  <c r="AN500" i="9"/>
  <c r="O500" i="9"/>
  <c r="N500" i="9"/>
  <c r="M500" i="9"/>
  <c r="AN499" i="9"/>
  <c r="O499" i="9"/>
  <c r="N499" i="9"/>
  <c r="M499" i="9"/>
  <c r="AN498" i="9"/>
  <c r="O498" i="9"/>
  <c r="N498" i="9"/>
  <c r="M498" i="9"/>
  <c r="AN497" i="9"/>
  <c r="O497" i="9"/>
  <c r="N497" i="9"/>
  <c r="M497" i="9"/>
  <c r="AN496" i="9"/>
  <c r="O496" i="9"/>
  <c r="N496" i="9"/>
  <c r="M496" i="9"/>
  <c r="AN495" i="9"/>
  <c r="O495" i="9"/>
  <c r="N495" i="9"/>
  <c r="M495" i="9"/>
  <c r="AN494" i="9"/>
  <c r="O494" i="9"/>
  <c r="N494" i="9"/>
  <c r="M494" i="9"/>
  <c r="AN493" i="9"/>
  <c r="O493" i="9"/>
  <c r="N493" i="9"/>
  <c r="M493" i="9"/>
  <c r="AN492" i="9"/>
  <c r="O492" i="9"/>
  <c r="N492" i="9"/>
  <c r="M492" i="9"/>
  <c r="AN491" i="9"/>
  <c r="O491" i="9"/>
  <c r="N491" i="9"/>
  <c r="M491" i="9"/>
  <c r="AN490" i="9"/>
  <c r="O490" i="9"/>
  <c r="N490" i="9"/>
  <c r="M490" i="9"/>
  <c r="AN489" i="9"/>
  <c r="O489" i="9"/>
  <c r="N489" i="9"/>
  <c r="M489" i="9"/>
  <c r="AN488" i="9"/>
  <c r="O488" i="9"/>
  <c r="N488" i="9"/>
  <c r="M488" i="9"/>
  <c r="AN487" i="9"/>
  <c r="O487" i="9"/>
  <c r="N487" i="9"/>
  <c r="M487" i="9"/>
  <c r="AN486" i="9"/>
  <c r="O486" i="9"/>
  <c r="N486" i="9"/>
  <c r="M486" i="9"/>
  <c r="AN485" i="9"/>
  <c r="O485" i="9"/>
  <c r="N485" i="9"/>
  <c r="M485" i="9"/>
  <c r="AN484" i="9"/>
  <c r="O484" i="9"/>
  <c r="N484" i="9"/>
  <c r="M484" i="9"/>
  <c r="AN483" i="9"/>
  <c r="O483" i="9"/>
  <c r="N483" i="9"/>
  <c r="M483" i="9"/>
  <c r="AN482" i="9"/>
  <c r="O482" i="9"/>
  <c r="N482" i="9"/>
  <c r="M482" i="9"/>
  <c r="AN481" i="9"/>
  <c r="O481" i="9"/>
  <c r="N481" i="9"/>
  <c r="M481" i="9"/>
  <c r="AN480" i="9"/>
  <c r="O480" i="9"/>
  <c r="N480" i="9"/>
  <c r="M480" i="9"/>
  <c r="AN479" i="9"/>
  <c r="O479" i="9"/>
  <c r="N479" i="9"/>
  <c r="M479" i="9"/>
  <c r="AN478" i="9"/>
  <c r="O478" i="9"/>
  <c r="N478" i="9"/>
  <c r="M478" i="9"/>
  <c r="AN477" i="9"/>
  <c r="O477" i="9"/>
  <c r="N477" i="9"/>
  <c r="M477" i="9"/>
  <c r="AN476" i="9"/>
  <c r="O476" i="9"/>
  <c r="N476" i="9"/>
  <c r="M476" i="9"/>
  <c r="AN475" i="9"/>
  <c r="O475" i="9"/>
  <c r="N475" i="9"/>
  <c r="M475" i="9"/>
  <c r="AN474" i="9"/>
  <c r="O474" i="9"/>
  <c r="N474" i="9"/>
  <c r="M474" i="9"/>
  <c r="AN473" i="9"/>
  <c r="O473" i="9"/>
  <c r="N473" i="9"/>
  <c r="M473" i="9"/>
  <c r="AN472" i="9"/>
  <c r="O472" i="9"/>
  <c r="N472" i="9"/>
  <c r="M472" i="9"/>
  <c r="AN471" i="9"/>
  <c r="O471" i="9"/>
  <c r="N471" i="9"/>
  <c r="M471" i="9"/>
  <c r="AN470" i="9"/>
  <c r="O470" i="9"/>
  <c r="N470" i="9"/>
  <c r="M470" i="9"/>
  <c r="AN469" i="9"/>
  <c r="O469" i="9"/>
  <c r="N469" i="9"/>
  <c r="M469" i="9"/>
  <c r="AN468" i="9"/>
  <c r="O468" i="9"/>
  <c r="N468" i="9"/>
  <c r="M468" i="9"/>
  <c r="AN467" i="9"/>
  <c r="O467" i="9"/>
  <c r="N467" i="9"/>
  <c r="M467" i="9"/>
  <c r="AN466" i="9"/>
  <c r="O466" i="9"/>
  <c r="N466" i="9"/>
  <c r="M466" i="9"/>
  <c r="AN465" i="9"/>
  <c r="O465" i="9"/>
  <c r="N465" i="9"/>
  <c r="M465" i="9"/>
  <c r="AN464" i="9"/>
  <c r="O464" i="9"/>
  <c r="N464" i="9"/>
  <c r="M464" i="9"/>
  <c r="O463" i="9"/>
  <c r="N463" i="9"/>
  <c r="M463" i="9"/>
  <c r="AN462" i="9"/>
  <c r="O462" i="9"/>
  <c r="N462" i="9"/>
  <c r="M462" i="9"/>
  <c r="AN461" i="9"/>
  <c r="O461" i="9"/>
  <c r="N461" i="9"/>
  <c r="M461" i="9"/>
  <c r="O460" i="9"/>
  <c r="N460" i="9"/>
  <c r="M460" i="9"/>
  <c r="AN459" i="9"/>
  <c r="O459" i="9"/>
  <c r="N459" i="9"/>
  <c r="M459" i="9"/>
  <c r="AN458" i="9"/>
  <c r="O458" i="9"/>
  <c r="N458" i="9"/>
  <c r="M458" i="9"/>
  <c r="AN457" i="9"/>
  <c r="O457" i="9"/>
  <c r="N457" i="9"/>
  <c r="M457" i="9"/>
  <c r="O456" i="9"/>
  <c r="N456" i="9"/>
  <c r="M456" i="9"/>
  <c r="AN455" i="9"/>
  <c r="O455" i="9"/>
  <c r="N455" i="9"/>
  <c r="M455" i="9"/>
  <c r="AN454" i="9"/>
  <c r="O454" i="9"/>
  <c r="N454" i="9"/>
  <c r="M454" i="9"/>
  <c r="AN453" i="9"/>
  <c r="O453" i="9"/>
  <c r="N453" i="9"/>
  <c r="M453" i="9"/>
  <c r="O452" i="9"/>
  <c r="N452" i="9"/>
  <c r="M452" i="9"/>
  <c r="AN451" i="9"/>
  <c r="O451" i="9"/>
  <c r="N451" i="9"/>
  <c r="M451" i="9"/>
  <c r="AN450" i="9"/>
  <c r="O450" i="9"/>
  <c r="N450" i="9"/>
  <c r="M450" i="9"/>
  <c r="AN449" i="9"/>
  <c r="O449" i="9"/>
  <c r="N449" i="9"/>
  <c r="M449" i="9"/>
  <c r="O448" i="9"/>
  <c r="N448" i="9"/>
  <c r="M448" i="9"/>
  <c r="AN447" i="9"/>
  <c r="O447" i="9"/>
  <c r="N447" i="9"/>
  <c r="M447" i="9"/>
  <c r="AN446" i="9"/>
  <c r="O446" i="9"/>
  <c r="N446" i="9"/>
  <c r="M446" i="9"/>
  <c r="AN445" i="9"/>
  <c r="O445" i="9"/>
  <c r="N445" i="9"/>
  <c r="M445" i="9"/>
  <c r="O444" i="9"/>
  <c r="N444" i="9"/>
  <c r="M444" i="9"/>
  <c r="AN443" i="9"/>
  <c r="O443" i="9"/>
  <c r="N443" i="9"/>
  <c r="M443" i="9"/>
  <c r="AN442" i="9"/>
  <c r="O442" i="9"/>
  <c r="N442" i="9"/>
  <c r="M442" i="9"/>
  <c r="AN441" i="9"/>
  <c r="O441" i="9"/>
  <c r="N441" i="9"/>
  <c r="M441" i="9"/>
  <c r="O440" i="9"/>
  <c r="N440" i="9"/>
  <c r="M440" i="9"/>
  <c r="AN439" i="9"/>
  <c r="O439" i="9"/>
  <c r="N439" i="9"/>
  <c r="M439" i="9"/>
  <c r="AN438" i="9"/>
  <c r="O438" i="9"/>
  <c r="N438" i="9"/>
  <c r="M438" i="9"/>
  <c r="AN437" i="9"/>
  <c r="O437" i="9"/>
  <c r="N437" i="9"/>
  <c r="M437" i="9"/>
  <c r="O436" i="9"/>
  <c r="N436" i="9"/>
  <c r="M436" i="9"/>
  <c r="AN435" i="9"/>
  <c r="O435" i="9"/>
  <c r="N435" i="9"/>
  <c r="M435" i="9"/>
  <c r="AN434" i="9"/>
  <c r="O434" i="9"/>
  <c r="N434" i="9"/>
  <c r="M434" i="9"/>
  <c r="O433" i="9"/>
  <c r="N433" i="9"/>
  <c r="M433" i="9"/>
  <c r="AN432" i="9"/>
  <c r="O432" i="9"/>
  <c r="N432" i="9"/>
  <c r="M432" i="9"/>
  <c r="AN431" i="9"/>
  <c r="O431" i="9"/>
  <c r="N431" i="9"/>
  <c r="M431" i="9"/>
  <c r="AN430" i="9"/>
  <c r="O430" i="9"/>
  <c r="N430" i="9"/>
  <c r="M430" i="9"/>
  <c r="O429" i="9"/>
  <c r="N429" i="9"/>
  <c r="M429" i="9"/>
  <c r="AN428" i="9"/>
  <c r="O428" i="9"/>
  <c r="N428" i="9"/>
  <c r="M428" i="9"/>
  <c r="AN427" i="9"/>
  <c r="O427" i="9"/>
  <c r="N427" i="9"/>
  <c r="M427" i="9"/>
  <c r="AN426" i="9"/>
  <c r="O426" i="9"/>
  <c r="N426" i="9"/>
  <c r="M426" i="9"/>
  <c r="AN425" i="9"/>
  <c r="O425" i="9"/>
  <c r="N425" i="9"/>
  <c r="M425" i="9"/>
  <c r="AN424" i="9"/>
  <c r="O424" i="9"/>
  <c r="N424" i="9"/>
  <c r="M424" i="9"/>
  <c r="AN423" i="9"/>
  <c r="O423" i="9"/>
  <c r="N423" i="9"/>
  <c r="M423" i="9"/>
  <c r="AN422" i="9"/>
  <c r="O422" i="9"/>
  <c r="N422" i="9"/>
  <c r="M422" i="9"/>
  <c r="AN421" i="9"/>
  <c r="O421" i="9"/>
  <c r="N421" i="9"/>
  <c r="M421" i="9"/>
  <c r="AN420" i="9"/>
  <c r="O420" i="9"/>
  <c r="N420" i="9"/>
  <c r="M420" i="9"/>
  <c r="AN419" i="9"/>
  <c r="O419" i="9"/>
  <c r="N419" i="9"/>
  <c r="M419" i="9"/>
  <c r="AN418" i="9"/>
  <c r="O418" i="9"/>
  <c r="N418" i="9"/>
  <c r="M418" i="9"/>
  <c r="AN417" i="9"/>
  <c r="O417" i="9"/>
  <c r="N417" i="9"/>
  <c r="M417" i="9"/>
  <c r="AN416" i="9"/>
  <c r="O416" i="9"/>
  <c r="N416" i="9"/>
  <c r="M416" i="9"/>
  <c r="AN415" i="9"/>
  <c r="O415" i="9"/>
  <c r="N415" i="9"/>
  <c r="M415" i="9"/>
  <c r="AN414" i="9"/>
  <c r="O414" i="9"/>
  <c r="N414" i="9"/>
  <c r="M414" i="9"/>
  <c r="AN413" i="9"/>
  <c r="O413" i="9"/>
  <c r="N413" i="9"/>
  <c r="M413" i="9"/>
  <c r="AN412" i="9"/>
  <c r="O412" i="9"/>
  <c r="N412" i="9"/>
  <c r="M412" i="9"/>
  <c r="AN411" i="9"/>
  <c r="O411" i="9"/>
  <c r="N411" i="9"/>
  <c r="M411" i="9"/>
  <c r="AN410" i="9"/>
  <c r="O410" i="9"/>
  <c r="N410" i="9"/>
  <c r="M410" i="9"/>
  <c r="AN409" i="9"/>
  <c r="O409" i="9"/>
  <c r="N409" i="9"/>
  <c r="M409" i="9"/>
  <c r="AN408" i="9"/>
  <c r="O408" i="9"/>
  <c r="N408" i="9"/>
  <c r="M408" i="9"/>
  <c r="AN407" i="9"/>
  <c r="O407" i="9"/>
  <c r="N407" i="9"/>
  <c r="M407" i="9"/>
  <c r="AN406" i="9"/>
  <c r="O406" i="9"/>
  <c r="N406" i="9"/>
  <c r="M406" i="9"/>
  <c r="O405" i="9"/>
  <c r="N405" i="9"/>
  <c r="M405" i="9"/>
  <c r="O404" i="9"/>
  <c r="N404" i="9"/>
  <c r="M404" i="9"/>
  <c r="AN403" i="9"/>
  <c r="O403" i="9"/>
  <c r="N403" i="9"/>
  <c r="M403" i="9"/>
  <c r="AN402" i="9"/>
  <c r="O402" i="9"/>
  <c r="N402" i="9"/>
  <c r="M402" i="9"/>
  <c r="AN401" i="9"/>
  <c r="O401" i="9"/>
  <c r="N401" i="9"/>
  <c r="M401" i="9"/>
  <c r="AN400" i="9"/>
  <c r="O400" i="9"/>
  <c r="N400" i="9"/>
  <c r="M400" i="9"/>
  <c r="AN399" i="9"/>
  <c r="O399" i="9"/>
  <c r="N399" i="9"/>
  <c r="M399" i="9"/>
  <c r="AN398" i="9"/>
  <c r="O398" i="9"/>
  <c r="N398" i="9"/>
  <c r="M398" i="9"/>
  <c r="AN397" i="9"/>
  <c r="O397" i="9"/>
  <c r="N397" i="9"/>
  <c r="M397" i="9"/>
  <c r="AN396" i="9"/>
  <c r="O396" i="9"/>
  <c r="N396" i="9"/>
  <c r="M396" i="9"/>
  <c r="AN395" i="9"/>
  <c r="O395" i="9"/>
  <c r="N395" i="9"/>
  <c r="M395" i="9"/>
  <c r="AN394" i="9"/>
  <c r="O394" i="9"/>
  <c r="N394" i="9"/>
  <c r="M394" i="9"/>
  <c r="AN393" i="9"/>
  <c r="O393" i="9"/>
  <c r="N393" i="9"/>
  <c r="M393" i="9"/>
  <c r="AN392" i="9"/>
  <c r="O392" i="9"/>
  <c r="N392" i="9"/>
  <c r="M392" i="9"/>
  <c r="AN391" i="9"/>
  <c r="O391" i="9"/>
  <c r="N391" i="9"/>
  <c r="M391" i="9"/>
  <c r="AN390" i="9"/>
  <c r="O390" i="9"/>
  <c r="N390" i="9"/>
  <c r="M390" i="9"/>
  <c r="AN389" i="9"/>
  <c r="O389" i="9"/>
  <c r="N389" i="9"/>
  <c r="M389" i="9"/>
  <c r="AN388" i="9"/>
  <c r="O388" i="9"/>
  <c r="N388" i="9"/>
  <c r="M388" i="9"/>
  <c r="AN387" i="9"/>
  <c r="O387" i="9"/>
  <c r="N387" i="9"/>
  <c r="M387" i="9"/>
  <c r="AN386" i="9"/>
  <c r="O386" i="9"/>
  <c r="N386" i="9"/>
  <c r="M386" i="9"/>
  <c r="AN385" i="9"/>
  <c r="O385" i="9"/>
  <c r="N385" i="9"/>
  <c r="M385" i="9"/>
  <c r="AN384" i="9"/>
  <c r="O384" i="9"/>
  <c r="N384" i="9"/>
  <c r="M384" i="9"/>
  <c r="AN383" i="9"/>
  <c r="O383" i="9"/>
  <c r="N383" i="9"/>
  <c r="M383" i="9"/>
  <c r="AN382" i="9"/>
  <c r="O382" i="9"/>
  <c r="N382" i="9"/>
  <c r="M382" i="9"/>
  <c r="AN381" i="9"/>
  <c r="O381" i="9"/>
  <c r="N381" i="9"/>
  <c r="M381" i="9"/>
  <c r="AN380" i="9"/>
  <c r="O380" i="9"/>
  <c r="N380" i="9"/>
  <c r="M380" i="9"/>
  <c r="AN379" i="9"/>
  <c r="O379" i="9"/>
  <c r="N379" i="9"/>
  <c r="M379" i="9"/>
  <c r="AN378" i="9"/>
  <c r="O378" i="9"/>
  <c r="N378" i="9"/>
  <c r="M378" i="9"/>
  <c r="AN377" i="9"/>
  <c r="O377" i="9"/>
  <c r="N377" i="9"/>
  <c r="M377" i="9"/>
  <c r="AN376" i="9"/>
  <c r="O376" i="9"/>
  <c r="N376" i="9"/>
  <c r="M376" i="9"/>
  <c r="AN375" i="9"/>
  <c r="O375" i="9"/>
  <c r="N375" i="9"/>
  <c r="M375" i="9"/>
  <c r="AN374" i="9"/>
  <c r="O374" i="9"/>
  <c r="N374" i="9"/>
  <c r="M374" i="9"/>
  <c r="AN373" i="9"/>
  <c r="O373" i="9"/>
  <c r="N373" i="9"/>
  <c r="M373" i="9"/>
  <c r="AN372" i="9"/>
  <c r="O372" i="9"/>
  <c r="N372" i="9"/>
  <c r="M372" i="9"/>
  <c r="AN371" i="9"/>
  <c r="O371" i="9"/>
  <c r="N371" i="9"/>
  <c r="M371" i="9"/>
  <c r="AN370" i="9"/>
  <c r="O370" i="9"/>
  <c r="N370" i="9"/>
  <c r="M370" i="9"/>
  <c r="AN369" i="9"/>
  <c r="O369" i="9"/>
  <c r="N369" i="9"/>
  <c r="M369" i="9"/>
  <c r="AN368" i="9"/>
  <c r="O368" i="9"/>
  <c r="N368" i="9"/>
  <c r="M368" i="9"/>
  <c r="AN367" i="9"/>
  <c r="O367" i="9"/>
  <c r="N367" i="9"/>
  <c r="M367" i="9"/>
  <c r="AN366" i="9"/>
  <c r="O366" i="9"/>
  <c r="N366" i="9"/>
  <c r="M366" i="9"/>
  <c r="AN365" i="9"/>
  <c r="O365" i="9"/>
  <c r="N365" i="9"/>
  <c r="M365" i="9"/>
  <c r="AN364" i="9"/>
  <c r="O364" i="9"/>
  <c r="N364" i="9"/>
  <c r="M364" i="9"/>
  <c r="AN363" i="9"/>
  <c r="O363" i="9"/>
  <c r="N363" i="9"/>
  <c r="M363" i="9"/>
  <c r="O362" i="9"/>
  <c r="N362" i="9"/>
  <c r="M362" i="9"/>
  <c r="AN361" i="9"/>
  <c r="O361" i="9"/>
  <c r="N361" i="9"/>
  <c r="M361" i="9"/>
  <c r="O360" i="9"/>
  <c r="N360" i="9"/>
  <c r="M360" i="9"/>
  <c r="AN359" i="9"/>
  <c r="O359" i="9"/>
  <c r="N359" i="9"/>
  <c r="M359" i="9"/>
  <c r="AN358" i="9"/>
  <c r="O358" i="9"/>
  <c r="N358" i="9"/>
  <c r="M358" i="9"/>
  <c r="AN357" i="9"/>
  <c r="O357" i="9"/>
  <c r="N357" i="9"/>
  <c r="M357" i="9"/>
  <c r="O356" i="9"/>
  <c r="N356" i="9"/>
  <c r="M356" i="9"/>
  <c r="AN355" i="9"/>
  <c r="O355" i="9"/>
  <c r="N355" i="9"/>
  <c r="M355" i="9"/>
  <c r="AN354" i="9"/>
  <c r="O354" i="9"/>
  <c r="N354" i="9"/>
  <c r="M354" i="9"/>
  <c r="AN353" i="9"/>
  <c r="O353" i="9"/>
  <c r="N353" i="9"/>
  <c r="M353" i="9"/>
  <c r="AN352" i="9"/>
  <c r="O352" i="9"/>
  <c r="N352" i="9"/>
  <c r="M352" i="9"/>
  <c r="AN351" i="9"/>
  <c r="O351" i="9"/>
  <c r="N351" i="9"/>
  <c r="M351" i="9"/>
  <c r="AN350" i="9"/>
  <c r="O350" i="9"/>
  <c r="N350" i="9"/>
  <c r="M350" i="9"/>
  <c r="AN349" i="9"/>
  <c r="O349" i="9"/>
  <c r="N349" i="9"/>
  <c r="M349" i="9"/>
  <c r="AN348" i="9"/>
  <c r="O348" i="9"/>
  <c r="N348" i="9"/>
  <c r="M348" i="9"/>
  <c r="AN347" i="9"/>
  <c r="O347" i="9"/>
  <c r="N347" i="9"/>
  <c r="M347" i="9"/>
  <c r="AN346" i="9"/>
  <c r="O346" i="9"/>
  <c r="N346" i="9"/>
  <c r="M346" i="9"/>
  <c r="AN345" i="9"/>
  <c r="O345" i="9"/>
  <c r="N345" i="9"/>
  <c r="M345" i="9"/>
  <c r="AN344" i="9"/>
  <c r="O344" i="9"/>
  <c r="N344" i="9"/>
  <c r="M344" i="9"/>
  <c r="AN343" i="9"/>
  <c r="O343" i="9"/>
  <c r="N343" i="9"/>
  <c r="M343" i="9"/>
  <c r="AN342" i="9"/>
  <c r="O342" i="9"/>
  <c r="N342" i="9"/>
  <c r="M342" i="9"/>
  <c r="AN341" i="9"/>
  <c r="O341" i="9"/>
  <c r="N341" i="9"/>
  <c r="M341" i="9"/>
  <c r="AN340" i="9"/>
  <c r="O340" i="9"/>
  <c r="N340" i="9"/>
  <c r="M340" i="9"/>
  <c r="AN339" i="9"/>
  <c r="O339" i="9"/>
  <c r="N339" i="9"/>
  <c r="M339" i="9"/>
  <c r="AN338" i="9"/>
  <c r="O338" i="9"/>
  <c r="N338" i="9"/>
  <c r="M338" i="9"/>
  <c r="AN337" i="9"/>
  <c r="O337" i="9"/>
  <c r="N337" i="9"/>
  <c r="M337" i="9"/>
  <c r="AN336" i="9"/>
  <c r="O336" i="9"/>
  <c r="N336" i="9"/>
  <c r="M336" i="9"/>
  <c r="AN335" i="9"/>
  <c r="O335" i="9"/>
  <c r="N335" i="9"/>
  <c r="M335" i="9"/>
  <c r="AN334" i="9"/>
  <c r="O334" i="9"/>
  <c r="N334" i="9"/>
  <c r="M334" i="9"/>
  <c r="AN333" i="9"/>
  <c r="O333" i="9"/>
  <c r="N333" i="9"/>
  <c r="M333" i="9"/>
  <c r="AN332" i="9"/>
  <c r="O332" i="9"/>
  <c r="N332" i="9"/>
  <c r="M332" i="9"/>
  <c r="AN331" i="9"/>
  <c r="O331" i="9"/>
  <c r="N331" i="9"/>
  <c r="M331" i="9"/>
  <c r="AN330" i="9"/>
  <c r="O330" i="9"/>
  <c r="N330" i="9"/>
  <c r="M330" i="9"/>
  <c r="AN329" i="9"/>
  <c r="O329" i="9"/>
  <c r="N329" i="9"/>
  <c r="M329" i="9"/>
  <c r="AN328" i="9"/>
  <c r="O328" i="9"/>
  <c r="N328" i="9"/>
  <c r="M328" i="9"/>
  <c r="AN327" i="9"/>
  <c r="O327" i="9"/>
  <c r="N327" i="9"/>
  <c r="M327" i="9"/>
  <c r="AN326" i="9"/>
  <c r="O326" i="9"/>
  <c r="N326" i="9"/>
  <c r="M326" i="9"/>
  <c r="AN325" i="9"/>
  <c r="O325" i="9"/>
  <c r="N325" i="9"/>
  <c r="M325" i="9"/>
  <c r="AN324" i="9"/>
  <c r="O324" i="9"/>
  <c r="N324" i="9"/>
  <c r="M324" i="9"/>
  <c r="AN323" i="9"/>
  <c r="O323" i="9"/>
  <c r="N323" i="9"/>
  <c r="M323" i="9"/>
  <c r="AN322" i="9"/>
  <c r="O322" i="9"/>
  <c r="N322" i="9"/>
  <c r="M322" i="9"/>
  <c r="AN321" i="9"/>
  <c r="O321" i="9"/>
  <c r="N321" i="9"/>
  <c r="M321" i="9"/>
  <c r="AN320" i="9"/>
  <c r="O320" i="9"/>
  <c r="N320" i="9"/>
  <c r="M320" i="9"/>
  <c r="AN319" i="9"/>
  <c r="O319" i="9"/>
  <c r="N319" i="9"/>
  <c r="M319" i="9"/>
  <c r="AN318" i="9"/>
  <c r="O318" i="9"/>
  <c r="N318" i="9"/>
  <c r="M318" i="9"/>
  <c r="AN317" i="9"/>
  <c r="O317" i="9"/>
  <c r="N317" i="9"/>
  <c r="M317" i="9"/>
  <c r="AN316" i="9"/>
  <c r="O316" i="9"/>
  <c r="N316" i="9"/>
  <c r="M316" i="9"/>
  <c r="AN315" i="9"/>
  <c r="O315" i="9"/>
  <c r="N315" i="9"/>
  <c r="M315" i="9"/>
  <c r="AN314" i="9"/>
  <c r="O314" i="9"/>
  <c r="N314" i="9"/>
  <c r="M314" i="9"/>
  <c r="AN313" i="9"/>
  <c r="O313" i="9"/>
  <c r="N313" i="9"/>
  <c r="M313" i="9"/>
  <c r="AN312" i="9"/>
  <c r="O312" i="9"/>
  <c r="N312" i="9"/>
  <c r="M312" i="9"/>
  <c r="AN311" i="9"/>
  <c r="O311" i="9"/>
  <c r="N311" i="9"/>
  <c r="M311" i="9"/>
  <c r="AN310" i="9"/>
  <c r="O310" i="9"/>
  <c r="N310" i="9"/>
  <c r="M310" i="9"/>
  <c r="AN309" i="9"/>
  <c r="O309" i="9"/>
  <c r="N309" i="9"/>
  <c r="M309" i="9"/>
  <c r="AN308" i="9"/>
  <c r="O308" i="9"/>
  <c r="N308" i="9"/>
  <c r="M308" i="9"/>
  <c r="AN307" i="9"/>
  <c r="O307" i="9"/>
  <c r="N307" i="9"/>
  <c r="M307" i="9"/>
  <c r="AN306" i="9"/>
  <c r="O306" i="9"/>
  <c r="N306" i="9"/>
  <c r="M306" i="9"/>
  <c r="AN305" i="9"/>
  <c r="O305" i="9"/>
  <c r="N305" i="9"/>
  <c r="M305" i="9"/>
  <c r="AN304" i="9"/>
  <c r="O304" i="9"/>
  <c r="N304" i="9"/>
  <c r="M304" i="9"/>
  <c r="AN303" i="9"/>
  <c r="O303" i="9"/>
  <c r="N303" i="9"/>
  <c r="M303" i="9"/>
  <c r="AN302" i="9"/>
  <c r="O302" i="9"/>
  <c r="N302" i="9"/>
  <c r="M302" i="9"/>
  <c r="AN301" i="9"/>
  <c r="O301" i="9"/>
  <c r="N301" i="9"/>
  <c r="M301" i="9"/>
  <c r="AN300" i="9"/>
  <c r="O300" i="9"/>
  <c r="N300" i="9"/>
  <c r="M300" i="9"/>
  <c r="AN299" i="9"/>
  <c r="O299" i="9"/>
  <c r="N299" i="9"/>
  <c r="M299" i="9"/>
  <c r="AN298" i="9"/>
  <c r="O298" i="9"/>
  <c r="N298" i="9"/>
  <c r="M298" i="9"/>
  <c r="AN297" i="9"/>
  <c r="O297" i="9"/>
  <c r="N297" i="9"/>
  <c r="M297" i="9"/>
  <c r="AN296" i="9"/>
  <c r="O296" i="9"/>
  <c r="N296" i="9"/>
  <c r="M296" i="9"/>
  <c r="AN295" i="9"/>
  <c r="O295" i="9"/>
  <c r="N295" i="9"/>
  <c r="M295" i="9"/>
  <c r="AN294" i="9"/>
  <c r="O294" i="9"/>
  <c r="N294" i="9"/>
  <c r="M294" i="9"/>
  <c r="AN293" i="9"/>
  <c r="O293" i="9"/>
  <c r="N293" i="9"/>
  <c r="M293" i="9"/>
  <c r="AN292" i="9"/>
  <c r="O292" i="9"/>
  <c r="N292" i="9"/>
  <c r="M292" i="9"/>
  <c r="AN291" i="9"/>
  <c r="O291" i="9"/>
  <c r="N291" i="9"/>
  <c r="M291" i="9"/>
  <c r="AN290" i="9"/>
  <c r="O290" i="9"/>
  <c r="N290" i="9"/>
  <c r="M290" i="9"/>
  <c r="AN289" i="9"/>
  <c r="O289" i="9"/>
  <c r="N289" i="9"/>
  <c r="M289" i="9"/>
  <c r="AN288" i="9"/>
  <c r="O288" i="9"/>
  <c r="N288" i="9"/>
  <c r="M288" i="9"/>
  <c r="AN287" i="9"/>
  <c r="O287" i="9"/>
  <c r="N287" i="9"/>
  <c r="M287" i="9"/>
  <c r="AN286" i="9"/>
  <c r="O286" i="9"/>
  <c r="N286" i="9"/>
  <c r="M286" i="9"/>
  <c r="AN285" i="9"/>
  <c r="O285" i="9"/>
  <c r="N285" i="9"/>
  <c r="M285" i="9"/>
  <c r="AN284" i="9"/>
  <c r="O284" i="9"/>
  <c r="N284" i="9"/>
  <c r="M284" i="9"/>
  <c r="AN283" i="9"/>
  <c r="O283" i="9"/>
  <c r="N283" i="9"/>
  <c r="M283" i="9"/>
  <c r="AN282" i="9"/>
  <c r="O282" i="9"/>
  <c r="N282" i="9"/>
  <c r="M282" i="9"/>
  <c r="AN281" i="9"/>
  <c r="O281" i="9"/>
  <c r="N281" i="9"/>
  <c r="M281" i="9"/>
  <c r="O280" i="9"/>
  <c r="N280" i="9"/>
  <c r="M280" i="9"/>
  <c r="AN279" i="9"/>
  <c r="O279" i="9"/>
  <c r="N279" i="9"/>
  <c r="M279" i="9"/>
  <c r="O278" i="9"/>
  <c r="N278" i="9"/>
  <c r="M278" i="9"/>
  <c r="AN277" i="9"/>
  <c r="O277" i="9"/>
  <c r="N277" i="9"/>
  <c r="M277" i="9"/>
  <c r="O276" i="9"/>
  <c r="N276" i="9"/>
  <c r="M276" i="9"/>
  <c r="AN275" i="9"/>
  <c r="O275" i="9"/>
  <c r="N275" i="9"/>
  <c r="M275" i="9"/>
  <c r="O274" i="9"/>
  <c r="N274" i="9"/>
  <c r="M274" i="9"/>
  <c r="AN273" i="9"/>
  <c r="O273" i="9"/>
  <c r="N273" i="9"/>
  <c r="M273" i="9"/>
  <c r="O272" i="9"/>
  <c r="N272" i="9"/>
  <c r="M272" i="9"/>
  <c r="AN271" i="9"/>
  <c r="O271" i="9"/>
  <c r="N271" i="9"/>
  <c r="M271" i="9"/>
  <c r="AN270" i="9"/>
  <c r="O270" i="9"/>
  <c r="N270" i="9"/>
  <c r="M270" i="9"/>
  <c r="AN269" i="9"/>
  <c r="O269" i="9"/>
  <c r="N269" i="9"/>
  <c r="M269" i="9"/>
  <c r="AN268" i="9"/>
  <c r="O268" i="9"/>
  <c r="N268" i="9"/>
  <c r="M268" i="9"/>
  <c r="AN267" i="9"/>
  <c r="O267" i="9"/>
  <c r="N267" i="9"/>
  <c r="M267" i="9"/>
  <c r="AN266" i="9"/>
  <c r="O266" i="9"/>
  <c r="N266" i="9"/>
  <c r="M266" i="9"/>
  <c r="AN265" i="9"/>
  <c r="O265" i="9"/>
  <c r="N265" i="9"/>
  <c r="M265" i="9"/>
  <c r="AN264" i="9"/>
  <c r="O264" i="9"/>
  <c r="N264" i="9"/>
  <c r="M264" i="9"/>
  <c r="AN263" i="9"/>
  <c r="O263" i="9"/>
  <c r="N263" i="9"/>
  <c r="M263" i="9"/>
  <c r="AN262" i="9"/>
  <c r="O262" i="9"/>
  <c r="N262" i="9"/>
  <c r="M262" i="9"/>
  <c r="AN261" i="9"/>
  <c r="O261" i="9"/>
  <c r="N261" i="9"/>
  <c r="M261" i="9"/>
  <c r="AN260" i="9"/>
  <c r="O260" i="9"/>
  <c r="N260" i="9"/>
  <c r="M260" i="9"/>
  <c r="AN259" i="9"/>
  <c r="O259" i="9"/>
  <c r="N259" i="9"/>
  <c r="M259" i="9"/>
  <c r="AN258" i="9"/>
  <c r="O258" i="9"/>
  <c r="N258" i="9"/>
  <c r="M258" i="9"/>
  <c r="AN257" i="9"/>
  <c r="O257" i="9"/>
  <c r="N257" i="9"/>
  <c r="M257" i="9"/>
  <c r="AN256" i="9"/>
  <c r="O256" i="9"/>
  <c r="N256" i="9"/>
  <c r="M256" i="9"/>
  <c r="AN255" i="9"/>
  <c r="O255" i="9"/>
  <c r="N255" i="9"/>
  <c r="M255" i="9"/>
  <c r="AN254" i="9"/>
  <c r="O254" i="9"/>
  <c r="N254" i="9"/>
  <c r="M254" i="9"/>
  <c r="AN253" i="9"/>
  <c r="O253" i="9"/>
  <c r="N253" i="9"/>
  <c r="M253" i="9"/>
  <c r="AN252" i="9"/>
  <c r="O252" i="9"/>
  <c r="N252" i="9"/>
  <c r="M252" i="9"/>
  <c r="AN251" i="9"/>
  <c r="O251" i="9"/>
  <c r="N251" i="9"/>
  <c r="M251" i="9"/>
  <c r="AN250" i="9"/>
  <c r="O250" i="9"/>
  <c r="N250" i="9"/>
  <c r="M250" i="9"/>
  <c r="AN249" i="9"/>
  <c r="O249" i="9"/>
  <c r="N249" i="9"/>
  <c r="M249" i="9"/>
  <c r="AN248" i="9"/>
  <c r="O248" i="9"/>
  <c r="N248" i="9"/>
  <c r="M248" i="9"/>
  <c r="AN247" i="9"/>
  <c r="O247" i="9"/>
  <c r="N247" i="9"/>
  <c r="M247" i="9"/>
  <c r="AN246" i="9"/>
  <c r="O246" i="9"/>
  <c r="N246" i="9"/>
  <c r="M246" i="9"/>
  <c r="AN245" i="9"/>
  <c r="O245" i="9"/>
  <c r="N245" i="9"/>
  <c r="M245" i="9"/>
  <c r="AN244" i="9"/>
  <c r="O244" i="9"/>
  <c r="N244" i="9"/>
  <c r="M244" i="9"/>
  <c r="AN243" i="9"/>
  <c r="O243" i="9"/>
  <c r="N243" i="9"/>
  <c r="M243" i="9"/>
  <c r="AN242" i="9"/>
  <c r="O242" i="9"/>
  <c r="N242" i="9"/>
  <c r="M242" i="9"/>
  <c r="AN241" i="9"/>
  <c r="O241" i="9"/>
  <c r="N241" i="9"/>
  <c r="M241" i="9"/>
  <c r="AN240" i="9"/>
  <c r="O240" i="9"/>
  <c r="N240" i="9"/>
  <c r="M240" i="9"/>
  <c r="AN239" i="9"/>
  <c r="O239" i="9"/>
  <c r="N239" i="9"/>
  <c r="M239" i="9"/>
  <c r="AN238" i="9"/>
  <c r="O238" i="9"/>
  <c r="N238" i="9"/>
  <c r="M238" i="9"/>
  <c r="AN237" i="9"/>
  <c r="O237" i="9"/>
  <c r="N237" i="9"/>
  <c r="M237" i="9"/>
  <c r="AN236" i="9"/>
  <c r="O236" i="9"/>
  <c r="N236" i="9"/>
  <c r="M236" i="9"/>
  <c r="AN235" i="9"/>
  <c r="O235" i="9"/>
  <c r="N235" i="9"/>
  <c r="M235" i="9"/>
  <c r="AN234" i="9"/>
  <c r="O234" i="9"/>
  <c r="N234" i="9"/>
  <c r="M234" i="9"/>
  <c r="AN233" i="9"/>
  <c r="O233" i="9"/>
  <c r="N233" i="9"/>
  <c r="M233" i="9"/>
  <c r="AN232" i="9"/>
  <c r="O232" i="9"/>
  <c r="N232" i="9"/>
  <c r="M232" i="9"/>
  <c r="AN231" i="9"/>
  <c r="O231" i="9"/>
  <c r="N231" i="9"/>
  <c r="M231" i="9"/>
  <c r="AN230" i="9"/>
  <c r="O230" i="9"/>
  <c r="N230" i="9"/>
  <c r="M230" i="9"/>
  <c r="AN229" i="9"/>
  <c r="O229" i="9"/>
  <c r="N229" i="9"/>
  <c r="M229" i="9"/>
  <c r="AN228" i="9"/>
  <c r="O228" i="9"/>
  <c r="N228" i="9"/>
  <c r="M228" i="9"/>
  <c r="AN227" i="9"/>
  <c r="O227" i="9"/>
  <c r="N227" i="9"/>
  <c r="M227" i="9"/>
  <c r="AN226" i="9"/>
  <c r="O226" i="9"/>
  <c r="N226" i="9"/>
  <c r="M226" i="9"/>
  <c r="AN225" i="9"/>
  <c r="O225" i="9"/>
  <c r="N225" i="9"/>
  <c r="M225" i="9"/>
  <c r="AN224" i="9"/>
  <c r="O224" i="9"/>
  <c r="N224" i="9"/>
  <c r="M224" i="9"/>
  <c r="AN223" i="9"/>
  <c r="O223" i="9"/>
  <c r="N223" i="9"/>
  <c r="M223" i="9"/>
  <c r="AN222" i="9"/>
  <c r="O222" i="9"/>
  <c r="N222" i="9"/>
  <c r="M222" i="9"/>
  <c r="AN221" i="9"/>
  <c r="O221" i="9"/>
  <c r="N221" i="9"/>
  <c r="M221" i="9"/>
  <c r="AN220" i="9"/>
  <c r="O220" i="9"/>
  <c r="N220" i="9"/>
  <c r="M220" i="9"/>
  <c r="AN219" i="9"/>
  <c r="O219" i="9"/>
  <c r="N219" i="9"/>
  <c r="M219" i="9"/>
  <c r="O218" i="9"/>
  <c r="N218" i="9"/>
  <c r="M218" i="9"/>
  <c r="AN217" i="9"/>
  <c r="O217" i="9"/>
  <c r="N217" i="9"/>
  <c r="M217" i="9"/>
  <c r="O216" i="9"/>
  <c r="N216" i="9"/>
  <c r="M216" i="9"/>
  <c r="AN215" i="9"/>
  <c r="O215" i="9"/>
  <c r="N215" i="9"/>
  <c r="M215" i="9"/>
  <c r="O214" i="9"/>
  <c r="N214" i="9"/>
  <c r="M214" i="9"/>
  <c r="AN213" i="9"/>
  <c r="O213" i="9"/>
  <c r="N213" i="9"/>
  <c r="M213" i="9"/>
  <c r="AN212" i="9"/>
  <c r="O212" i="9"/>
  <c r="N212" i="9"/>
  <c r="M212" i="9"/>
  <c r="AN211" i="9"/>
  <c r="O211" i="9"/>
  <c r="N211" i="9"/>
  <c r="M211" i="9"/>
  <c r="O210" i="9"/>
  <c r="N210" i="9"/>
  <c r="M210" i="9"/>
  <c r="AN209" i="9"/>
  <c r="O209" i="9"/>
  <c r="N209" i="9"/>
  <c r="M209" i="9"/>
  <c r="O208" i="9"/>
  <c r="N208" i="9"/>
  <c r="M208" i="9"/>
  <c r="AN207" i="9"/>
  <c r="O207" i="9"/>
  <c r="N207" i="9"/>
  <c r="M207" i="9"/>
  <c r="AN206" i="9"/>
  <c r="O206" i="9"/>
  <c r="N206" i="9"/>
  <c r="M206" i="9"/>
  <c r="AN205" i="9"/>
  <c r="O205" i="9"/>
  <c r="N205" i="9"/>
  <c r="M205" i="9"/>
  <c r="O204" i="9"/>
  <c r="N204" i="9"/>
  <c r="M204" i="9"/>
  <c r="AN203" i="9"/>
  <c r="O203" i="9"/>
  <c r="N203" i="9"/>
  <c r="M203" i="9"/>
  <c r="O202" i="9"/>
  <c r="N202" i="9"/>
  <c r="M202" i="9"/>
  <c r="AN201" i="9"/>
  <c r="O201" i="9"/>
  <c r="N201" i="9"/>
  <c r="M201" i="9"/>
  <c r="AN200" i="9"/>
  <c r="O200" i="9"/>
  <c r="N200" i="9"/>
  <c r="M200" i="9"/>
  <c r="AN199" i="9"/>
  <c r="O199" i="9"/>
  <c r="N199" i="9"/>
  <c r="M199" i="9"/>
  <c r="AN198" i="9"/>
  <c r="O198" i="9"/>
  <c r="N198" i="9"/>
  <c r="M198" i="9"/>
  <c r="AN197" i="9"/>
  <c r="O197" i="9"/>
  <c r="N197" i="9"/>
  <c r="M197" i="9"/>
  <c r="AN196" i="9"/>
  <c r="O196" i="9"/>
  <c r="N196" i="9"/>
  <c r="M196" i="9"/>
  <c r="AN195" i="9"/>
  <c r="O195" i="9"/>
  <c r="N195" i="9"/>
  <c r="M195" i="9"/>
  <c r="AN194" i="9"/>
  <c r="O194" i="9"/>
  <c r="N194" i="9"/>
  <c r="M194" i="9"/>
  <c r="AN193" i="9"/>
  <c r="O193" i="9"/>
  <c r="N193" i="9"/>
  <c r="M193" i="9"/>
  <c r="AN192" i="9"/>
  <c r="O192" i="9"/>
  <c r="N192" i="9"/>
  <c r="M192" i="9"/>
  <c r="AN191" i="9"/>
  <c r="O191" i="9"/>
  <c r="N191" i="9"/>
  <c r="M191" i="9"/>
  <c r="AN190" i="9"/>
  <c r="O190" i="9"/>
  <c r="N190" i="9"/>
  <c r="M190" i="9"/>
  <c r="AN189" i="9"/>
  <c r="O189" i="9"/>
  <c r="N189" i="9"/>
  <c r="M189" i="9"/>
  <c r="AN188" i="9"/>
  <c r="O188" i="9"/>
  <c r="N188" i="9"/>
  <c r="M188" i="9"/>
  <c r="AN187" i="9"/>
  <c r="O187" i="9"/>
  <c r="N187" i="9"/>
  <c r="M187" i="9"/>
  <c r="AN186" i="9"/>
  <c r="O186" i="9"/>
  <c r="N186" i="9"/>
  <c r="M186" i="9"/>
  <c r="AN185" i="9"/>
  <c r="O185" i="9"/>
  <c r="N185" i="9"/>
  <c r="M185" i="9"/>
  <c r="AN184" i="9"/>
  <c r="O184" i="9"/>
  <c r="N184" i="9"/>
  <c r="M184" i="9"/>
  <c r="AN183" i="9"/>
  <c r="O183" i="9"/>
  <c r="N183" i="9"/>
  <c r="M183" i="9"/>
  <c r="AN182" i="9"/>
  <c r="O182" i="9"/>
  <c r="N182" i="9"/>
  <c r="M182" i="9"/>
  <c r="AN181" i="9"/>
  <c r="O181" i="9"/>
  <c r="N181" i="9"/>
  <c r="M181" i="9"/>
  <c r="O180" i="9"/>
  <c r="N180" i="9"/>
  <c r="M180" i="9"/>
  <c r="O179" i="9"/>
  <c r="N179" i="9"/>
  <c r="M179" i="9"/>
  <c r="AN178" i="9"/>
  <c r="O178" i="9"/>
  <c r="N178" i="9"/>
  <c r="M178" i="9"/>
  <c r="AN177" i="9"/>
  <c r="O177" i="9"/>
  <c r="N177" i="9"/>
  <c r="M177" i="9"/>
  <c r="O176" i="9"/>
  <c r="N176" i="9"/>
  <c r="M176" i="9"/>
  <c r="AN175" i="9"/>
  <c r="O175" i="9"/>
  <c r="N175" i="9"/>
  <c r="M175" i="9"/>
  <c r="AN174" i="9"/>
  <c r="O174" i="9"/>
  <c r="N174" i="9"/>
  <c r="M174" i="9"/>
  <c r="AN173" i="9"/>
  <c r="O173" i="9"/>
  <c r="N173" i="9"/>
  <c r="M173" i="9"/>
  <c r="O172" i="9"/>
  <c r="N172" i="9"/>
  <c r="M172" i="9"/>
  <c r="AN171" i="9"/>
  <c r="O171" i="9"/>
  <c r="N171" i="9"/>
  <c r="M171" i="9"/>
  <c r="AN170" i="9"/>
  <c r="O170" i="9"/>
  <c r="N170" i="9"/>
  <c r="M170" i="9"/>
  <c r="O169" i="9"/>
  <c r="N169" i="9"/>
  <c r="M169" i="9"/>
  <c r="AN168" i="9"/>
  <c r="O168" i="9"/>
  <c r="N168" i="9"/>
  <c r="M168" i="9"/>
  <c r="AN167" i="9"/>
  <c r="O167" i="9"/>
  <c r="N167" i="9"/>
  <c r="M167" i="9"/>
  <c r="AN166" i="9"/>
  <c r="O166" i="9"/>
  <c r="N166" i="9"/>
  <c r="M166" i="9"/>
  <c r="O165" i="9"/>
  <c r="N165" i="9"/>
  <c r="M165" i="9"/>
  <c r="O164" i="9"/>
  <c r="N164" i="9"/>
  <c r="M164" i="9"/>
  <c r="AN163" i="9"/>
  <c r="O163" i="9"/>
  <c r="N163" i="9"/>
  <c r="M163" i="9"/>
  <c r="O162" i="9"/>
  <c r="N162" i="9"/>
  <c r="M162" i="9"/>
  <c r="O161" i="9"/>
  <c r="N161" i="9"/>
  <c r="M161" i="9"/>
  <c r="AN160" i="9"/>
  <c r="O160" i="9"/>
  <c r="N160" i="9"/>
  <c r="M160" i="9"/>
  <c r="AN159" i="9"/>
  <c r="O159" i="9"/>
  <c r="N159" i="9"/>
  <c r="M159" i="9"/>
  <c r="AN158" i="9"/>
  <c r="O158" i="9"/>
  <c r="N158" i="9"/>
  <c r="M158" i="9"/>
  <c r="AN157" i="9"/>
  <c r="O157" i="9"/>
  <c r="N157" i="9"/>
  <c r="M157" i="9"/>
  <c r="AN156" i="9"/>
  <c r="O156" i="9"/>
  <c r="N156" i="9"/>
  <c r="M156" i="9"/>
  <c r="AN155" i="9"/>
  <c r="O155" i="9"/>
  <c r="N155" i="9"/>
  <c r="M155" i="9"/>
  <c r="AN154" i="9"/>
  <c r="O154" i="9"/>
  <c r="N154" i="9"/>
  <c r="M154" i="9"/>
  <c r="AN153" i="9"/>
  <c r="O153" i="9"/>
  <c r="N153" i="9"/>
  <c r="M153" i="9"/>
  <c r="O152" i="9"/>
  <c r="N152" i="9"/>
  <c r="M152" i="9"/>
  <c r="AN151" i="9"/>
  <c r="O151" i="9"/>
  <c r="N151" i="9"/>
  <c r="M151" i="9"/>
  <c r="AN150" i="9"/>
  <c r="O150" i="9"/>
  <c r="N150" i="9"/>
  <c r="M150" i="9"/>
  <c r="AN149" i="9"/>
  <c r="O149" i="9"/>
  <c r="N149" i="9"/>
  <c r="M149" i="9"/>
  <c r="AN148" i="9"/>
  <c r="O148" i="9"/>
  <c r="N148" i="9"/>
  <c r="M148" i="9"/>
  <c r="AN147" i="9"/>
  <c r="O147" i="9"/>
  <c r="N147" i="9"/>
  <c r="M147" i="9"/>
  <c r="AN146" i="9"/>
  <c r="O146" i="9"/>
  <c r="N146" i="9"/>
  <c r="M146" i="9"/>
  <c r="O145" i="9"/>
  <c r="N145" i="9"/>
  <c r="M145" i="9"/>
  <c r="O144" i="9"/>
  <c r="N144" i="9"/>
  <c r="M144" i="9"/>
  <c r="AN143" i="9"/>
  <c r="O143" i="9"/>
  <c r="N143" i="9"/>
  <c r="M143" i="9"/>
  <c r="AN142" i="9"/>
  <c r="O142" i="9"/>
  <c r="N142" i="9"/>
  <c r="M142" i="9"/>
  <c r="AN141" i="9"/>
  <c r="O141" i="9"/>
  <c r="N141" i="9"/>
  <c r="M141" i="9"/>
  <c r="AN140" i="9"/>
  <c r="O140" i="9"/>
  <c r="N140" i="9"/>
  <c r="M140" i="9"/>
  <c r="AN139" i="9"/>
  <c r="O139" i="9"/>
  <c r="N139" i="9"/>
  <c r="M139" i="9"/>
  <c r="AN138" i="9"/>
  <c r="O138" i="9"/>
  <c r="N138" i="9"/>
  <c r="M138" i="9"/>
  <c r="O137" i="9"/>
  <c r="N137" i="9"/>
  <c r="M137" i="9"/>
  <c r="AN136" i="9"/>
  <c r="O136" i="9"/>
  <c r="N136" i="9"/>
  <c r="M136" i="9"/>
  <c r="O135" i="9"/>
  <c r="N135" i="9"/>
  <c r="M135" i="9"/>
  <c r="AN134" i="9"/>
  <c r="O134" i="9"/>
  <c r="N134" i="9"/>
  <c r="M134" i="9"/>
  <c r="O133" i="9"/>
  <c r="N133" i="9"/>
  <c r="M133" i="9"/>
  <c r="AN132" i="9"/>
  <c r="O132" i="9"/>
  <c r="N132" i="9"/>
  <c r="M132" i="9"/>
  <c r="O131" i="9"/>
  <c r="N131" i="9"/>
  <c r="M131" i="9"/>
  <c r="AN130" i="9"/>
  <c r="O130" i="9"/>
  <c r="N130" i="9"/>
  <c r="M130" i="9"/>
  <c r="AN129" i="9"/>
  <c r="O129" i="9"/>
  <c r="N129" i="9"/>
  <c r="M129" i="9"/>
  <c r="AN128" i="9"/>
  <c r="O128" i="9"/>
  <c r="N128" i="9"/>
  <c r="M128" i="9"/>
  <c r="AN127" i="9"/>
  <c r="O127" i="9"/>
  <c r="N127" i="9"/>
  <c r="M127" i="9"/>
  <c r="AN126" i="9"/>
  <c r="O126" i="9"/>
  <c r="N126" i="9"/>
  <c r="M126" i="9"/>
  <c r="AN125" i="9"/>
  <c r="O125" i="9"/>
  <c r="N125" i="9"/>
  <c r="M125" i="9"/>
  <c r="AN124" i="9"/>
  <c r="O124" i="9"/>
  <c r="N124" i="9"/>
  <c r="M124" i="9"/>
  <c r="AN123" i="9"/>
  <c r="O123" i="9"/>
  <c r="N123" i="9"/>
  <c r="M123" i="9"/>
  <c r="AN122" i="9"/>
  <c r="O122" i="9"/>
  <c r="N122" i="9"/>
  <c r="M122" i="9"/>
  <c r="AN121" i="9"/>
  <c r="O121" i="9"/>
  <c r="N121" i="9"/>
  <c r="M121" i="9"/>
  <c r="AN120" i="9"/>
  <c r="O120" i="9"/>
  <c r="N120" i="9"/>
  <c r="M120" i="9"/>
  <c r="AN119" i="9"/>
  <c r="O119" i="9"/>
  <c r="N119" i="9"/>
  <c r="M119" i="9"/>
  <c r="AN118" i="9"/>
  <c r="O118" i="9"/>
  <c r="N118" i="9"/>
  <c r="M118" i="9"/>
  <c r="AN117" i="9"/>
  <c r="O117" i="9"/>
  <c r="N117" i="9"/>
  <c r="M117" i="9"/>
  <c r="AN116" i="9"/>
  <c r="O116" i="9"/>
  <c r="N116" i="9"/>
  <c r="M116" i="9"/>
  <c r="AN115" i="9"/>
  <c r="O115" i="9"/>
  <c r="N115" i="9"/>
  <c r="M115" i="9"/>
  <c r="AN114" i="9"/>
  <c r="O114" i="9"/>
  <c r="N114" i="9"/>
  <c r="M114" i="9"/>
  <c r="AN113" i="9"/>
  <c r="O113" i="9"/>
  <c r="N113" i="9"/>
  <c r="M113" i="9"/>
  <c r="AN112" i="9"/>
  <c r="O112" i="9"/>
  <c r="N112" i="9"/>
  <c r="M112" i="9"/>
  <c r="AN111" i="9"/>
  <c r="O111" i="9"/>
  <c r="N111" i="9"/>
  <c r="M111" i="9"/>
  <c r="AN110" i="9"/>
  <c r="O110" i="9"/>
  <c r="N110" i="9"/>
  <c r="M110" i="9"/>
  <c r="AN109" i="9"/>
  <c r="O109" i="9"/>
  <c r="N109" i="9"/>
  <c r="M109" i="9"/>
  <c r="AN108" i="9"/>
  <c r="O108" i="9"/>
  <c r="N108" i="9"/>
  <c r="M108" i="9"/>
  <c r="AN107" i="9"/>
  <c r="O107" i="9"/>
  <c r="N107" i="9"/>
  <c r="M107" i="9"/>
  <c r="AN106" i="9"/>
  <c r="O106" i="9"/>
  <c r="N106" i="9"/>
  <c r="M106" i="9"/>
  <c r="AN105" i="9"/>
  <c r="O105" i="9"/>
  <c r="N105" i="9"/>
  <c r="M105" i="9"/>
  <c r="AN104" i="9"/>
  <c r="O104" i="9"/>
  <c r="N104" i="9"/>
  <c r="M104" i="9"/>
  <c r="AN103" i="9"/>
  <c r="O103" i="9"/>
  <c r="N103" i="9"/>
  <c r="M103" i="9"/>
  <c r="AN102" i="9"/>
  <c r="O102" i="9"/>
  <c r="N102" i="9"/>
  <c r="M102" i="9"/>
  <c r="AN101" i="9"/>
  <c r="O101" i="9"/>
  <c r="N101" i="9"/>
  <c r="M101" i="9"/>
  <c r="AN100" i="9"/>
  <c r="O100" i="9"/>
  <c r="N100" i="9"/>
  <c r="M100" i="9"/>
  <c r="AN99" i="9"/>
  <c r="O99" i="9"/>
  <c r="N99" i="9"/>
  <c r="M99" i="9"/>
  <c r="O98" i="9"/>
  <c r="N98" i="9"/>
  <c r="M98" i="9"/>
  <c r="AN97" i="9"/>
  <c r="O97" i="9"/>
  <c r="N97" i="9"/>
  <c r="M97" i="9"/>
  <c r="AN96" i="9"/>
  <c r="O96" i="9"/>
  <c r="N96" i="9"/>
  <c r="M96" i="9"/>
  <c r="AN95" i="9"/>
  <c r="O95" i="9"/>
  <c r="N95" i="9"/>
  <c r="M95" i="9"/>
  <c r="AN94" i="9"/>
  <c r="O94" i="9"/>
  <c r="N94" i="9"/>
  <c r="M94" i="9"/>
  <c r="AN93" i="9"/>
  <c r="O93" i="9"/>
  <c r="N93" i="9"/>
  <c r="M93" i="9"/>
  <c r="AN92" i="9"/>
  <c r="O92" i="9"/>
  <c r="N92" i="9"/>
  <c r="M92" i="9"/>
  <c r="AN91" i="9"/>
  <c r="O91" i="9"/>
  <c r="N91" i="9"/>
  <c r="M91" i="9"/>
  <c r="AN90" i="9"/>
  <c r="O90" i="9"/>
  <c r="N90" i="9"/>
  <c r="M90" i="9"/>
  <c r="AN89" i="9"/>
  <c r="O89" i="9"/>
  <c r="N89" i="9"/>
  <c r="M89" i="9"/>
  <c r="O88" i="9"/>
  <c r="N88" i="9"/>
  <c r="M88" i="9"/>
  <c r="AN87" i="9"/>
  <c r="O87" i="9"/>
  <c r="N87" i="9"/>
  <c r="M87" i="9"/>
  <c r="AN86" i="9"/>
  <c r="O86" i="9"/>
  <c r="N86" i="9"/>
  <c r="M86" i="9"/>
  <c r="AN85" i="9"/>
  <c r="O85" i="9"/>
  <c r="N85" i="9"/>
  <c r="M85" i="9"/>
  <c r="O84" i="9"/>
  <c r="N84" i="9"/>
  <c r="M84" i="9"/>
  <c r="AN83" i="9"/>
  <c r="O83" i="9"/>
  <c r="N83" i="9"/>
  <c r="M83" i="9"/>
  <c r="AN82" i="9"/>
  <c r="O82" i="9"/>
  <c r="N82" i="9"/>
  <c r="M82" i="9"/>
  <c r="AN81" i="9"/>
  <c r="O81" i="9"/>
  <c r="N81" i="9"/>
  <c r="M81" i="9"/>
  <c r="AN80" i="9"/>
  <c r="O80" i="9"/>
  <c r="N80" i="9"/>
  <c r="M80" i="9"/>
  <c r="AN79" i="9"/>
  <c r="O79" i="9"/>
  <c r="N79" i="9"/>
  <c r="M79" i="9"/>
  <c r="AN78" i="9"/>
  <c r="O78" i="9"/>
  <c r="N78" i="9"/>
  <c r="M78" i="9"/>
  <c r="AN77" i="9"/>
  <c r="O77" i="9"/>
  <c r="N77" i="9"/>
  <c r="M77" i="9"/>
  <c r="AN76" i="9"/>
  <c r="O76" i="9"/>
  <c r="N76" i="9"/>
  <c r="M76" i="9"/>
  <c r="AN75" i="9"/>
  <c r="O75" i="9"/>
  <c r="N75" i="9"/>
  <c r="M75" i="9"/>
  <c r="AN74" i="9"/>
  <c r="O74" i="9"/>
  <c r="N74" i="9"/>
  <c r="M74" i="9"/>
  <c r="AN73" i="9"/>
  <c r="O73" i="9"/>
  <c r="N73" i="9"/>
  <c r="M73" i="9"/>
  <c r="AN72" i="9"/>
  <c r="O72" i="9"/>
  <c r="N72" i="9"/>
  <c r="M72" i="9"/>
  <c r="AN71" i="9"/>
  <c r="O71" i="9"/>
  <c r="N71" i="9"/>
  <c r="M71" i="9"/>
  <c r="AN70" i="9"/>
  <c r="O70" i="9"/>
  <c r="N70" i="9"/>
  <c r="M70" i="9"/>
  <c r="AN69" i="9"/>
  <c r="O69" i="9"/>
  <c r="N69" i="9"/>
  <c r="M69" i="9"/>
  <c r="AN68" i="9"/>
  <c r="O68" i="9"/>
  <c r="N68" i="9"/>
  <c r="M68" i="9"/>
  <c r="AN67" i="9"/>
  <c r="O67" i="9"/>
  <c r="N67" i="9"/>
  <c r="M67" i="9"/>
  <c r="AN66" i="9"/>
  <c r="O66" i="9"/>
  <c r="N66" i="9"/>
  <c r="M66" i="9"/>
  <c r="AN65" i="9"/>
  <c r="O65" i="9"/>
  <c r="N65" i="9"/>
  <c r="M65" i="9"/>
  <c r="AN64" i="9"/>
  <c r="O64" i="9"/>
  <c r="N64" i="9"/>
  <c r="M64" i="9"/>
  <c r="AN63" i="9"/>
  <c r="O63" i="9"/>
  <c r="N63" i="9"/>
  <c r="M63" i="9"/>
  <c r="AN62" i="9"/>
  <c r="O62" i="9"/>
  <c r="N62" i="9"/>
  <c r="M62" i="9"/>
  <c r="AN61" i="9"/>
  <c r="O61" i="9"/>
  <c r="N61" i="9"/>
  <c r="M61" i="9"/>
  <c r="AN60" i="9"/>
  <c r="O60" i="9"/>
  <c r="N60" i="9"/>
  <c r="M60" i="9"/>
  <c r="AN59" i="9"/>
  <c r="O59" i="9"/>
  <c r="N59" i="9"/>
  <c r="M59" i="9"/>
  <c r="AN58" i="9"/>
  <c r="O58" i="9"/>
  <c r="N58" i="9"/>
  <c r="M58" i="9"/>
  <c r="AN57" i="9"/>
  <c r="O57" i="9"/>
  <c r="N57" i="9"/>
  <c r="M57" i="9"/>
  <c r="AN56" i="9"/>
  <c r="O56" i="9"/>
  <c r="N56" i="9"/>
  <c r="M56" i="9"/>
  <c r="AN55" i="9"/>
  <c r="O55" i="9"/>
  <c r="N55" i="9"/>
  <c r="M55" i="9"/>
  <c r="AN54" i="9"/>
  <c r="O54" i="9"/>
  <c r="N54" i="9"/>
  <c r="M54" i="9"/>
  <c r="AN53" i="9"/>
  <c r="O53" i="9"/>
  <c r="N53" i="9"/>
  <c r="M53" i="9"/>
  <c r="AN52" i="9"/>
  <c r="O52" i="9"/>
  <c r="N52" i="9"/>
  <c r="M52" i="9"/>
  <c r="AN51" i="9"/>
  <c r="O51" i="9"/>
  <c r="N51" i="9"/>
  <c r="M51" i="9"/>
  <c r="AN50" i="9"/>
  <c r="O50" i="9"/>
  <c r="N50" i="9"/>
  <c r="M50" i="9"/>
  <c r="AN49" i="9"/>
  <c r="O49" i="9"/>
  <c r="N49" i="9"/>
  <c r="M49" i="9"/>
  <c r="AN48" i="9"/>
  <c r="O48" i="9"/>
  <c r="N48" i="9"/>
  <c r="M48" i="9"/>
  <c r="AN47" i="9"/>
  <c r="O47" i="9"/>
  <c r="N47" i="9"/>
  <c r="M47" i="9"/>
  <c r="AN46" i="9"/>
  <c r="O46" i="9"/>
  <c r="N46" i="9"/>
  <c r="M46" i="9"/>
  <c r="AN45" i="9"/>
  <c r="O45" i="9"/>
  <c r="N45" i="9"/>
  <c r="M45" i="9"/>
  <c r="AN44" i="9"/>
  <c r="O44" i="9"/>
  <c r="N44" i="9"/>
  <c r="M44" i="9"/>
  <c r="AN43" i="9"/>
  <c r="O43" i="9"/>
  <c r="N43" i="9"/>
  <c r="M43" i="9"/>
  <c r="AN42" i="9"/>
  <c r="O42" i="9"/>
  <c r="N42" i="9"/>
  <c r="M42" i="9"/>
  <c r="AN41" i="9"/>
  <c r="O41" i="9"/>
  <c r="N41" i="9"/>
  <c r="M41" i="9"/>
  <c r="AN40" i="9"/>
  <c r="O40" i="9"/>
  <c r="N40" i="9"/>
  <c r="M40" i="9"/>
  <c r="AN39" i="9"/>
  <c r="O39" i="9"/>
  <c r="N39" i="9"/>
  <c r="M39" i="9"/>
  <c r="AN38" i="9"/>
  <c r="O38" i="9"/>
  <c r="N38" i="9"/>
  <c r="M38" i="9"/>
  <c r="AN37" i="9"/>
  <c r="O37" i="9"/>
  <c r="N37" i="9"/>
  <c r="M37" i="9"/>
  <c r="AN36" i="9"/>
  <c r="O36" i="9"/>
  <c r="N36" i="9"/>
  <c r="M36" i="9"/>
  <c r="AN35" i="9"/>
  <c r="O35" i="9"/>
  <c r="N35" i="9"/>
  <c r="M35" i="9"/>
  <c r="O34" i="9"/>
  <c r="N34" i="9"/>
  <c r="M34" i="9"/>
  <c r="O33" i="9"/>
  <c r="N33" i="9"/>
  <c r="M33" i="9"/>
  <c r="O32" i="9"/>
  <c r="N32" i="9"/>
  <c r="M32" i="9"/>
  <c r="O31" i="9"/>
  <c r="N31" i="9"/>
  <c r="M31" i="9"/>
  <c r="O30" i="9"/>
  <c r="N30" i="9"/>
  <c r="M30" i="9"/>
  <c r="O29" i="9"/>
  <c r="N29" i="9"/>
  <c r="M29" i="9"/>
  <c r="O28" i="9"/>
  <c r="N28" i="9"/>
  <c r="M28" i="9"/>
  <c r="O27" i="9"/>
  <c r="N27" i="9"/>
  <c r="M27" i="9"/>
  <c r="O26" i="9"/>
  <c r="N26" i="9"/>
  <c r="M26" i="9"/>
  <c r="O25" i="9"/>
  <c r="N25" i="9"/>
  <c r="M25" i="9"/>
  <c r="O24" i="9"/>
  <c r="N24" i="9"/>
  <c r="M24" i="9"/>
  <c r="O23" i="9"/>
  <c r="N23" i="9"/>
  <c r="M23" i="9"/>
  <c r="O22" i="9"/>
  <c r="N22" i="9"/>
  <c r="M22" i="9"/>
  <c r="O21" i="9"/>
  <c r="N21" i="9"/>
  <c r="M21" i="9"/>
  <c r="O20" i="9"/>
  <c r="N20" i="9"/>
  <c r="M20" i="9"/>
  <c r="O19" i="9"/>
  <c r="N19" i="9"/>
  <c r="M19" i="9"/>
  <c r="O18" i="9"/>
  <c r="N18" i="9"/>
  <c r="M18" i="9"/>
  <c r="O17" i="9"/>
  <c r="N17" i="9"/>
  <c r="M17" i="9"/>
  <c r="O16" i="9"/>
  <c r="N16" i="9"/>
  <c r="M16" i="9"/>
  <c r="O15" i="9"/>
  <c r="N15" i="9"/>
  <c r="E1020" i="9"/>
  <c r="AJ928" i="9" l="1"/>
  <c r="AJ877" i="9"/>
  <c r="AJ812" i="9"/>
  <c r="AJ990" i="9"/>
  <c r="AJ968" i="9"/>
  <c r="AJ794" i="9"/>
  <c r="AR794" i="9" s="1"/>
  <c r="AS794" i="9" s="1"/>
  <c r="AJ840" i="9"/>
  <c r="AR840" i="9" s="1"/>
  <c r="AS840" i="9" s="1"/>
  <c r="AJ904" i="9"/>
  <c r="AR904" i="9" s="1"/>
  <c r="AS904" i="9" s="1"/>
  <c r="AJ948" i="9"/>
  <c r="AJ791" i="9"/>
  <c r="AJ895" i="9"/>
  <c r="AJ841" i="9"/>
  <c r="AJ781" i="9"/>
  <c r="AJ1006" i="9"/>
  <c r="AR1006" i="9" s="1"/>
  <c r="AS1006" i="9" s="1"/>
  <c r="AJ943" i="9"/>
  <c r="AR943" i="9" s="1"/>
  <c r="AS943" i="9" s="1"/>
  <c r="AJ971" i="9"/>
  <c r="AR971" i="9" s="1"/>
  <c r="AS971" i="9" s="1"/>
  <c r="AJ954" i="9"/>
  <c r="AJ898" i="9"/>
  <c r="AJ874" i="9"/>
  <c r="AJ856" i="9"/>
  <c r="AJ800" i="9"/>
  <c r="AJ863" i="9"/>
  <c r="AR863" i="9" s="1"/>
  <c r="AS863" i="9" s="1"/>
  <c r="AJ763" i="9"/>
  <c r="AR763" i="9" s="1"/>
  <c r="AS763" i="9" s="1"/>
  <c r="AJ798" i="9"/>
  <c r="AR798" i="9" s="1"/>
  <c r="AS798" i="9" s="1"/>
  <c r="AJ751" i="9"/>
  <c r="AJ947" i="9"/>
  <c r="AJ817" i="9"/>
  <c r="AJ825" i="9"/>
  <c r="AJ741" i="9"/>
  <c r="AJ925" i="9"/>
  <c r="AR925" i="9" s="1"/>
  <c r="AS925" i="9" s="1"/>
  <c r="AJ950" i="9"/>
  <c r="AR950" i="9" s="1"/>
  <c r="AS950" i="9" s="1"/>
  <c r="AJ858" i="9"/>
  <c r="AR858" i="9" s="1"/>
  <c r="AS858" i="9" s="1"/>
  <c r="AJ929" i="9"/>
  <c r="AJ986" i="9"/>
  <c r="AJ987" i="9"/>
  <c r="AJ1007" i="9"/>
  <c r="AJ988" i="9"/>
  <c r="AJ720" i="9"/>
  <c r="AR720" i="9" s="1"/>
  <c r="AS720" i="9" s="1"/>
  <c r="AJ1014" i="9"/>
  <c r="AR1014" i="9" s="1"/>
  <c r="AS1014" i="9" s="1"/>
  <c r="AJ844" i="9"/>
  <c r="AR844" i="9" s="1"/>
  <c r="AS844" i="9" s="1"/>
  <c r="AJ792" i="9"/>
  <c r="AJ773" i="9"/>
  <c r="AJ956" i="9"/>
  <c r="AJ1002" i="9"/>
  <c r="AJ940" i="9"/>
  <c r="AJ853" i="9"/>
  <c r="AR853" i="9" s="1"/>
  <c r="AS853" i="9" s="1"/>
  <c r="AJ823" i="9"/>
  <c r="AR823" i="9" s="1"/>
  <c r="AS823" i="9" s="1"/>
  <c r="AJ980" i="9"/>
  <c r="AR980" i="9" s="1"/>
  <c r="AS980" i="9" s="1"/>
  <c r="AJ714" i="9"/>
  <c r="AJ959" i="9"/>
  <c r="AJ939" i="9"/>
  <c r="AJ965" i="9"/>
  <c r="AJ726" i="9"/>
  <c r="AJ797" i="9"/>
  <c r="AJ876" i="9"/>
  <c r="AR876" i="9" s="1"/>
  <c r="AS876" i="9" s="1"/>
  <c r="AJ960" i="9"/>
  <c r="AR960" i="9" s="1"/>
  <c r="AS960" i="9" s="1"/>
  <c r="AJ890" i="9"/>
  <c r="AJ907" i="9"/>
  <c r="AJ924" i="9"/>
  <c r="AJ889" i="9"/>
  <c r="AJ875" i="9"/>
  <c r="AR875" i="9" s="1"/>
  <c r="AS875" i="9" s="1"/>
  <c r="AJ788" i="9"/>
  <c r="AJ897" i="9"/>
  <c r="AJ835" i="9"/>
  <c r="AR835" i="9" s="1"/>
  <c r="AS835" i="9" s="1"/>
  <c r="AJ996" i="9"/>
  <c r="AJ768" i="9"/>
  <c r="AJ918" i="9"/>
  <c r="AJ899" i="9"/>
  <c r="AJ730" i="9"/>
  <c r="AR730" i="9" s="1"/>
  <c r="AS730" i="9" s="1"/>
  <c r="AJ932" i="9"/>
  <c r="AR932" i="9" s="1"/>
  <c r="AS932" i="9" s="1"/>
  <c r="AJ976" i="9"/>
  <c r="AR976" i="9" s="1"/>
  <c r="AS976" i="9" s="1"/>
  <c r="AJ975" i="9"/>
  <c r="AR975" i="9" s="1"/>
  <c r="AS975" i="9" s="1"/>
  <c r="AJ740" i="9"/>
  <c r="AJ806" i="9"/>
  <c r="AJ900" i="9"/>
  <c r="AJ774" i="9"/>
  <c r="AJ938" i="9"/>
  <c r="AR938" i="9" s="1"/>
  <c r="AS938" i="9" s="1"/>
  <c r="AJ973" i="9"/>
  <c r="AR973" i="9" s="1"/>
  <c r="AS973" i="9" s="1"/>
  <c r="AJ995" i="9"/>
  <c r="AR995" i="9" s="1"/>
  <c r="AS995" i="9" s="1"/>
  <c r="AJ767" i="9"/>
  <c r="AR767" i="9" s="1"/>
  <c r="AS767" i="9" s="1"/>
  <c r="AJ744" i="9"/>
  <c r="AJ834" i="9"/>
  <c r="AJ934" i="9"/>
  <c r="AJ795" i="9"/>
  <c r="AJ779" i="9"/>
  <c r="AR779" i="9" s="1"/>
  <c r="AS779" i="9" s="1"/>
  <c r="AJ775" i="9"/>
  <c r="AJ967" i="9"/>
  <c r="AR967" i="9" s="1"/>
  <c r="AS967" i="9" s="1"/>
  <c r="AJ782" i="9"/>
  <c r="AR782" i="9" s="1"/>
  <c r="AS782" i="9" s="1"/>
  <c r="AJ862" i="9"/>
  <c r="AJ911" i="9"/>
  <c r="AJ868" i="9"/>
  <c r="AJ799" i="9"/>
  <c r="AJ961" i="9"/>
  <c r="AR961" i="9" s="1"/>
  <c r="AS961" i="9" s="1"/>
  <c r="AJ985" i="9"/>
  <c r="AR985" i="9" s="1"/>
  <c r="AS985" i="9" s="1"/>
  <c r="AJ983" i="9"/>
  <c r="AR983" i="9" s="1"/>
  <c r="AS983" i="9" s="1"/>
  <c r="AJ805" i="9"/>
  <c r="AR805" i="9" s="1"/>
  <c r="AS805" i="9" s="1"/>
  <c r="AJ974" i="9"/>
  <c r="AJ749" i="9"/>
  <c r="AJ894" i="9"/>
  <c r="AJ951" i="9"/>
  <c r="AJ748" i="9"/>
  <c r="AR748" i="9" s="1"/>
  <c r="AS748" i="9" s="1"/>
  <c r="AJ970" i="9"/>
  <c r="AR970" i="9" s="1"/>
  <c r="AS970" i="9" s="1"/>
  <c r="AJ880" i="9"/>
  <c r="AR880" i="9" s="1"/>
  <c r="AS880" i="9" s="1"/>
  <c r="AJ882" i="9"/>
  <c r="AR882" i="9" s="1"/>
  <c r="AS882" i="9" s="1"/>
  <c r="AJ949" i="9"/>
  <c r="AJ727" i="9"/>
  <c r="AJ851" i="9"/>
  <c r="AJ1000" i="9"/>
  <c r="AJ888" i="9"/>
  <c r="AR888" i="9" s="1"/>
  <c r="AS888" i="9" s="1"/>
  <c r="AJ887" i="9"/>
  <c r="AL887" i="9" s="1"/>
  <c r="AJ807" i="9"/>
  <c r="AR807" i="9" s="1"/>
  <c r="AS807" i="9" s="1"/>
  <c r="AJ764" i="9"/>
  <c r="AR764" i="9" s="1"/>
  <c r="AS764" i="9" s="1"/>
  <c r="AJ914" i="9"/>
  <c r="AJ786" i="9"/>
  <c r="AJ916" i="9"/>
  <c r="AJ885" i="9"/>
  <c r="AJ849" i="9"/>
  <c r="AR849" i="9" s="1"/>
  <c r="AS849" i="9" s="1"/>
  <c r="AJ933" i="9"/>
  <c r="AR933" i="9" s="1"/>
  <c r="AS933" i="9" s="1"/>
  <c r="AJ761" i="9"/>
  <c r="AR761" i="9" s="1"/>
  <c r="AS761" i="9" s="1"/>
  <c r="AJ912" i="9"/>
  <c r="AJ1008" i="9"/>
  <c r="AJ942" i="9"/>
  <c r="AJ893" i="9"/>
  <c r="AJ998" i="9"/>
  <c r="AJ997" i="9"/>
  <c r="AR997" i="9" s="1"/>
  <c r="AS997" i="9" s="1"/>
  <c r="AJ832" i="9"/>
  <c r="AJ883" i="9"/>
  <c r="AR883" i="9" s="1"/>
  <c r="AS883" i="9" s="1"/>
  <c r="AJ760" i="9"/>
  <c r="AR760" i="9" s="1"/>
  <c r="AS760" i="9" s="1"/>
  <c r="AJ804" i="9"/>
  <c r="AJ846" i="9"/>
  <c r="AJ969" i="9"/>
  <c r="AJ901" i="9"/>
  <c r="AJ755" i="9"/>
  <c r="AR755" i="9" s="1"/>
  <c r="AS755" i="9" s="1"/>
  <c r="AJ757" i="9"/>
  <c r="AR757" i="9" s="1"/>
  <c r="AS757" i="9" s="1"/>
  <c r="AJ921" i="9"/>
  <c r="AR921" i="9" s="1"/>
  <c r="AS921" i="9" s="1"/>
  <c r="AJ989" i="9"/>
  <c r="AR989" i="9" s="1"/>
  <c r="AS989" i="9" s="1"/>
  <c r="AJ870" i="9"/>
  <c r="AJ776" i="9"/>
  <c r="AJ829" i="9"/>
  <c r="AJ935" i="9"/>
  <c r="AJ917" i="9"/>
  <c r="AR917" i="9" s="1"/>
  <c r="AS917" i="9" s="1"/>
  <c r="AJ772" i="9"/>
  <c r="AR772" i="9" s="1"/>
  <c r="AS772" i="9" s="1"/>
  <c r="AJ732" i="9"/>
  <c r="AJ837" i="9"/>
  <c r="AR837" i="9" s="1"/>
  <c r="AS837" i="9" s="1"/>
  <c r="AJ737" i="9"/>
  <c r="AR737" i="9" s="1"/>
  <c r="AS737" i="9" s="1"/>
  <c r="AJ992" i="9"/>
  <c r="AJ777" i="9"/>
  <c r="AJ978" i="9"/>
  <c r="AJ830" i="9"/>
  <c r="AJ808" i="9"/>
  <c r="AJ784" i="9"/>
  <c r="AR784" i="9" s="1"/>
  <c r="AS784" i="9" s="1"/>
  <c r="AJ796" i="9"/>
  <c r="AR796" i="9" s="1"/>
  <c r="AS796" i="9" s="1"/>
  <c r="AJ729" i="9"/>
  <c r="AJ891" i="9"/>
  <c r="AR891" i="9" s="1"/>
  <c r="AS891" i="9" s="1"/>
  <c r="AJ941" i="9"/>
  <c r="AR941" i="9" s="1"/>
  <c r="AS941" i="9" s="1"/>
  <c r="AJ908" i="9"/>
  <c r="AJ819" i="9"/>
  <c r="AR819" i="9" s="1"/>
  <c r="AS819" i="9" s="1"/>
  <c r="AJ828" i="9"/>
  <c r="AR828" i="9" s="1"/>
  <c r="AS828" i="9" s="1"/>
  <c r="AJ753" i="9"/>
  <c r="AR753" i="9" s="1"/>
  <c r="AS753" i="9" s="1"/>
  <c r="AJ717" i="9"/>
  <c r="AR717" i="9" s="1"/>
  <c r="AS717" i="9" s="1"/>
  <c r="AJ733" i="9"/>
  <c r="AJ814" i="9"/>
  <c r="AJ845" i="9"/>
  <c r="AJ909" i="9"/>
  <c r="AJ811" i="9"/>
  <c r="AR811" i="9" s="1"/>
  <c r="AS811" i="9" s="1"/>
  <c r="AJ957" i="9"/>
  <c r="AR957" i="9" s="1"/>
  <c r="AS957" i="9" s="1"/>
  <c r="AJ735" i="9"/>
  <c r="AR735" i="9" s="1"/>
  <c r="AS735" i="9" s="1"/>
  <c r="AJ955" i="9"/>
  <c r="AM955" i="9" s="1"/>
  <c r="AO955" i="9" s="1"/>
  <c r="AJ750" i="9"/>
  <c r="AR750" i="9" s="1"/>
  <c r="AS750" i="9" s="1"/>
  <c r="AJ843" i="9"/>
  <c r="AR843" i="9" s="1"/>
  <c r="AS843" i="9" s="1"/>
  <c r="AJ754" i="9"/>
  <c r="AR754" i="9" s="1"/>
  <c r="AS754" i="9" s="1"/>
  <c r="AJ722" i="9"/>
  <c r="AJ910" i="9"/>
  <c r="AR910" i="9" s="1"/>
  <c r="AS910" i="9" s="1"/>
  <c r="AJ964" i="9"/>
  <c r="AR964" i="9" s="1"/>
  <c r="AS964" i="9" s="1"/>
  <c r="AJ785" i="9"/>
  <c r="AR785" i="9" s="1"/>
  <c r="AS785" i="9" s="1"/>
  <c r="AJ859" i="9"/>
  <c r="AR859" i="9" s="1"/>
  <c r="AS859" i="9" s="1"/>
  <c r="AJ820" i="9"/>
  <c r="AR820" i="9" s="1"/>
  <c r="AS820" i="9" s="1"/>
  <c r="AJ765" i="9"/>
  <c r="AR765" i="9" s="1"/>
  <c r="AS765" i="9" s="1"/>
  <c r="AJ716" i="9"/>
  <c r="AR716" i="9" s="1"/>
  <c r="AJ831" i="9"/>
  <c r="AJ736" i="9"/>
  <c r="AR736" i="9" s="1"/>
  <c r="AS736" i="9" s="1"/>
  <c r="AJ866" i="9"/>
  <c r="AR866" i="9" s="1"/>
  <c r="AS866" i="9" s="1"/>
  <c r="AJ869" i="9"/>
  <c r="AR869" i="9" s="1"/>
  <c r="AS869" i="9" s="1"/>
  <c r="AJ822" i="9"/>
  <c r="AR822" i="9" s="1"/>
  <c r="AS822" i="9" s="1"/>
  <c r="AJ886" i="9"/>
  <c r="AJ944" i="9"/>
  <c r="AJ783" i="9"/>
  <c r="AJ966" i="9"/>
  <c r="AJ903" i="9"/>
  <c r="AR903" i="9" s="1"/>
  <c r="AS903" i="9" s="1"/>
  <c r="AJ913" i="9"/>
  <c r="AR913" i="9" s="1"/>
  <c r="AS913" i="9" s="1"/>
  <c r="AJ816" i="9"/>
  <c r="AR816" i="9" s="1"/>
  <c r="AS816" i="9" s="1"/>
  <c r="AJ1010" i="9"/>
  <c r="AR1010" i="9" s="1"/>
  <c r="AS1010" i="9" s="1"/>
  <c r="AJ1001" i="9"/>
  <c r="AR1001" i="9" s="1"/>
  <c r="AS1001" i="9" s="1"/>
  <c r="AJ1013" i="9"/>
  <c r="AR1013" i="9" s="1"/>
  <c r="AS1013" i="9" s="1"/>
  <c r="AJ728" i="9"/>
  <c r="AR728" i="9" s="1"/>
  <c r="AS728" i="9" s="1"/>
  <c r="AJ920" i="9"/>
  <c r="AJ927" i="9"/>
  <c r="AR927" i="9" s="1"/>
  <c r="AS927" i="9" s="1"/>
  <c r="AJ930" i="9"/>
  <c r="AJ719" i="9"/>
  <c r="AR719" i="9" s="1"/>
  <c r="AS719" i="9" s="1"/>
  <c r="AJ787" i="9"/>
  <c r="AR787" i="9" s="1"/>
  <c r="AS787" i="9" s="1"/>
  <c r="AJ945" i="9"/>
  <c r="AR945" i="9" s="1"/>
  <c r="AS945" i="9" s="1"/>
  <c r="AJ771" i="9"/>
  <c r="AR771" i="9" s="1"/>
  <c r="AS771" i="9" s="1"/>
  <c r="AJ847" i="9"/>
  <c r="AJ842" i="9"/>
  <c r="AJ734" i="9"/>
  <c r="AR734" i="9" s="1"/>
  <c r="AS734" i="9" s="1"/>
  <c r="AJ752" i="9"/>
  <c r="AR752" i="9" s="1"/>
  <c r="AS752" i="9" s="1"/>
  <c r="AJ952" i="9"/>
  <c r="AR952" i="9" s="1"/>
  <c r="AS952" i="9" s="1"/>
  <c r="AJ759" i="9"/>
  <c r="AR759" i="9" s="1"/>
  <c r="AS759" i="9" s="1"/>
  <c r="AJ946" i="9"/>
  <c r="AJ725" i="9"/>
  <c r="AJ892" i="9"/>
  <c r="AJ809" i="9"/>
  <c r="AJ1011" i="9"/>
  <c r="AR1011" i="9" s="1"/>
  <c r="AS1011" i="9" s="1"/>
  <c r="AJ953" i="9"/>
  <c r="AR953" i="9" s="1"/>
  <c r="AS953" i="9" s="1"/>
  <c r="AJ848" i="9"/>
  <c r="AR848" i="9" s="1"/>
  <c r="AS848" i="9" s="1"/>
  <c r="AJ878" i="9"/>
  <c r="AR878" i="9" s="1"/>
  <c r="AS878" i="9" s="1"/>
  <c r="AJ922" i="9"/>
  <c r="AJ1004" i="9"/>
  <c r="AR1004" i="9" s="1"/>
  <c r="AS1004" i="9" s="1"/>
  <c r="AJ931" i="9"/>
  <c r="AR931" i="9" s="1"/>
  <c r="AS931" i="9" s="1"/>
  <c r="AJ743" i="9"/>
  <c r="AJ864" i="9"/>
  <c r="AR864" i="9" s="1"/>
  <c r="AS864" i="9" s="1"/>
  <c r="AJ906" i="9"/>
  <c r="AJ762" i="9"/>
  <c r="AR762" i="9" s="1"/>
  <c r="AS762" i="9" s="1"/>
  <c r="AJ802" i="9"/>
  <c r="AR802" i="9" s="1"/>
  <c r="AS802" i="9" s="1"/>
  <c r="AJ1003" i="9"/>
  <c r="AJ896" i="9"/>
  <c r="AJ731" i="9"/>
  <c r="AJ855" i="9"/>
  <c r="AJ881" i="9"/>
  <c r="AR881" i="9" s="1"/>
  <c r="AS881" i="9" s="1"/>
  <c r="AJ723" i="9"/>
  <c r="AR723" i="9" s="1"/>
  <c r="AS723" i="9" s="1"/>
  <c r="AJ872" i="9"/>
  <c r="AR872" i="9" s="1"/>
  <c r="AS872" i="9" s="1"/>
  <c r="AJ1005" i="9"/>
  <c r="AR1005" i="9" s="1"/>
  <c r="AS1005" i="9" s="1"/>
  <c r="AJ867" i="9"/>
  <c r="AJ873" i="9"/>
  <c r="AJ860" i="9"/>
  <c r="AR860" i="9" s="1"/>
  <c r="AS860" i="9" s="1"/>
  <c r="AJ813" i="9"/>
  <c r="AJ977" i="9"/>
  <c r="AR977" i="9" s="1"/>
  <c r="AS977" i="9" s="1"/>
  <c r="AJ718" i="9"/>
  <c r="AR718" i="9" s="1"/>
  <c r="AS718" i="9" s="1"/>
  <c r="AJ818" i="9"/>
  <c r="AR818" i="9" s="1"/>
  <c r="AS818" i="9" s="1"/>
  <c r="AJ790" i="9"/>
  <c r="AR790" i="9" s="1"/>
  <c r="AS790" i="9" s="1"/>
  <c r="AJ824" i="9"/>
  <c r="AJ919" i="9"/>
  <c r="AR919" i="9" s="1"/>
  <c r="AS919" i="9" s="1"/>
  <c r="AJ962" i="9"/>
  <c r="AR962" i="9" s="1"/>
  <c r="AS962" i="9" s="1"/>
  <c r="AJ991" i="9"/>
  <c r="AJ981" i="9"/>
  <c r="AR981" i="9" s="1"/>
  <c r="AS981" i="9" s="1"/>
  <c r="AJ936" i="9"/>
  <c r="AJ778" i="9"/>
  <c r="AR778" i="9" s="1"/>
  <c r="AS778" i="9" s="1"/>
  <c r="AJ854" i="9"/>
  <c r="AR854" i="9" s="1"/>
  <c r="AS854" i="9" s="1"/>
  <c r="AJ884" i="9"/>
  <c r="AJ984" i="9"/>
  <c r="AJ724" i="9"/>
  <c r="AR724" i="9" s="1"/>
  <c r="AS724" i="9" s="1"/>
  <c r="AJ739" i="9"/>
  <c r="AJ793" i="9"/>
  <c r="AR793" i="9" s="1"/>
  <c r="AS793" i="9" s="1"/>
  <c r="AJ871" i="9"/>
  <c r="AR871" i="9" s="1"/>
  <c r="AS871" i="9" s="1"/>
  <c r="AJ999" i="9"/>
  <c r="AJ1012" i="9"/>
  <c r="AR1012" i="9" s="1"/>
  <c r="AS1012" i="9" s="1"/>
  <c r="AJ815" i="9"/>
  <c r="AJ850" i="9"/>
  <c r="AJ738" i="9"/>
  <c r="AR738" i="9" s="1"/>
  <c r="AS738" i="9" s="1"/>
  <c r="AJ905" i="9"/>
  <c r="AJ923" i="9"/>
  <c r="AR923" i="9" s="1"/>
  <c r="AS923" i="9" s="1"/>
  <c r="AJ801" i="9"/>
  <c r="AR801" i="9" s="1"/>
  <c r="AS801" i="9" s="1"/>
  <c r="AJ937" i="9"/>
  <c r="AR937" i="9" s="1"/>
  <c r="AS937" i="9" s="1"/>
  <c r="AJ902" i="9"/>
  <c r="AR902" i="9" s="1"/>
  <c r="AS902" i="9" s="1"/>
  <c r="AJ766" i="9"/>
  <c r="AR766" i="9" s="1"/>
  <c r="AS766" i="9" s="1"/>
  <c r="AJ826" i="9"/>
  <c r="AR826" i="9" s="1"/>
  <c r="AS826" i="9" s="1"/>
  <c r="AJ865" i="9"/>
  <c r="AR865" i="9" s="1"/>
  <c r="AS865" i="9" s="1"/>
  <c r="AJ810" i="9"/>
  <c r="AJ836" i="9"/>
  <c r="AR836" i="9" s="1"/>
  <c r="AS836" i="9" s="1"/>
  <c r="AJ915" i="9"/>
  <c r="AR915" i="9" s="1"/>
  <c r="AS915" i="9" s="1"/>
  <c r="AJ758" i="9"/>
  <c r="AR758" i="9" s="1"/>
  <c r="AS758" i="9" s="1"/>
  <c r="AJ746" i="9"/>
  <c r="AJ745" i="9"/>
  <c r="AJ742" i="9"/>
  <c r="AJ756" i="9"/>
  <c r="AR756" i="9" s="1"/>
  <c r="AS756" i="9" s="1"/>
  <c r="AJ857" i="9"/>
  <c r="AR857" i="9" s="1"/>
  <c r="AS857" i="9" s="1"/>
  <c r="AJ839" i="9"/>
  <c r="AR839" i="9" s="1"/>
  <c r="AS839" i="9" s="1"/>
  <c r="AJ838" i="9"/>
  <c r="AR838" i="9" s="1"/>
  <c r="AS838" i="9" s="1"/>
  <c r="AJ821" i="9"/>
  <c r="AR821" i="9" s="1"/>
  <c r="AS821" i="9" s="1"/>
  <c r="AJ803" i="9"/>
  <c r="AR803" i="9" s="1"/>
  <c r="AS803" i="9" s="1"/>
  <c r="AJ993" i="9"/>
  <c r="AJ827" i="9"/>
  <c r="AJ979" i="9"/>
  <c r="AR979" i="9" s="1"/>
  <c r="AS979" i="9" s="1"/>
  <c r="AJ994" i="9"/>
  <c r="AJ926" i="9"/>
  <c r="AR926" i="9" s="1"/>
  <c r="AS926" i="9" s="1"/>
  <c r="AJ852" i="9"/>
  <c r="AR852" i="9" s="1"/>
  <c r="AS852" i="9" s="1"/>
  <c r="AJ958" i="9"/>
  <c r="AR958" i="9" s="1"/>
  <c r="AS958" i="9" s="1"/>
  <c r="AJ715" i="9"/>
  <c r="AR715" i="9" s="1"/>
  <c r="AS715" i="9" s="1"/>
  <c r="AJ1009" i="9"/>
  <c r="AR1009" i="9" s="1"/>
  <c r="AS1009" i="9" s="1"/>
  <c r="AJ780" i="9"/>
  <c r="AR780" i="9" s="1"/>
  <c r="AS780" i="9" s="1"/>
  <c r="AJ769" i="9"/>
  <c r="AJ789" i="9"/>
  <c r="AJ833" i="9"/>
  <c r="AJ861" i="9"/>
  <c r="AR861" i="9" s="1"/>
  <c r="AS861" i="9" s="1"/>
  <c r="AJ770" i="9"/>
  <c r="AR770" i="9" s="1"/>
  <c r="AS770" i="9" s="1"/>
  <c r="AJ721" i="9"/>
  <c r="AR721" i="9" s="1"/>
  <c r="AS721" i="9" s="1"/>
  <c r="AJ747" i="9"/>
  <c r="AJ982" i="9"/>
  <c r="AJ879" i="9"/>
  <c r="AR879" i="9" s="1"/>
  <c r="AS879" i="9" s="1"/>
  <c r="AJ963" i="9"/>
  <c r="AR963" i="9" s="1"/>
  <c r="AS963" i="9" s="1"/>
  <c r="B797" i="25"/>
  <c r="AR934" i="9"/>
  <c r="AS934" i="9" s="1"/>
  <c r="AR936" i="9"/>
  <c r="AS936" i="9" s="1"/>
  <c r="AR740" i="9"/>
  <c r="AS740" i="9" s="1"/>
  <c r="AR745" i="9"/>
  <c r="AS745" i="9" s="1"/>
  <c r="AR993" i="9"/>
  <c r="AS993" i="9" s="1"/>
  <c r="AR739" i="9"/>
  <c r="AS739" i="9" s="1"/>
  <c r="AR988" i="9"/>
  <c r="AS988" i="9" s="1"/>
  <c r="AR792" i="9"/>
  <c r="AS792" i="9" s="1"/>
  <c r="O1015" i="9"/>
  <c r="AR899" i="9"/>
  <c r="AS899" i="9" s="1"/>
  <c r="AR991" i="9"/>
  <c r="AS991" i="9" s="1"/>
  <c r="AR774" i="9"/>
  <c r="AS774" i="9" s="1"/>
  <c r="AR1003" i="9"/>
  <c r="AS1003" i="9" s="1"/>
  <c r="N1015" i="9"/>
  <c r="M1015" i="9"/>
  <c r="AR870" i="9"/>
  <c r="AS870" i="9" s="1"/>
  <c r="AR868" i="9"/>
  <c r="AS868" i="9" s="1"/>
  <c r="AR776" i="9"/>
  <c r="AS776" i="9" s="1"/>
  <c r="AR799" i="9"/>
  <c r="AS799" i="9" s="1"/>
  <c r="AR935" i="9"/>
  <c r="AS935" i="9" s="1"/>
  <c r="AR884" i="9"/>
  <c r="AS884" i="9" s="1"/>
  <c r="AR986" i="9"/>
  <c r="AS986" i="9" s="1"/>
  <c r="AR905" i="9"/>
  <c r="AS905" i="9" s="1"/>
  <c r="AR747" i="9"/>
  <c r="AS747" i="9" s="1"/>
  <c r="AR773" i="9"/>
  <c r="AS773" i="9" s="1"/>
  <c r="AR956" i="9"/>
  <c r="AS956" i="9" s="1"/>
  <c r="AR781" i="9"/>
  <c r="AS781" i="9" s="1"/>
  <c r="AR1002" i="9"/>
  <c r="AS1002" i="9" s="1"/>
  <c r="AR940" i="9"/>
  <c r="AS940" i="9" s="1"/>
  <c r="AR714" i="9"/>
  <c r="AS714" i="9" s="1"/>
  <c r="AR959" i="9"/>
  <c r="AS959" i="9" s="1"/>
  <c r="AR939" i="9"/>
  <c r="AS939" i="9" s="1"/>
  <c r="AR898" i="9"/>
  <c r="AS898" i="9" s="1"/>
  <c r="AR874" i="9"/>
  <c r="AS874" i="9" s="1"/>
  <c r="AR856" i="9"/>
  <c r="AS856" i="9" s="1"/>
  <c r="AR800" i="9"/>
  <c r="AS800" i="9" s="1"/>
  <c r="AR965" i="9"/>
  <c r="AS965" i="9" s="1"/>
  <c r="AR944" i="9"/>
  <c r="AS944" i="9" s="1"/>
  <c r="AR726" i="9"/>
  <c r="AS726" i="9" s="1"/>
  <c r="AR930" i="9"/>
  <c r="AS930" i="9" s="1"/>
  <c r="AR797" i="9"/>
  <c r="AS797" i="9" s="1"/>
  <c r="AR813" i="9"/>
  <c r="AS813" i="9" s="1"/>
  <c r="AR842" i="9"/>
  <c r="AS842" i="9" s="1"/>
  <c r="AR890" i="9"/>
  <c r="AS890" i="9" s="1"/>
  <c r="AR924" i="9"/>
  <c r="AS924" i="9" s="1"/>
  <c r="AR889" i="9"/>
  <c r="AS889" i="9" s="1"/>
  <c r="AR788" i="9"/>
  <c r="AS788" i="9" s="1"/>
  <c r="AR996" i="9"/>
  <c r="AS996" i="9" s="1"/>
  <c r="AR743" i="9"/>
  <c r="AS743" i="9" s="1"/>
  <c r="AR768" i="9"/>
  <c r="AS768" i="9" s="1"/>
  <c r="AR918" i="9"/>
  <c r="AS918" i="9" s="1"/>
  <c r="AR733" i="9"/>
  <c r="AS733" i="9" s="1"/>
  <c r="AR992" i="9"/>
  <c r="AS992" i="9" s="1"/>
  <c r="AR908" i="9"/>
  <c r="AS908" i="9" s="1"/>
  <c r="AR751" i="9"/>
  <c r="AS751" i="9" s="1"/>
  <c r="AR947" i="9"/>
  <c r="AS947" i="9" s="1"/>
  <c r="AR817" i="9"/>
  <c r="AS817" i="9" s="1"/>
  <c r="AR825" i="9"/>
  <c r="AS825" i="9" s="1"/>
  <c r="AR928" i="9"/>
  <c r="AS928" i="9" s="1"/>
  <c r="AR877" i="9"/>
  <c r="AS877" i="9" s="1"/>
  <c r="AR812" i="9"/>
  <c r="AS812" i="9" s="1"/>
  <c r="AR990" i="9"/>
  <c r="AS990" i="9" s="1"/>
  <c r="AR948" i="9"/>
  <c r="AS948" i="9" s="1"/>
  <c r="AR749" i="9"/>
  <c r="AS749" i="9" s="1"/>
  <c r="AR894" i="9"/>
  <c r="AS894" i="9" s="1"/>
  <c r="AR951" i="9"/>
  <c r="AS951" i="9" s="1"/>
  <c r="AR886" i="9"/>
  <c r="AS886" i="9" s="1"/>
  <c r="AM867" i="9"/>
  <c r="AO867" i="9" s="1"/>
  <c r="AR966" i="9"/>
  <c r="AS966" i="9" s="1"/>
  <c r="AR949" i="9"/>
  <c r="AS949" i="9" s="1"/>
  <c r="AR873" i="9"/>
  <c r="AS873" i="9" s="1"/>
  <c r="AR851" i="9"/>
  <c r="AS851" i="9" s="1"/>
  <c r="AR892" i="9"/>
  <c r="AS892" i="9" s="1"/>
  <c r="AM809" i="9"/>
  <c r="AO809" i="9" s="1"/>
  <c r="AR824" i="9"/>
  <c r="AS824" i="9" s="1"/>
  <c r="AR895" i="9"/>
  <c r="AS895" i="9" s="1"/>
  <c r="AR832" i="9"/>
  <c r="AS832" i="9" s="1"/>
  <c r="AR829" i="9"/>
  <c r="AS829" i="9" s="1"/>
  <c r="AR804" i="9"/>
  <c r="AS804" i="9" s="1"/>
  <c r="AR896" i="9"/>
  <c r="AS896" i="9" s="1"/>
  <c r="AR789" i="9"/>
  <c r="AS789" i="9" s="1"/>
  <c r="AR846" i="9"/>
  <c r="AS846" i="9" s="1"/>
  <c r="AR777" i="9"/>
  <c r="AS777" i="9" s="1"/>
  <c r="AR901" i="9"/>
  <c r="AS901" i="9" s="1"/>
  <c r="AR841" i="9"/>
  <c r="AS841" i="9" s="1"/>
  <c r="AR831" i="9"/>
  <c r="AS831" i="9" s="1"/>
  <c r="AR968" i="9"/>
  <c r="AS968" i="9" s="1"/>
  <c r="AR741" i="9"/>
  <c r="AS741" i="9" s="1"/>
  <c r="AR954" i="9"/>
  <c r="AS954" i="9" s="1"/>
  <c r="AR722" i="9"/>
  <c r="AS722" i="9" s="1"/>
  <c r="AR783" i="9"/>
  <c r="AS783" i="9" s="1"/>
  <c r="AR847" i="9"/>
  <c r="AS847" i="9" s="1"/>
  <c r="AR727" i="9"/>
  <c r="AS727" i="9" s="1"/>
  <c r="AR907" i="9"/>
  <c r="AS907" i="9" s="1"/>
  <c r="AR791" i="9"/>
  <c r="AS791" i="9" s="1"/>
  <c r="AR1000" i="9"/>
  <c r="AS1000" i="9" s="1"/>
  <c r="AR725" i="9"/>
  <c r="AS725" i="9" s="1"/>
  <c r="AR922" i="9"/>
  <c r="AS922" i="9" s="1"/>
  <c r="AR887" i="9"/>
  <c r="AS887" i="9" s="1"/>
  <c r="AR906" i="9"/>
  <c r="AS906" i="9" s="1"/>
  <c r="AR929" i="9"/>
  <c r="AS929" i="9" s="1"/>
  <c r="AR914" i="9"/>
  <c r="AS914" i="9" s="1"/>
  <c r="AR920" i="9"/>
  <c r="AS920" i="9" s="1"/>
  <c r="AR984" i="9"/>
  <c r="AS984" i="9" s="1"/>
  <c r="AR786" i="9"/>
  <c r="AS786" i="9" s="1"/>
  <c r="AR916" i="9"/>
  <c r="AS916" i="9" s="1"/>
  <c r="AR806" i="9"/>
  <c r="AS806" i="9" s="1"/>
  <c r="AR900" i="9"/>
  <c r="AS900" i="9" s="1"/>
  <c r="AR885" i="9"/>
  <c r="AS885" i="9" s="1"/>
  <c r="AR815" i="9"/>
  <c r="AS815" i="9" s="1"/>
  <c r="AR850" i="9"/>
  <c r="AS850" i="9" s="1"/>
  <c r="AR1008" i="9"/>
  <c r="AS1008" i="9" s="1"/>
  <c r="AR744" i="9"/>
  <c r="AS744" i="9" s="1"/>
  <c r="AR942" i="9"/>
  <c r="AS942" i="9" s="1"/>
  <c r="AR834" i="9"/>
  <c r="AS834" i="9" s="1"/>
  <c r="AR795" i="9"/>
  <c r="AS795" i="9" s="1"/>
  <c r="AR987" i="9"/>
  <c r="AS987" i="9" s="1"/>
  <c r="AR1007" i="9"/>
  <c r="AS1007" i="9" s="1"/>
  <c r="AR909" i="9"/>
  <c r="AS909" i="9" s="1"/>
  <c r="AR775" i="9"/>
  <c r="AS775" i="9" s="1"/>
  <c r="AR862" i="9"/>
  <c r="AS862" i="9" s="1"/>
  <c r="AR893" i="9"/>
  <c r="AS893" i="9" s="1"/>
  <c r="AR998" i="9"/>
  <c r="AS998" i="9" s="1"/>
  <c r="AR742" i="9"/>
  <c r="AS742" i="9" s="1"/>
  <c r="AR911" i="9"/>
  <c r="AS911" i="9" s="1"/>
  <c r="AR827" i="9"/>
  <c r="AS827" i="9" s="1"/>
  <c r="AR978" i="9"/>
  <c r="AS978" i="9" s="1"/>
  <c r="AR972" i="9"/>
  <c r="AS972" i="9" s="1"/>
  <c r="AR729" i="9"/>
  <c r="AS729" i="9" s="1"/>
  <c r="AL899" i="9"/>
  <c r="AM781" i="9"/>
  <c r="AO781" i="9" s="1"/>
  <c r="AD138" i="9"/>
  <c r="AD139" i="9"/>
  <c r="AD140" i="9"/>
  <c r="AD141" i="9"/>
  <c r="AD142" i="9"/>
  <c r="AD143" i="9"/>
  <c r="AD144" i="9"/>
  <c r="AD181" i="9"/>
  <c r="AD182" i="9"/>
  <c r="AD183" i="9"/>
  <c r="AD184" i="9"/>
  <c r="AD185" i="9"/>
  <c r="AD186" i="9"/>
  <c r="AD187" i="9"/>
  <c r="AD188" i="9"/>
  <c r="AD189" i="9"/>
  <c r="AD190" i="9"/>
  <c r="AD191" i="9"/>
  <c r="AD192" i="9"/>
  <c r="AD193" i="9"/>
  <c r="AD194" i="9"/>
  <c r="AD195" i="9"/>
  <c r="AD196" i="9"/>
  <c r="AD197" i="9"/>
  <c r="AD198" i="9"/>
  <c r="AD199" i="9"/>
  <c r="AD200" i="9"/>
  <c r="AD201" i="9"/>
  <c r="AD202" i="9"/>
  <c r="AD281" i="9"/>
  <c r="AD282" i="9"/>
  <c r="AD283" i="9"/>
  <c r="AD284" i="9"/>
  <c r="AD285" i="9"/>
  <c r="AD286" i="9"/>
  <c r="AD287" i="9"/>
  <c r="AD288" i="9"/>
  <c r="AD289" i="9"/>
  <c r="AD290" i="9"/>
  <c r="AD291" i="9"/>
  <c r="AD292" i="9"/>
  <c r="AD293" i="9"/>
  <c r="AD294" i="9"/>
  <c r="AD295" i="9"/>
  <c r="AD296" i="9"/>
  <c r="AD297" i="9"/>
  <c r="AD298" i="9"/>
  <c r="AD299" i="9"/>
  <c r="AD300" i="9"/>
  <c r="AD301" i="9"/>
  <c r="AD302" i="9"/>
  <c r="AD303" i="9"/>
  <c r="AD30" i="9"/>
  <c r="AD304" i="9"/>
  <c r="AD305" i="9"/>
  <c r="AD306" i="9"/>
  <c r="AD307" i="9"/>
  <c r="AD308" i="9"/>
  <c r="AD309" i="9"/>
  <c r="AD310" i="9"/>
  <c r="AD311" i="9"/>
  <c r="AD312" i="9"/>
  <c r="AD313" i="9"/>
  <c r="AD314" i="9"/>
  <c r="AD315" i="9"/>
  <c r="AD316" i="9"/>
  <c r="AD317" i="9"/>
  <c r="AD318" i="9"/>
  <c r="AD319" i="9"/>
  <c r="AD320" i="9"/>
  <c r="AD321" i="9"/>
  <c r="AD322" i="9"/>
  <c r="AD323" i="9"/>
  <c r="AD324" i="9"/>
  <c r="AD325" i="9"/>
  <c r="AD326" i="9"/>
  <c r="AD327" i="9"/>
  <c r="AD328" i="9"/>
  <c r="AD329" i="9"/>
  <c r="AD330" i="9"/>
  <c r="AD331" i="9"/>
  <c r="AD332" i="9"/>
  <c r="AD333" i="9"/>
  <c r="AD334" i="9"/>
  <c r="AD335" i="9"/>
  <c r="AD336" i="9"/>
  <c r="AD337" i="9"/>
  <c r="AD338" i="9"/>
  <c r="AD339" i="9"/>
  <c r="AD340" i="9"/>
  <c r="AD341" i="9"/>
  <c r="AD342" i="9"/>
  <c r="AD343" i="9"/>
  <c r="AD344" i="9"/>
  <c r="AD700" i="9"/>
  <c r="AD701" i="9"/>
  <c r="AD702" i="9"/>
  <c r="AD703" i="9"/>
  <c r="AD704" i="9"/>
  <c r="AD434" i="9"/>
  <c r="AD435" i="9"/>
  <c r="AD436" i="9"/>
  <c r="AD523" i="9"/>
  <c r="AD524" i="9"/>
  <c r="AD525" i="9"/>
  <c r="AD526" i="9"/>
  <c r="AD605" i="9"/>
  <c r="AD692" i="9"/>
  <c r="AD693" i="9"/>
  <c r="AD694" i="9"/>
  <c r="AD695" i="9"/>
  <c r="AD696" i="9"/>
  <c r="AD697" i="9"/>
  <c r="AD519" i="9"/>
  <c r="AD603" i="9"/>
  <c r="AD136" i="9"/>
  <c r="AD137" i="9"/>
  <c r="AD180" i="9"/>
  <c r="AD279" i="9"/>
  <c r="AD280" i="9"/>
  <c r="AD28" i="9"/>
  <c r="AD134" i="9"/>
  <c r="AD135" i="9"/>
  <c r="AD177" i="9"/>
  <c r="AD178" i="9"/>
  <c r="AD179" i="9"/>
  <c r="AD277" i="9"/>
  <c r="AD278" i="9"/>
  <c r="AD27" i="9"/>
  <c r="AD132" i="9"/>
  <c r="AD133" i="9"/>
  <c r="AD173" i="9"/>
  <c r="AD174" i="9"/>
  <c r="AD175" i="9"/>
  <c r="AD176" i="9"/>
  <c r="AD275" i="9"/>
  <c r="AD276" i="9"/>
  <c r="AD29" i="9"/>
  <c r="AD26" i="9"/>
  <c r="AD99" i="9"/>
  <c r="AD100" i="9"/>
  <c r="AD101" i="9"/>
  <c r="AD102" i="9"/>
  <c r="AD103" i="9"/>
  <c r="AD104" i="9"/>
  <c r="AD105" i="9"/>
  <c r="AD106" i="9"/>
  <c r="AD107" i="9"/>
  <c r="AD108" i="9"/>
  <c r="AD109" i="9"/>
  <c r="AD110" i="9"/>
  <c r="AD111" i="9"/>
  <c r="AD112" i="9"/>
  <c r="AD113" i="9"/>
  <c r="AD114" i="9"/>
  <c r="AD115" i="9"/>
  <c r="AD116" i="9"/>
  <c r="AD117" i="9"/>
  <c r="AD118" i="9"/>
  <c r="AD119" i="9"/>
  <c r="AD120" i="9"/>
  <c r="AD121" i="9"/>
  <c r="AD122" i="9"/>
  <c r="AD123" i="9"/>
  <c r="AD124" i="9"/>
  <c r="AD125" i="9"/>
  <c r="AD126" i="9"/>
  <c r="AD127" i="9"/>
  <c r="AD128" i="9"/>
  <c r="AD129" i="9"/>
  <c r="AD130" i="9"/>
  <c r="AD131" i="9"/>
  <c r="AD170" i="9"/>
  <c r="AD171" i="9"/>
  <c r="AD172" i="9"/>
  <c r="AD273" i="9"/>
  <c r="AD274" i="9"/>
  <c r="AD90" i="9"/>
  <c r="AD96" i="9"/>
  <c r="AD224" i="9"/>
  <c r="AD232" i="9"/>
  <c r="AD239" i="9"/>
  <c r="AD247" i="9"/>
  <c r="AD253" i="9"/>
  <c r="AD255" i="9"/>
  <c r="AD257" i="9"/>
  <c r="AD262" i="9"/>
  <c r="AD263" i="9"/>
  <c r="AD265" i="9"/>
  <c r="AD266" i="9"/>
  <c r="AD267" i="9"/>
  <c r="AD268" i="9"/>
  <c r="AD269" i="9"/>
  <c r="AD270" i="9"/>
  <c r="AD271" i="9"/>
  <c r="AD272" i="9"/>
  <c r="AD91" i="9"/>
  <c r="AD166" i="9"/>
  <c r="AD223" i="9"/>
  <c r="AD230" i="9"/>
  <c r="AD238" i="9"/>
  <c r="AD242" i="9"/>
  <c r="AD248" i="9"/>
  <c r="AD254" i="9"/>
  <c r="AD264" i="9"/>
  <c r="AD24" i="9"/>
  <c r="AD85" i="9"/>
  <c r="AD86" i="9"/>
  <c r="AD87" i="9"/>
  <c r="AD88" i="9"/>
  <c r="AD165" i="9"/>
  <c r="AD217" i="9"/>
  <c r="AD218" i="9"/>
  <c r="AD94" i="9"/>
  <c r="AD222" i="9"/>
  <c r="AD229" i="9"/>
  <c r="AD237" i="9"/>
  <c r="AD244" i="9"/>
  <c r="AD251" i="9"/>
  <c r="AD260" i="9"/>
  <c r="AD36" i="9"/>
  <c r="AD37" i="9"/>
  <c r="AD38" i="9"/>
  <c r="AD42" i="9"/>
  <c r="AD44" i="9"/>
  <c r="AD45" i="9"/>
  <c r="AD46" i="9"/>
  <c r="AD47" i="9"/>
  <c r="AD48" i="9"/>
  <c r="AD49" i="9"/>
  <c r="AD50" i="9"/>
  <c r="AD51" i="9"/>
  <c r="AD52" i="9"/>
  <c r="AD53" i="9"/>
  <c r="AD54" i="9"/>
  <c r="AD55" i="9"/>
  <c r="AD56" i="9"/>
  <c r="AD57" i="9"/>
  <c r="AD58" i="9"/>
  <c r="AD59" i="9"/>
  <c r="AD60" i="9"/>
  <c r="AD61" i="9"/>
  <c r="AD62" i="9"/>
  <c r="AD63" i="9"/>
  <c r="AD64" i="9"/>
  <c r="AD65" i="9"/>
  <c r="AD66" i="9"/>
  <c r="AD67" i="9"/>
  <c r="AD68" i="9"/>
  <c r="AD69" i="9"/>
  <c r="AD70" i="9"/>
  <c r="AD71" i="9"/>
  <c r="AD72" i="9"/>
  <c r="AD73" i="9"/>
  <c r="AD74" i="9"/>
  <c r="AD75" i="9"/>
  <c r="AD76" i="9"/>
  <c r="AD77" i="9"/>
  <c r="AD78" i="9"/>
  <c r="AD79" i="9"/>
  <c r="AD80" i="9"/>
  <c r="AD81" i="9"/>
  <c r="AD82" i="9"/>
  <c r="AD83" i="9"/>
  <c r="AD84" i="9"/>
  <c r="AD163" i="9"/>
  <c r="AD164" i="9"/>
  <c r="AD215" i="9"/>
  <c r="AD216" i="9"/>
  <c r="AD98" i="9"/>
  <c r="AD168" i="9"/>
  <c r="AD220" i="9"/>
  <c r="AD227" i="9"/>
  <c r="AD234" i="9"/>
  <c r="AD243" i="9"/>
  <c r="AD252" i="9"/>
  <c r="AD261" i="9"/>
  <c r="AD35" i="9"/>
  <c r="AD40" i="9"/>
  <c r="AD34" i="9"/>
  <c r="AD162" i="9"/>
  <c r="AD211" i="9"/>
  <c r="AD212" i="9"/>
  <c r="AD213" i="9"/>
  <c r="AD214" i="9"/>
  <c r="AD25" i="9"/>
  <c r="AD93" i="9"/>
  <c r="AD167" i="9"/>
  <c r="AD219" i="9"/>
  <c r="AD226" i="9"/>
  <c r="AD233" i="9"/>
  <c r="AD241" i="9"/>
  <c r="AD249" i="9"/>
  <c r="AD259" i="9"/>
  <c r="AD41" i="9"/>
  <c r="AD33" i="9"/>
  <c r="AD153" i="9"/>
  <c r="AD154" i="9"/>
  <c r="AD155" i="9"/>
  <c r="AD156" i="9"/>
  <c r="AD157" i="9"/>
  <c r="AD158" i="9"/>
  <c r="AD159" i="9"/>
  <c r="AD160" i="9"/>
  <c r="AD161" i="9"/>
  <c r="AD209" i="9"/>
  <c r="AD210" i="9"/>
  <c r="AD363" i="9"/>
  <c r="AD364" i="9"/>
  <c r="AD365" i="9"/>
  <c r="AD366" i="9"/>
  <c r="AD367" i="9"/>
  <c r="AD368" i="9"/>
  <c r="AD369" i="9"/>
  <c r="AD370" i="9"/>
  <c r="AD371" i="9"/>
  <c r="AD372" i="9"/>
  <c r="AD373" i="9"/>
  <c r="AD374" i="9"/>
  <c r="AD375" i="9"/>
  <c r="AD376" i="9"/>
  <c r="AD377" i="9"/>
  <c r="AD89" i="9"/>
  <c r="AD95" i="9"/>
  <c r="AD169" i="9"/>
  <c r="AD221" i="9"/>
  <c r="AD225" i="9"/>
  <c r="AD231" i="9"/>
  <c r="AD235" i="9"/>
  <c r="AD240" i="9"/>
  <c r="AD246" i="9"/>
  <c r="AD250" i="9"/>
  <c r="AD258" i="9"/>
  <c r="AD43" i="9"/>
  <c r="AD32" i="9"/>
  <c r="AD146" i="9"/>
  <c r="AD147" i="9"/>
  <c r="AD148" i="9"/>
  <c r="AD149" i="9"/>
  <c r="AD150" i="9"/>
  <c r="AD151" i="9"/>
  <c r="AD152" i="9"/>
  <c r="AD205" i="9"/>
  <c r="AD206" i="9"/>
  <c r="AD207" i="9"/>
  <c r="AD208" i="9"/>
  <c r="AD361" i="9"/>
  <c r="AD92" i="9"/>
  <c r="AD97" i="9"/>
  <c r="AD228" i="9"/>
  <c r="AD236" i="9"/>
  <c r="AD245" i="9"/>
  <c r="AD256" i="9"/>
  <c r="AD39" i="9"/>
  <c r="AD31" i="9"/>
  <c r="AD145" i="9"/>
  <c r="AD203" i="9"/>
  <c r="AD204" i="9"/>
  <c r="AD345" i="9"/>
  <c r="AD346" i="9"/>
  <c r="AD347" i="9"/>
  <c r="AD348" i="9"/>
  <c r="AD349" i="9"/>
  <c r="AD350" i="9"/>
  <c r="AD351" i="9"/>
  <c r="AD352" i="9"/>
  <c r="AD353" i="9"/>
  <c r="AD354" i="9"/>
  <c r="AD355" i="9"/>
  <c r="AD356" i="9"/>
  <c r="AD453" i="9"/>
  <c r="AD454" i="9"/>
  <c r="AD455" i="9"/>
  <c r="AD456" i="9"/>
  <c r="AD570" i="9"/>
  <c r="AD571" i="9"/>
  <c r="AD572" i="9"/>
  <c r="AD573" i="9"/>
  <c r="AD629" i="9"/>
  <c r="AD630" i="9"/>
  <c r="AD631" i="9"/>
  <c r="AD632" i="9"/>
  <c r="AD633" i="9"/>
  <c r="AD634" i="9"/>
  <c r="AD635" i="9"/>
  <c r="AD636" i="9"/>
  <c r="AD637" i="9"/>
  <c r="AD638" i="9"/>
  <c r="AD639" i="9"/>
  <c r="AD640" i="9"/>
  <c r="AD641" i="9"/>
  <c r="AD642" i="9"/>
  <c r="AD643" i="9"/>
  <c r="AD644" i="9"/>
  <c r="AD645" i="9"/>
  <c r="AD646" i="9"/>
  <c r="AD647" i="9"/>
  <c r="AD648" i="9"/>
  <c r="AD649" i="9"/>
  <c r="AD449" i="9"/>
  <c r="AD450" i="9"/>
  <c r="AD451" i="9"/>
  <c r="AD452" i="9"/>
  <c r="AD566" i="9"/>
  <c r="AD567" i="9"/>
  <c r="AD568" i="9"/>
  <c r="AD569" i="9"/>
  <c r="AD613" i="9"/>
  <c r="AD614" i="9"/>
  <c r="AD615" i="9"/>
  <c r="AD616" i="9"/>
  <c r="AD617" i="9"/>
  <c r="AD618" i="9"/>
  <c r="AD619" i="9"/>
  <c r="AD620" i="9"/>
  <c r="AD621" i="9"/>
  <c r="AD622" i="9"/>
  <c r="AD623" i="9"/>
  <c r="AD624" i="9"/>
  <c r="AD625" i="9"/>
  <c r="AD626" i="9"/>
  <c r="AD627" i="9"/>
  <c r="AD628" i="9"/>
  <c r="AD445" i="9"/>
  <c r="AD446" i="9"/>
  <c r="AD447" i="9"/>
  <c r="AD448" i="9"/>
  <c r="AD544" i="9"/>
  <c r="AD545" i="9"/>
  <c r="AD546" i="9"/>
  <c r="AD547" i="9"/>
  <c r="AD548" i="9"/>
  <c r="AD549" i="9"/>
  <c r="AD550" i="9"/>
  <c r="AD551" i="9"/>
  <c r="AD552" i="9"/>
  <c r="AD553" i="9"/>
  <c r="AD554" i="9"/>
  <c r="AD555" i="9"/>
  <c r="AD556" i="9"/>
  <c r="AD557" i="9"/>
  <c r="AD558" i="9"/>
  <c r="AD559" i="9"/>
  <c r="AD560" i="9"/>
  <c r="AD561" i="9"/>
  <c r="AD562" i="9"/>
  <c r="AD563" i="9"/>
  <c r="AD564" i="9"/>
  <c r="AD565" i="9"/>
  <c r="AD611" i="9"/>
  <c r="AD612" i="9"/>
  <c r="AD441" i="9"/>
  <c r="AD442" i="9"/>
  <c r="AD443" i="9"/>
  <c r="AD444" i="9"/>
  <c r="AD534" i="9"/>
  <c r="AD535" i="9"/>
  <c r="AD536" i="9"/>
  <c r="AD537" i="9"/>
  <c r="AD538" i="9"/>
  <c r="AD539" i="9"/>
  <c r="AD540" i="9"/>
  <c r="AD541" i="9"/>
  <c r="AD542" i="9"/>
  <c r="AD543" i="9"/>
  <c r="AD609" i="9"/>
  <c r="AD610" i="9"/>
  <c r="AD437" i="9"/>
  <c r="AD438" i="9"/>
  <c r="AD439" i="9"/>
  <c r="AD440" i="9"/>
  <c r="AD527" i="9"/>
  <c r="AD528" i="9"/>
  <c r="AD529" i="9"/>
  <c r="AD530" i="9"/>
  <c r="AD531" i="9"/>
  <c r="AD532" i="9"/>
  <c r="AD533" i="9"/>
  <c r="AD606" i="9"/>
  <c r="AD607" i="9"/>
  <c r="AD608" i="9"/>
  <c r="AD698" i="9"/>
  <c r="AD699" i="9"/>
  <c r="AD705" i="9"/>
  <c r="AD706" i="9"/>
  <c r="AD707" i="9"/>
  <c r="AD708" i="9"/>
  <c r="AD709" i="9"/>
  <c r="AD710" i="9"/>
  <c r="AD711" i="9"/>
  <c r="AD712" i="9"/>
  <c r="AD713" i="9"/>
  <c r="AD430" i="9"/>
  <c r="AD431" i="9"/>
  <c r="AD432" i="9"/>
  <c r="AD433" i="9"/>
  <c r="AD520" i="9"/>
  <c r="AD521" i="9"/>
  <c r="AD522" i="9"/>
  <c r="AD604" i="9"/>
  <c r="AD691" i="9"/>
  <c r="AD406" i="9"/>
  <c r="AD407" i="9"/>
  <c r="AD408" i="9"/>
  <c r="AD409" i="9"/>
  <c r="AD410" i="9"/>
  <c r="AD411" i="9"/>
  <c r="AD412" i="9"/>
  <c r="AD413" i="9"/>
  <c r="AD414" i="9"/>
  <c r="AD415" i="9"/>
  <c r="AD416" i="9"/>
  <c r="AD417" i="9"/>
  <c r="AD418" i="9"/>
  <c r="AD419" i="9"/>
  <c r="AD420" i="9"/>
  <c r="AD421" i="9"/>
  <c r="AD422" i="9"/>
  <c r="AD423" i="9"/>
  <c r="AD424" i="9"/>
  <c r="AD425" i="9"/>
  <c r="AD426" i="9"/>
  <c r="AD427" i="9"/>
  <c r="AD428" i="9"/>
  <c r="AD429" i="9"/>
  <c r="AD515" i="9"/>
  <c r="AD516" i="9"/>
  <c r="AD517" i="9"/>
  <c r="AD518" i="9"/>
  <c r="AD602" i="9"/>
  <c r="AD690" i="9"/>
  <c r="AD405" i="9"/>
  <c r="AD514" i="9"/>
  <c r="AD589" i="9"/>
  <c r="AD590" i="9"/>
  <c r="AD591" i="9"/>
  <c r="AD592" i="9"/>
  <c r="AD593" i="9"/>
  <c r="AD594" i="9"/>
  <c r="AD595" i="9"/>
  <c r="AD596" i="9"/>
  <c r="AD597" i="9"/>
  <c r="AD598" i="9"/>
  <c r="AD599" i="9"/>
  <c r="AD600" i="9"/>
  <c r="AD601" i="9"/>
  <c r="AD687" i="9"/>
  <c r="AD688" i="9"/>
  <c r="AD689" i="9"/>
  <c r="AD378" i="9"/>
  <c r="AD379" i="9"/>
  <c r="AD380" i="9"/>
  <c r="AD381" i="9"/>
  <c r="AD382" i="9"/>
  <c r="AD383" i="9"/>
  <c r="AD384" i="9"/>
  <c r="AD385" i="9"/>
  <c r="AD386" i="9"/>
  <c r="AD387" i="9"/>
  <c r="AD388" i="9"/>
  <c r="AD389" i="9"/>
  <c r="AD390" i="9"/>
  <c r="AD391" i="9"/>
  <c r="AD392" i="9"/>
  <c r="AD393" i="9"/>
  <c r="AD394" i="9"/>
  <c r="AD395" i="9"/>
  <c r="AD396" i="9"/>
  <c r="AD397" i="9"/>
  <c r="AD398" i="9"/>
  <c r="AD399" i="9"/>
  <c r="AD400" i="9"/>
  <c r="AD401" i="9"/>
  <c r="AD402" i="9"/>
  <c r="AD403" i="9"/>
  <c r="AD404" i="9"/>
  <c r="AD464" i="9"/>
  <c r="AD465" i="9"/>
  <c r="AD466" i="9"/>
  <c r="AD467" i="9"/>
  <c r="AD468" i="9"/>
  <c r="AD469" i="9"/>
  <c r="AD470" i="9"/>
  <c r="AD471" i="9"/>
  <c r="AD472" i="9"/>
  <c r="AD473" i="9"/>
  <c r="AD474" i="9"/>
  <c r="AD475" i="9"/>
  <c r="AD476" i="9"/>
  <c r="AD477" i="9"/>
  <c r="AD478" i="9"/>
  <c r="AD479" i="9"/>
  <c r="AD480" i="9"/>
  <c r="AD481" i="9"/>
  <c r="AD482" i="9"/>
  <c r="AD483" i="9"/>
  <c r="AD484" i="9"/>
  <c r="AD485" i="9"/>
  <c r="AD486" i="9"/>
  <c r="AD487" i="9"/>
  <c r="AD488" i="9"/>
  <c r="AD489" i="9"/>
  <c r="AD490" i="9"/>
  <c r="AD491" i="9"/>
  <c r="AD492" i="9"/>
  <c r="AD493" i="9"/>
  <c r="AD494" i="9"/>
  <c r="AD495" i="9"/>
  <c r="AD496" i="9"/>
  <c r="AD497" i="9"/>
  <c r="AD498" i="9"/>
  <c r="AD499" i="9"/>
  <c r="AD500" i="9"/>
  <c r="AD501" i="9"/>
  <c r="AD502" i="9"/>
  <c r="AD503" i="9"/>
  <c r="AD504" i="9"/>
  <c r="AD505" i="9"/>
  <c r="AD506" i="9"/>
  <c r="AD507" i="9"/>
  <c r="AD508" i="9"/>
  <c r="AD509" i="9"/>
  <c r="AD510" i="9"/>
  <c r="AD511" i="9"/>
  <c r="AD512" i="9"/>
  <c r="AD513" i="9"/>
  <c r="AD585" i="9"/>
  <c r="AD586" i="9"/>
  <c r="AD587" i="9"/>
  <c r="AD588" i="9"/>
  <c r="AD683" i="9"/>
  <c r="AD684" i="9"/>
  <c r="AD685" i="9"/>
  <c r="AD686" i="9"/>
  <c r="AD362" i="9"/>
  <c r="AD461" i="9"/>
  <c r="AD462" i="9"/>
  <c r="AD463" i="9"/>
  <c r="AD578" i="9"/>
  <c r="AD579" i="9"/>
  <c r="AD580" i="9"/>
  <c r="AD581" i="9"/>
  <c r="AD582" i="9"/>
  <c r="AD583" i="9"/>
  <c r="AD584" i="9"/>
  <c r="AD679" i="9"/>
  <c r="AD680" i="9"/>
  <c r="AD681" i="9"/>
  <c r="AD682" i="9"/>
  <c r="AD357" i="9"/>
  <c r="AD358" i="9"/>
  <c r="AD359" i="9"/>
  <c r="AD360" i="9"/>
  <c r="AD457" i="9"/>
  <c r="AD458" i="9"/>
  <c r="AD459" i="9"/>
  <c r="AD460" i="9"/>
  <c r="AD574" i="9"/>
  <c r="AD575" i="9"/>
  <c r="AD576" i="9"/>
  <c r="AD577" i="9"/>
  <c r="AD650" i="9"/>
  <c r="AD651" i="9"/>
  <c r="AD652" i="9"/>
  <c r="AD653" i="9"/>
  <c r="AD654" i="9"/>
  <c r="AD655" i="9"/>
  <c r="AD656" i="9"/>
  <c r="AD657" i="9"/>
  <c r="AD658" i="9"/>
  <c r="AD659" i="9"/>
  <c r="AD660" i="9"/>
  <c r="AD661" i="9"/>
  <c r="AD662" i="9"/>
  <c r="AD663" i="9"/>
  <c r="AD664" i="9"/>
  <c r="AD665" i="9"/>
  <c r="AD666" i="9"/>
  <c r="AD667" i="9"/>
  <c r="AD668" i="9"/>
  <c r="AD669" i="9"/>
  <c r="AD670" i="9"/>
  <c r="AD671" i="9"/>
  <c r="AD672" i="9"/>
  <c r="AD673" i="9"/>
  <c r="AD674" i="9"/>
  <c r="AD675" i="9"/>
  <c r="AD676" i="9"/>
  <c r="AD677" i="9"/>
  <c r="AD678" i="9"/>
  <c r="S131" i="9"/>
  <c r="S40" i="9"/>
  <c r="S52" i="9"/>
  <c r="S64" i="9"/>
  <c r="S653" i="9"/>
  <c r="S710" i="9"/>
  <c r="S549" i="9"/>
  <c r="S42" i="9"/>
  <c r="S98" i="9"/>
  <c r="S62" i="9"/>
  <c r="S106" i="9"/>
  <c r="S38" i="9"/>
  <c r="S54" i="9"/>
  <c r="S34" i="9"/>
  <c r="S46" i="9"/>
  <c r="S80" i="9"/>
  <c r="R96" i="9"/>
  <c r="R116" i="9"/>
  <c r="R104" i="9"/>
  <c r="R108" i="9"/>
  <c r="R112" i="9"/>
  <c r="S116" i="9"/>
  <c r="S58" i="9"/>
  <c r="S104" i="9"/>
  <c r="S108" i="9"/>
  <c r="S112" i="9"/>
  <c r="S233" i="9"/>
  <c r="S229" i="9"/>
  <c r="S225" i="9"/>
  <c r="R284" i="9"/>
  <c r="S221" i="9"/>
  <c r="S240" i="9"/>
  <c r="S157" i="9"/>
  <c r="S350" i="9"/>
  <c r="S348" i="9"/>
  <c r="S292" i="9"/>
  <c r="R414" i="9"/>
  <c r="S304" i="9"/>
  <c r="S376" i="9"/>
  <c r="S369" i="9"/>
  <c r="S368" i="9"/>
  <c r="R472" i="9"/>
  <c r="S476" i="9"/>
  <c r="R480" i="9"/>
  <c r="R492" i="9"/>
  <c r="R410" i="9"/>
  <c r="S488" i="9"/>
  <c r="S373" i="9"/>
  <c r="R504" i="9"/>
  <c r="S592" i="9"/>
  <c r="R545" i="9"/>
  <c r="R557" i="9"/>
  <c r="S657" i="9"/>
  <c r="S662" i="9"/>
  <c r="R600" i="9"/>
  <c r="S553" i="9"/>
  <c r="S572" i="9"/>
  <c r="S569" i="9"/>
  <c r="S688" i="9"/>
  <c r="S576" i="9"/>
  <c r="S589" i="9"/>
  <c r="R637" i="9"/>
  <c r="R596" i="9"/>
  <c r="S601" i="9"/>
  <c r="S702" i="9"/>
  <c r="S609" i="9"/>
  <c r="S701" i="9"/>
  <c r="S332" i="9"/>
  <c r="S557" i="9"/>
  <c r="S100" i="9"/>
  <c r="S60" i="9"/>
  <c r="S102" i="9"/>
  <c r="S118" i="9"/>
  <c r="S253" i="9"/>
  <c r="S288" i="9"/>
  <c r="S706" i="9"/>
  <c r="S50" i="9"/>
  <c r="S484" i="9"/>
  <c r="R593" i="9"/>
  <c r="S593" i="9"/>
  <c r="S613" i="9"/>
  <c r="S110" i="9"/>
  <c r="S252" i="9"/>
  <c r="S389" i="9"/>
  <c r="S216" i="9"/>
  <c r="S561" i="9"/>
  <c r="S48" i="9"/>
  <c r="S56" i="9"/>
  <c r="S637" i="9"/>
  <c r="S673" i="9"/>
  <c r="S44" i="9"/>
  <c r="S84" i="9"/>
  <c r="S114" i="9"/>
  <c r="S230" i="9"/>
  <c r="S284" i="9"/>
  <c r="S508" i="9"/>
  <c r="S565" i="9"/>
  <c r="S580" i="9"/>
  <c r="S633" i="9"/>
  <c r="S647" i="9"/>
  <c r="S659" i="9"/>
  <c r="S263" i="9"/>
  <c r="S392" i="9"/>
  <c r="S590" i="9"/>
  <c r="S259" i="9"/>
  <c r="S492" i="9"/>
  <c r="S571" i="9"/>
  <c r="S584" i="9"/>
  <c r="S480" i="9"/>
  <c r="S594" i="9"/>
  <c r="S454" i="9"/>
  <c r="S496" i="9"/>
  <c r="S683" i="9"/>
  <c r="S472" i="9"/>
  <c r="S504" i="9"/>
  <c r="S541" i="9"/>
  <c r="S621" i="9"/>
  <c r="S643" i="9"/>
  <c r="S296" i="9"/>
  <c r="S370" i="9"/>
  <c r="S372" i="9"/>
  <c r="S545" i="9"/>
  <c r="S248" i="9"/>
  <c r="AN34" i="9"/>
  <c r="S36" i="9"/>
  <c r="R37" i="9"/>
  <c r="R57" i="9"/>
  <c r="R61" i="9"/>
  <c r="R65" i="9"/>
  <c r="R69" i="9"/>
  <c r="R73" i="9"/>
  <c r="R77" i="9"/>
  <c r="S79" i="9"/>
  <c r="R85" i="9"/>
  <c r="R41" i="9"/>
  <c r="R45" i="9"/>
  <c r="R49" i="9"/>
  <c r="R53" i="9"/>
  <c r="S37" i="9"/>
  <c r="S41" i="9"/>
  <c r="S45" i="9"/>
  <c r="S49" i="9"/>
  <c r="S53" i="9"/>
  <c r="S57" i="9"/>
  <c r="S61" i="9"/>
  <c r="S65" i="9"/>
  <c r="S69" i="9"/>
  <c r="S73" i="9"/>
  <c r="S77" i="9"/>
  <c r="S85" i="9"/>
  <c r="R88" i="9"/>
  <c r="S88" i="9"/>
  <c r="R34" i="9"/>
  <c r="R38" i="9"/>
  <c r="R42" i="9"/>
  <c r="R46" i="9"/>
  <c r="R50" i="9"/>
  <c r="R54" i="9"/>
  <c r="R58" i="9"/>
  <c r="R62" i="9"/>
  <c r="R80" i="9"/>
  <c r="R83" i="9"/>
  <c r="AN88" i="9"/>
  <c r="R92" i="9"/>
  <c r="S92" i="9"/>
  <c r="S97" i="9"/>
  <c r="R97" i="9"/>
  <c r="R68" i="9"/>
  <c r="S68" i="9"/>
  <c r="R72" i="9"/>
  <c r="S72" i="9"/>
  <c r="R76" i="9"/>
  <c r="S76" i="9"/>
  <c r="R81" i="9"/>
  <c r="S83" i="9"/>
  <c r="R84" i="9"/>
  <c r="S81" i="9"/>
  <c r="R89" i="9"/>
  <c r="R100" i="9"/>
  <c r="R39" i="9"/>
  <c r="R43" i="9"/>
  <c r="R47" i="9"/>
  <c r="R51" i="9"/>
  <c r="R55" i="9"/>
  <c r="R59" i="9"/>
  <c r="R63" i="9"/>
  <c r="R67" i="9"/>
  <c r="R71" i="9"/>
  <c r="R75" i="9"/>
  <c r="S89" i="9"/>
  <c r="R93" i="9"/>
  <c r="S35" i="9"/>
  <c r="S39" i="9"/>
  <c r="S43" i="9"/>
  <c r="S47" i="9"/>
  <c r="S51" i="9"/>
  <c r="S55" i="9"/>
  <c r="S59" i="9"/>
  <c r="S63" i="9"/>
  <c r="S67" i="9"/>
  <c r="S71" i="9"/>
  <c r="S75" i="9"/>
  <c r="S78" i="9"/>
  <c r="S82" i="9"/>
  <c r="S93" i="9"/>
  <c r="S96" i="9"/>
  <c r="AN98" i="9"/>
  <c r="R35" i="9"/>
  <c r="R36" i="9"/>
  <c r="R40" i="9"/>
  <c r="R44" i="9"/>
  <c r="R48" i="9"/>
  <c r="R52" i="9"/>
  <c r="R56" i="9"/>
  <c r="R60" i="9"/>
  <c r="R64" i="9"/>
  <c r="AN84" i="9"/>
  <c r="S66" i="9"/>
  <c r="S70" i="9"/>
  <c r="S74" i="9"/>
  <c r="S86" i="9"/>
  <c r="S87" i="9"/>
  <c r="R87" i="9"/>
  <c r="R79" i="9"/>
  <c r="S90" i="9"/>
  <c r="S91" i="9"/>
  <c r="R91" i="9"/>
  <c r="S94" i="9"/>
  <c r="S120" i="9"/>
  <c r="S122" i="9"/>
  <c r="AN131" i="9"/>
  <c r="S138" i="9"/>
  <c r="R138" i="9"/>
  <c r="S150" i="9"/>
  <c r="AN164" i="9"/>
  <c r="R101" i="9"/>
  <c r="R105" i="9"/>
  <c r="R109" i="9"/>
  <c r="R113" i="9"/>
  <c r="R117" i="9"/>
  <c r="S134" i="9"/>
  <c r="R134" i="9"/>
  <c r="S136" i="9"/>
  <c r="R136" i="9"/>
  <c r="AN161" i="9"/>
  <c r="S101" i="9"/>
  <c r="S105" i="9"/>
  <c r="S109" i="9"/>
  <c r="S113" i="9"/>
  <c r="S117" i="9"/>
  <c r="S132" i="9"/>
  <c r="R132" i="9"/>
  <c r="R119" i="9"/>
  <c r="S127" i="9"/>
  <c r="S130" i="9"/>
  <c r="R130" i="9"/>
  <c r="R66" i="9"/>
  <c r="R70" i="9"/>
  <c r="R74" i="9"/>
  <c r="R78" i="9"/>
  <c r="R82" i="9"/>
  <c r="R86" i="9"/>
  <c r="R90" i="9"/>
  <c r="R94" i="9"/>
  <c r="R98" i="9"/>
  <c r="R102" i="9"/>
  <c r="R106" i="9"/>
  <c r="R110" i="9"/>
  <c r="R114" i="9"/>
  <c r="R118" i="9"/>
  <c r="S119" i="9"/>
  <c r="S125" i="9"/>
  <c r="R125" i="9"/>
  <c r="S123" i="9"/>
  <c r="AN144" i="9"/>
  <c r="S121" i="9"/>
  <c r="R121" i="9"/>
  <c r="S174" i="9"/>
  <c r="AN179" i="9"/>
  <c r="R95" i="9"/>
  <c r="R99" i="9"/>
  <c r="R103" i="9"/>
  <c r="R107" i="9"/>
  <c r="R111" i="9"/>
  <c r="R115" i="9"/>
  <c r="R128" i="9"/>
  <c r="S160" i="9"/>
  <c r="R160" i="9"/>
  <c r="S95" i="9"/>
  <c r="S99" i="9"/>
  <c r="S103" i="9"/>
  <c r="S107" i="9"/>
  <c r="S111" i="9"/>
  <c r="S115" i="9"/>
  <c r="S128" i="9"/>
  <c r="S135" i="9"/>
  <c r="R124" i="9"/>
  <c r="R126" i="9"/>
  <c r="S124" i="9"/>
  <c r="S126" i="9"/>
  <c r="AN137" i="9"/>
  <c r="S163" i="9"/>
  <c r="R163" i="9"/>
  <c r="R120" i="9"/>
  <c r="R122" i="9"/>
  <c r="AN133" i="9"/>
  <c r="AN135" i="9"/>
  <c r="S143" i="9"/>
  <c r="R143" i="9"/>
  <c r="S167" i="9"/>
  <c r="R167" i="9"/>
  <c r="R140" i="9"/>
  <c r="R147" i="9"/>
  <c r="AN152" i="9"/>
  <c r="S154" i="9"/>
  <c r="S161" i="9"/>
  <c r="R178" i="9"/>
  <c r="R194" i="9"/>
  <c r="S202" i="9"/>
  <c r="S220" i="9"/>
  <c r="S140" i="9"/>
  <c r="AN145" i="9"/>
  <c r="S147" i="9"/>
  <c r="R150" i="9"/>
  <c r="R157" i="9"/>
  <c r="AN165" i="9"/>
  <c r="R174" i="9"/>
  <c r="S178" i="9"/>
  <c r="S194" i="9"/>
  <c r="R129" i="9"/>
  <c r="R133" i="9"/>
  <c r="R137" i="9"/>
  <c r="R146" i="9"/>
  <c r="R153" i="9"/>
  <c r="R166" i="9"/>
  <c r="S171" i="9"/>
  <c r="R171" i="9"/>
  <c r="AN180" i="9"/>
  <c r="R190" i="9"/>
  <c r="S300" i="9"/>
  <c r="S129" i="9"/>
  <c r="S133" i="9"/>
  <c r="S137" i="9"/>
  <c r="R139" i="9"/>
  <c r="S146" i="9"/>
  <c r="S153" i="9"/>
  <c r="R156" i="9"/>
  <c r="S164" i="9"/>
  <c r="R164" i="9"/>
  <c r="S166" i="9"/>
  <c r="S179" i="9"/>
  <c r="R179" i="9"/>
  <c r="S190" i="9"/>
  <c r="S139" i="9"/>
  <c r="R142" i="9"/>
  <c r="R149" i="9"/>
  <c r="S156" i="9"/>
  <c r="S142" i="9"/>
  <c r="S149" i="9"/>
  <c r="R152" i="9"/>
  <c r="R159" i="9"/>
  <c r="S165" i="9"/>
  <c r="R165" i="9"/>
  <c r="S175" i="9"/>
  <c r="R175" i="9"/>
  <c r="R182" i="9"/>
  <c r="R186" i="9"/>
  <c r="S212" i="9"/>
  <c r="R212" i="9"/>
  <c r="AN278" i="9"/>
  <c r="R145" i="9"/>
  <c r="S152" i="9"/>
  <c r="S159" i="9"/>
  <c r="R162" i="9"/>
  <c r="AN169" i="9"/>
  <c r="AN172" i="9"/>
  <c r="S182" i="9"/>
  <c r="S186" i="9"/>
  <c r="AN210" i="9"/>
  <c r="R218" i="9"/>
  <c r="S145" i="9"/>
  <c r="R148" i="9"/>
  <c r="R155" i="9"/>
  <c r="S162" i="9"/>
  <c r="AN176" i="9"/>
  <c r="S209" i="9"/>
  <c r="R209" i="9"/>
  <c r="S218" i="9"/>
  <c r="R123" i="9"/>
  <c r="R127" i="9"/>
  <c r="R131" i="9"/>
  <c r="R135" i="9"/>
  <c r="R141" i="9"/>
  <c r="S148" i="9"/>
  <c r="S155" i="9"/>
  <c r="R158" i="9"/>
  <c r="R170" i="9"/>
  <c r="R198" i="9"/>
  <c r="S141" i="9"/>
  <c r="R144" i="9"/>
  <c r="R151" i="9"/>
  <c r="S158" i="9"/>
  <c r="S168" i="9"/>
  <c r="R168" i="9"/>
  <c r="S170" i="9"/>
  <c r="S198" i="9"/>
  <c r="S144" i="9"/>
  <c r="S151" i="9"/>
  <c r="R154" i="9"/>
  <c r="R161" i="9"/>
  <c r="AN162" i="9"/>
  <c r="R202" i="9"/>
  <c r="S205" i="9"/>
  <c r="R205" i="9"/>
  <c r="S228" i="9"/>
  <c r="S237" i="9"/>
  <c r="S249" i="9"/>
  <c r="S264" i="9"/>
  <c r="R183" i="9"/>
  <c r="R187" i="9"/>
  <c r="R191" i="9"/>
  <c r="R195" i="9"/>
  <c r="R199" i="9"/>
  <c r="R208" i="9"/>
  <c r="S262" i="9"/>
  <c r="S308" i="9"/>
  <c r="S183" i="9"/>
  <c r="S187" i="9"/>
  <c r="S191" i="9"/>
  <c r="S195" i="9"/>
  <c r="S199" i="9"/>
  <c r="S201" i="9"/>
  <c r="R201" i="9"/>
  <c r="S208" i="9"/>
  <c r="S236" i="9"/>
  <c r="R204" i="9"/>
  <c r="S211" i="9"/>
  <c r="R211" i="9"/>
  <c r="R214" i="9"/>
  <c r="R172" i="9"/>
  <c r="R176" i="9"/>
  <c r="R180" i="9"/>
  <c r="R184" i="9"/>
  <c r="R188" i="9"/>
  <c r="R192" i="9"/>
  <c r="R196" i="9"/>
  <c r="R200" i="9"/>
  <c r="AN202" i="9"/>
  <c r="S204" i="9"/>
  <c r="S214" i="9"/>
  <c r="AN214" i="9"/>
  <c r="S245" i="9"/>
  <c r="S277" i="9"/>
  <c r="R277" i="9"/>
  <c r="S172" i="9"/>
  <c r="S176" i="9"/>
  <c r="S180" i="9"/>
  <c r="S184" i="9"/>
  <c r="S188" i="9"/>
  <c r="S192" i="9"/>
  <c r="S196" i="9"/>
  <c r="S200" i="9"/>
  <c r="S207" i="9"/>
  <c r="R207" i="9"/>
  <c r="S232" i="9"/>
  <c r="S265" i="9"/>
  <c r="R265" i="9"/>
  <c r="R210" i="9"/>
  <c r="R222" i="9"/>
  <c r="S244" i="9"/>
  <c r="S272" i="9"/>
  <c r="R169" i="9"/>
  <c r="R173" i="9"/>
  <c r="R177" i="9"/>
  <c r="R181" i="9"/>
  <c r="R185" i="9"/>
  <c r="R189" i="9"/>
  <c r="R193" i="9"/>
  <c r="R197" i="9"/>
  <c r="S203" i="9"/>
  <c r="R203" i="9"/>
  <c r="AN208" i="9"/>
  <c r="S210" i="9"/>
  <c r="S215" i="9"/>
  <c r="R215" i="9"/>
  <c r="AN216" i="9"/>
  <c r="S222" i="9"/>
  <c r="R226" i="9"/>
  <c r="S260" i="9"/>
  <c r="S169" i="9"/>
  <c r="S173" i="9"/>
  <c r="S177" i="9"/>
  <c r="S181" i="9"/>
  <c r="S185" i="9"/>
  <c r="S189" i="9"/>
  <c r="S193" i="9"/>
  <c r="S197" i="9"/>
  <c r="R206" i="9"/>
  <c r="S213" i="9"/>
  <c r="R213" i="9"/>
  <c r="AN218" i="9"/>
  <c r="S224" i="9"/>
  <c r="S226" i="9"/>
  <c r="S241" i="9"/>
  <c r="S280" i="9"/>
  <c r="AN204" i="9"/>
  <c r="S206" i="9"/>
  <c r="S217" i="9"/>
  <c r="R217" i="9"/>
  <c r="R230" i="9"/>
  <c r="R234" i="9"/>
  <c r="R238" i="9"/>
  <c r="R242" i="9"/>
  <c r="R246" i="9"/>
  <c r="R250" i="9"/>
  <c r="R254" i="9"/>
  <c r="S258" i="9"/>
  <c r="S279" i="9"/>
  <c r="R279" i="9"/>
  <c r="AN280" i="9"/>
  <c r="R292" i="9"/>
  <c r="S234" i="9"/>
  <c r="S238" i="9"/>
  <c r="S242" i="9"/>
  <c r="S246" i="9"/>
  <c r="S250" i="9"/>
  <c r="S254" i="9"/>
  <c r="R257" i="9"/>
  <c r="R260" i="9"/>
  <c r="R269" i="9"/>
  <c r="R272" i="9"/>
  <c r="AN274" i="9"/>
  <c r="R280" i="9"/>
  <c r="S281" i="9"/>
  <c r="R281" i="9"/>
  <c r="R219" i="9"/>
  <c r="R223" i="9"/>
  <c r="R227" i="9"/>
  <c r="R231" i="9"/>
  <c r="R235" i="9"/>
  <c r="R239" i="9"/>
  <c r="R243" i="9"/>
  <c r="R247" i="9"/>
  <c r="R251" i="9"/>
  <c r="R255" i="9"/>
  <c r="S257" i="9"/>
  <c r="R267" i="9"/>
  <c r="R268" i="9"/>
  <c r="S268" i="9"/>
  <c r="S269" i="9"/>
  <c r="S283" i="9"/>
  <c r="R283" i="9"/>
  <c r="S362" i="9"/>
  <c r="S219" i="9"/>
  <c r="S223" i="9"/>
  <c r="S227" i="9"/>
  <c r="S231" i="9"/>
  <c r="S235" i="9"/>
  <c r="S239" i="9"/>
  <c r="S243" i="9"/>
  <c r="S247" i="9"/>
  <c r="S251" i="9"/>
  <c r="S255" i="9"/>
  <c r="S267" i="9"/>
  <c r="S275" i="9"/>
  <c r="R275" i="9"/>
  <c r="R296" i="9"/>
  <c r="R304" i="9"/>
  <c r="S359" i="9"/>
  <c r="R359" i="9"/>
  <c r="S360" i="9"/>
  <c r="R360" i="9"/>
  <c r="R216" i="9"/>
  <c r="R220" i="9"/>
  <c r="R224" i="9"/>
  <c r="R228" i="9"/>
  <c r="R232" i="9"/>
  <c r="R236" i="9"/>
  <c r="R240" i="9"/>
  <c r="R244" i="9"/>
  <c r="R248" i="9"/>
  <c r="R252" i="9"/>
  <c r="R256" i="9"/>
  <c r="S256" i="9"/>
  <c r="R263" i="9"/>
  <c r="AN272" i="9"/>
  <c r="R261" i="9"/>
  <c r="S271" i="9"/>
  <c r="R271" i="9"/>
  <c r="R259" i="9"/>
  <c r="S261" i="9"/>
  <c r="S273" i="9"/>
  <c r="R273" i="9"/>
  <c r="R288" i="9"/>
  <c r="R221" i="9"/>
  <c r="R225" i="9"/>
  <c r="R229" i="9"/>
  <c r="R233" i="9"/>
  <c r="R237" i="9"/>
  <c r="R241" i="9"/>
  <c r="R245" i="9"/>
  <c r="R249" i="9"/>
  <c r="R253" i="9"/>
  <c r="R264" i="9"/>
  <c r="R276" i="9"/>
  <c r="S276" i="9"/>
  <c r="AN276" i="9"/>
  <c r="R300" i="9"/>
  <c r="R308" i="9"/>
  <c r="R285" i="9"/>
  <c r="R289" i="9"/>
  <c r="R293" i="9"/>
  <c r="R297" i="9"/>
  <c r="R301" i="9"/>
  <c r="R305" i="9"/>
  <c r="R309" i="9"/>
  <c r="S328" i="9"/>
  <c r="S285" i="9"/>
  <c r="S289" i="9"/>
  <c r="S293" i="9"/>
  <c r="S297" i="9"/>
  <c r="S301" i="9"/>
  <c r="S305" i="9"/>
  <c r="S309" i="9"/>
  <c r="S316" i="9"/>
  <c r="S317" i="9"/>
  <c r="R317" i="9"/>
  <c r="R258" i="9"/>
  <c r="R262" i="9"/>
  <c r="R266" i="9"/>
  <c r="R270" i="9"/>
  <c r="R274" i="9"/>
  <c r="R278" i="9"/>
  <c r="R282" i="9"/>
  <c r="R286" i="9"/>
  <c r="R290" i="9"/>
  <c r="R294" i="9"/>
  <c r="R298" i="9"/>
  <c r="R302" i="9"/>
  <c r="R306" i="9"/>
  <c r="R310" i="9"/>
  <c r="S336" i="9"/>
  <c r="S340" i="9"/>
  <c r="S344" i="9"/>
  <c r="S266" i="9"/>
  <c r="S270" i="9"/>
  <c r="S274" i="9"/>
  <c r="S278" i="9"/>
  <c r="S282" i="9"/>
  <c r="S286" i="9"/>
  <c r="S290" i="9"/>
  <c r="S294" i="9"/>
  <c r="S298" i="9"/>
  <c r="S302" i="9"/>
  <c r="S306" i="9"/>
  <c r="S310" i="9"/>
  <c r="R287" i="9"/>
  <c r="R291" i="9"/>
  <c r="R295" i="9"/>
  <c r="R299" i="9"/>
  <c r="R303" i="9"/>
  <c r="R307" i="9"/>
  <c r="R311" i="9"/>
  <c r="S312" i="9"/>
  <c r="R312" i="9"/>
  <c r="R313" i="9"/>
  <c r="S287" i="9"/>
  <c r="S291" i="9"/>
  <c r="S295" i="9"/>
  <c r="S299" i="9"/>
  <c r="S303" i="9"/>
  <c r="S307" i="9"/>
  <c r="S311" i="9"/>
  <c r="S313" i="9"/>
  <c r="S320" i="9"/>
  <c r="S324" i="9"/>
  <c r="R321" i="9"/>
  <c r="R325" i="9"/>
  <c r="R329" i="9"/>
  <c r="R333" i="9"/>
  <c r="R337" i="9"/>
  <c r="R341" i="9"/>
  <c r="R345" i="9"/>
  <c r="R349" i="9"/>
  <c r="S353" i="9"/>
  <c r="R353" i="9"/>
  <c r="S357" i="9"/>
  <c r="R357" i="9"/>
  <c r="S361" i="9"/>
  <c r="R361" i="9"/>
  <c r="S321" i="9"/>
  <c r="S325" i="9"/>
  <c r="S329" i="9"/>
  <c r="S333" i="9"/>
  <c r="S337" i="9"/>
  <c r="S341" i="9"/>
  <c r="S345" i="9"/>
  <c r="S349" i="9"/>
  <c r="S365" i="9"/>
  <c r="S355" i="9"/>
  <c r="R355" i="9"/>
  <c r="S399" i="9"/>
  <c r="R399" i="9"/>
  <c r="R314" i="9"/>
  <c r="R318" i="9"/>
  <c r="R322" i="9"/>
  <c r="R326" i="9"/>
  <c r="R330" i="9"/>
  <c r="R334" i="9"/>
  <c r="R338" i="9"/>
  <c r="R342" i="9"/>
  <c r="R346" i="9"/>
  <c r="R352" i="9"/>
  <c r="S398" i="9"/>
  <c r="S314" i="9"/>
  <c r="S318" i="9"/>
  <c r="S322" i="9"/>
  <c r="S326" i="9"/>
  <c r="S330" i="9"/>
  <c r="S334" i="9"/>
  <c r="S338" i="9"/>
  <c r="S342" i="9"/>
  <c r="S346" i="9"/>
  <c r="S352" i="9"/>
  <c r="R364" i="9"/>
  <c r="S377" i="9"/>
  <c r="R358" i="9"/>
  <c r="S364" i="9"/>
  <c r="R315" i="9"/>
  <c r="R319" i="9"/>
  <c r="R323" i="9"/>
  <c r="R327" i="9"/>
  <c r="R331" i="9"/>
  <c r="R335" i="9"/>
  <c r="R339" i="9"/>
  <c r="R343" i="9"/>
  <c r="R347" i="9"/>
  <c r="R356" i="9"/>
  <c r="S358" i="9"/>
  <c r="AN362" i="9"/>
  <c r="S381" i="9"/>
  <c r="S385" i="9"/>
  <c r="S388" i="9"/>
  <c r="S315" i="9"/>
  <c r="S319" i="9"/>
  <c r="S323" i="9"/>
  <c r="S327" i="9"/>
  <c r="S331" i="9"/>
  <c r="S335" i="9"/>
  <c r="S339" i="9"/>
  <c r="S343" i="9"/>
  <c r="S347" i="9"/>
  <c r="S351" i="9"/>
  <c r="R351" i="9"/>
  <c r="S356" i="9"/>
  <c r="R366" i="9"/>
  <c r="S380" i="9"/>
  <c r="R354" i="9"/>
  <c r="S366" i="9"/>
  <c r="S384" i="9"/>
  <c r="S404" i="9"/>
  <c r="R404" i="9"/>
  <c r="R316" i="9"/>
  <c r="R320" i="9"/>
  <c r="R324" i="9"/>
  <c r="R328" i="9"/>
  <c r="R332" i="9"/>
  <c r="R336" i="9"/>
  <c r="R340" i="9"/>
  <c r="R344" i="9"/>
  <c r="R348" i="9"/>
  <c r="S354" i="9"/>
  <c r="AN356" i="9"/>
  <c r="R350" i="9"/>
  <c r="AN360" i="9"/>
  <c r="R362" i="9"/>
  <c r="R370" i="9"/>
  <c r="R374" i="9"/>
  <c r="R378" i="9"/>
  <c r="R382" i="9"/>
  <c r="R386" i="9"/>
  <c r="R390" i="9"/>
  <c r="S374" i="9"/>
  <c r="S378" i="9"/>
  <c r="S382" i="9"/>
  <c r="S386" i="9"/>
  <c r="S390" i="9"/>
  <c r="R363" i="9"/>
  <c r="R367" i="9"/>
  <c r="R371" i="9"/>
  <c r="R375" i="9"/>
  <c r="R379" i="9"/>
  <c r="R383" i="9"/>
  <c r="R387" i="9"/>
  <c r="R391" i="9"/>
  <c r="R398" i="9"/>
  <c r="AN405" i="9"/>
  <c r="S363" i="9"/>
  <c r="S367" i="9"/>
  <c r="S371" i="9"/>
  <c r="S375" i="9"/>
  <c r="S379" i="9"/>
  <c r="S383" i="9"/>
  <c r="S387" i="9"/>
  <c r="S391" i="9"/>
  <c r="R400" i="9"/>
  <c r="R402" i="9"/>
  <c r="R406" i="9"/>
  <c r="R395" i="9"/>
  <c r="S400" i="9"/>
  <c r="R368" i="9"/>
  <c r="R372" i="9"/>
  <c r="R376" i="9"/>
  <c r="R380" i="9"/>
  <c r="R384" i="9"/>
  <c r="R388" i="9"/>
  <c r="R392" i="9"/>
  <c r="R393" i="9"/>
  <c r="R394" i="9"/>
  <c r="S394" i="9"/>
  <c r="S395" i="9"/>
  <c r="R396" i="9"/>
  <c r="R397" i="9"/>
  <c r="S408" i="9"/>
  <c r="R408" i="9"/>
  <c r="S393" i="9"/>
  <c r="S396" i="9"/>
  <c r="S397" i="9"/>
  <c r="R403" i="9"/>
  <c r="S403" i="9"/>
  <c r="AN404" i="9"/>
  <c r="R365" i="9"/>
  <c r="R369" i="9"/>
  <c r="R373" i="9"/>
  <c r="R377" i="9"/>
  <c r="R381" i="9"/>
  <c r="R385" i="9"/>
  <c r="R389" i="9"/>
  <c r="S402" i="9"/>
  <c r="S406" i="9"/>
  <c r="S410" i="9"/>
  <c r="S414" i="9"/>
  <c r="S431" i="9"/>
  <c r="S443" i="9"/>
  <c r="R443" i="9"/>
  <c r="R419" i="9"/>
  <c r="R423" i="9"/>
  <c r="R424" i="9"/>
  <c r="S455" i="9"/>
  <c r="R455" i="9"/>
  <c r="R407" i="9"/>
  <c r="R411" i="9"/>
  <c r="R415" i="9"/>
  <c r="S419" i="9"/>
  <c r="S422" i="9"/>
  <c r="R422" i="9"/>
  <c r="S423" i="9"/>
  <c r="S424" i="9"/>
  <c r="R427" i="9"/>
  <c r="S450" i="9"/>
  <c r="AN456" i="9"/>
  <c r="S407" i="9"/>
  <c r="S411" i="9"/>
  <c r="S415" i="9"/>
  <c r="S427" i="9"/>
  <c r="S435" i="9"/>
  <c r="R435" i="9"/>
  <c r="S439" i="9"/>
  <c r="R439" i="9"/>
  <c r="S446" i="9"/>
  <c r="S432" i="9"/>
  <c r="R432" i="9"/>
  <c r="AN433" i="9"/>
  <c r="AN448" i="9"/>
  <c r="R412" i="9"/>
  <c r="R416" i="9"/>
  <c r="R418" i="9"/>
  <c r="AN444" i="9"/>
  <c r="S412" i="9"/>
  <c r="S416" i="9"/>
  <c r="S418" i="9"/>
  <c r="R421" i="9"/>
  <c r="AN440" i="9"/>
  <c r="S459" i="9"/>
  <c r="R459" i="9"/>
  <c r="S421" i="9"/>
  <c r="S428" i="9"/>
  <c r="R428" i="9"/>
  <c r="AN460" i="9"/>
  <c r="R401" i="9"/>
  <c r="R405" i="9"/>
  <c r="R409" i="9"/>
  <c r="R413" i="9"/>
  <c r="R417" i="9"/>
  <c r="AN429" i="9"/>
  <c r="S451" i="9"/>
  <c r="R451" i="9"/>
  <c r="S401" i="9"/>
  <c r="S405" i="9"/>
  <c r="S409" i="9"/>
  <c r="S413" i="9"/>
  <c r="S417" i="9"/>
  <c r="AN436" i="9"/>
  <c r="AN452" i="9"/>
  <c r="R420" i="9"/>
  <c r="S420" i="9"/>
  <c r="R431" i="9"/>
  <c r="S447" i="9"/>
  <c r="R447" i="9"/>
  <c r="R458" i="9"/>
  <c r="R465" i="9"/>
  <c r="R469" i="9"/>
  <c r="S465" i="9"/>
  <c r="S469" i="9"/>
  <c r="S473" i="9"/>
  <c r="R473" i="9"/>
  <c r="R484" i="9"/>
  <c r="R436" i="9"/>
  <c r="R440" i="9"/>
  <c r="R444" i="9"/>
  <c r="R448" i="9"/>
  <c r="R452" i="9"/>
  <c r="R456" i="9"/>
  <c r="R460" i="9"/>
  <c r="R508" i="9"/>
  <c r="S436" i="9"/>
  <c r="S440" i="9"/>
  <c r="S444" i="9"/>
  <c r="S448" i="9"/>
  <c r="S452" i="9"/>
  <c r="S456" i="9"/>
  <c r="S460" i="9"/>
  <c r="R496" i="9"/>
  <c r="S513" i="9"/>
  <c r="R513" i="9"/>
  <c r="R476" i="9"/>
  <c r="R425" i="9"/>
  <c r="R429" i="9"/>
  <c r="R433" i="9"/>
  <c r="R437" i="9"/>
  <c r="R441" i="9"/>
  <c r="R445" i="9"/>
  <c r="R449" i="9"/>
  <c r="R453" i="9"/>
  <c r="R457" i="9"/>
  <c r="R461" i="9"/>
  <c r="S425" i="9"/>
  <c r="S429" i="9"/>
  <c r="S433" i="9"/>
  <c r="S437" i="9"/>
  <c r="S441" i="9"/>
  <c r="S445" i="9"/>
  <c r="S449" i="9"/>
  <c r="S453" i="9"/>
  <c r="S457" i="9"/>
  <c r="S461" i="9"/>
  <c r="R463" i="9"/>
  <c r="AN463" i="9"/>
  <c r="S463" i="9"/>
  <c r="R464" i="9"/>
  <c r="S464" i="9"/>
  <c r="R468" i="9"/>
  <c r="S468" i="9"/>
  <c r="R426" i="9"/>
  <c r="R430" i="9"/>
  <c r="R434" i="9"/>
  <c r="R438" i="9"/>
  <c r="R442" i="9"/>
  <c r="R446" i="9"/>
  <c r="R450" i="9"/>
  <c r="R454" i="9"/>
  <c r="R462" i="9"/>
  <c r="R488" i="9"/>
  <c r="S426" i="9"/>
  <c r="S430" i="9"/>
  <c r="S434" i="9"/>
  <c r="S438" i="9"/>
  <c r="S442" i="9"/>
  <c r="S458" i="9"/>
  <c r="S462" i="9"/>
  <c r="R500" i="9"/>
  <c r="S500" i="9"/>
  <c r="S517" i="9"/>
  <c r="R517" i="9"/>
  <c r="S521" i="9"/>
  <c r="R521" i="9"/>
  <c r="S525" i="9"/>
  <c r="R525" i="9"/>
  <c r="S529" i="9"/>
  <c r="R529" i="9"/>
  <c r="R477" i="9"/>
  <c r="R481" i="9"/>
  <c r="R485" i="9"/>
  <c r="R489" i="9"/>
  <c r="R493" i="9"/>
  <c r="R497" i="9"/>
  <c r="R501" i="9"/>
  <c r="R505" i="9"/>
  <c r="R509" i="9"/>
  <c r="AN513" i="9"/>
  <c r="S477" i="9"/>
  <c r="S481" i="9"/>
  <c r="S485" i="9"/>
  <c r="S489" i="9"/>
  <c r="S493" i="9"/>
  <c r="S497" i="9"/>
  <c r="S501" i="9"/>
  <c r="S505" i="9"/>
  <c r="S509" i="9"/>
  <c r="R466" i="9"/>
  <c r="R470" i="9"/>
  <c r="R474" i="9"/>
  <c r="R478" i="9"/>
  <c r="R482" i="9"/>
  <c r="R486" i="9"/>
  <c r="R490" i="9"/>
  <c r="R494" i="9"/>
  <c r="R498" i="9"/>
  <c r="R502" i="9"/>
  <c r="R506" i="9"/>
  <c r="R510" i="9"/>
  <c r="AN518" i="9"/>
  <c r="AN522" i="9"/>
  <c r="AN526" i="9"/>
  <c r="S466" i="9"/>
  <c r="S470" i="9"/>
  <c r="S474" i="9"/>
  <c r="S478" i="9"/>
  <c r="S482" i="9"/>
  <c r="S486" i="9"/>
  <c r="S490" i="9"/>
  <c r="S494" i="9"/>
  <c r="S498" i="9"/>
  <c r="S502" i="9"/>
  <c r="S506" i="9"/>
  <c r="S510" i="9"/>
  <c r="S533" i="9"/>
  <c r="R533" i="9"/>
  <c r="R467" i="9"/>
  <c r="R471" i="9"/>
  <c r="R475" i="9"/>
  <c r="R479" i="9"/>
  <c r="R483" i="9"/>
  <c r="R487" i="9"/>
  <c r="R491" i="9"/>
  <c r="R495" i="9"/>
  <c r="R499" i="9"/>
  <c r="R503" i="9"/>
  <c r="R507" i="9"/>
  <c r="R511" i="9"/>
  <c r="S512" i="9"/>
  <c r="R512" i="9"/>
  <c r="S467" i="9"/>
  <c r="S471" i="9"/>
  <c r="S475" i="9"/>
  <c r="S479" i="9"/>
  <c r="S483" i="9"/>
  <c r="S487" i="9"/>
  <c r="S491" i="9"/>
  <c r="S495" i="9"/>
  <c r="S499" i="9"/>
  <c r="S503" i="9"/>
  <c r="S507" i="9"/>
  <c r="S511" i="9"/>
  <c r="AN514" i="9"/>
  <c r="R549" i="9"/>
  <c r="R514" i="9"/>
  <c r="R518" i="9"/>
  <c r="R522" i="9"/>
  <c r="R526" i="9"/>
  <c r="R530" i="9"/>
  <c r="AN533" i="9"/>
  <c r="S514" i="9"/>
  <c r="S518" i="9"/>
  <c r="S522" i="9"/>
  <c r="S526" i="9"/>
  <c r="S530" i="9"/>
  <c r="R538" i="9"/>
  <c r="AN543" i="9"/>
  <c r="R531" i="9"/>
  <c r="S532" i="9"/>
  <c r="R532" i="9"/>
  <c r="S538" i="9"/>
  <c r="R515" i="9"/>
  <c r="R519" i="9"/>
  <c r="R523" i="9"/>
  <c r="R527" i="9"/>
  <c r="S531" i="9"/>
  <c r="R534" i="9"/>
  <c r="S515" i="9"/>
  <c r="S519" i="9"/>
  <c r="S523" i="9"/>
  <c r="S527" i="9"/>
  <c r="S534" i="9"/>
  <c r="R537" i="9"/>
  <c r="S537" i="9"/>
  <c r="R541" i="9"/>
  <c r="R542" i="9"/>
  <c r="R553" i="9"/>
  <c r="R516" i="9"/>
  <c r="R520" i="9"/>
  <c r="R524" i="9"/>
  <c r="R528" i="9"/>
  <c r="S542" i="9"/>
  <c r="S516" i="9"/>
  <c r="S520" i="9"/>
  <c r="S524" i="9"/>
  <c r="S528" i="9"/>
  <c r="R535" i="9"/>
  <c r="S535" i="9"/>
  <c r="S546" i="9"/>
  <c r="R546" i="9"/>
  <c r="R550" i="9"/>
  <c r="R554" i="9"/>
  <c r="R558" i="9"/>
  <c r="S570" i="9"/>
  <c r="R570" i="9"/>
  <c r="S550" i="9"/>
  <c r="S554" i="9"/>
  <c r="S558" i="9"/>
  <c r="R566" i="9"/>
  <c r="S597" i="9"/>
  <c r="R539" i="9"/>
  <c r="R543" i="9"/>
  <c r="R547" i="9"/>
  <c r="R551" i="9"/>
  <c r="R555" i="9"/>
  <c r="R559" i="9"/>
  <c r="S566" i="9"/>
  <c r="S539" i="9"/>
  <c r="S543" i="9"/>
  <c r="S547" i="9"/>
  <c r="S551" i="9"/>
  <c r="S555" i="9"/>
  <c r="S559" i="9"/>
  <c r="R562" i="9"/>
  <c r="S564" i="9"/>
  <c r="R564" i="9"/>
  <c r="S562" i="9"/>
  <c r="R536" i="9"/>
  <c r="R540" i="9"/>
  <c r="R544" i="9"/>
  <c r="R548" i="9"/>
  <c r="R552" i="9"/>
  <c r="R556" i="9"/>
  <c r="R560" i="9"/>
  <c r="S536" i="9"/>
  <c r="S540" i="9"/>
  <c r="S544" i="9"/>
  <c r="S548" i="9"/>
  <c r="S552" i="9"/>
  <c r="S556" i="9"/>
  <c r="S560" i="9"/>
  <c r="S575" i="9"/>
  <c r="S588" i="9"/>
  <c r="R561" i="9"/>
  <c r="S568" i="9"/>
  <c r="R565" i="9"/>
  <c r="AN565" i="9"/>
  <c r="R569" i="9"/>
  <c r="AN569" i="9"/>
  <c r="R573" i="9"/>
  <c r="AN573" i="9"/>
  <c r="R577" i="9"/>
  <c r="AN577" i="9"/>
  <c r="S587" i="9"/>
  <c r="R587" i="9"/>
  <c r="AN602" i="9"/>
  <c r="S573" i="9"/>
  <c r="S577" i="9"/>
  <c r="AN584" i="9"/>
  <c r="R586" i="9"/>
  <c r="S586" i="9"/>
  <c r="R574" i="9"/>
  <c r="R578" i="9"/>
  <c r="R581" i="9"/>
  <c r="R585" i="9"/>
  <c r="S585" i="9"/>
  <c r="S591" i="9"/>
  <c r="R591" i="9"/>
  <c r="S574" i="9"/>
  <c r="S578" i="9"/>
  <c r="S581" i="9"/>
  <c r="R563" i="9"/>
  <c r="R567" i="9"/>
  <c r="R571" i="9"/>
  <c r="R575" i="9"/>
  <c r="R579" i="9"/>
  <c r="R592" i="9"/>
  <c r="S563" i="9"/>
  <c r="S567" i="9"/>
  <c r="S579" i="9"/>
  <c r="R582" i="9"/>
  <c r="R588" i="9"/>
  <c r="AN588" i="9"/>
  <c r="S582" i="9"/>
  <c r="R584" i="9"/>
  <c r="R568" i="9"/>
  <c r="R572" i="9"/>
  <c r="R576" i="9"/>
  <c r="S583" i="9"/>
  <c r="R583" i="9"/>
  <c r="R589" i="9"/>
  <c r="R597" i="9"/>
  <c r="AN608" i="9"/>
  <c r="S624" i="9"/>
  <c r="R624" i="9"/>
  <c r="R590" i="9"/>
  <c r="R594" i="9"/>
  <c r="R598" i="9"/>
  <c r="S598" i="9"/>
  <c r="AN612" i="9"/>
  <c r="R595" i="9"/>
  <c r="R599" i="9"/>
  <c r="S595" i="9"/>
  <c r="S599" i="9"/>
  <c r="AN601" i="9"/>
  <c r="S603" i="9"/>
  <c r="R603" i="9"/>
  <c r="AN605" i="9"/>
  <c r="S607" i="9"/>
  <c r="R607" i="9"/>
  <c r="AN604" i="9"/>
  <c r="S615" i="9"/>
  <c r="R615" i="9"/>
  <c r="R580" i="9"/>
  <c r="R606" i="9"/>
  <c r="S611" i="9"/>
  <c r="R611" i="9"/>
  <c r="S596" i="9"/>
  <c r="S600" i="9"/>
  <c r="R602" i="9"/>
  <c r="S605" i="9"/>
  <c r="R605" i="9"/>
  <c r="S606" i="9"/>
  <c r="S602" i="9"/>
  <c r="S604" i="9"/>
  <c r="R604" i="9"/>
  <c r="R601" i="9"/>
  <c r="S617" i="9"/>
  <c r="R621" i="9"/>
  <c r="R610" i="9"/>
  <c r="AN610" i="9"/>
  <c r="R614" i="9"/>
  <c r="R618" i="9"/>
  <c r="R622" i="9"/>
  <c r="R623" i="9"/>
  <c r="S610" i="9"/>
  <c r="S614" i="9"/>
  <c r="S618" i="9"/>
  <c r="S622" i="9"/>
  <c r="S623" i="9"/>
  <c r="S627" i="9"/>
  <c r="R627" i="9"/>
  <c r="R625" i="9"/>
  <c r="S625" i="9"/>
  <c r="R626" i="9"/>
  <c r="S630" i="9"/>
  <c r="R619" i="9"/>
  <c r="S626" i="9"/>
  <c r="S619" i="9"/>
  <c r="R608" i="9"/>
  <c r="R612" i="9"/>
  <c r="R616" i="9"/>
  <c r="R620" i="9"/>
  <c r="R633" i="9"/>
  <c r="S608" i="9"/>
  <c r="S612" i="9"/>
  <c r="S616" i="9"/>
  <c r="S620" i="9"/>
  <c r="AN628" i="9"/>
  <c r="R609" i="9"/>
  <c r="R613" i="9"/>
  <c r="R617" i="9"/>
  <c r="R629" i="9"/>
  <c r="S629" i="9"/>
  <c r="S631" i="9"/>
  <c r="R631" i="9"/>
  <c r="R639" i="9"/>
  <c r="R630" i="9"/>
  <c r="R634" i="9"/>
  <c r="R638" i="9"/>
  <c r="S639" i="9"/>
  <c r="R642" i="9"/>
  <c r="R646" i="9"/>
  <c r="R648" i="9"/>
  <c r="S654" i="9"/>
  <c r="S634" i="9"/>
  <c r="S638" i="9"/>
  <c r="S642" i="9"/>
  <c r="S646" i="9"/>
  <c r="S648" i="9"/>
  <c r="R635" i="9"/>
  <c r="R644" i="9"/>
  <c r="S635" i="9"/>
  <c r="S644" i="9"/>
  <c r="S684" i="9"/>
  <c r="R684" i="9"/>
  <c r="S641" i="9"/>
  <c r="AN649" i="9"/>
  <c r="R628" i="9"/>
  <c r="R632" i="9"/>
  <c r="R636" i="9"/>
  <c r="S649" i="9"/>
  <c r="S650" i="9"/>
  <c r="S670" i="9"/>
  <c r="R670" i="9"/>
  <c r="S628" i="9"/>
  <c r="S632" i="9"/>
  <c r="S636" i="9"/>
  <c r="R640" i="9"/>
  <c r="S640" i="9"/>
  <c r="R643" i="9"/>
  <c r="S645" i="9"/>
  <c r="R647" i="9"/>
  <c r="R651" i="9"/>
  <c r="R655" i="9"/>
  <c r="R664" i="9"/>
  <c r="S651" i="9"/>
  <c r="S655" i="9"/>
  <c r="S664" i="9"/>
  <c r="R668" i="9"/>
  <c r="R652" i="9"/>
  <c r="R656" i="9"/>
  <c r="S668" i="9"/>
  <c r="S652" i="9"/>
  <c r="S656" i="9"/>
  <c r="R667" i="9"/>
  <c r="S689" i="9"/>
  <c r="R689" i="9"/>
  <c r="S667" i="9"/>
  <c r="R641" i="9"/>
  <c r="R645" i="9"/>
  <c r="R649" i="9"/>
  <c r="R653" i="9"/>
  <c r="R657" i="9"/>
  <c r="S661" i="9"/>
  <c r="R661" i="9"/>
  <c r="R662" i="9"/>
  <c r="R666" i="9"/>
  <c r="R659" i="9"/>
  <c r="S666" i="9"/>
  <c r="R669" i="9"/>
  <c r="R650" i="9"/>
  <c r="R654" i="9"/>
  <c r="R658" i="9"/>
  <c r="S658" i="9"/>
  <c r="R660" i="9"/>
  <c r="R663" i="9"/>
  <c r="S669" i="9"/>
  <c r="S680" i="9"/>
  <c r="R680" i="9"/>
  <c r="S687" i="9"/>
  <c r="S660" i="9"/>
  <c r="S663" i="9"/>
  <c r="S686" i="9"/>
  <c r="R686" i="9"/>
  <c r="R676" i="9"/>
  <c r="R682" i="9"/>
  <c r="S685" i="9"/>
  <c r="R685" i="9"/>
  <c r="S676" i="9"/>
  <c r="S681" i="9"/>
  <c r="R681" i="9"/>
  <c r="S682" i="9"/>
  <c r="S697" i="9"/>
  <c r="R697" i="9"/>
  <c r="R672" i="9"/>
  <c r="AN690" i="9"/>
  <c r="AN697" i="9"/>
  <c r="R671" i="9"/>
  <c r="S672" i="9"/>
  <c r="R675" i="9"/>
  <c r="AN689" i="9"/>
  <c r="S671" i="9"/>
  <c r="S675" i="9"/>
  <c r="R678" i="9"/>
  <c r="S693" i="9"/>
  <c r="R693" i="9"/>
  <c r="R665" i="9"/>
  <c r="S678" i="9"/>
  <c r="AN678" i="9"/>
  <c r="S690" i="9"/>
  <c r="R690" i="9"/>
  <c r="S665" i="9"/>
  <c r="R674" i="9"/>
  <c r="S705" i="9"/>
  <c r="R705" i="9"/>
  <c r="S674" i="9"/>
  <c r="R677" i="9"/>
  <c r="R679" i="9"/>
  <c r="AN686" i="9"/>
  <c r="S677" i="9"/>
  <c r="S679" i="9"/>
  <c r="AN682" i="9"/>
  <c r="S695" i="9"/>
  <c r="R695" i="9"/>
  <c r="R673" i="9"/>
  <c r="R688" i="9"/>
  <c r="S692" i="9"/>
  <c r="R692" i="9"/>
  <c r="S694" i="9"/>
  <c r="R694" i="9"/>
  <c r="S696" i="9"/>
  <c r="R696" i="9"/>
  <c r="R691" i="9"/>
  <c r="R699" i="9"/>
  <c r="S713" i="9"/>
  <c r="R713" i="9"/>
  <c r="R683" i="9"/>
  <c r="R687" i="9"/>
  <c r="S691" i="9"/>
  <c r="S699" i="9"/>
  <c r="R701" i="9"/>
  <c r="R709" i="9"/>
  <c r="S709" i="9"/>
  <c r="S698" i="9"/>
  <c r="AN691" i="9"/>
  <c r="R703" i="9"/>
  <c r="R707" i="9"/>
  <c r="R711" i="9"/>
  <c r="S703" i="9"/>
  <c r="S707" i="9"/>
  <c r="S711" i="9"/>
  <c r="R700" i="9"/>
  <c r="R704" i="9"/>
  <c r="R708" i="9"/>
  <c r="R712" i="9"/>
  <c r="S700" i="9"/>
  <c r="S704" i="9"/>
  <c r="S708" i="9"/>
  <c r="S712" i="9"/>
  <c r="R698" i="9"/>
  <c r="R702" i="9"/>
  <c r="R706" i="9"/>
  <c r="R710" i="9"/>
  <c r="AR955" i="9" l="1"/>
  <c r="AS955" i="9" s="1"/>
  <c r="AM801" i="9"/>
  <c r="AO801" i="9" s="1"/>
  <c r="B798" i="25"/>
  <c r="AR809" i="9"/>
  <c r="AS809" i="9" s="1"/>
  <c r="AL785" i="9"/>
  <c r="AM761" i="9"/>
  <c r="AO761" i="9" s="1"/>
  <c r="AL939" i="9"/>
  <c r="AM889" i="9"/>
  <c r="AO889" i="9" s="1"/>
  <c r="AV886" i="9"/>
  <c r="AW886" i="9" s="1"/>
  <c r="AM948" i="9"/>
  <c r="AO948" i="9" s="1"/>
  <c r="AL716" i="9"/>
  <c r="AM924" i="9"/>
  <c r="AO924" i="9" s="1"/>
  <c r="AM876" i="9"/>
  <c r="AO876" i="9" s="1"/>
  <c r="AS716" i="9"/>
  <c r="AV716" i="9"/>
  <c r="AW716" i="9" s="1"/>
  <c r="AM773" i="9"/>
  <c r="AO773" i="9" s="1"/>
  <c r="AR867" i="9"/>
  <c r="AS867" i="9" s="1"/>
  <c r="AV736" i="9"/>
  <c r="AW736" i="9" s="1"/>
  <c r="AV955" i="9"/>
  <c r="AW955" i="9" s="1"/>
  <c r="AL930" i="9"/>
  <c r="AL892" i="9"/>
  <c r="AV831" i="9"/>
  <c r="AW831" i="9" s="1"/>
  <c r="AM778" i="9"/>
  <c r="AO778" i="9" s="1"/>
  <c r="AL726" i="9"/>
  <c r="AL741" i="9"/>
  <c r="AM967" i="9"/>
  <c r="AO967" i="9" s="1"/>
  <c r="AM906" i="9"/>
  <c r="AO906" i="9" s="1"/>
  <c r="AM717" i="9"/>
  <c r="AO717" i="9" s="1"/>
  <c r="AV765" i="9"/>
  <c r="AW765" i="9" s="1"/>
  <c r="AM981" i="9"/>
  <c r="AO981" i="9" s="1"/>
  <c r="AL722" i="9"/>
  <c r="AV971" i="9"/>
  <c r="AW971" i="9" s="1"/>
  <c r="AV741" i="9"/>
  <c r="AW741" i="9" s="1"/>
  <c r="AV812" i="9"/>
  <c r="AW812" i="9" s="1"/>
  <c r="AV959" i="9"/>
  <c r="AW959" i="9" s="1"/>
  <c r="AV1002" i="9"/>
  <c r="AW1002" i="9" s="1"/>
  <c r="AV947" i="9"/>
  <c r="AW947" i="9" s="1"/>
  <c r="AV751" i="9"/>
  <c r="AW751" i="9" s="1"/>
  <c r="AM758" i="9"/>
  <c r="AO758" i="9" s="1"/>
  <c r="AV798" i="9"/>
  <c r="AW798" i="9" s="1"/>
  <c r="AV1006" i="9"/>
  <c r="AW1006" i="9" s="1"/>
  <c r="AV840" i="9"/>
  <c r="AW840" i="9" s="1"/>
  <c r="AM805" i="9"/>
  <c r="AO805" i="9" s="1"/>
  <c r="AV990" i="9"/>
  <c r="AW990" i="9" s="1"/>
  <c r="AL905" i="9"/>
  <c r="AV881" i="9"/>
  <c r="AW881" i="9" s="1"/>
  <c r="AV785" i="9"/>
  <c r="AW785" i="9" s="1"/>
  <c r="AM787" i="9"/>
  <c r="AO787" i="9" s="1"/>
  <c r="AV869" i="9"/>
  <c r="AW869" i="9" s="1"/>
  <c r="AV874" i="9"/>
  <c r="AW874" i="9" s="1"/>
  <c r="AV968" i="9"/>
  <c r="AW968" i="9" s="1"/>
  <c r="AV714" i="9"/>
  <c r="AW714" i="9" s="1"/>
  <c r="AV954" i="9"/>
  <c r="AW954" i="9" s="1"/>
  <c r="AL915" i="9"/>
  <c r="AV910" i="9"/>
  <c r="AW910" i="9" s="1"/>
  <c r="AM941" i="9"/>
  <c r="AO941" i="9" s="1"/>
  <c r="AV879" i="9"/>
  <c r="AW879" i="9" s="1"/>
  <c r="AV747" i="9"/>
  <c r="AW747" i="9" s="1"/>
  <c r="AV841" i="9"/>
  <c r="AW841" i="9" s="1"/>
  <c r="AM731" i="9"/>
  <c r="AO731" i="9" s="1"/>
  <c r="AR731" i="9"/>
  <c r="AS731" i="9" s="1"/>
  <c r="AL833" i="9"/>
  <c r="AR833" i="9"/>
  <c r="AS833" i="9" s="1"/>
  <c r="AV777" i="9"/>
  <c r="AW777" i="9" s="1"/>
  <c r="AV789" i="9"/>
  <c r="AW789" i="9" s="1"/>
  <c r="AV737" i="9"/>
  <c r="AW737" i="9" s="1"/>
  <c r="AV837" i="9"/>
  <c r="AW837" i="9" s="1"/>
  <c r="AM732" i="9"/>
  <c r="AO732" i="9" s="1"/>
  <c r="AR732" i="9"/>
  <c r="AS732" i="9" s="1"/>
  <c r="AV983" i="9"/>
  <c r="AW983" i="9" s="1"/>
  <c r="AV985" i="9"/>
  <c r="AW985" i="9" s="1"/>
  <c r="AV961" i="9"/>
  <c r="AW961" i="9" s="1"/>
  <c r="AV935" i="9"/>
  <c r="AW935" i="9" s="1"/>
  <c r="AV776" i="9"/>
  <c r="AW776" i="9" s="1"/>
  <c r="AV838" i="9"/>
  <c r="AW838" i="9" s="1"/>
  <c r="AV997" i="9"/>
  <c r="AW997" i="9" s="1"/>
  <c r="AV742" i="9"/>
  <c r="AW742" i="9" s="1"/>
  <c r="AV1003" i="9"/>
  <c r="AW1003" i="9" s="1"/>
  <c r="AV1014" i="9"/>
  <c r="AW1014" i="9" s="1"/>
  <c r="AV782" i="9"/>
  <c r="AW782" i="9" s="1"/>
  <c r="AV988" i="9"/>
  <c r="AW988" i="9" s="1"/>
  <c r="AV1007" i="9"/>
  <c r="AW1007" i="9" s="1"/>
  <c r="AV836" i="9"/>
  <c r="AW836" i="9" s="1"/>
  <c r="AV934" i="9"/>
  <c r="AW934" i="9" s="1"/>
  <c r="AV942" i="9"/>
  <c r="AW942" i="9" s="1"/>
  <c r="AV937" i="9"/>
  <c r="AW937" i="9" s="1"/>
  <c r="AV767" i="9"/>
  <c r="AW767" i="9" s="1"/>
  <c r="AV905" i="9"/>
  <c r="AW905" i="9" s="1"/>
  <c r="AV850" i="9"/>
  <c r="AW850" i="9" s="1"/>
  <c r="AV1012" i="9"/>
  <c r="AW1012" i="9" s="1"/>
  <c r="AM999" i="9"/>
  <c r="AO999" i="9" s="1"/>
  <c r="AR999" i="9"/>
  <c r="AS999" i="9" s="1"/>
  <c r="AV885" i="9"/>
  <c r="AW885" i="9" s="1"/>
  <c r="AV740" i="9"/>
  <c r="AW740" i="9" s="1"/>
  <c r="AV984" i="9"/>
  <c r="AW984" i="9" s="1"/>
  <c r="AV733" i="9"/>
  <c r="AW733" i="9" s="1"/>
  <c r="AV932" i="9"/>
  <c r="AW932" i="9" s="1"/>
  <c r="AV764" i="9"/>
  <c r="AW764" i="9" s="1"/>
  <c r="AV991" i="9"/>
  <c r="AW991" i="9" s="1"/>
  <c r="AV807" i="9"/>
  <c r="AW807" i="9" s="1"/>
  <c r="AV743" i="9"/>
  <c r="AW743" i="9" s="1"/>
  <c r="AV1004" i="9"/>
  <c r="AW1004" i="9" s="1"/>
  <c r="AV888" i="9"/>
  <c r="AW888" i="9" s="1"/>
  <c r="AV858" i="9"/>
  <c r="AW858" i="9" s="1"/>
  <c r="AV953" i="9"/>
  <c r="AW953" i="9" s="1"/>
  <c r="AV790" i="9"/>
  <c r="AW790" i="9" s="1"/>
  <c r="AM946" i="9"/>
  <c r="AO946" i="9" s="1"/>
  <c r="AR946" i="9"/>
  <c r="AS946" i="9" s="1"/>
  <c r="AV851" i="9"/>
  <c r="AW851" i="9" s="1"/>
  <c r="AV907" i="9"/>
  <c r="AW907" i="9" s="1"/>
  <c r="AV977" i="9"/>
  <c r="AW977" i="9" s="1"/>
  <c r="AV734" i="9"/>
  <c r="AW734" i="9" s="1"/>
  <c r="AV771" i="9"/>
  <c r="AW771" i="9" s="1"/>
  <c r="AV787" i="9"/>
  <c r="AW787" i="9" s="1"/>
  <c r="AV949" i="9"/>
  <c r="AW949" i="9" s="1"/>
  <c r="AV930" i="9"/>
  <c r="AW930" i="9" s="1"/>
  <c r="AM974" i="9"/>
  <c r="AO974" i="9" s="1"/>
  <c r="AR974" i="9"/>
  <c r="AS974" i="9" s="1"/>
  <c r="AV921" i="9"/>
  <c r="AW921" i="9" s="1"/>
  <c r="AV913" i="9"/>
  <c r="AW913" i="9" s="1"/>
  <c r="AV763" i="9"/>
  <c r="AW763" i="9" s="1"/>
  <c r="AV950" i="9"/>
  <c r="AW950" i="9" s="1"/>
  <c r="AV749" i="9"/>
  <c r="AW749" i="9" s="1"/>
  <c r="AV872" i="9"/>
  <c r="AW872" i="9" s="1"/>
  <c r="AV859" i="9"/>
  <c r="AW859" i="9" s="1"/>
  <c r="AV928" i="9"/>
  <c r="AW928" i="9" s="1"/>
  <c r="AV750" i="9"/>
  <c r="AW750" i="9" s="1"/>
  <c r="AV762" i="9"/>
  <c r="AW762" i="9" s="1"/>
  <c r="AV800" i="9"/>
  <c r="AW800" i="9" s="1"/>
  <c r="AV980" i="9"/>
  <c r="AW980" i="9" s="1"/>
  <c r="AV843" i="9"/>
  <c r="AW843" i="9" s="1"/>
  <c r="AV729" i="9"/>
  <c r="AW729" i="9" s="1"/>
  <c r="AV721" i="9"/>
  <c r="AW721" i="9" s="1"/>
  <c r="AM855" i="9"/>
  <c r="AO855" i="9" s="1"/>
  <c r="AR855" i="9"/>
  <c r="AS855" i="9" s="1"/>
  <c r="AM808" i="9"/>
  <c r="AO808" i="9" s="1"/>
  <c r="AR808" i="9"/>
  <c r="AS808" i="9" s="1"/>
  <c r="AV908" i="9"/>
  <c r="AW908" i="9" s="1"/>
  <c r="AM969" i="9"/>
  <c r="AO969" i="9" s="1"/>
  <c r="AR969" i="9"/>
  <c r="AS969" i="9" s="1"/>
  <c r="AM769" i="9"/>
  <c r="AO769" i="9" s="1"/>
  <c r="AR769" i="9"/>
  <c r="AS769" i="9" s="1"/>
  <c r="AV715" i="9"/>
  <c r="AW715" i="9" s="1"/>
  <c r="AV852" i="9"/>
  <c r="AW852" i="9" s="1"/>
  <c r="AV804" i="9"/>
  <c r="AW804" i="9" s="1"/>
  <c r="AV917" i="9"/>
  <c r="AW917" i="9" s="1"/>
  <c r="AV979" i="9"/>
  <c r="AW979" i="9" s="1"/>
  <c r="AV1001" i="9"/>
  <c r="AW1001" i="9" s="1"/>
  <c r="AV829" i="9"/>
  <c r="AW829" i="9" s="1"/>
  <c r="AV868" i="9"/>
  <c r="AW868" i="9" s="1"/>
  <c r="AV839" i="9"/>
  <c r="AW839" i="9" s="1"/>
  <c r="AV756" i="9"/>
  <c r="AW756" i="9" s="1"/>
  <c r="AV998" i="9"/>
  <c r="AW998" i="9" s="1"/>
  <c r="AV792" i="9"/>
  <c r="AW792" i="9" s="1"/>
  <c r="AV862" i="9"/>
  <c r="AW862" i="9" s="1"/>
  <c r="AV720" i="9"/>
  <c r="AW720" i="9" s="1"/>
  <c r="AV775" i="9"/>
  <c r="AW775" i="9" s="1"/>
  <c r="AV987" i="9"/>
  <c r="AW987" i="9" s="1"/>
  <c r="AM810" i="9"/>
  <c r="AO810" i="9" s="1"/>
  <c r="AR810" i="9"/>
  <c r="AS810" i="9" s="1"/>
  <c r="AM845" i="9"/>
  <c r="AO845" i="9" s="1"/>
  <c r="AR845" i="9"/>
  <c r="AS845" i="9" s="1"/>
  <c r="AM814" i="9"/>
  <c r="AO814" i="9" s="1"/>
  <c r="AR814" i="9"/>
  <c r="AS814" i="9" s="1"/>
  <c r="AV744" i="9"/>
  <c r="AW744" i="9" s="1"/>
  <c r="AV995" i="9"/>
  <c r="AW995" i="9" s="1"/>
  <c r="AM912" i="9"/>
  <c r="AO912" i="9" s="1"/>
  <c r="AR912" i="9"/>
  <c r="AS912" i="9" s="1"/>
  <c r="AV933" i="9"/>
  <c r="AW933" i="9" s="1"/>
  <c r="AV849" i="9"/>
  <c r="AW849" i="9" s="1"/>
  <c r="AV871" i="9"/>
  <c r="AW871" i="9" s="1"/>
  <c r="AV739" i="9"/>
  <c r="AW739" i="9" s="1"/>
  <c r="AV724" i="9"/>
  <c r="AW724" i="9" s="1"/>
  <c r="AV884" i="9"/>
  <c r="AW884" i="9" s="1"/>
  <c r="AV976" i="9"/>
  <c r="AW976" i="9" s="1"/>
  <c r="AV728" i="9"/>
  <c r="AW728" i="9" s="1"/>
  <c r="AV936" i="9"/>
  <c r="AW936" i="9" s="1"/>
  <c r="AV899" i="9"/>
  <c r="AW899" i="9" s="1"/>
  <c r="AV918" i="9"/>
  <c r="AW918" i="9" s="1"/>
  <c r="AV962" i="9"/>
  <c r="AW962" i="9" s="1"/>
  <c r="AV835" i="9"/>
  <c r="AW835" i="9" s="1"/>
  <c r="AM897" i="9"/>
  <c r="AO897" i="9" s="1"/>
  <c r="AR897" i="9"/>
  <c r="AS897" i="9" s="1"/>
  <c r="AV848" i="9"/>
  <c r="AW848" i="9" s="1"/>
  <c r="AV1011" i="9"/>
  <c r="AW1011" i="9" s="1"/>
  <c r="AV892" i="9"/>
  <c r="AW892" i="9" s="1"/>
  <c r="AV1000" i="9"/>
  <c r="AW1000" i="9" s="1"/>
  <c r="AV924" i="9"/>
  <c r="AW924" i="9" s="1"/>
  <c r="AV890" i="9"/>
  <c r="AW890" i="9" s="1"/>
  <c r="AV727" i="9"/>
  <c r="AW727" i="9" s="1"/>
  <c r="AV753" i="9"/>
  <c r="AW753" i="9" s="1"/>
  <c r="AV945" i="9"/>
  <c r="AW945" i="9" s="1"/>
  <c r="AV828" i="9"/>
  <c r="AW828" i="9" s="1"/>
  <c r="AV882" i="9"/>
  <c r="AW882" i="9" s="1"/>
  <c r="AV1010" i="9"/>
  <c r="AW1010" i="9" s="1"/>
  <c r="AV723" i="9"/>
  <c r="AW723" i="9" s="1"/>
  <c r="AV970" i="9"/>
  <c r="AW970" i="9" s="1"/>
  <c r="AV903" i="9"/>
  <c r="AW903" i="9" s="1"/>
  <c r="AV863" i="9"/>
  <c r="AW863" i="9" s="1"/>
  <c r="AV822" i="9"/>
  <c r="AW822" i="9" s="1"/>
  <c r="AV1005" i="9"/>
  <c r="AW1005" i="9" s="1"/>
  <c r="AV898" i="9"/>
  <c r="AW898" i="9" s="1"/>
  <c r="AV904" i="9"/>
  <c r="AW904" i="9" s="1"/>
  <c r="AV825" i="9"/>
  <c r="AW825" i="9" s="1"/>
  <c r="AV956" i="9"/>
  <c r="AW956" i="9" s="1"/>
  <c r="AV853" i="9"/>
  <c r="AW853" i="9" s="1"/>
  <c r="AV948" i="9"/>
  <c r="AW948" i="9" s="1"/>
  <c r="AV722" i="9"/>
  <c r="AW722" i="9" s="1"/>
  <c r="AZ765" i="9"/>
  <c r="BA765" i="9" s="1"/>
  <c r="AM772" i="9"/>
  <c r="AO772" i="9" s="1"/>
  <c r="AL827" i="9"/>
  <c r="AV891" i="9"/>
  <c r="AW891" i="9" s="1"/>
  <c r="AL982" i="9"/>
  <c r="AR982" i="9"/>
  <c r="AS982" i="9" s="1"/>
  <c r="AV770" i="9"/>
  <c r="AW770" i="9" s="1"/>
  <c r="AV972" i="9"/>
  <c r="AW972" i="9" s="1"/>
  <c r="AL830" i="9"/>
  <c r="AR830" i="9"/>
  <c r="AS830" i="9" s="1"/>
  <c r="AV901" i="9"/>
  <c r="AW901" i="9" s="1"/>
  <c r="AV992" i="9"/>
  <c r="AW992" i="9" s="1"/>
  <c r="AV780" i="9"/>
  <c r="AW780" i="9" s="1"/>
  <c r="AV896" i="9"/>
  <c r="AW896" i="9" s="1"/>
  <c r="AV805" i="9"/>
  <c r="AW805" i="9" s="1"/>
  <c r="AV926" i="9"/>
  <c r="AW926" i="9" s="1"/>
  <c r="AL994" i="9"/>
  <c r="AR994" i="9"/>
  <c r="AS994" i="9" s="1"/>
  <c r="AV1013" i="9"/>
  <c r="AW1013" i="9" s="1"/>
  <c r="AV993" i="9"/>
  <c r="AW993" i="9" s="1"/>
  <c r="AV832" i="9"/>
  <c r="AW832" i="9" s="1"/>
  <c r="AV803" i="9"/>
  <c r="AW803" i="9" s="1"/>
  <c r="AV857" i="9"/>
  <c r="AW857" i="9" s="1"/>
  <c r="AV989" i="9"/>
  <c r="AW989" i="9" s="1"/>
  <c r="AV802" i="9"/>
  <c r="AW802" i="9" s="1"/>
  <c r="AV844" i="9"/>
  <c r="AW844" i="9" s="1"/>
  <c r="AV895" i="9"/>
  <c r="AW895" i="9" s="1"/>
  <c r="AL746" i="9"/>
  <c r="AR746" i="9"/>
  <c r="AS746" i="9" s="1"/>
  <c r="AV758" i="9"/>
  <c r="AW758" i="9" s="1"/>
  <c r="AV915" i="9"/>
  <c r="AW915" i="9" s="1"/>
  <c r="AV865" i="9"/>
  <c r="AW865" i="9" s="1"/>
  <c r="AV834" i="9"/>
  <c r="AW834" i="9" s="1"/>
  <c r="AV766" i="9"/>
  <c r="AW766" i="9" s="1"/>
  <c r="AV1008" i="9"/>
  <c r="AW1008" i="9" s="1"/>
  <c r="AV973" i="9"/>
  <c r="AW973" i="9" s="1"/>
  <c r="AV761" i="9"/>
  <c r="AW761" i="9" s="1"/>
  <c r="AV986" i="9"/>
  <c r="AW986" i="9" s="1"/>
  <c r="AV938" i="9"/>
  <c r="AW938" i="9" s="1"/>
  <c r="AV927" i="9"/>
  <c r="AW927" i="9" s="1"/>
  <c r="AV900" i="9"/>
  <c r="AW900" i="9" s="1"/>
  <c r="AV916" i="9"/>
  <c r="AW916" i="9" s="1"/>
  <c r="AV854" i="9"/>
  <c r="AW854" i="9" s="1"/>
  <c r="AV920" i="9"/>
  <c r="AW920" i="9" s="1"/>
  <c r="AV914" i="9"/>
  <c r="AW914" i="9" s="1"/>
  <c r="AV929" i="9"/>
  <c r="AW929" i="9" s="1"/>
  <c r="AV906" i="9"/>
  <c r="AW906" i="9" s="1"/>
  <c r="AV887" i="9"/>
  <c r="AW887" i="9" s="1"/>
  <c r="AV931" i="9"/>
  <c r="AW931" i="9" s="1"/>
  <c r="AV922" i="9"/>
  <c r="AW922" i="9" s="1"/>
  <c r="AV878" i="9"/>
  <c r="AW878" i="9" s="1"/>
  <c r="AV788" i="9"/>
  <c r="AW788" i="9" s="1"/>
  <c r="AV875" i="9"/>
  <c r="AW875" i="9" s="1"/>
  <c r="AV889" i="9"/>
  <c r="AW889" i="9" s="1"/>
  <c r="AV791" i="9"/>
  <c r="AW791" i="9" s="1"/>
  <c r="AV952" i="9"/>
  <c r="AW952" i="9" s="1"/>
  <c r="AV718" i="9"/>
  <c r="AW718" i="9" s="1"/>
  <c r="AV876" i="9"/>
  <c r="AW876" i="9" s="1"/>
  <c r="AV842" i="9"/>
  <c r="AW842" i="9" s="1"/>
  <c r="AV813" i="9"/>
  <c r="AW813" i="9" s="1"/>
  <c r="AV797" i="9"/>
  <c r="AW797" i="9" s="1"/>
  <c r="AV719" i="9"/>
  <c r="AW719" i="9" s="1"/>
  <c r="AV783" i="9"/>
  <c r="AW783" i="9" s="1"/>
  <c r="AV755" i="9"/>
  <c r="AW755" i="9" s="1"/>
  <c r="AV816" i="9"/>
  <c r="AW816" i="9" s="1"/>
  <c r="AV748" i="9"/>
  <c r="AW748" i="9" s="1"/>
  <c r="AV944" i="9"/>
  <c r="AW944" i="9" s="1"/>
  <c r="AV951" i="9"/>
  <c r="AW951" i="9" s="1"/>
  <c r="AV965" i="9"/>
  <c r="AW965" i="9" s="1"/>
  <c r="AV939" i="9"/>
  <c r="AW939" i="9" s="1"/>
  <c r="AV794" i="9"/>
  <c r="AW794" i="9" s="1"/>
  <c r="AV823" i="9"/>
  <c r="AW823" i="9" s="1"/>
  <c r="AV957" i="9"/>
  <c r="AW957" i="9" s="1"/>
  <c r="AV781" i="9"/>
  <c r="AW781" i="9" s="1"/>
  <c r="AV943" i="9"/>
  <c r="AW943" i="9" s="1"/>
  <c r="AV940" i="9"/>
  <c r="AW940" i="9" s="1"/>
  <c r="AV963" i="9"/>
  <c r="AW963" i="9" s="1"/>
  <c r="AV796" i="9"/>
  <c r="AW796" i="9" s="1"/>
  <c r="AV784" i="9"/>
  <c r="AW784" i="9" s="1"/>
  <c r="AV819" i="9"/>
  <c r="AW819" i="9" s="1"/>
  <c r="AV861" i="9"/>
  <c r="AW861" i="9" s="1"/>
  <c r="AV978" i="9"/>
  <c r="AW978" i="9" s="1"/>
  <c r="AV846" i="9"/>
  <c r="AW846" i="9" s="1"/>
  <c r="AV1009" i="9"/>
  <c r="AW1009" i="9" s="1"/>
  <c r="AV958" i="9"/>
  <c r="AW958" i="9" s="1"/>
  <c r="AV941" i="9"/>
  <c r="AW941" i="9" s="1"/>
  <c r="AV772" i="9"/>
  <c r="AW772" i="9" s="1"/>
  <c r="AV760" i="9"/>
  <c r="AW760" i="9" s="1"/>
  <c r="AV827" i="9"/>
  <c r="AW827" i="9" s="1"/>
  <c r="AV883" i="9"/>
  <c r="AW883" i="9" s="1"/>
  <c r="AV799" i="9"/>
  <c r="AW799" i="9" s="1"/>
  <c r="AV821" i="9"/>
  <c r="AW821" i="9" s="1"/>
  <c r="AV870" i="9"/>
  <c r="AW870" i="9" s="1"/>
  <c r="AV911" i="9"/>
  <c r="AW911" i="9" s="1"/>
  <c r="AV893" i="9"/>
  <c r="AW893" i="9" s="1"/>
  <c r="AV745" i="9"/>
  <c r="AW745" i="9" s="1"/>
  <c r="AV811" i="9"/>
  <c r="AW811" i="9" s="1"/>
  <c r="AV967" i="9"/>
  <c r="AW967" i="9" s="1"/>
  <c r="AV909" i="9"/>
  <c r="AW909" i="9" s="1"/>
  <c r="AV779" i="9"/>
  <c r="AW779" i="9" s="1"/>
  <c r="AV795" i="9"/>
  <c r="AW795" i="9" s="1"/>
  <c r="AV826" i="9"/>
  <c r="AW826" i="9" s="1"/>
  <c r="AV902" i="9"/>
  <c r="AW902" i="9" s="1"/>
  <c r="AV801" i="9"/>
  <c r="AW801" i="9" s="1"/>
  <c r="AV923" i="9"/>
  <c r="AW923" i="9" s="1"/>
  <c r="AV738" i="9"/>
  <c r="AW738" i="9" s="1"/>
  <c r="AV815" i="9"/>
  <c r="AW815" i="9" s="1"/>
  <c r="AV774" i="9"/>
  <c r="AW774" i="9" s="1"/>
  <c r="AV793" i="9"/>
  <c r="AW793" i="9" s="1"/>
  <c r="AV806" i="9"/>
  <c r="AW806" i="9" s="1"/>
  <c r="AV786" i="9"/>
  <c r="AW786" i="9" s="1"/>
  <c r="AV975" i="9"/>
  <c r="AW975" i="9" s="1"/>
  <c r="AV778" i="9"/>
  <c r="AW778" i="9" s="1"/>
  <c r="AV730" i="9"/>
  <c r="AW730" i="9" s="1"/>
  <c r="AV981" i="9"/>
  <c r="AW981" i="9" s="1"/>
  <c r="AV864" i="9"/>
  <c r="AW864" i="9" s="1"/>
  <c r="AV768" i="9"/>
  <c r="AW768" i="9" s="1"/>
  <c r="AV996" i="9"/>
  <c r="AW996" i="9" s="1"/>
  <c r="AV717" i="9"/>
  <c r="AW717" i="9" s="1"/>
  <c r="AV919" i="9"/>
  <c r="AW919" i="9" s="1"/>
  <c r="AV824" i="9"/>
  <c r="AW824" i="9" s="1"/>
  <c r="AV809" i="9"/>
  <c r="AW809" i="9" s="1"/>
  <c r="AV725" i="9"/>
  <c r="AW725" i="9" s="1"/>
  <c r="AV759" i="9"/>
  <c r="AW759" i="9" s="1"/>
  <c r="AV818" i="9"/>
  <c r="AW818" i="9" s="1"/>
  <c r="AV960" i="9"/>
  <c r="AW960" i="9" s="1"/>
  <c r="AV752" i="9"/>
  <c r="AW752" i="9" s="1"/>
  <c r="AV847" i="9"/>
  <c r="AW847" i="9" s="1"/>
  <c r="AV860" i="9"/>
  <c r="AW860" i="9" s="1"/>
  <c r="AV873" i="9"/>
  <c r="AW873" i="9" s="1"/>
  <c r="AV880" i="9"/>
  <c r="AW880" i="9" s="1"/>
  <c r="AV866" i="9"/>
  <c r="AW866" i="9" s="1"/>
  <c r="AV735" i="9"/>
  <c r="AW735" i="9" s="1"/>
  <c r="AV726" i="9"/>
  <c r="AW726" i="9" s="1"/>
  <c r="AV966" i="9"/>
  <c r="AW966" i="9" s="1"/>
  <c r="AV867" i="9"/>
  <c r="AW867" i="9" s="1"/>
  <c r="AV894" i="9"/>
  <c r="AW894" i="9" s="1"/>
  <c r="AV856" i="9"/>
  <c r="AW856" i="9" s="1"/>
  <c r="AV820" i="9"/>
  <c r="AW820" i="9" s="1"/>
  <c r="AV964" i="9"/>
  <c r="AW964" i="9" s="1"/>
  <c r="AV754" i="9"/>
  <c r="AW754" i="9" s="1"/>
  <c r="AV773" i="9"/>
  <c r="AW773" i="9" s="1"/>
  <c r="AV757" i="9"/>
  <c r="AW757" i="9" s="1"/>
  <c r="AV877" i="9"/>
  <c r="AW877" i="9" s="1"/>
  <c r="AV817" i="9"/>
  <c r="AW817" i="9" s="1"/>
  <c r="AV925" i="9"/>
  <c r="AW925" i="9" s="1"/>
  <c r="AZ874" i="9"/>
  <c r="BA874" i="9" s="1"/>
  <c r="AL924" i="9"/>
  <c r="AM930" i="9"/>
  <c r="AO930" i="9" s="1"/>
  <c r="AM830" i="9"/>
  <c r="AO830" i="9" s="1"/>
  <c r="AL941" i="9"/>
  <c r="AM722" i="9"/>
  <c r="AO722" i="9" s="1"/>
  <c r="AM982" i="9"/>
  <c r="AO982" i="9" s="1"/>
  <c r="AL778" i="9"/>
  <c r="AL999" i="9"/>
  <c r="AL732" i="9"/>
  <c r="AM892" i="9"/>
  <c r="AO892" i="9" s="1"/>
  <c r="AL809" i="9"/>
  <c r="AM726" i="9"/>
  <c r="AO726" i="9" s="1"/>
  <c r="AL946" i="9"/>
  <c r="AM833" i="9"/>
  <c r="AO833" i="9" s="1"/>
  <c r="AL808" i="9"/>
  <c r="AL717" i="9"/>
  <c r="AL912" i="9"/>
  <c r="AL845" i="9"/>
  <c r="AL758" i="9"/>
  <c r="AL867" i="9"/>
  <c r="AM746" i="9"/>
  <c r="AO746" i="9" s="1"/>
  <c r="AL948" i="9"/>
  <c r="AL981" i="9"/>
  <c r="AL876" i="9"/>
  <c r="AM939" i="9"/>
  <c r="AO939" i="9" s="1"/>
  <c r="AL906" i="9"/>
  <c r="AL761" i="9"/>
  <c r="AL955" i="9"/>
  <c r="AL967" i="9"/>
  <c r="AL814" i="9"/>
  <c r="AL855" i="9"/>
  <c r="AM741" i="9"/>
  <c r="AO741" i="9" s="1"/>
  <c r="AM905" i="9"/>
  <c r="AO905" i="9" s="1"/>
  <c r="AL787" i="9"/>
  <c r="AL731" i="9"/>
  <c r="AM915" i="9"/>
  <c r="AO915" i="9" s="1"/>
  <c r="AM827" i="9"/>
  <c r="AO827" i="9" s="1"/>
  <c r="AL781" i="9"/>
  <c r="AL969" i="9"/>
  <c r="AL773" i="9"/>
  <c r="AL772" i="9"/>
  <c r="AM716" i="9"/>
  <c r="AO716" i="9" s="1"/>
  <c r="AM785" i="9"/>
  <c r="AO785" i="9" s="1"/>
  <c r="AL804" i="9"/>
  <c r="AM804" i="9"/>
  <c r="AO804" i="9" s="1"/>
  <c r="AL897" i="9"/>
  <c r="AL805" i="9"/>
  <c r="AL974" i="9"/>
  <c r="AL769" i="9"/>
  <c r="AL889" i="9"/>
  <c r="AM994" i="9"/>
  <c r="AO994" i="9" s="1"/>
  <c r="AM802" i="9"/>
  <c r="AO802" i="9" s="1"/>
  <c r="AL802" i="9"/>
  <c r="AM817" i="9"/>
  <c r="AO817" i="9" s="1"/>
  <c r="AL817" i="9"/>
  <c r="AM899" i="9"/>
  <c r="AO899" i="9" s="1"/>
  <c r="AL810" i="9"/>
  <c r="AL989" i="9"/>
  <c r="AM989" i="9"/>
  <c r="AO989" i="9" s="1"/>
  <c r="AM887" i="9"/>
  <c r="AO887" i="9" s="1"/>
  <c r="AL801" i="9"/>
  <c r="AM1006" i="9"/>
  <c r="AO1006" i="9" s="1"/>
  <c r="AL1006" i="9"/>
  <c r="AM724" i="9"/>
  <c r="AO724" i="9" s="1"/>
  <c r="AL724" i="9"/>
  <c r="AL838" i="9"/>
  <c r="AM838" i="9"/>
  <c r="AO838" i="9" s="1"/>
  <c r="AM968" i="9"/>
  <c r="AO968" i="9" s="1"/>
  <c r="AL968" i="9"/>
  <c r="AM878" i="9"/>
  <c r="AO878" i="9" s="1"/>
  <c r="AL878" i="9"/>
  <c r="AL759" i="9"/>
  <c r="AM759" i="9"/>
  <c r="AO759" i="9" s="1"/>
  <c r="AL884" i="9"/>
  <c r="AM884" i="9"/>
  <c r="AO884" i="9" s="1"/>
  <c r="AM799" i="9"/>
  <c r="AO799" i="9" s="1"/>
  <c r="AL799" i="9"/>
  <c r="AM965" i="9"/>
  <c r="AO965" i="9" s="1"/>
  <c r="AL965" i="9"/>
  <c r="AM971" i="9"/>
  <c r="AO971" i="9" s="1"/>
  <c r="AL971" i="9"/>
  <c r="AM1002" i="9"/>
  <c r="AO1002" i="9" s="1"/>
  <c r="AL1002" i="9"/>
  <c r="AL714" i="9"/>
  <c r="AM714" i="9"/>
  <c r="AO714" i="9" s="1"/>
  <c r="AL925" i="9"/>
  <c r="AM925" i="9"/>
  <c r="AO925" i="9" s="1"/>
  <c r="AM872" i="9"/>
  <c r="AO872" i="9" s="1"/>
  <c r="AL872" i="9"/>
  <c r="AL973" i="9"/>
  <c r="AM973" i="9"/>
  <c r="AO973" i="9" s="1"/>
  <c r="AM871" i="9"/>
  <c r="AO871" i="9" s="1"/>
  <c r="AL871" i="9"/>
  <c r="AM959" i="9"/>
  <c r="AO959" i="9" s="1"/>
  <c r="AL959" i="9"/>
  <c r="AL943" i="9"/>
  <c r="AM943" i="9"/>
  <c r="AO943" i="9" s="1"/>
  <c r="AM803" i="9"/>
  <c r="AO803" i="9" s="1"/>
  <c r="AL803" i="9"/>
  <c r="AL976" i="9"/>
  <c r="AM976" i="9"/>
  <c r="AO976" i="9" s="1"/>
  <c r="AM849" i="9"/>
  <c r="AO849" i="9" s="1"/>
  <c r="AL849" i="9"/>
  <c r="AL721" i="9"/>
  <c r="AM721" i="9"/>
  <c r="AO721" i="9" s="1"/>
  <c r="AM767" i="9"/>
  <c r="AO767" i="9" s="1"/>
  <c r="AL767" i="9"/>
  <c r="AL882" i="9"/>
  <c r="AM882" i="9"/>
  <c r="AO882" i="9" s="1"/>
  <c r="AM866" i="9"/>
  <c r="AO866" i="9" s="1"/>
  <c r="AL866" i="9"/>
  <c r="AM903" i="9"/>
  <c r="AO903" i="9" s="1"/>
  <c r="AL903" i="9"/>
  <c r="AL937" i="9"/>
  <c r="AM937" i="9"/>
  <c r="AO937" i="9" s="1"/>
  <c r="AM875" i="9"/>
  <c r="AO875" i="9" s="1"/>
  <c r="AL875" i="9"/>
  <c r="AM816" i="9"/>
  <c r="AO816" i="9" s="1"/>
  <c r="AL816" i="9"/>
  <c r="AM962" i="9"/>
  <c r="AO962" i="9" s="1"/>
  <c r="AL962" i="9"/>
  <c r="AM742" i="9"/>
  <c r="AO742" i="9" s="1"/>
  <c r="AL742" i="9"/>
  <c r="AM922" i="9"/>
  <c r="AO922" i="9" s="1"/>
  <c r="AL922" i="9"/>
  <c r="AM891" i="9"/>
  <c r="AO891" i="9" s="1"/>
  <c r="AL891" i="9"/>
  <c r="AM793" i="9"/>
  <c r="AO793" i="9" s="1"/>
  <c r="AL793" i="9"/>
  <c r="AM822" i="9"/>
  <c r="AO822" i="9" s="1"/>
  <c r="AL822" i="9"/>
  <c r="AM715" i="9"/>
  <c r="AO715" i="9" s="1"/>
  <c r="AL715" i="9"/>
  <c r="AM894" i="9"/>
  <c r="AO894" i="9" s="1"/>
  <c r="AL894" i="9"/>
  <c r="AL720" i="9"/>
  <c r="AM720" i="9"/>
  <c r="AO720" i="9" s="1"/>
  <c r="AM1012" i="9"/>
  <c r="AO1012" i="9" s="1"/>
  <c r="AL1012" i="9"/>
  <c r="AL844" i="9"/>
  <c r="AM844" i="9"/>
  <c r="AO844" i="9" s="1"/>
  <c r="AL929" i="9"/>
  <c r="AM929" i="9"/>
  <c r="AO929" i="9" s="1"/>
  <c r="AM729" i="9"/>
  <c r="AO729" i="9" s="1"/>
  <c r="AL729" i="9"/>
  <c r="AM927" i="9"/>
  <c r="AO927" i="9" s="1"/>
  <c r="AL927" i="9"/>
  <c r="AM736" i="9"/>
  <c r="AO736" i="9" s="1"/>
  <c r="AL736" i="9"/>
  <c r="AM951" i="9"/>
  <c r="AO951" i="9" s="1"/>
  <c r="AL951" i="9"/>
  <c r="AM940" i="9"/>
  <c r="AO940" i="9" s="1"/>
  <c r="AL940" i="9"/>
  <c r="AL983" i="9"/>
  <c r="AM983" i="9"/>
  <c r="AO983" i="9" s="1"/>
  <c r="AM870" i="9"/>
  <c r="AO870" i="9" s="1"/>
  <c r="AL870" i="9"/>
  <c r="AM757" i="9"/>
  <c r="AO757" i="9" s="1"/>
  <c r="AL757" i="9"/>
  <c r="AM874" i="9"/>
  <c r="AO874" i="9" s="1"/>
  <c r="AL874" i="9"/>
  <c r="AM879" i="9"/>
  <c r="AO879" i="9" s="1"/>
  <c r="AL879" i="9"/>
  <c r="AM972" i="9"/>
  <c r="AO972" i="9" s="1"/>
  <c r="AL972" i="9"/>
  <c r="AL1004" i="9"/>
  <c r="AM1004" i="9"/>
  <c r="AO1004" i="9" s="1"/>
  <c r="AL918" i="9"/>
  <c r="AM918" i="9"/>
  <c r="AO918" i="9" s="1"/>
  <c r="AL950" i="9"/>
  <c r="AM950" i="9"/>
  <c r="AO950" i="9" s="1"/>
  <c r="AL900" i="9"/>
  <c r="AM900" i="9"/>
  <c r="AO900" i="9" s="1"/>
  <c r="AM996" i="9"/>
  <c r="AO996" i="9" s="1"/>
  <c r="AL996" i="9"/>
  <c r="AL786" i="9"/>
  <c r="AM786" i="9"/>
  <c r="AO786" i="9" s="1"/>
  <c r="AM797" i="9"/>
  <c r="AO797" i="9" s="1"/>
  <c r="AL797" i="9"/>
  <c r="AM934" i="9"/>
  <c r="AO934" i="9" s="1"/>
  <c r="AL934" i="9"/>
  <c r="AM961" i="9"/>
  <c r="AO961" i="9" s="1"/>
  <c r="AL961" i="9"/>
  <c r="AL730" i="9"/>
  <c r="AM730" i="9"/>
  <c r="AO730" i="9" s="1"/>
  <c r="AM911" i="9"/>
  <c r="AO911" i="9" s="1"/>
  <c r="AL911" i="9"/>
  <c r="AM825" i="9"/>
  <c r="AO825" i="9" s="1"/>
  <c r="AL825" i="9"/>
  <c r="AM843" i="9"/>
  <c r="AO843" i="9" s="1"/>
  <c r="AL843" i="9"/>
  <c r="AL913" i="9"/>
  <c r="AM913" i="9"/>
  <c r="AO913" i="9" s="1"/>
  <c r="AM829" i="9"/>
  <c r="AO829" i="9" s="1"/>
  <c r="AL829" i="9"/>
  <c r="AM907" i="9"/>
  <c r="AO907" i="9" s="1"/>
  <c r="AL907" i="9"/>
  <c r="AL734" i="9"/>
  <c r="AM734" i="9"/>
  <c r="AO734" i="9" s="1"/>
  <c r="AM766" i="9"/>
  <c r="AO766" i="9" s="1"/>
  <c r="AL766" i="9"/>
  <c r="AM896" i="9"/>
  <c r="AO896" i="9" s="1"/>
  <c r="AL896" i="9"/>
  <c r="AL779" i="9"/>
  <c r="AM779" i="9"/>
  <c r="AO779" i="9" s="1"/>
  <c r="AM753" i="9"/>
  <c r="AO753" i="9" s="1"/>
  <c r="AL753" i="9"/>
  <c r="AL744" i="9"/>
  <c r="AM744" i="9"/>
  <c r="AO744" i="9" s="1"/>
  <c r="AL923" i="9"/>
  <c r="AM923" i="9"/>
  <c r="AO923" i="9" s="1"/>
  <c r="AM901" i="9"/>
  <c r="AO901" i="9" s="1"/>
  <c r="AL901" i="9"/>
  <c r="AM794" i="9"/>
  <c r="AO794" i="9" s="1"/>
  <c r="AL794" i="9"/>
  <c r="AL851" i="9"/>
  <c r="AM851" i="9"/>
  <c r="AO851" i="9" s="1"/>
  <c r="AL790" i="9"/>
  <c r="AM790" i="9"/>
  <c r="AO790" i="9" s="1"/>
  <c r="AL881" i="9"/>
  <c r="AM881" i="9"/>
  <c r="AO881" i="9" s="1"/>
  <c r="AM834" i="9"/>
  <c r="AO834" i="9" s="1"/>
  <c r="AL834" i="9"/>
  <c r="AM860" i="9"/>
  <c r="AO860" i="9" s="1"/>
  <c r="AL860" i="9"/>
  <c r="AM985" i="9"/>
  <c r="AO985" i="9" s="1"/>
  <c r="AL985" i="9"/>
  <c r="AL777" i="9"/>
  <c r="AM777" i="9"/>
  <c r="AO777" i="9" s="1"/>
  <c r="AM727" i="9"/>
  <c r="AO727" i="9" s="1"/>
  <c r="AL727" i="9"/>
  <c r="AM832" i="9"/>
  <c r="AO832" i="9" s="1"/>
  <c r="AL832" i="9"/>
  <c r="AM852" i="9"/>
  <c r="AO852" i="9" s="1"/>
  <c r="AL852" i="9"/>
  <c r="AM1013" i="9"/>
  <c r="AO1013" i="9" s="1"/>
  <c r="AL1013" i="9"/>
  <c r="AM828" i="9"/>
  <c r="AO828" i="9" s="1"/>
  <c r="AL828" i="9"/>
  <c r="AM935" i="9"/>
  <c r="AO935" i="9" s="1"/>
  <c r="AL935" i="9"/>
  <c r="AL837" i="9"/>
  <c r="AM837" i="9"/>
  <c r="AO837" i="9" s="1"/>
  <c r="AM862" i="9"/>
  <c r="AO862" i="9" s="1"/>
  <c r="AL862" i="9"/>
  <c r="AL920" i="9"/>
  <c r="AM920" i="9"/>
  <c r="AO920" i="9" s="1"/>
  <c r="AM745" i="9"/>
  <c r="AO745" i="9" s="1"/>
  <c r="AL745" i="9"/>
  <c r="AL947" i="9"/>
  <c r="AM947" i="9"/>
  <c r="AO947" i="9" s="1"/>
  <c r="AM749" i="9"/>
  <c r="AO749" i="9" s="1"/>
  <c r="AL749" i="9"/>
  <c r="AM921" i="9"/>
  <c r="AO921" i="9" s="1"/>
  <c r="AL921" i="9"/>
  <c r="AM926" i="9"/>
  <c r="AO926" i="9" s="1"/>
  <c r="AL926" i="9"/>
  <c r="AM751" i="9"/>
  <c r="AO751" i="9" s="1"/>
  <c r="AL751" i="9"/>
  <c r="AM932" i="9"/>
  <c r="AO932" i="9" s="1"/>
  <c r="AL932" i="9"/>
  <c r="AM944" i="9"/>
  <c r="AO944" i="9" s="1"/>
  <c r="AL944" i="9"/>
  <c r="AL859" i="9"/>
  <c r="AM859" i="9"/>
  <c r="AO859" i="9" s="1"/>
  <c r="AM886" i="9"/>
  <c r="AO886" i="9" s="1"/>
  <c r="AL886" i="9"/>
  <c r="AM718" i="9"/>
  <c r="AO718" i="9" s="1"/>
  <c r="AL718" i="9"/>
  <c r="AM752" i="9"/>
  <c r="AO752" i="9" s="1"/>
  <c r="AL752" i="9"/>
  <c r="AM858" i="9"/>
  <c r="AO858" i="9" s="1"/>
  <c r="AL858" i="9"/>
  <c r="AM975" i="9"/>
  <c r="AO975" i="9" s="1"/>
  <c r="AL975" i="9"/>
  <c r="AM846" i="9"/>
  <c r="AO846" i="9" s="1"/>
  <c r="AL846" i="9"/>
  <c r="AL863" i="9"/>
  <c r="AM863" i="9"/>
  <c r="AO863" i="9" s="1"/>
  <c r="AM1014" i="9"/>
  <c r="AO1014" i="9" s="1"/>
  <c r="AL1014" i="9"/>
  <c r="AL783" i="9"/>
  <c r="AM783" i="9"/>
  <c r="AO783" i="9" s="1"/>
  <c r="AM791" i="9"/>
  <c r="AO791" i="9" s="1"/>
  <c r="AL791" i="9"/>
  <c r="AM910" i="9"/>
  <c r="AO910" i="9" s="1"/>
  <c r="AL910" i="9"/>
  <c r="AM977" i="9"/>
  <c r="AO977" i="9" s="1"/>
  <c r="AL977" i="9"/>
  <c r="AM850" i="9"/>
  <c r="AO850" i="9" s="1"/>
  <c r="AL850" i="9"/>
  <c r="AL898" i="9"/>
  <c r="AM898" i="9"/>
  <c r="AO898" i="9" s="1"/>
  <c r="AL811" i="9"/>
  <c r="AM811" i="9"/>
  <c r="AO811" i="9" s="1"/>
  <c r="AL733" i="9"/>
  <c r="AM733" i="9"/>
  <c r="AO733" i="9" s="1"/>
  <c r="AL998" i="9"/>
  <c r="AM998" i="9"/>
  <c r="AO998" i="9" s="1"/>
  <c r="AM877" i="9"/>
  <c r="AO877" i="9" s="1"/>
  <c r="AL877" i="9"/>
  <c r="AL954" i="9"/>
  <c r="AM954" i="9"/>
  <c r="AO954" i="9" s="1"/>
  <c r="AM995" i="9"/>
  <c r="AO995" i="9" s="1"/>
  <c r="AL995" i="9"/>
  <c r="AL798" i="9"/>
  <c r="AM798" i="9"/>
  <c r="AO798" i="9" s="1"/>
  <c r="AM784" i="9"/>
  <c r="AO784" i="9" s="1"/>
  <c r="AL784" i="9"/>
  <c r="AM854" i="9"/>
  <c r="AO854" i="9" s="1"/>
  <c r="AL854" i="9"/>
  <c r="AM953" i="9"/>
  <c r="AO953" i="9" s="1"/>
  <c r="AL953" i="9"/>
  <c r="AM949" i="9"/>
  <c r="AO949" i="9" s="1"/>
  <c r="AL949" i="9"/>
  <c r="AL1008" i="9"/>
  <c r="AM1008" i="9"/>
  <c r="AO1008" i="9" s="1"/>
  <c r="AM763" i="9"/>
  <c r="AO763" i="9" s="1"/>
  <c r="AL763" i="9"/>
  <c r="AM836" i="9"/>
  <c r="AO836" i="9" s="1"/>
  <c r="AL836" i="9"/>
  <c r="AM768" i="9"/>
  <c r="AO768" i="9" s="1"/>
  <c r="AL768" i="9"/>
  <c r="AM864" i="9"/>
  <c r="AO864" i="9" s="1"/>
  <c r="AL864" i="9"/>
  <c r="AL936" i="9"/>
  <c r="AM936" i="9"/>
  <c r="AO936" i="9" s="1"/>
  <c r="AM723" i="9"/>
  <c r="AO723" i="9" s="1"/>
  <c r="AL723" i="9"/>
  <c r="AM840" i="9"/>
  <c r="AO840" i="9" s="1"/>
  <c r="AL840" i="9"/>
  <c r="AL942" i="9"/>
  <c r="AM942" i="9"/>
  <c r="AO942" i="9" s="1"/>
  <c r="AM988" i="9"/>
  <c r="AO988" i="9" s="1"/>
  <c r="AL988" i="9"/>
  <c r="AL813" i="9"/>
  <c r="AM813" i="9"/>
  <c r="AO813" i="9" s="1"/>
  <c r="AL826" i="9"/>
  <c r="AM826" i="9"/>
  <c r="AO826" i="9" s="1"/>
  <c r="AL739" i="9"/>
  <c r="AM739" i="9"/>
  <c r="AO739" i="9" s="1"/>
  <c r="AL824" i="9"/>
  <c r="AM824" i="9"/>
  <c r="AO824" i="9" s="1"/>
  <c r="AL853" i="9"/>
  <c r="AM853" i="9"/>
  <c r="AO853" i="9" s="1"/>
  <c r="AM819" i="9"/>
  <c r="AO819" i="9" s="1"/>
  <c r="AL819" i="9"/>
  <c r="AM997" i="9"/>
  <c r="AO997" i="9" s="1"/>
  <c r="AL997" i="9"/>
  <c r="AM928" i="9"/>
  <c r="AO928" i="9" s="1"/>
  <c r="AL928" i="9"/>
  <c r="AL796" i="9"/>
  <c r="AM796" i="9"/>
  <c r="AO796" i="9" s="1"/>
  <c r="AL770" i="9"/>
  <c r="AM770" i="9"/>
  <c r="AO770" i="9" s="1"/>
  <c r="AM831" i="9"/>
  <c r="AO831" i="9" s="1"/>
  <c r="AL831" i="9"/>
  <c r="AM821" i="9"/>
  <c r="AO821" i="9" s="1"/>
  <c r="AL821" i="9"/>
  <c r="AM990" i="9"/>
  <c r="AO990" i="9" s="1"/>
  <c r="AL990" i="9"/>
  <c r="AM760" i="9"/>
  <c r="AO760" i="9" s="1"/>
  <c r="AL760" i="9"/>
  <c r="AM1005" i="9"/>
  <c r="AO1005" i="9" s="1"/>
  <c r="AL1005" i="9"/>
  <c r="AM861" i="9"/>
  <c r="AO861" i="9" s="1"/>
  <c r="AL861" i="9"/>
  <c r="AL740" i="9"/>
  <c r="AM740" i="9"/>
  <c r="AO740" i="9" s="1"/>
  <c r="AM916" i="9"/>
  <c r="AO916" i="9" s="1"/>
  <c r="AL916" i="9"/>
  <c r="AM908" i="9"/>
  <c r="AO908" i="9" s="1"/>
  <c r="AL908" i="9"/>
  <c r="AL956" i="9"/>
  <c r="AM956" i="9"/>
  <c r="AO956" i="9" s="1"/>
  <c r="AM841" i="9"/>
  <c r="AO841" i="9" s="1"/>
  <c r="AL841" i="9"/>
  <c r="AL807" i="9"/>
  <c r="AM807" i="9"/>
  <c r="AO807" i="9" s="1"/>
  <c r="AM725" i="9"/>
  <c r="AO725" i="9" s="1"/>
  <c r="AL725" i="9"/>
  <c r="AM839" i="9"/>
  <c r="AO839" i="9" s="1"/>
  <c r="AL839" i="9"/>
  <c r="AL812" i="9"/>
  <c r="AM812" i="9"/>
  <c r="AO812" i="9" s="1"/>
  <c r="AM880" i="9"/>
  <c r="AO880" i="9" s="1"/>
  <c r="AL880" i="9"/>
  <c r="AM1000" i="9"/>
  <c r="AO1000" i="9" s="1"/>
  <c r="AL1000" i="9"/>
  <c r="AM931" i="9"/>
  <c r="AO931" i="9" s="1"/>
  <c r="AL931" i="9"/>
  <c r="AM895" i="9"/>
  <c r="AO895" i="9" s="1"/>
  <c r="AL895" i="9"/>
  <c r="AL764" i="9"/>
  <c r="AM764" i="9"/>
  <c r="AO764" i="9" s="1"/>
  <c r="AL1010" i="9"/>
  <c r="AM1010" i="9"/>
  <c r="AO1010" i="9" s="1"/>
  <c r="AM1011" i="9"/>
  <c r="AO1011" i="9" s="1"/>
  <c r="AL1011" i="9"/>
  <c r="AM847" i="9"/>
  <c r="AO847" i="9" s="1"/>
  <c r="AL847" i="9"/>
  <c r="AM737" i="9"/>
  <c r="AO737" i="9" s="1"/>
  <c r="AL737" i="9"/>
  <c r="AM970" i="9"/>
  <c r="AO970" i="9" s="1"/>
  <c r="AL970" i="9"/>
  <c r="AM735" i="9"/>
  <c r="AO735" i="9" s="1"/>
  <c r="AL735" i="9"/>
  <c r="AM873" i="9"/>
  <c r="AO873" i="9" s="1"/>
  <c r="AL873" i="9"/>
  <c r="AL865" i="9"/>
  <c r="AM865" i="9"/>
  <c r="AO865" i="9" s="1"/>
  <c r="AM857" i="9"/>
  <c r="AO857" i="9" s="1"/>
  <c r="AL857" i="9"/>
  <c r="AL1001" i="9"/>
  <c r="AM1001" i="9"/>
  <c r="AO1001" i="9" s="1"/>
  <c r="AM945" i="9"/>
  <c r="AO945" i="9" s="1"/>
  <c r="AL945" i="9"/>
  <c r="AL963" i="9"/>
  <c r="AM963" i="9"/>
  <c r="AO963" i="9" s="1"/>
  <c r="AM917" i="9"/>
  <c r="AO917" i="9" s="1"/>
  <c r="AL917" i="9"/>
  <c r="AM747" i="9"/>
  <c r="AO747" i="9" s="1"/>
  <c r="AL747" i="9"/>
  <c r="AM964" i="9"/>
  <c r="AO964" i="9" s="1"/>
  <c r="AL964" i="9"/>
  <c r="AL728" i="9"/>
  <c r="AM728" i="9"/>
  <c r="AO728" i="9" s="1"/>
  <c r="AM919" i="9"/>
  <c r="AO919" i="9" s="1"/>
  <c r="AL919" i="9"/>
  <c r="AL789" i="9"/>
  <c r="AM789" i="9"/>
  <c r="AO789" i="9" s="1"/>
  <c r="AM938" i="9"/>
  <c r="AO938" i="9" s="1"/>
  <c r="AL938" i="9"/>
  <c r="AM755" i="9"/>
  <c r="AO755" i="9" s="1"/>
  <c r="AL755" i="9"/>
  <c r="AM893" i="9"/>
  <c r="AO893" i="9" s="1"/>
  <c r="AL893" i="9"/>
  <c r="AM958" i="9"/>
  <c r="AO958" i="9" s="1"/>
  <c r="AL958" i="9"/>
  <c r="AM1007" i="9"/>
  <c r="AO1007" i="9" s="1"/>
  <c r="AL1007" i="9"/>
  <c r="AL869" i="9"/>
  <c r="AM869" i="9"/>
  <c r="AO869" i="9" s="1"/>
  <c r="AM980" i="9"/>
  <c r="AO980" i="9" s="1"/>
  <c r="AL980" i="9"/>
  <c r="AM762" i="9"/>
  <c r="AO762" i="9" s="1"/>
  <c r="AL762" i="9"/>
  <c r="AM960" i="9"/>
  <c r="AO960" i="9" s="1"/>
  <c r="AL960" i="9"/>
  <c r="AM743" i="9"/>
  <c r="AO743" i="9" s="1"/>
  <c r="AL743" i="9"/>
  <c r="AL952" i="9"/>
  <c r="AM952" i="9"/>
  <c r="AO952" i="9" s="1"/>
  <c r="AM914" i="9"/>
  <c r="AO914" i="9" s="1"/>
  <c r="AL914" i="9"/>
  <c r="AM788" i="9"/>
  <c r="AO788" i="9" s="1"/>
  <c r="AL788" i="9"/>
  <c r="AM776" i="9"/>
  <c r="AO776" i="9" s="1"/>
  <c r="AL776" i="9"/>
  <c r="AM754" i="9"/>
  <c r="AO754" i="9" s="1"/>
  <c r="AL754" i="9"/>
  <c r="AM993" i="9"/>
  <c r="AO993" i="9" s="1"/>
  <c r="AL993" i="9"/>
  <c r="AM909" i="9"/>
  <c r="AO909" i="9" s="1"/>
  <c r="AL909" i="9"/>
  <c r="AM991" i="9"/>
  <c r="AO991" i="9" s="1"/>
  <c r="AL991" i="9"/>
  <c r="AL992" i="9"/>
  <c r="AM992" i="9"/>
  <c r="AO992" i="9" s="1"/>
  <c r="AL820" i="9"/>
  <c r="AM820" i="9"/>
  <c r="AO820" i="9" s="1"/>
  <c r="AM902" i="9"/>
  <c r="AO902" i="9" s="1"/>
  <c r="AL902" i="9"/>
  <c r="AM883" i="9"/>
  <c r="AO883" i="9" s="1"/>
  <c r="AL883" i="9"/>
  <c r="AM890" i="9"/>
  <c r="AO890" i="9" s="1"/>
  <c r="AL890" i="9"/>
  <c r="AM1003" i="9"/>
  <c r="AO1003" i="9" s="1"/>
  <c r="AL1003" i="9"/>
  <c r="AM823" i="9"/>
  <c r="AO823" i="9" s="1"/>
  <c r="AL823" i="9"/>
  <c r="AM885" i="9"/>
  <c r="AO885" i="9" s="1"/>
  <c r="AL885" i="9"/>
  <c r="AM933" i="9"/>
  <c r="AO933" i="9" s="1"/>
  <c r="AL933" i="9"/>
  <c r="AM888" i="9"/>
  <c r="AO888" i="9" s="1"/>
  <c r="AL888" i="9"/>
  <c r="AL806" i="9"/>
  <c r="AM806" i="9"/>
  <c r="AO806" i="9" s="1"/>
  <c r="AL987" i="9"/>
  <c r="AM987" i="9"/>
  <c r="AO987" i="9" s="1"/>
  <c r="AL979" i="9"/>
  <c r="AM979" i="9"/>
  <c r="AO979" i="9" s="1"/>
  <c r="AM848" i="9"/>
  <c r="AO848" i="9" s="1"/>
  <c r="AL848" i="9"/>
  <c r="AM771" i="9"/>
  <c r="AO771" i="9" s="1"/>
  <c r="AL771" i="9"/>
  <c r="AM1009" i="9"/>
  <c r="AO1009" i="9" s="1"/>
  <c r="AL1009" i="9"/>
  <c r="AL782" i="9"/>
  <c r="AM782" i="9"/>
  <c r="AO782" i="9" s="1"/>
  <c r="AM984" i="9"/>
  <c r="AO984" i="9" s="1"/>
  <c r="AL984" i="9"/>
  <c r="AL765" i="9"/>
  <c r="AM765" i="9"/>
  <c r="AO765" i="9" s="1"/>
  <c r="AM795" i="9"/>
  <c r="AO795" i="9" s="1"/>
  <c r="AL795" i="9"/>
  <c r="AL856" i="9"/>
  <c r="AM856" i="9"/>
  <c r="AO856" i="9" s="1"/>
  <c r="AL800" i="9"/>
  <c r="AM800" i="9"/>
  <c r="AO800" i="9" s="1"/>
  <c r="AL966" i="9"/>
  <c r="AM966" i="9"/>
  <c r="AO966" i="9" s="1"/>
  <c r="AM986" i="9"/>
  <c r="AO986" i="9" s="1"/>
  <c r="AL986" i="9"/>
  <c r="AL842" i="9"/>
  <c r="AM842" i="9"/>
  <c r="AO842" i="9" s="1"/>
  <c r="AL750" i="9"/>
  <c r="AM750" i="9"/>
  <c r="AO750" i="9" s="1"/>
  <c r="AM904" i="9"/>
  <c r="AO904" i="9" s="1"/>
  <c r="AL904" i="9"/>
  <c r="AM748" i="9"/>
  <c r="AO748" i="9" s="1"/>
  <c r="AL748" i="9"/>
  <c r="AM835" i="9"/>
  <c r="AO835" i="9" s="1"/>
  <c r="AL835" i="9"/>
  <c r="AL818" i="9"/>
  <c r="AM818" i="9"/>
  <c r="AO818" i="9" s="1"/>
  <c r="AM774" i="9"/>
  <c r="AO774" i="9" s="1"/>
  <c r="AL774" i="9"/>
  <c r="AM719" i="9"/>
  <c r="AO719" i="9" s="1"/>
  <c r="AL719" i="9"/>
  <c r="AM775" i="9"/>
  <c r="AO775" i="9" s="1"/>
  <c r="AL775" i="9"/>
  <c r="AM815" i="9"/>
  <c r="AO815" i="9" s="1"/>
  <c r="AL815" i="9"/>
  <c r="AM792" i="9"/>
  <c r="AO792" i="9" s="1"/>
  <c r="AL792" i="9"/>
  <c r="AL957" i="9"/>
  <c r="AM957" i="9"/>
  <c r="AO957" i="9" s="1"/>
  <c r="AM756" i="9"/>
  <c r="AO756" i="9" s="1"/>
  <c r="AL756" i="9"/>
  <c r="AL978" i="9"/>
  <c r="AM978" i="9"/>
  <c r="AO978" i="9" s="1"/>
  <c r="AL868" i="9"/>
  <c r="AM868" i="9"/>
  <c r="AO868" i="9" s="1"/>
  <c r="AM780" i="9"/>
  <c r="AO780" i="9" s="1"/>
  <c r="AL780" i="9"/>
  <c r="AL738" i="9"/>
  <c r="AM738" i="9"/>
  <c r="AO738" i="9" s="1"/>
  <c r="U414" i="9"/>
  <c r="U596" i="9"/>
  <c r="U492" i="9"/>
  <c r="U504" i="9"/>
  <c r="T637" i="9"/>
  <c r="U116" i="9"/>
  <c r="T116" i="9"/>
  <c r="T96" i="9"/>
  <c r="U637" i="9"/>
  <c r="U600" i="9"/>
  <c r="T504" i="9"/>
  <c r="U480" i="9"/>
  <c r="T593" i="9"/>
  <c r="U545" i="9"/>
  <c r="U472" i="9"/>
  <c r="T492" i="9"/>
  <c r="U284" i="9"/>
  <c r="U593" i="9"/>
  <c r="T480" i="9"/>
  <c r="T112" i="9"/>
  <c r="U557" i="9"/>
  <c r="T545" i="9"/>
  <c r="T472" i="9"/>
  <c r="T557" i="9"/>
  <c r="T284" i="9"/>
  <c r="T104" i="9"/>
  <c r="U112" i="9"/>
  <c r="T410" i="9"/>
  <c r="U104" i="9"/>
  <c r="U108" i="9"/>
  <c r="T600" i="9"/>
  <c r="T596" i="9"/>
  <c r="T108" i="9"/>
  <c r="U410" i="9"/>
  <c r="U650" i="9"/>
  <c r="T650" i="9"/>
  <c r="U452" i="9"/>
  <c r="T452" i="9"/>
  <c r="U348" i="9"/>
  <c r="T348" i="9"/>
  <c r="U706" i="9"/>
  <c r="T706" i="9"/>
  <c r="U711" i="9"/>
  <c r="T711" i="9"/>
  <c r="T678" i="9"/>
  <c r="U678" i="9"/>
  <c r="U660" i="9"/>
  <c r="T660" i="9"/>
  <c r="U656" i="9"/>
  <c r="T656" i="9"/>
  <c r="U655" i="9"/>
  <c r="T655" i="9"/>
  <c r="U632" i="9"/>
  <c r="T632" i="9"/>
  <c r="U612" i="9"/>
  <c r="T612" i="9"/>
  <c r="U601" i="9"/>
  <c r="T601" i="9"/>
  <c r="U575" i="9"/>
  <c r="T575" i="9"/>
  <c r="U591" i="9"/>
  <c r="T591" i="9"/>
  <c r="U573" i="9"/>
  <c r="T573" i="9"/>
  <c r="U560" i="9"/>
  <c r="T560" i="9"/>
  <c r="U507" i="9"/>
  <c r="T507" i="9"/>
  <c r="U483" i="9"/>
  <c r="T483" i="9"/>
  <c r="U478" i="9"/>
  <c r="T478" i="9"/>
  <c r="U481" i="9"/>
  <c r="T481" i="9"/>
  <c r="U457" i="9"/>
  <c r="T457" i="9"/>
  <c r="U496" i="9"/>
  <c r="T496" i="9"/>
  <c r="U436" i="9"/>
  <c r="T436" i="9"/>
  <c r="T407" i="9"/>
  <c r="U407" i="9"/>
  <c r="U393" i="9"/>
  <c r="T393" i="9"/>
  <c r="U370" i="9"/>
  <c r="T370" i="9"/>
  <c r="U340" i="9"/>
  <c r="T340" i="9"/>
  <c r="U316" i="9"/>
  <c r="T316" i="9"/>
  <c r="U356" i="9"/>
  <c r="T356" i="9"/>
  <c r="U335" i="9"/>
  <c r="T335" i="9"/>
  <c r="T399" i="9"/>
  <c r="U399" i="9"/>
  <c r="U325" i="9"/>
  <c r="T325" i="9"/>
  <c r="U303" i="9"/>
  <c r="T303" i="9"/>
  <c r="U297" i="9"/>
  <c r="T297" i="9"/>
  <c r="U233" i="9"/>
  <c r="T233" i="9"/>
  <c r="U263" i="9"/>
  <c r="T263" i="9"/>
  <c r="T216" i="9"/>
  <c r="U216" i="9"/>
  <c r="U283" i="9"/>
  <c r="T283" i="9"/>
  <c r="U255" i="9"/>
  <c r="T255" i="9"/>
  <c r="U231" i="9"/>
  <c r="T231" i="9"/>
  <c r="U281" i="9"/>
  <c r="T281" i="9"/>
  <c r="U242" i="9"/>
  <c r="T242" i="9"/>
  <c r="T193" i="9"/>
  <c r="U193" i="9"/>
  <c r="U201" i="9"/>
  <c r="T201" i="9"/>
  <c r="U199" i="9"/>
  <c r="T199" i="9"/>
  <c r="U198" i="9"/>
  <c r="T198" i="9"/>
  <c r="U209" i="9"/>
  <c r="T209" i="9"/>
  <c r="T182" i="9"/>
  <c r="U182" i="9"/>
  <c r="U152" i="9"/>
  <c r="T152" i="9"/>
  <c r="U142" i="9"/>
  <c r="T142" i="9"/>
  <c r="U160" i="9"/>
  <c r="T160" i="9"/>
  <c r="U102" i="9"/>
  <c r="T102" i="9"/>
  <c r="U78" i="9"/>
  <c r="T78" i="9"/>
  <c r="U132" i="9"/>
  <c r="T132" i="9"/>
  <c r="U113" i="9"/>
  <c r="T113" i="9"/>
  <c r="T44" i="9"/>
  <c r="U44" i="9"/>
  <c r="U71" i="9"/>
  <c r="T71" i="9"/>
  <c r="U62" i="9"/>
  <c r="T62" i="9"/>
  <c r="T38" i="9"/>
  <c r="U38" i="9"/>
  <c r="T53" i="9"/>
  <c r="U53" i="9"/>
  <c r="U61" i="9"/>
  <c r="T61" i="9"/>
  <c r="U540" i="9"/>
  <c r="T540" i="9"/>
  <c r="U538" i="9"/>
  <c r="T538" i="9"/>
  <c r="U491" i="9"/>
  <c r="T491" i="9"/>
  <c r="U494" i="9"/>
  <c r="T494" i="9"/>
  <c r="U488" i="9"/>
  <c r="T488" i="9"/>
  <c r="U692" i="9"/>
  <c r="T692" i="9"/>
  <c r="U625" i="9"/>
  <c r="T625" i="9"/>
  <c r="T614" i="9"/>
  <c r="U614" i="9"/>
  <c r="T602" i="9"/>
  <c r="U602" i="9"/>
  <c r="T580" i="9"/>
  <c r="U580" i="9"/>
  <c r="U572" i="9"/>
  <c r="T572" i="9"/>
  <c r="U514" i="9"/>
  <c r="T514" i="9"/>
  <c r="U474" i="9"/>
  <c r="T474" i="9"/>
  <c r="U477" i="9"/>
  <c r="T477" i="9"/>
  <c r="T442" i="9"/>
  <c r="U442" i="9"/>
  <c r="U453" i="9"/>
  <c r="T453" i="9"/>
  <c r="U459" i="9"/>
  <c r="T459" i="9"/>
  <c r="U455" i="9"/>
  <c r="T455" i="9"/>
  <c r="U443" i="9"/>
  <c r="T443" i="9"/>
  <c r="U385" i="9"/>
  <c r="T385" i="9"/>
  <c r="U372" i="9"/>
  <c r="T372" i="9"/>
  <c r="U406" i="9"/>
  <c r="T406" i="9"/>
  <c r="U367" i="9"/>
  <c r="T367" i="9"/>
  <c r="U404" i="9"/>
  <c r="T404" i="9"/>
  <c r="U334" i="9"/>
  <c r="T334" i="9"/>
  <c r="U321" i="9"/>
  <c r="T321" i="9"/>
  <c r="U286" i="9"/>
  <c r="T286" i="9"/>
  <c r="U262" i="9"/>
  <c r="T262" i="9"/>
  <c r="U288" i="9"/>
  <c r="T288" i="9"/>
  <c r="U271" i="9"/>
  <c r="T271" i="9"/>
  <c r="U244" i="9"/>
  <c r="T244" i="9"/>
  <c r="U269" i="9"/>
  <c r="T269" i="9"/>
  <c r="U238" i="9"/>
  <c r="T238" i="9"/>
  <c r="U195" i="9"/>
  <c r="T195" i="9"/>
  <c r="T141" i="9"/>
  <c r="U141" i="9"/>
  <c r="U218" i="9"/>
  <c r="T218" i="9"/>
  <c r="T143" i="9"/>
  <c r="U143" i="9"/>
  <c r="U126" i="9"/>
  <c r="T126" i="9"/>
  <c r="U115" i="9"/>
  <c r="T115" i="9"/>
  <c r="T119" i="9"/>
  <c r="U119" i="9"/>
  <c r="U134" i="9"/>
  <c r="T134" i="9"/>
  <c r="U138" i="9"/>
  <c r="T138" i="9"/>
  <c r="U91" i="9"/>
  <c r="T91" i="9"/>
  <c r="U83" i="9"/>
  <c r="T83" i="9"/>
  <c r="T49" i="9"/>
  <c r="U49" i="9"/>
  <c r="U667" i="9"/>
  <c r="T667" i="9"/>
  <c r="U558" i="9"/>
  <c r="T558" i="9"/>
  <c r="T688" i="9"/>
  <c r="U688" i="9"/>
  <c r="U702" i="9"/>
  <c r="T702" i="9"/>
  <c r="U703" i="9"/>
  <c r="T703" i="9"/>
  <c r="U709" i="9"/>
  <c r="T709" i="9"/>
  <c r="T696" i="9"/>
  <c r="U696" i="9"/>
  <c r="T677" i="9"/>
  <c r="U677" i="9"/>
  <c r="U628" i="9"/>
  <c r="T628" i="9"/>
  <c r="U631" i="9"/>
  <c r="T631" i="9"/>
  <c r="T608" i="9"/>
  <c r="U608" i="9"/>
  <c r="U603" i="9"/>
  <c r="T603" i="9"/>
  <c r="U599" i="9"/>
  <c r="T599" i="9"/>
  <c r="U568" i="9"/>
  <c r="T568" i="9"/>
  <c r="U592" i="9"/>
  <c r="T592" i="9"/>
  <c r="U571" i="9"/>
  <c r="T571" i="9"/>
  <c r="U587" i="9"/>
  <c r="T587" i="9"/>
  <c r="U556" i="9"/>
  <c r="T556" i="9"/>
  <c r="U564" i="9"/>
  <c r="T564" i="9"/>
  <c r="T528" i="9"/>
  <c r="U528" i="9"/>
  <c r="U503" i="9"/>
  <c r="T503" i="9"/>
  <c r="U479" i="9"/>
  <c r="T479" i="9"/>
  <c r="U470" i="9"/>
  <c r="T470" i="9"/>
  <c r="U529" i="9"/>
  <c r="T529" i="9"/>
  <c r="U517" i="9"/>
  <c r="T517" i="9"/>
  <c r="U468" i="9"/>
  <c r="T468" i="9"/>
  <c r="U449" i="9"/>
  <c r="T449" i="9"/>
  <c r="U508" i="9"/>
  <c r="T508" i="9"/>
  <c r="U465" i="9"/>
  <c r="T465" i="9"/>
  <c r="U447" i="9"/>
  <c r="T447" i="9"/>
  <c r="U431" i="9"/>
  <c r="T431" i="9"/>
  <c r="U417" i="9"/>
  <c r="T417" i="9"/>
  <c r="U432" i="9"/>
  <c r="T432" i="9"/>
  <c r="T422" i="9"/>
  <c r="U422" i="9"/>
  <c r="U392" i="9"/>
  <c r="T392" i="9"/>
  <c r="U336" i="9"/>
  <c r="T336" i="9"/>
  <c r="U331" i="9"/>
  <c r="T331" i="9"/>
  <c r="T364" i="9"/>
  <c r="U364" i="9"/>
  <c r="U352" i="9"/>
  <c r="T352" i="9"/>
  <c r="U353" i="9"/>
  <c r="T353" i="9"/>
  <c r="U299" i="9"/>
  <c r="T299" i="9"/>
  <c r="U310" i="9"/>
  <c r="T310" i="9"/>
  <c r="U293" i="9"/>
  <c r="T293" i="9"/>
  <c r="U253" i="9"/>
  <c r="T253" i="9"/>
  <c r="U229" i="9"/>
  <c r="T229" i="9"/>
  <c r="U268" i="9"/>
  <c r="T268" i="9"/>
  <c r="U251" i="9"/>
  <c r="T251" i="9"/>
  <c r="U227" i="9"/>
  <c r="T227" i="9"/>
  <c r="U234" i="9"/>
  <c r="T234" i="9"/>
  <c r="T189" i="9"/>
  <c r="U189" i="9"/>
  <c r="U265" i="9"/>
  <c r="T265" i="9"/>
  <c r="U191" i="9"/>
  <c r="T191" i="9"/>
  <c r="U205" i="9"/>
  <c r="T205" i="9"/>
  <c r="U148" i="9"/>
  <c r="T148" i="9"/>
  <c r="U121" i="9"/>
  <c r="T121" i="9"/>
  <c r="U98" i="9"/>
  <c r="T98" i="9"/>
  <c r="T74" i="9"/>
  <c r="U74" i="9"/>
  <c r="U109" i="9"/>
  <c r="T109" i="9"/>
  <c r="T64" i="9"/>
  <c r="U64" i="9"/>
  <c r="T40" i="9"/>
  <c r="U40" i="9"/>
  <c r="U67" i="9"/>
  <c r="T67" i="9"/>
  <c r="U58" i="9"/>
  <c r="T58" i="9"/>
  <c r="T34" i="9"/>
  <c r="U34" i="9"/>
  <c r="T57" i="9"/>
  <c r="U57" i="9"/>
  <c r="U621" i="9"/>
  <c r="T621" i="9"/>
  <c r="U597" i="9"/>
  <c r="T597" i="9"/>
  <c r="T693" i="9"/>
  <c r="U693" i="9"/>
  <c r="U669" i="9"/>
  <c r="T669" i="9"/>
  <c r="U652" i="9"/>
  <c r="T652" i="9"/>
  <c r="U647" i="9"/>
  <c r="T647" i="9"/>
  <c r="U640" i="9"/>
  <c r="T640" i="9"/>
  <c r="U646" i="9"/>
  <c r="T646" i="9"/>
  <c r="T623" i="9"/>
  <c r="U623" i="9"/>
  <c r="U595" i="9"/>
  <c r="T595" i="9"/>
  <c r="U583" i="9"/>
  <c r="T583" i="9"/>
  <c r="T569" i="9"/>
  <c r="U569" i="9"/>
  <c r="T524" i="9"/>
  <c r="U524" i="9"/>
  <c r="U537" i="9"/>
  <c r="T537" i="9"/>
  <c r="U466" i="9"/>
  <c r="T466" i="9"/>
  <c r="T462" i="9"/>
  <c r="U462" i="9"/>
  <c r="T438" i="9"/>
  <c r="U438" i="9"/>
  <c r="T463" i="9"/>
  <c r="U463" i="9"/>
  <c r="U445" i="9"/>
  <c r="T445" i="9"/>
  <c r="U473" i="9"/>
  <c r="T473" i="9"/>
  <c r="U419" i="9"/>
  <c r="T419" i="9"/>
  <c r="U381" i="9"/>
  <c r="T381" i="9"/>
  <c r="U408" i="9"/>
  <c r="T408" i="9"/>
  <c r="U397" i="9"/>
  <c r="T397" i="9"/>
  <c r="U368" i="9"/>
  <c r="T368" i="9"/>
  <c r="T402" i="9"/>
  <c r="U402" i="9"/>
  <c r="U398" i="9"/>
  <c r="T398" i="9"/>
  <c r="T363" i="9"/>
  <c r="U363" i="9"/>
  <c r="U366" i="9"/>
  <c r="T366" i="9"/>
  <c r="U351" i="9"/>
  <c r="T351" i="9"/>
  <c r="U330" i="9"/>
  <c r="T330" i="9"/>
  <c r="U306" i="9"/>
  <c r="T306" i="9"/>
  <c r="T282" i="9"/>
  <c r="U282" i="9"/>
  <c r="U258" i="9"/>
  <c r="T258" i="9"/>
  <c r="U240" i="9"/>
  <c r="T240" i="9"/>
  <c r="T360" i="9"/>
  <c r="U360" i="9"/>
  <c r="U267" i="9"/>
  <c r="T267" i="9"/>
  <c r="U230" i="9"/>
  <c r="T230" i="9"/>
  <c r="U200" i="9"/>
  <c r="T200" i="9"/>
  <c r="U187" i="9"/>
  <c r="T187" i="9"/>
  <c r="T158" i="9"/>
  <c r="U158" i="9"/>
  <c r="T135" i="9"/>
  <c r="U135" i="9"/>
  <c r="U212" i="9"/>
  <c r="T212" i="9"/>
  <c r="U156" i="9"/>
  <c r="T156" i="9"/>
  <c r="T166" i="9"/>
  <c r="U166" i="9"/>
  <c r="U146" i="9"/>
  <c r="T146" i="9"/>
  <c r="T414" i="9"/>
  <c r="T147" i="9"/>
  <c r="U147" i="9"/>
  <c r="U128" i="9"/>
  <c r="T128" i="9"/>
  <c r="U111" i="9"/>
  <c r="T111" i="9"/>
  <c r="U118" i="9"/>
  <c r="T118" i="9"/>
  <c r="U130" i="9"/>
  <c r="T130" i="9"/>
  <c r="U63" i="9"/>
  <c r="T63" i="9"/>
  <c r="U47" i="9"/>
  <c r="T47" i="9"/>
  <c r="T100" i="9"/>
  <c r="U100" i="9"/>
  <c r="U76" i="9"/>
  <c r="T76" i="9"/>
  <c r="T80" i="9"/>
  <c r="U80" i="9"/>
  <c r="T45" i="9"/>
  <c r="U45" i="9"/>
  <c r="U690" i="9"/>
  <c r="T690" i="9"/>
  <c r="U617" i="9"/>
  <c r="T617" i="9"/>
  <c r="U615" i="9"/>
  <c r="T615" i="9"/>
  <c r="U551" i="9"/>
  <c r="T551" i="9"/>
  <c r="U549" i="9"/>
  <c r="T549" i="9"/>
  <c r="U497" i="9"/>
  <c r="T497" i="9"/>
  <c r="U644" i="9"/>
  <c r="T644" i="9"/>
  <c r="T695" i="9"/>
  <c r="U695" i="9"/>
  <c r="U682" i="9"/>
  <c r="T682" i="9"/>
  <c r="U649" i="9"/>
  <c r="T649" i="9"/>
  <c r="U698" i="9"/>
  <c r="T698" i="9"/>
  <c r="T658" i="9"/>
  <c r="U658" i="9"/>
  <c r="U668" i="9"/>
  <c r="T668" i="9"/>
  <c r="U633" i="9"/>
  <c r="T633" i="9"/>
  <c r="U627" i="9"/>
  <c r="T627" i="9"/>
  <c r="U598" i="9"/>
  <c r="T598" i="9"/>
  <c r="U588" i="9"/>
  <c r="T588" i="9"/>
  <c r="U567" i="9"/>
  <c r="T567" i="9"/>
  <c r="U586" i="9"/>
  <c r="T586" i="9"/>
  <c r="U552" i="9"/>
  <c r="T552" i="9"/>
  <c r="T520" i="9"/>
  <c r="U520" i="9"/>
  <c r="T541" i="9"/>
  <c r="U541" i="9"/>
  <c r="U527" i="9"/>
  <c r="T527" i="9"/>
  <c r="U499" i="9"/>
  <c r="T499" i="9"/>
  <c r="U475" i="9"/>
  <c r="T475" i="9"/>
  <c r="U510" i="9"/>
  <c r="T510" i="9"/>
  <c r="U441" i="9"/>
  <c r="T441" i="9"/>
  <c r="U451" i="9"/>
  <c r="T451" i="9"/>
  <c r="T424" i="9"/>
  <c r="U424" i="9"/>
  <c r="T400" i="9"/>
  <c r="U400" i="9"/>
  <c r="U391" i="9"/>
  <c r="T391" i="9"/>
  <c r="U332" i="9"/>
  <c r="T332" i="9"/>
  <c r="U327" i="9"/>
  <c r="T327" i="9"/>
  <c r="U312" i="9"/>
  <c r="T312" i="9"/>
  <c r="U295" i="9"/>
  <c r="T295" i="9"/>
  <c r="U289" i="9"/>
  <c r="T289" i="9"/>
  <c r="U249" i="9"/>
  <c r="T249" i="9"/>
  <c r="U225" i="9"/>
  <c r="T225" i="9"/>
  <c r="U247" i="9"/>
  <c r="T247" i="9"/>
  <c r="U223" i="9"/>
  <c r="T223" i="9"/>
  <c r="U292" i="9"/>
  <c r="T292" i="9"/>
  <c r="T213" i="9"/>
  <c r="U213" i="9"/>
  <c r="T185" i="9"/>
  <c r="U185" i="9"/>
  <c r="U210" i="9"/>
  <c r="T210" i="9"/>
  <c r="U214" i="9"/>
  <c r="T214" i="9"/>
  <c r="U204" i="9"/>
  <c r="T204" i="9"/>
  <c r="U183" i="9"/>
  <c r="T183" i="9"/>
  <c r="T161" i="9"/>
  <c r="U161" i="9"/>
  <c r="T170" i="9"/>
  <c r="U170" i="9"/>
  <c r="T131" i="9"/>
  <c r="U131" i="9"/>
  <c r="U186" i="9"/>
  <c r="T186" i="9"/>
  <c r="T165" i="9"/>
  <c r="U165" i="9"/>
  <c r="U150" i="9"/>
  <c r="T150" i="9"/>
  <c r="T124" i="9"/>
  <c r="U124" i="9"/>
  <c r="U94" i="9"/>
  <c r="T94" i="9"/>
  <c r="T70" i="9"/>
  <c r="U70" i="9"/>
  <c r="U105" i="9"/>
  <c r="T105" i="9"/>
  <c r="T60" i="9"/>
  <c r="U60" i="9"/>
  <c r="T36" i="9"/>
  <c r="U36" i="9"/>
  <c r="T84" i="9"/>
  <c r="U84" i="9"/>
  <c r="U54" i="9"/>
  <c r="T54" i="9"/>
  <c r="T88" i="9"/>
  <c r="U88" i="9"/>
  <c r="T41" i="9"/>
  <c r="U41" i="9"/>
  <c r="U77" i="9"/>
  <c r="T77" i="9"/>
  <c r="U665" i="9"/>
  <c r="T665" i="9"/>
  <c r="U663" i="9"/>
  <c r="T663" i="9"/>
  <c r="U579" i="9"/>
  <c r="T579" i="9"/>
  <c r="U425" i="9"/>
  <c r="T425" i="9"/>
  <c r="U412" i="9"/>
  <c r="T412" i="9"/>
  <c r="U707" i="9"/>
  <c r="T707" i="9"/>
  <c r="U697" i="9"/>
  <c r="T697" i="9"/>
  <c r="U651" i="9"/>
  <c r="T651" i="9"/>
  <c r="T676" i="9"/>
  <c r="U676" i="9"/>
  <c r="U666" i="9"/>
  <c r="T666" i="9"/>
  <c r="T645" i="9"/>
  <c r="U645" i="9"/>
  <c r="U670" i="9"/>
  <c r="T670" i="9"/>
  <c r="U629" i="9"/>
  <c r="T629" i="9"/>
  <c r="T610" i="9"/>
  <c r="U610" i="9"/>
  <c r="T565" i="9"/>
  <c r="U565" i="9"/>
  <c r="U562" i="9"/>
  <c r="T562" i="9"/>
  <c r="U535" i="9"/>
  <c r="T535" i="9"/>
  <c r="T516" i="9"/>
  <c r="U516" i="9"/>
  <c r="U523" i="9"/>
  <c r="T523" i="9"/>
  <c r="U530" i="9"/>
  <c r="T530" i="9"/>
  <c r="T511" i="9"/>
  <c r="U511" i="9"/>
  <c r="U471" i="9"/>
  <c r="T471" i="9"/>
  <c r="U506" i="9"/>
  <c r="T506" i="9"/>
  <c r="U509" i="9"/>
  <c r="T509" i="9"/>
  <c r="T434" i="9"/>
  <c r="U434" i="9"/>
  <c r="U464" i="9"/>
  <c r="T464" i="9"/>
  <c r="U437" i="9"/>
  <c r="T437" i="9"/>
  <c r="U413" i="9"/>
  <c r="T413" i="9"/>
  <c r="T418" i="9"/>
  <c r="U418" i="9"/>
  <c r="U377" i="9"/>
  <c r="T377" i="9"/>
  <c r="U388" i="9"/>
  <c r="T388" i="9"/>
  <c r="U387" i="9"/>
  <c r="T387" i="9"/>
  <c r="U350" i="9"/>
  <c r="T350" i="9"/>
  <c r="U326" i="9"/>
  <c r="T326" i="9"/>
  <c r="U361" i="9"/>
  <c r="T361" i="9"/>
  <c r="U349" i="9"/>
  <c r="T349" i="9"/>
  <c r="U302" i="9"/>
  <c r="T302" i="9"/>
  <c r="T278" i="9"/>
  <c r="U278" i="9"/>
  <c r="U308" i="9"/>
  <c r="T308" i="9"/>
  <c r="U273" i="9"/>
  <c r="T273" i="9"/>
  <c r="U236" i="9"/>
  <c r="T236" i="9"/>
  <c r="U203" i="9"/>
  <c r="T203" i="9"/>
  <c r="U277" i="9"/>
  <c r="T277" i="9"/>
  <c r="U196" i="9"/>
  <c r="T196" i="9"/>
  <c r="T127" i="9"/>
  <c r="U127" i="9"/>
  <c r="U122" i="9"/>
  <c r="T122" i="9"/>
  <c r="U107" i="9"/>
  <c r="T107" i="9"/>
  <c r="T92" i="9"/>
  <c r="U92" i="9"/>
  <c r="U386" i="9"/>
  <c r="T386" i="9"/>
  <c r="T712" i="9"/>
  <c r="U712" i="9"/>
  <c r="U699" i="9"/>
  <c r="T699" i="9"/>
  <c r="U705" i="9"/>
  <c r="T705" i="9"/>
  <c r="U675" i="9"/>
  <c r="T675" i="9"/>
  <c r="U686" i="9"/>
  <c r="T686" i="9"/>
  <c r="U654" i="9"/>
  <c r="T654" i="9"/>
  <c r="U662" i="9"/>
  <c r="T662" i="9"/>
  <c r="U641" i="9"/>
  <c r="T641" i="9"/>
  <c r="T689" i="9"/>
  <c r="U689" i="9"/>
  <c r="U664" i="9"/>
  <c r="T664" i="9"/>
  <c r="U643" i="9"/>
  <c r="T643" i="9"/>
  <c r="U642" i="9"/>
  <c r="T642" i="9"/>
  <c r="U619" i="9"/>
  <c r="T619" i="9"/>
  <c r="U626" i="9"/>
  <c r="T626" i="9"/>
  <c r="U622" i="9"/>
  <c r="T622" i="9"/>
  <c r="T606" i="9"/>
  <c r="U606" i="9"/>
  <c r="U607" i="9"/>
  <c r="T607" i="9"/>
  <c r="U594" i="9"/>
  <c r="T594" i="9"/>
  <c r="U582" i="9"/>
  <c r="T582" i="9"/>
  <c r="T563" i="9"/>
  <c r="U563" i="9"/>
  <c r="T585" i="9"/>
  <c r="U585" i="9"/>
  <c r="U548" i="9"/>
  <c r="T548" i="9"/>
  <c r="U559" i="9"/>
  <c r="T559" i="9"/>
  <c r="U519" i="9"/>
  <c r="T519" i="9"/>
  <c r="T532" i="9"/>
  <c r="U532" i="9"/>
  <c r="U495" i="9"/>
  <c r="T495" i="9"/>
  <c r="U467" i="9"/>
  <c r="T467" i="9"/>
  <c r="U533" i="9"/>
  <c r="T533" i="9"/>
  <c r="U502" i="9"/>
  <c r="T502" i="9"/>
  <c r="U505" i="9"/>
  <c r="T505" i="9"/>
  <c r="U521" i="9"/>
  <c r="T521" i="9"/>
  <c r="U500" i="9"/>
  <c r="T500" i="9"/>
  <c r="T430" i="9"/>
  <c r="U430" i="9"/>
  <c r="U433" i="9"/>
  <c r="T433" i="9"/>
  <c r="U460" i="9"/>
  <c r="T460" i="9"/>
  <c r="U416" i="9"/>
  <c r="T416" i="9"/>
  <c r="U427" i="9"/>
  <c r="T427" i="9"/>
  <c r="U396" i="9"/>
  <c r="T396" i="9"/>
  <c r="U383" i="9"/>
  <c r="T383" i="9"/>
  <c r="U328" i="9"/>
  <c r="T328" i="9"/>
  <c r="U347" i="9"/>
  <c r="T347" i="9"/>
  <c r="U323" i="9"/>
  <c r="T323" i="9"/>
  <c r="U291" i="9"/>
  <c r="T291" i="9"/>
  <c r="U309" i="9"/>
  <c r="T309" i="9"/>
  <c r="U285" i="9"/>
  <c r="T285" i="9"/>
  <c r="U245" i="9"/>
  <c r="T245" i="9"/>
  <c r="U221" i="9"/>
  <c r="T221" i="9"/>
  <c r="U259" i="9"/>
  <c r="T259" i="9"/>
  <c r="U243" i="9"/>
  <c r="T243" i="9"/>
  <c r="U219" i="9"/>
  <c r="T219" i="9"/>
  <c r="T181" i="9"/>
  <c r="U181" i="9"/>
  <c r="U192" i="9"/>
  <c r="T192" i="9"/>
  <c r="T123" i="9"/>
  <c r="U123" i="9"/>
  <c r="U162" i="9"/>
  <c r="T162" i="9"/>
  <c r="T137" i="9"/>
  <c r="U137" i="9"/>
  <c r="T163" i="9"/>
  <c r="U163" i="9"/>
  <c r="U114" i="9"/>
  <c r="T114" i="9"/>
  <c r="T90" i="9"/>
  <c r="U90" i="9"/>
  <c r="T66" i="9"/>
  <c r="U66" i="9"/>
  <c r="U101" i="9"/>
  <c r="T101" i="9"/>
  <c r="T56" i="9"/>
  <c r="U56" i="9"/>
  <c r="U35" i="9"/>
  <c r="T35" i="9"/>
  <c r="U59" i="9"/>
  <c r="T59" i="9"/>
  <c r="U43" i="9"/>
  <c r="T43" i="9"/>
  <c r="U81" i="9"/>
  <c r="T81" i="9"/>
  <c r="U50" i="9"/>
  <c r="T50" i="9"/>
  <c r="U73" i="9"/>
  <c r="T73" i="9"/>
  <c r="T704" i="9"/>
  <c r="U704" i="9"/>
  <c r="U653" i="9"/>
  <c r="T653" i="9"/>
  <c r="U691" i="9"/>
  <c r="T691" i="9"/>
  <c r="T708" i="9"/>
  <c r="U708" i="9"/>
  <c r="U687" i="9"/>
  <c r="T687" i="9"/>
  <c r="T680" i="9"/>
  <c r="U680" i="9"/>
  <c r="T684" i="9"/>
  <c r="U684" i="9"/>
  <c r="U648" i="9"/>
  <c r="T648" i="9"/>
  <c r="U605" i="9"/>
  <c r="T605" i="9"/>
  <c r="T590" i="9"/>
  <c r="U590" i="9"/>
  <c r="U584" i="9"/>
  <c r="T584" i="9"/>
  <c r="U581" i="9"/>
  <c r="T581" i="9"/>
  <c r="U544" i="9"/>
  <c r="T544" i="9"/>
  <c r="U555" i="9"/>
  <c r="T555" i="9"/>
  <c r="U566" i="9"/>
  <c r="T566" i="9"/>
  <c r="U553" i="9"/>
  <c r="T553" i="9"/>
  <c r="U515" i="9"/>
  <c r="T515" i="9"/>
  <c r="U526" i="9"/>
  <c r="T526" i="9"/>
  <c r="U498" i="9"/>
  <c r="T498" i="9"/>
  <c r="U501" i="9"/>
  <c r="T501" i="9"/>
  <c r="T454" i="9"/>
  <c r="U454" i="9"/>
  <c r="T426" i="9"/>
  <c r="U426" i="9"/>
  <c r="U429" i="9"/>
  <c r="T429" i="9"/>
  <c r="U456" i="9"/>
  <c r="T456" i="9"/>
  <c r="U469" i="9"/>
  <c r="T469" i="9"/>
  <c r="U409" i="9"/>
  <c r="T409" i="9"/>
  <c r="U428" i="9"/>
  <c r="T428" i="9"/>
  <c r="U435" i="9"/>
  <c r="T435" i="9"/>
  <c r="U373" i="9"/>
  <c r="T373" i="9"/>
  <c r="U384" i="9"/>
  <c r="T384" i="9"/>
  <c r="U379" i="9"/>
  <c r="T379" i="9"/>
  <c r="U390" i="9"/>
  <c r="T390" i="9"/>
  <c r="U362" i="9"/>
  <c r="T362" i="9"/>
  <c r="U358" i="9"/>
  <c r="T358" i="9"/>
  <c r="U346" i="9"/>
  <c r="T346" i="9"/>
  <c r="U322" i="9"/>
  <c r="T322" i="9"/>
  <c r="U345" i="9"/>
  <c r="T345" i="9"/>
  <c r="U298" i="9"/>
  <c r="T298" i="9"/>
  <c r="T274" i="9"/>
  <c r="U274" i="9"/>
  <c r="U300" i="9"/>
  <c r="T300" i="9"/>
  <c r="U256" i="9"/>
  <c r="T256" i="9"/>
  <c r="U232" i="9"/>
  <c r="T232" i="9"/>
  <c r="T280" i="9"/>
  <c r="U280" i="9"/>
  <c r="U215" i="9"/>
  <c r="T215" i="9"/>
  <c r="T177" i="9"/>
  <c r="U177" i="9"/>
  <c r="U207" i="9"/>
  <c r="T207" i="9"/>
  <c r="U188" i="9"/>
  <c r="T188" i="9"/>
  <c r="U168" i="9"/>
  <c r="T168" i="9"/>
  <c r="T151" i="9"/>
  <c r="U151" i="9"/>
  <c r="T145" i="9"/>
  <c r="U145" i="9"/>
  <c r="U175" i="9"/>
  <c r="T175" i="9"/>
  <c r="U190" i="9"/>
  <c r="T190" i="9"/>
  <c r="T133" i="9"/>
  <c r="U133" i="9"/>
  <c r="U140" i="9"/>
  <c r="T140" i="9"/>
  <c r="U103" i="9"/>
  <c r="T103" i="9"/>
  <c r="U136" i="9"/>
  <c r="T136" i="9"/>
  <c r="U72" i="9"/>
  <c r="T72" i="9"/>
  <c r="U97" i="9"/>
  <c r="T97" i="9"/>
  <c r="T37" i="9"/>
  <c r="U37" i="9"/>
  <c r="U343" i="9"/>
  <c r="T343" i="9"/>
  <c r="U319" i="9"/>
  <c r="T319" i="9"/>
  <c r="U341" i="9"/>
  <c r="T341" i="9"/>
  <c r="U311" i="9"/>
  <c r="T311" i="9"/>
  <c r="U287" i="9"/>
  <c r="T287" i="9"/>
  <c r="U305" i="9"/>
  <c r="T305" i="9"/>
  <c r="T276" i="9"/>
  <c r="U276" i="9"/>
  <c r="U241" i="9"/>
  <c r="T241" i="9"/>
  <c r="U261" i="9"/>
  <c r="T261" i="9"/>
  <c r="U304" i="9"/>
  <c r="T304" i="9"/>
  <c r="U275" i="9"/>
  <c r="T275" i="9"/>
  <c r="U239" i="9"/>
  <c r="T239" i="9"/>
  <c r="U260" i="9"/>
  <c r="T260" i="9"/>
  <c r="U279" i="9"/>
  <c r="T279" i="9"/>
  <c r="T173" i="9"/>
  <c r="U173" i="9"/>
  <c r="U184" i="9"/>
  <c r="T184" i="9"/>
  <c r="T149" i="9"/>
  <c r="U149" i="9"/>
  <c r="U164" i="9"/>
  <c r="T164" i="9"/>
  <c r="U171" i="9"/>
  <c r="T171" i="9"/>
  <c r="U129" i="9"/>
  <c r="T129" i="9"/>
  <c r="T178" i="9"/>
  <c r="U178" i="9"/>
  <c r="U120" i="9"/>
  <c r="T120" i="9"/>
  <c r="U125" i="9"/>
  <c r="T125" i="9"/>
  <c r="U110" i="9"/>
  <c r="T110" i="9"/>
  <c r="T86" i="9"/>
  <c r="U86" i="9"/>
  <c r="T52" i="9"/>
  <c r="U52" i="9"/>
  <c r="U96" i="9"/>
  <c r="U55" i="9"/>
  <c r="T55" i="9"/>
  <c r="U89" i="9"/>
  <c r="T89" i="9"/>
  <c r="U46" i="9"/>
  <c r="T46" i="9"/>
  <c r="U85" i="9"/>
  <c r="T85" i="9"/>
  <c r="U69" i="9"/>
  <c r="T69" i="9"/>
  <c r="U683" i="9"/>
  <c r="T683" i="9"/>
  <c r="U635" i="9"/>
  <c r="T635" i="9"/>
  <c r="T420" i="9"/>
  <c r="U420" i="9"/>
  <c r="U421" i="9"/>
  <c r="T421" i="9"/>
  <c r="T679" i="9"/>
  <c r="U679" i="9"/>
  <c r="U638" i="9"/>
  <c r="T638" i="9"/>
  <c r="U613" i="9"/>
  <c r="T613" i="9"/>
  <c r="T604" i="9"/>
  <c r="U604" i="9"/>
  <c r="U577" i="9"/>
  <c r="T577" i="9"/>
  <c r="U536" i="9"/>
  <c r="T536" i="9"/>
  <c r="U547" i="9"/>
  <c r="T547" i="9"/>
  <c r="U554" i="9"/>
  <c r="T554" i="9"/>
  <c r="U542" i="9"/>
  <c r="T542" i="9"/>
  <c r="U522" i="9"/>
  <c r="T522" i="9"/>
  <c r="U490" i="9"/>
  <c r="T490" i="9"/>
  <c r="U493" i="9"/>
  <c r="T493" i="9"/>
  <c r="T450" i="9"/>
  <c r="U450" i="9"/>
  <c r="U448" i="9"/>
  <c r="T448" i="9"/>
  <c r="U405" i="9"/>
  <c r="T405" i="9"/>
  <c r="U369" i="9"/>
  <c r="T369" i="9"/>
  <c r="U380" i="9"/>
  <c r="T380" i="9"/>
  <c r="U395" i="9"/>
  <c r="T395" i="9"/>
  <c r="U375" i="9"/>
  <c r="T375" i="9"/>
  <c r="U382" i="9"/>
  <c r="T382" i="9"/>
  <c r="U315" i="9"/>
  <c r="T315" i="9"/>
  <c r="U342" i="9"/>
  <c r="T342" i="9"/>
  <c r="U318" i="9"/>
  <c r="T318" i="9"/>
  <c r="U337" i="9"/>
  <c r="T337" i="9"/>
  <c r="U294" i="9"/>
  <c r="T294" i="9"/>
  <c r="T270" i="9"/>
  <c r="U270" i="9"/>
  <c r="U252" i="9"/>
  <c r="T252" i="9"/>
  <c r="U228" i="9"/>
  <c r="T228" i="9"/>
  <c r="U254" i="9"/>
  <c r="T254" i="9"/>
  <c r="U217" i="9"/>
  <c r="T217" i="9"/>
  <c r="U226" i="9"/>
  <c r="T226" i="9"/>
  <c r="T169" i="9"/>
  <c r="U169" i="9"/>
  <c r="U222" i="9"/>
  <c r="T222" i="9"/>
  <c r="U180" i="9"/>
  <c r="T180" i="9"/>
  <c r="U208" i="9"/>
  <c r="T208" i="9"/>
  <c r="T154" i="9"/>
  <c r="U154" i="9"/>
  <c r="T155" i="9"/>
  <c r="U155" i="9"/>
  <c r="T159" i="9"/>
  <c r="U159" i="9"/>
  <c r="U179" i="9"/>
  <c r="T179" i="9"/>
  <c r="U99" i="9"/>
  <c r="T99" i="9"/>
  <c r="U661" i="9"/>
  <c r="T661" i="9"/>
  <c r="U620" i="9"/>
  <c r="T620" i="9"/>
  <c r="U415" i="9"/>
  <c r="T415" i="9"/>
  <c r="U324" i="9"/>
  <c r="T324" i="9"/>
  <c r="U710" i="9"/>
  <c r="T710" i="9"/>
  <c r="U713" i="9"/>
  <c r="T713" i="9"/>
  <c r="T694" i="9"/>
  <c r="U694" i="9"/>
  <c r="U673" i="9"/>
  <c r="T673" i="9"/>
  <c r="T674" i="9"/>
  <c r="U674" i="9"/>
  <c r="T672" i="9"/>
  <c r="U672" i="9"/>
  <c r="T681" i="9"/>
  <c r="U681" i="9"/>
  <c r="T685" i="9"/>
  <c r="U685" i="9"/>
  <c r="T659" i="9"/>
  <c r="U659" i="9"/>
  <c r="U636" i="9"/>
  <c r="T636" i="9"/>
  <c r="U634" i="9"/>
  <c r="T634" i="9"/>
  <c r="U639" i="9"/>
  <c r="T639" i="9"/>
  <c r="U609" i="9"/>
  <c r="T609" i="9"/>
  <c r="U616" i="9"/>
  <c r="T616" i="9"/>
  <c r="U618" i="9"/>
  <c r="T618" i="9"/>
  <c r="U611" i="9"/>
  <c r="T611" i="9"/>
  <c r="T624" i="9"/>
  <c r="U624" i="9"/>
  <c r="U589" i="9"/>
  <c r="T589" i="9"/>
  <c r="U578" i="9"/>
  <c r="T578" i="9"/>
  <c r="U561" i="9"/>
  <c r="T561" i="9"/>
  <c r="U543" i="9"/>
  <c r="T543" i="9"/>
  <c r="U570" i="9"/>
  <c r="T570" i="9"/>
  <c r="U550" i="9"/>
  <c r="T550" i="9"/>
  <c r="U546" i="9"/>
  <c r="T546" i="9"/>
  <c r="U534" i="9"/>
  <c r="T534" i="9"/>
  <c r="U531" i="9"/>
  <c r="T531" i="9"/>
  <c r="U487" i="9"/>
  <c r="T487" i="9"/>
  <c r="U486" i="9"/>
  <c r="T486" i="9"/>
  <c r="U489" i="9"/>
  <c r="T489" i="9"/>
  <c r="U525" i="9"/>
  <c r="T525" i="9"/>
  <c r="U444" i="9"/>
  <c r="T444" i="9"/>
  <c r="U484" i="9"/>
  <c r="T484" i="9"/>
  <c r="T458" i="9"/>
  <c r="U458" i="9"/>
  <c r="U401" i="9"/>
  <c r="T401" i="9"/>
  <c r="U411" i="9"/>
  <c r="T411" i="9"/>
  <c r="U394" i="9"/>
  <c r="T394" i="9"/>
  <c r="U378" i="9"/>
  <c r="T378" i="9"/>
  <c r="U344" i="9"/>
  <c r="T344" i="9"/>
  <c r="U320" i="9"/>
  <c r="T320" i="9"/>
  <c r="T354" i="9"/>
  <c r="U354" i="9"/>
  <c r="U339" i="9"/>
  <c r="T339" i="9"/>
  <c r="T355" i="9"/>
  <c r="U355" i="9"/>
  <c r="U357" i="9"/>
  <c r="T357" i="9"/>
  <c r="U333" i="9"/>
  <c r="T333" i="9"/>
  <c r="U313" i="9"/>
  <c r="T313" i="9"/>
  <c r="U307" i="9"/>
  <c r="T307" i="9"/>
  <c r="U317" i="9"/>
  <c r="T317" i="9"/>
  <c r="U301" i="9"/>
  <c r="T301" i="9"/>
  <c r="U237" i="9"/>
  <c r="T237" i="9"/>
  <c r="U224" i="9"/>
  <c r="T224" i="9"/>
  <c r="U296" i="9"/>
  <c r="T296" i="9"/>
  <c r="U235" i="9"/>
  <c r="T235" i="9"/>
  <c r="U250" i="9"/>
  <c r="T250" i="9"/>
  <c r="U206" i="9"/>
  <c r="T206" i="9"/>
  <c r="T197" i="9"/>
  <c r="U197" i="9"/>
  <c r="U176" i="9"/>
  <c r="T176" i="9"/>
  <c r="U211" i="9"/>
  <c r="T211" i="9"/>
  <c r="U144" i="9"/>
  <c r="T144" i="9"/>
  <c r="T153" i="9"/>
  <c r="U153" i="9"/>
  <c r="T174" i="9"/>
  <c r="U174" i="9"/>
  <c r="U95" i="9"/>
  <c r="T95" i="9"/>
  <c r="U106" i="9"/>
  <c r="T106" i="9"/>
  <c r="T82" i="9"/>
  <c r="U82" i="9"/>
  <c r="U117" i="9"/>
  <c r="T117" i="9"/>
  <c r="U79" i="9"/>
  <c r="T79" i="9"/>
  <c r="U87" i="9"/>
  <c r="T87" i="9"/>
  <c r="T48" i="9"/>
  <c r="U48" i="9"/>
  <c r="U75" i="9"/>
  <c r="T75" i="9"/>
  <c r="U39" i="9"/>
  <c r="T39" i="9"/>
  <c r="U42" i="9"/>
  <c r="T42" i="9"/>
  <c r="U65" i="9"/>
  <c r="T65" i="9"/>
  <c r="T403" i="9"/>
  <c r="U403" i="9"/>
  <c r="T700" i="9"/>
  <c r="U700" i="9"/>
  <c r="U701" i="9"/>
  <c r="T701" i="9"/>
  <c r="U671" i="9"/>
  <c r="T671" i="9"/>
  <c r="U657" i="9"/>
  <c r="T657" i="9"/>
  <c r="U630" i="9"/>
  <c r="T630" i="9"/>
  <c r="U576" i="9"/>
  <c r="T576" i="9"/>
  <c r="U574" i="9"/>
  <c r="T574" i="9"/>
  <c r="U539" i="9"/>
  <c r="T539" i="9"/>
  <c r="U518" i="9"/>
  <c r="T518" i="9"/>
  <c r="T512" i="9"/>
  <c r="U512" i="9"/>
  <c r="U482" i="9"/>
  <c r="T482" i="9"/>
  <c r="U485" i="9"/>
  <c r="T485" i="9"/>
  <c r="T446" i="9"/>
  <c r="U446" i="9"/>
  <c r="U461" i="9"/>
  <c r="T461" i="9"/>
  <c r="U476" i="9"/>
  <c r="T476" i="9"/>
  <c r="U513" i="9"/>
  <c r="T513" i="9"/>
  <c r="U440" i="9"/>
  <c r="T440" i="9"/>
  <c r="U439" i="9"/>
  <c r="T439" i="9"/>
  <c r="U423" i="9"/>
  <c r="T423" i="9"/>
  <c r="U389" i="9"/>
  <c r="T389" i="9"/>
  <c r="U365" i="9"/>
  <c r="T365" i="9"/>
  <c r="U376" i="9"/>
  <c r="T376" i="9"/>
  <c r="U371" i="9"/>
  <c r="T371" i="9"/>
  <c r="U374" i="9"/>
  <c r="T374" i="9"/>
  <c r="U338" i="9"/>
  <c r="T338" i="9"/>
  <c r="U314" i="9"/>
  <c r="T314" i="9"/>
  <c r="U329" i="9"/>
  <c r="T329" i="9"/>
  <c r="U290" i="9"/>
  <c r="T290" i="9"/>
  <c r="U266" i="9"/>
  <c r="T266" i="9"/>
  <c r="T264" i="9"/>
  <c r="U264" i="9"/>
  <c r="U248" i="9"/>
  <c r="T248" i="9"/>
  <c r="U220" i="9"/>
  <c r="T220" i="9"/>
  <c r="T359" i="9"/>
  <c r="U359" i="9"/>
  <c r="T272" i="9"/>
  <c r="U272" i="9"/>
  <c r="U257" i="9"/>
  <c r="T257" i="9"/>
  <c r="U246" i="9"/>
  <c r="T246" i="9"/>
  <c r="U172" i="9"/>
  <c r="T172" i="9"/>
  <c r="U202" i="9"/>
  <c r="T202" i="9"/>
  <c r="T139" i="9"/>
  <c r="U139" i="9"/>
  <c r="T157" i="9"/>
  <c r="U157" i="9"/>
  <c r="U194" i="9"/>
  <c r="T194" i="9"/>
  <c r="T167" i="9"/>
  <c r="U167" i="9"/>
  <c r="U93" i="9"/>
  <c r="T93" i="9"/>
  <c r="U51" i="9"/>
  <c r="T51" i="9"/>
  <c r="U68" i="9"/>
  <c r="T68" i="9"/>
  <c r="AZ785" i="9" l="1"/>
  <c r="BA785" i="9" s="1"/>
  <c r="AZ798" i="9"/>
  <c r="BA798" i="9" s="1"/>
  <c r="B799" i="25"/>
  <c r="AZ990" i="9"/>
  <c r="BA990" i="9" s="1"/>
  <c r="AZ971" i="9"/>
  <c r="BA971" i="9" s="1"/>
  <c r="AZ886" i="9"/>
  <c r="BA886" i="9" s="1"/>
  <c r="AZ716" i="9"/>
  <c r="BA716" i="9" s="1"/>
  <c r="AZ751" i="9"/>
  <c r="BA751" i="9" s="1"/>
  <c r="AZ831" i="9"/>
  <c r="BA831" i="9" s="1"/>
  <c r="AZ736" i="9"/>
  <c r="BA736" i="9" s="1"/>
  <c r="AZ741" i="9"/>
  <c r="BA741" i="9" s="1"/>
  <c r="AZ869" i="9"/>
  <c r="BA869" i="9" s="1"/>
  <c r="AZ955" i="9"/>
  <c r="BA955" i="9" s="1"/>
  <c r="AZ947" i="9"/>
  <c r="BA947" i="9" s="1"/>
  <c r="AZ968" i="9"/>
  <c r="BA968" i="9" s="1"/>
  <c r="AZ1002" i="9"/>
  <c r="BA1002" i="9" s="1"/>
  <c r="AZ959" i="9"/>
  <c r="BA959" i="9" s="1"/>
  <c r="AZ714" i="9"/>
  <c r="BA714" i="9" s="1"/>
  <c r="AZ881" i="9"/>
  <c r="BA881" i="9" s="1"/>
  <c r="AZ812" i="9"/>
  <c r="BA812" i="9" s="1"/>
  <c r="AZ840" i="9"/>
  <c r="BA840" i="9" s="1"/>
  <c r="AZ1006" i="9"/>
  <c r="BA1006" i="9" s="1"/>
  <c r="AZ954" i="9"/>
  <c r="BA954" i="9" s="1"/>
  <c r="AZ910" i="9"/>
  <c r="BA910" i="9" s="1"/>
  <c r="AZ817" i="9"/>
  <c r="BA817" i="9" s="1"/>
  <c r="AZ757" i="9"/>
  <c r="BA757" i="9" s="1"/>
  <c r="AZ754" i="9"/>
  <c r="BA754" i="9" s="1"/>
  <c r="AZ820" i="9"/>
  <c r="BA820" i="9" s="1"/>
  <c r="AZ894" i="9"/>
  <c r="BA894" i="9" s="1"/>
  <c r="AZ735" i="9"/>
  <c r="BA735" i="9" s="1"/>
  <c r="AZ880" i="9"/>
  <c r="BA880" i="9" s="1"/>
  <c r="AZ860" i="9"/>
  <c r="BA860" i="9" s="1"/>
  <c r="AZ752" i="9"/>
  <c r="BA752" i="9" s="1"/>
  <c r="AZ818" i="9"/>
  <c r="BA818" i="9" s="1"/>
  <c r="AZ824" i="9"/>
  <c r="BA824" i="9" s="1"/>
  <c r="AZ717" i="9"/>
  <c r="BA717" i="9" s="1"/>
  <c r="AZ768" i="9"/>
  <c r="BA768" i="9" s="1"/>
  <c r="AZ778" i="9"/>
  <c r="BA778" i="9" s="1"/>
  <c r="AZ786" i="9"/>
  <c r="BA786" i="9" s="1"/>
  <c r="AZ793" i="9"/>
  <c r="BA793" i="9" s="1"/>
  <c r="AZ902" i="9"/>
  <c r="BA902" i="9" s="1"/>
  <c r="AZ870" i="9"/>
  <c r="BA870" i="9" s="1"/>
  <c r="AZ846" i="9"/>
  <c r="BA846" i="9" s="1"/>
  <c r="AZ784" i="9"/>
  <c r="BA784" i="9" s="1"/>
  <c r="AZ963" i="9"/>
  <c r="BA963" i="9" s="1"/>
  <c r="AZ781" i="9"/>
  <c r="BA781" i="9" s="1"/>
  <c r="AZ823" i="9"/>
  <c r="BA823" i="9" s="1"/>
  <c r="AZ939" i="9"/>
  <c r="BA939" i="9" s="1"/>
  <c r="AZ748" i="9"/>
  <c r="BA748" i="9" s="1"/>
  <c r="AZ889" i="9"/>
  <c r="BA889" i="9" s="1"/>
  <c r="AZ927" i="9"/>
  <c r="BA927" i="9" s="1"/>
  <c r="AZ865" i="9"/>
  <c r="BA865" i="9" s="1"/>
  <c r="AZ857" i="9"/>
  <c r="BA857" i="9" s="1"/>
  <c r="AZ832" i="9"/>
  <c r="BA832" i="9" s="1"/>
  <c r="AV830" i="9"/>
  <c r="AW830" i="9" s="1"/>
  <c r="AZ891" i="9"/>
  <c r="BA891" i="9" s="1"/>
  <c r="BD765" i="9"/>
  <c r="BE765" i="9" s="1"/>
  <c r="BF765" i="9" s="1"/>
  <c r="AZ722" i="9"/>
  <c r="BA722" i="9" s="1"/>
  <c r="AZ853" i="9"/>
  <c r="BA853" i="9" s="1"/>
  <c r="AZ903" i="9"/>
  <c r="BA903" i="9" s="1"/>
  <c r="AZ835" i="9"/>
  <c r="BA835" i="9" s="1"/>
  <c r="AZ724" i="9"/>
  <c r="BA724" i="9" s="1"/>
  <c r="AV814" i="9"/>
  <c r="AW814" i="9" s="1"/>
  <c r="AV810" i="9"/>
  <c r="AW810" i="9" s="1"/>
  <c r="AZ839" i="9"/>
  <c r="BA839" i="9" s="1"/>
  <c r="AZ829" i="9"/>
  <c r="BA829" i="9" s="1"/>
  <c r="AV969" i="9"/>
  <c r="AW969" i="9" s="1"/>
  <c r="AV808" i="9"/>
  <c r="AW808" i="9" s="1"/>
  <c r="AZ980" i="9"/>
  <c r="BA980" i="9" s="1"/>
  <c r="AZ762" i="9"/>
  <c r="BA762" i="9" s="1"/>
  <c r="AZ928" i="9"/>
  <c r="BA928" i="9" s="1"/>
  <c r="AZ872" i="9"/>
  <c r="BA872" i="9" s="1"/>
  <c r="AZ913" i="9"/>
  <c r="BA913" i="9" s="1"/>
  <c r="AZ949" i="9"/>
  <c r="BA949" i="9" s="1"/>
  <c r="AZ771" i="9"/>
  <c r="BA771" i="9" s="1"/>
  <c r="AZ851" i="9"/>
  <c r="BA851" i="9" s="1"/>
  <c r="AZ790" i="9"/>
  <c r="BA790" i="9" s="1"/>
  <c r="AZ858" i="9"/>
  <c r="BA858" i="9" s="1"/>
  <c r="AZ1004" i="9"/>
  <c r="BA1004" i="9" s="1"/>
  <c r="AZ733" i="9"/>
  <c r="BA733" i="9" s="1"/>
  <c r="AZ850" i="9"/>
  <c r="BA850" i="9" s="1"/>
  <c r="AZ767" i="9"/>
  <c r="BA767" i="9" s="1"/>
  <c r="AZ942" i="9"/>
  <c r="BA942" i="9" s="1"/>
  <c r="AZ836" i="9"/>
  <c r="BA836" i="9" s="1"/>
  <c r="AZ988" i="9"/>
  <c r="BA988" i="9" s="1"/>
  <c r="AZ1014" i="9"/>
  <c r="BA1014" i="9" s="1"/>
  <c r="AZ838" i="9"/>
  <c r="BA838" i="9" s="1"/>
  <c r="AZ737" i="9"/>
  <c r="BA737" i="9" s="1"/>
  <c r="AZ777" i="9"/>
  <c r="BA777" i="9" s="1"/>
  <c r="AZ747" i="9"/>
  <c r="BA747" i="9" s="1"/>
  <c r="AZ925" i="9"/>
  <c r="BA925" i="9" s="1"/>
  <c r="AZ877" i="9"/>
  <c r="BA877" i="9" s="1"/>
  <c r="AZ726" i="9"/>
  <c r="BA726" i="9" s="1"/>
  <c r="AZ873" i="9"/>
  <c r="BA873" i="9" s="1"/>
  <c r="AZ919" i="9"/>
  <c r="BA919" i="9" s="1"/>
  <c r="AZ996" i="9"/>
  <c r="BA996" i="9" s="1"/>
  <c r="AZ730" i="9"/>
  <c r="BA730" i="9" s="1"/>
  <c r="AZ738" i="9"/>
  <c r="BA738" i="9" s="1"/>
  <c r="AZ801" i="9"/>
  <c r="BA801" i="9" s="1"/>
  <c r="AZ779" i="9"/>
  <c r="BA779" i="9" s="1"/>
  <c r="AZ911" i="9"/>
  <c r="BA911" i="9" s="1"/>
  <c r="AZ941" i="9"/>
  <c r="BA941" i="9" s="1"/>
  <c r="AZ819" i="9"/>
  <c r="BA819" i="9" s="1"/>
  <c r="AZ940" i="9"/>
  <c r="BA940" i="9" s="1"/>
  <c r="AZ951" i="9"/>
  <c r="BA951" i="9" s="1"/>
  <c r="AZ755" i="9"/>
  <c r="BA755" i="9" s="1"/>
  <c r="AZ719" i="9"/>
  <c r="BA719" i="9" s="1"/>
  <c r="AZ813" i="9"/>
  <c r="BA813" i="9" s="1"/>
  <c r="AZ876" i="9"/>
  <c r="BA876" i="9" s="1"/>
  <c r="AZ952" i="9"/>
  <c r="BA952" i="9" s="1"/>
  <c r="AZ788" i="9"/>
  <c r="BA788" i="9" s="1"/>
  <c r="AZ922" i="9"/>
  <c r="BA922" i="9" s="1"/>
  <c r="AZ887" i="9"/>
  <c r="BA887" i="9" s="1"/>
  <c r="AZ929" i="9"/>
  <c r="BA929" i="9" s="1"/>
  <c r="AZ920" i="9"/>
  <c r="BA920" i="9" s="1"/>
  <c r="AZ916" i="9"/>
  <c r="BA916" i="9" s="1"/>
  <c r="AZ986" i="9"/>
  <c r="BA986" i="9" s="1"/>
  <c r="AZ973" i="9"/>
  <c r="BA973" i="9" s="1"/>
  <c r="AZ766" i="9"/>
  <c r="BA766" i="9" s="1"/>
  <c r="AZ758" i="9"/>
  <c r="BA758" i="9" s="1"/>
  <c r="AZ895" i="9"/>
  <c r="BA895" i="9" s="1"/>
  <c r="AZ802" i="9"/>
  <c r="BA802" i="9" s="1"/>
  <c r="AZ1013" i="9"/>
  <c r="BA1013" i="9" s="1"/>
  <c r="AZ926" i="9"/>
  <c r="BA926" i="9" s="1"/>
  <c r="AZ896" i="9"/>
  <c r="BA896" i="9" s="1"/>
  <c r="AZ992" i="9"/>
  <c r="BA992" i="9" s="1"/>
  <c r="AZ770" i="9"/>
  <c r="BA770" i="9" s="1"/>
  <c r="AZ825" i="9"/>
  <c r="BA825" i="9" s="1"/>
  <c r="AZ898" i="9"/>
  <c r="BA898" i="9" s="1"/>
  <c r="AZ822" i="9"/>
  <c r="BA822" i="9" s="1"/>
  <c r="AZ723" i="9"/>
  <c r="BA723" i="9" s="1"/>
  <c r="AZ882" i="9"/>
  <c r="BA882" i="9" s="1"/>
  <c r="AZ945" i="9"/>
  <c r="BA945" i="9" s="1"/>
  <c r="AZ727" i="9"/>
  <c r="BA727" i="9" s="1"/>
  <c r="AZ924" i="9"/>
  <c r="BA924" i="9" s="1"/>
  <c r="AZ892" i="9"/>
  <c r="BA892" i="9" s="1"/>
  <c r="AZ848" i="9"/>
  <c r="BA848" i="9" s="1"/>
  <c r="AZ918" i="9"/>
  <c r="BA918" i="9" s="1"/>
  <c r="AZ936" i="9"/>
  <c r="BA936" i="9" s="1"/>
  <c r="AZ976" i="9"/>
  <c r="BA976" i="9" s="1"/>
  <c r="AZ871" i="9"/>
  <c r="BA871" i="9" s="1"/>
  <c r="AZ933" i="9"/>
  <c r="BA933" i="9" s="1"/>
  <c r="AZ995" i="9"/>
  <c r="BA995" i="9" s="1"/>
  <c r="AZ775" i="9"/>
  <c r="BA775" i="9" s="1"/>
  <c r="AZ862" i="9"/>
  <c r="BA862" i="9" s="1"/>
  <c r="AZ998" i="9"/>
  <c r="BA998" i="9" s="1"/>
  <c r="AZ979" i="9"/>
  <c r="BA979" i="9" s="1"/>
  <c r="AZ804" i="9"/>
  <c r="BA804" i="9" s="1"/>
  <c r="AZ715" i="9"/>
  <c r="BA715" i="9" s="1"/>
  <c r="AZ721" i="9"/>
  <c r="BA721" i="9" s="1"/>
  <c r="BD785" i="9"/>
  <c r="BE785" i="9" s="1"/>
  <c r="BF785" i="9" s="1"/>
  <c r="AZ843" i="9"/>
  <c r="BA843" i="9" s="1"/>
  <c r="AZ930" i="9"/>
  <c r="BA930" i="9" s="1"/>
  <c r="AZ787" i="9"/>
  <c r="BA787" i="9" s="1"/>
  <c r="AZ734" i="9"/>
  <c r="BA734" i="9" s="1"/>
  <c r="AZ907" i="9"/>
  <c r="BA907" i="9" s="1"/>
  <c r="AV946" i="9"/>
  <c r="AW946" i="9" s="1"/>
  <c r="AZ885" i="9"/>
  <c r="BA885" i="9" s="1"/>
  <c r="AZ1012" i="9"/>
  <c r="BA1012" i="9" s="1"/>
  <c r="AZ905" i="9"/>
  <c r="BA905" i="9" s="1"/>
  <c r="AZ934" i="9"/>
  <c r="BA934" i="9" s="1"/>
  <c r="AZ837" i="9"/>
  <c r="BA837" i="9" s="1"/>
  <c r="AV833" i="9"/>
  <c r="AW833" i="9" s="1"/>
  <c r="AZ841" i="9"/>
  <c r="BA841" i="9" s="1"/>
  <c r="BD798" i="9"/>
  <c r="BE798" i="9" s="1"/>
  <c r="BF798" i="9" s="1"/>
  <c r="BD971" i="9"/>
  <c r="BE971" i="9" s="1"/>
  <c r="BF971" i="9" s="1"/>
  <c r="AZ773" i="9"/>
  <c r="BA773" i="9" s="1"/>
  <c r="AZ964" i="9"/>
  <c r="BA964" i="9" s="1"/>
  <c r="AZ856" i="9"/>
  <c r="BA856" i="9" s="1"/>
  <c r="AZ867" i="9"/>
  <c r="BA867" i="9" s="1"/>
  <c r="AZ866" i="9"/>
  <c r="BA866" i="9" s="1"/>
  <c r="AZ847" i="9"/>
  <c r="BA847" i="9" s="1"/>
  <c r="AZ960" i="9"/>
  <c r="BA960" i="9" s="1"/>
  <c r="AZ759" i="9"/>
  <c r="BA759" i="9" s="1"/>
  <c r="AZ809" i="9"/>
  <c r="BA809" i="9" s="1"/>
  <c r="AZ864" i="9"/>
  <c r="BA864" i="9" s="1"/>
  <c r="AZ975" i="9"/>
  <c r="BA975" i="9" s="1"/>
  <c r="AZ806" i="9"/>
  <c r="BA806" i="9" s="1"/>
  <c r="AZ774" i="9"/>
  <c r="BA774" i="9" s="1"/>
  <c r="AZ826" i="9"/>
  <c r="BA826" i="9" s="1"/>
  <c r="AZ967" i="9"/>
  <c r="BA967" i="9" s="1"/>
  <c r="AZ745" i="9"/>
  <c r="BA745" i="9" s="1"/>
  <c r="AZ821" i="9"/>
  <c r="BA821" i="9" s="1"/>
  <c r="AZ883" i="9"/>
  <c r="BA883" i="9" s="1"/>
  <c r="AZ760" i="9"/>
  <c r="BA760" i="9" s="1"/>
  <c r="AZ1009" i="9"/>
  <c r="BA1009" i="9" s="1"/>
  <c r="AZ978" i="9"/>
  <c r="BA978" i="9" s="1"/>
  <c r="AZ796" i="9"/>
  <c r="BA796" i="9" s="1"/>
  <c r="AZ943" i="9"/>
  <c r="BA943" i="9" s="1"/>
  <c r="AZ944" i="9"/>
  <c r="BA944" i="9" s="1"/>
  <c r="AZ783" i="9"/>
  <c r="BA783" i="9" s="1"/>
  <c r="AZ718" i="9"/>
  <c r="BA718" i="9" s="1"/>
  <c r="AZ791" i="9"/>
  <c r="BA791" i="9" s="1"/>
  <c r="AZ931" i="9"/>
  <c r="BA931" i="9" s="1"/>
  <c r="AZ915" i="9"/>
  <c r="BA915" i="9" s="1"/>
  <c r="AV746" i="9"/>
  <c r="AW746" i="9" s="1"/>
  <c r="AZ989" i="9"/>
  <c r="BA989" i="9" s="1"/>
  <c r="AZ803" i="9"/>
  <c r="BA803" i="9" s="1"/>
  <c r="AV994" i="9"/>
  <c r="AW994" i="9" s="1"/>
  <c r="AZ901" i="9"/>
  <c r="BA901" i="9" s="1"/>
  <c r="AV982" i="9"/>
  <c r="AW982" i="9" s="1"/>
  <c r="AZ948" i="9"/>
  <c r="BA948" i="9" s="1"/>
  <c r="AZ1005" i="9"/>
  <c r="BA1005" i="9" s="1"/>
  <c r="AZ970" i="9"/>
  <c r="BA970" i="9" s="1"/>
  <c r="AV897" i="9"/>
  <c r="AW897" i="9" s="1"/>
  <c r="AZ962" i="9"/>
  <c r="BA962" i="9" s="1"/>
  <c r="AZ849" i="9"/>
  <c r="BA849" i="9" s="1"/>
  <c r="AV912" i="9"/>
  <c r="AW912" i="9" s="1"/>
  <c r="AV845" i="9"/>
  <c r="AW845" i="9" s="1"/>
  <c r="AZ720" i="9"/>
  <c r="BA720" i="9" s="1"/>
  <c r="AV769" i="9"/>
  <c r="AW769" i="9" s="1"/>
  <c r="AV855" i="9"/>
  <c r="AW855" i="9" s="1"/>
  <c r="AZ800" i="9"/>
  <c r="BA800" i="9" s="1"/>
  <c r="AZ750" i="9"/>
  <c r="BA750" i="9" s="1"/>
  <c r="AZ859" i="9"/>
  <c r="BA859" i="9" s="1"/>
  <c r="AZ749" i="9"/>
  <c r="BA749" i="9" s="1"/>
  <c r="AZ763" i="9"/>
  <c r="BA763" i="9" s="1"/>
  <c r="AZ921" i="9"/>
  <c r="BA921" i="9" s="1"/>
  <c r="AZ953" i="9"/>
  <c r="BA953" i="9" s="1"/>
  <c r="AZ888" i="9"/>
  <c r="BA888" i="9" s="1"/>
  <c r="AZ743" i="9"/>
  <c r="BA743" i="9" s="1"/>
  <c r="AZ991" i="9"/>
  <c r="BA991" i="9" s="1"/>
  <c r="AZ932" i="9"/>
  <c r="BA932" i="9" s="1"/>
  <c r="AZ984" i="9"/>
  <c r="BA984" i="9" s="1"/>
  <c r="AZ937" i="9"/>
  <c r="BA937" i="9" s="1"/>
  <c r="AZ1007" i="9"/>
  <c r="BA1007" i="9" s="1"/>
  <c r="AZ782" i="9"/>
  <c r="BA782" i="9" s="1"/>
  <c r="AZ1003" i="9"/>
  <c r="BA1003" i="9" s="1"/>
  <c r="AZ997" i="9"/>
  <c r="BA997" i="9" s="1"/>
  <c r="AZ776" i="9"/>
  <c r="BA776" i="9" s="1"/>
  <c r="AZ961" i="9"/>
  <c r="BA961" i="9" s="1"/>
  <c r="AZ983" i="9"/>
  <c r="BA983" i="9" s="1"/>
  <c r="AZ789" i="9"/>
  <c r="BA789" i="9" s="1"/>
  <c r="AZ879" i="9"/>
  <c r="BA879" i="9" s="1"/>
  <c r="BD874" i="9"/>
  <c r="BE874" i="9" s="1"/>
  <c r="BF874" i="9" s="1"/>
  <c r="AZ966" i="9"/>
  <c r="BA966" i="9" s="1"/>
  <c r="AZ725" i="9"/>
  <c r="BA725" i="9" s="1"/>
  <c r="AZ981" i="9"/>
  <c r="BA981" i="9" s="1"/>
  <c r="AZ815" i="9"/>
  <c r="BA815" i="9" s="1"/>
  <c r="AZ923" i="9"/>
  <c r="BA923" i="9" s="1"/>
  <c r="AZ795" i="9"/>
  <c r="BA795" i="9" s="1"/>
  <c r="AZ909" i="9"/>
  <c r="BA909" i="9" s="1"/>
  <c r="AZ811" i="9"/>
  <c r="BA811" i="9" s="1"/>
  <c r="AZ893" i="9"/>
  <c r="BA893" i="9" s="1"/>
  <c r="AZ799" i="9"/>
  <c r="BA799" i="9" s="1"/>
  <c r="AZ827" i="9"/>
  <c r="BA827" i="9" s="1"/>
  <c r="AZ772" i="9"/>
  <c r="BA772" i="9" s="1"/>
  <c r="AZ958" i="9"/>
  <c r="BA958" i="9" s="1"/>
  <c r="AZ861" i="9"/>
  <c r="BA861" i="9" s="1"/>
  <c r="AZ957" i="9"/>
  <c r="BA957" i="9" s="1"/>
  <c r="AZ794" i="9"/>
  <c r="BA794" i="9" s="1"/>
  <c r="AZ965" i="9"/>
  <c r="BA965" i="9" s="1"/>
  <c r="AZ816" i="9"/>
  <c r="BA816" i="9" s="1"/>
  <c r="AZ797" i="9"/>
  <c r="BA797" i="9" s="1"/>
  <c r="AZ842" i="9"/>
  <c r="BA842" i="9" s="1"/>
  <c r="AZ875" i="9"/>
  <c r="BA875" i="9" s="1"/>
  <c r="AZ878" i="9"/>
  <c r="BA878" i="9" s="1"/>
  <c r="AZ906" i="9"/>
  <c r="BA906" i="9" s="1"/>
  <c r="AZ914" i="9"/>
  <c r="BA914" i="9" s="1"/>
  <c r="AZ854" i="9"/>
  <c r="BA854" i="9" s="1"/>
  <c r="AZ900" i="9"/>
  <c r="BA900" i="9" s="1"/>
  <c r="AZ938" i="9"/>
  <c r="BA938" i="9" s="1"/>
  <c r="AZ761" i="9"/>
  <c r="BA761" i="9" s="1"/>
  <c r="AZ1008" i="9"/>
  <c r="BA1008" i="9" s="1"/>
  <c r="AZ834" i="9"/>
  <c r="BA834" i="9" s="1"/>
  <c r="AZ844" i="9"/>
  <c r="BA844" i="9" s="1"/>
  <c r="AZ993" i="9"/>
  <c r="BA993" i="9" s="1"/>
  <c r="AZ805" i="9"/>
  <c r="BA805" i="9" s="1"/>
  <c r="AZ780" i="9"/>
  <c r="BA780" i="9" s="1"/>
  <c r="AZ972" i="9"/>
  <c r="BA972" i="9" s="1"/>
  <c r="AZ956" i="9"/>
  <c r="BA956" i="9" s="1"/>
  <c r="AZ904" i="9"/>
  <c r="BA904" i="9" s="1"/>
  <c r="AZ863" i="9"/>
  <c r="BA863" i="9" s="1"/>
  <c r="AZ1010" i="9"/>
  <c r="BA1010" i="9" s="1"/>
  <c r="AZ828" i="9"/>
  <c r="BA828" i="9" s="1"/>
  <c r="AZ753" i="9"/>
  <c r="BA753" i="9" s="1"/>
  <c r="AZ890" i="9"/>
  <c r="BA890" i="9" s="1"/>
  <c r="AZ1000" i="9"/>
  <c r="BA1000" i="9" s="1"/>
  <c r="AZ1011" i="9"/>
  <c r="BA1011" i="9" s="1"/>
  <c r="AZ899" i="9"/>
  <c r="BA899" i="9" s="1"/>
  <c r="AZ728" i="9"/>
  <c r="BA728" i="9" s="1"/>
  <c r="AZ884" i="9"/>
  <c r="BA884" i="9" s="1"/>
  <c r="AZ739" i="9"/>
  <c r="BA739" i="9" s="1"/>
  <c r="AZ744" i="9"/>
  <c r="BA744" i="9" s="1"/>
  <c r="AZ987" i="9"/>
  <c r="BA987" i="9" s="1"/>
  <c r="AZ792" i="9"/>
  <c r="BA792" i="9" s="1"/>
  <c r="AZ756" i="9"/>
  <c r="BA756" i="9" s="1"/>
  <c r="AZ868" i="9"/>
  <c r="BA868" i="9" s="1"/>
  <c r="AZ1001" i="9"/>
  <c r="BA1001" i="9" s="1"/>
  <c r="AZ917" i="9"/>
  <c r="BA917" i="9" s="1"/>
  <c r="AZ852" i="9"/>
  <c r="BA852" i="9" s="1"/>
  <c r="AZ908" i="9"/>
  <c r="BA908" i="9" s="1"/>
  <c r="AZ729" i="9"/>
  <c r="BA729" i="9" s="1"/>
  <c r="AZ950" i="9"/>
  <c r="BA950" i="9" s="1"/>
  <c r="AV974" i="9"/>
  <c r="AW974" i="9" s="1"/>
  <c r="AZ977" i="9"/>
  <c r="BA977" i="9" s="1"/>
  <c r="AZ807" i="9"/>
  <c r="BA807" i="9" s="1"/>
  <c r="AZ764" i="9"/>
  <c r="BA764" i="9" s="1"/>
  <c r="AZ740" i="9"/>
  <c r="BA740" i="9" s="1"/>
  <c r="AV999" i="9"/>
  <c r="AW999" i="9" s="1"/>
  <c r="AZ742" i="9"/>
  <c r="BA742" i="9" s="1"/>
  <c r="AZ935" i="9"/>
  <c r="BA935" i="9" s="1"/>
  <c r="AZ985" i="9"/>
  <c r="BA985" i="9" s="1"/>
  <c r="AV732" i="9"/>
  <c r="AW732" i="9" s="1"/>
  <c r="AV731" i="9"/>
  <c r="AW731" i="9" s="1"/>
  <c r="Y167" i="9"/>
  <c r="AC167" i="9" s="1"/>
  <c r="Y403" i="9"/>
  <c r="AC403" i="9" s="1"/>
  <c r="Y174" i="9"/>
  <c r="AC174" i="9" s="1"/>
  <c r="Y355" i="9"/>
  <c r="AC355" i="9" s="1"/>
  <c r="Y672" i="9"/>
  <c r="AC672" i="9" s="1"/>
  <c r="Y159" i="9"/>
  <c r="AC159" i="9" s="1"/>
  <c r="Y169" i="9"/>
  <c r="AC169" i="9" s="1"/>
  <c r="Y270" i="9"/>
  <c r="AC270" i="9" s="1"/>
  <c r="Y171" i="9"/>
  <c r="AC171" i="9" s="1"/>
  <c r="Y260" i="9"/>
  <c r="AC260" i="9" s="1"/>
  <c r="Y343" i="9"/>
  <c r="AC343" i="9" s="1"/>
  <c r="Y140" i="9"/>
  <c r="AC140" i="9" s="1"/>
  <c r="Y168" i="9"/>
  <c r="AC168" i="9" s="1"/>
  <c r="Y232" i="9"/>
  <c r="AC232" i="9" s="1"/>
  <c r="Y322" i="9"/>
  <c r="AC322" i="9" s="1"/>
  <c r="Y384" i="9"/>
  <c r="AC384" i="9" s="1"/>
  <c r="Y456" i="9"/>
  <c r="AC456" i="9" s="1"/>
  <c r="Y526" i="9"/>
  <c r="AC526" i="9" s="1"/>
  <c r="Y581" i="9"/>
  <c r="AC581" i="9" s="1"/>
  <c r="Y73" i="9"/>
  <c r="AC73" i="9" s="1"/>
  <c r="Y243" i="9"/>
  <c r="AC243" i="9" s="1"/>
  <c r="Y291" i="9"/>
  <c r="AC291" i="9" s="1"/>
  <c r="Y427" i="9"/>
  <c r="AC427" i="9" s="1"/>
  <c r="Y521" i="9"/>
  <c r="AC521" i="9" s="1"/>
  <c r="Y582" i="9"/>
  <c r="AC582" i="9" s="1"/>
  <c r="Y619" i="9"/>
  <c r="AC619" i="9" s="1"/>
  <c r="Y662" i="9"/>
  <c r="AC662" i="9" s="1"/>
  <c r="Y196" i="9"/>
  <c r="AC196" i="9" s="1"/>
  <c r="Y387" i="9"/>
  <c r="AC387" i="9" s="1"/>
  <c r="Y464" i="9"/>
  <c r="AC464" i="9" s="1"/>
  <c r="Y530" i="9"/>
  <c r="AC530" i="9" s="1"/>
  <c r="Y651" i="9"/>
  <c r="AC651" i="9" s="1"/>
  <c r="Y663" i="9"/>
  <c r="AC663" i="9" s="1"/>
  <c r="Y289" i="9"/>
  <c r="AC289" i="9" s="1"/>
  <c r="Y499" i="9"/>
  <c r="AC499" i="9" s="1"/>
  <c r="Y567" i="9"/>
  <c r="AC567" i="9" s="1"/>
  <c r="Y497" i="9"/>
  <c r="AC497" i="9" s="1"/>
  <c r="Y130" i="9"/>
  <c r="AC130" i="9" s="1"/>
  <c r="Y363" i="9"/>
  <c r="AC363" i="9" s="1"/>
  <c r="Y462" i="9"/>
  <c r="AC462" i="9" s="1"/>
  <c r="Y189" i="9"/>
  <c r="AC189" i="9" s="1"/>
  <c r="Y364" i="9"/>
  <c r="AC364" i="9" s="1"/>
  <c r="Y528" i="9"/>
  <c r="AC528" i="9" s="1"/>
  <c r="Y677" i="9"/>
  <c r="AC677" i="9" s="1"/>
  <c r="Y141" i="9"/>
  <c r="AC141" i="9" s="1"/>
  <c r="Y53" i="9"/>
  <c r="AC53" i="9" s="1"/>
  <c r="Y182" i="9"/>
  <c r="AC182" i="9" s="1"/>
  <c r="Y407" i="9"/>
  <c r="AC407" i="9" s="1"/>
  <c r="Y678" i="9"/>
  <c r="AC678" i="9" s="1"/>
  <c r="Y108" i="9"/>
  <c r="AC108" i="9" s="1"/>
  <c r="Y257" i="9"/>
  <c r="AC257" i="9" s="1"/>
  <c r="Y65" i="9"/>
  <c r="AC65" i="9" s="1"/>
  <c r="Y250" i="9"/>
  <c r="AC250" i="9" s="1"/>
  <c r="Y339" i="9"/>
  <c r="AC339" i="9" s="1"/>
  <c r="Y489" i="9"/>
  <c r="AC489" i="9" s="1"/>
  <c r="Y550" i="9"/>
  <c r="AC550" i="9" s="1"/>
  <c r="Y634" i="9"/>
  <c r="AC634" i="9" s="1"/>
  <c r="Y415" i="9"/>
  <c r="AC415" i="9" s="1"/>
  <c r="Y226" i="9"/>
  <c r="AC226" i="9" s="1"/>
  <c r="Y294" i="9"/>
  <c r="AC294" i="9" s="1"/>
  <c r="Y375" i="9"/>
  <c r="AC375" i="9" s="1"/>
  <c r="Y547" i="9"/>
  <c r="AC547" i="9" s="1"/>
  <c r="Y85" i="9"/>
  <c r="AC85" i="9" s="1"/>
  <c r="Y86" i="9"/>
  <c r="AC86" i="9" s="1"/>
  <c r="Y276" i="9"/>
  <c r="AC276" i="9" s="1"/>
  <c r="Y680" i="9"/>
  <c r="AC680" i="9" s="1"/>
  <c r="Y56" i="9"/>
  <c r="AC56" i="9" s="1"/>
  <c r="Y137" i="9"/>
  <c r="AC137" i="9" s="1"/>
  <c r="Y532" i="9"/>
  <c r="AC532" i="9" s="1"/>
  <c r="Y712" i="9"/>
  <c r="AC712" i="9" s="1"/>
  <c r="Y278" i="9"/>
  <c r="AC278" i="9" s="1"/>
  <c r="Y610" i="9"/>
  <c r="AC610" i="9" s="1"/>
  <c r="Y84" i="9"/>
  <c r="AC84" i="9" s="1"/>
  <c r="Y124" i="9"/>
  <c r="AC124" i="9" s="1"/>
  <c r="Y161" i="9"/>
  <c r="AC161" i="9" s="1"/>
  <c r="Y213" i="9"/>
  <c r="AC213" i="9" s="1"/>
  <c r="Y400" i="9"/>
  <c r="AC400" i="9" s="1"/>
  <c r="Y658" i="9"/>
  <c r="AC658" i="9" s="1"/>
  <c r="Y45" i="9"/>
  <c r="AC45" i="9" s="1"/>
  <c r="Y200" i="9"/>
  <c r="AC200" i="9" s="1"/>
  <c r="Y398" i="9"/>
  <c r="AC398" i="9" s="1"/>
  <c r="Y419" i="9"/>
  <c r="AC419" i="9" s="1"/>
  <c r="Y466" i="9"/>
  <c r="AC466" i="9" s="1"/>
  <c r="Y67" i="9"/>
  <c r="AC67" i="9" s="1"/>
  <c r="Y121" i="9"/>
  <c r="AC121" i="9" s="1"/>
  <c r="Y234" i="9"/>
  <c r="AC234" i="9" s="1"/>
  <c r="Y293" i="9"/>
  <c r="AC293" i="9" s="1"/>
  <c r="Y331" i="9"/>
  <c r="AC331" i="9" s="1"/>
  <c r="Y431" i="9"/>
  <c r="AC431" i="9" s="1"/>
  <c r="Y517" i="9"/>
  <c r="AC517" i="9" s="1"/>
  <c r="Y564" i="9"/>
  <c r="AC564" i="9" s="1"/>
  <c r="Y599" i="9"/>
  <c r="AC599" i="9" s="1"/>
  <c r="Y667" i="9"/>
  <c r="AC667" i="9" s="1"/>
  <c r="Y195" i="9"/>
  <c r="AC195" i="9" s="1"/>
  <c r="Y262" i="9"/>
  <c r="AC262" i="9" s="1"/>
  <c r="Y406" i="9"/>
  <c r="AC406" i="9" s="1"/>
  <c r="Y453" i="9"/>
  <c r="AC453" i="9" s="1"/>
  <c r="Y494" i="9"/>
  <c r="AC494" i="9" s="1"/>
  <c r="Y78" i="9"/>
  <c r="AC78" i="9" s="1"/>
  <c r="Y209" i="9"/>
  <c r="AC209" i="9" s="1"/>
  <c r="Y281" i="9"/>
  <c r="AC281" i="9" s="1"/>
  <c r="Y233" i="9"/>
  <c r="AC233" i="9" s="1"/>
  <c r="Y356" i="9"/>
  <c r="AC356" i="9" s="1"/>
  <c r="Y436" i="9"/>
  <c r="AC436" i="9" s="1"/>
  <c r="Y507" i="9"/>
  <c r="AC507" i="9" s="1"/>
  <c r="Y612" i="9"/>
  <c r="AC612" i="9" s="1"/>
  <c r="Y711" i="9"/>
  <c r="AC711" i="9" s="1"/>
  <c r="Y596" i="9"/>
  <c r="AC596" i="9" s="1"/>
  <c r="Y112" i="9"/>
  <c r="AC112" i="9" s="1"/>
  <c r="Y266" i="9"/>
  <c r="AC266" i="9" s="1"/>
  <c r="Y482" i="9"/>
  <c r="AC482" i="9" s="1"/>
  <c r="Y630" i="9"/>
  <c r="AC630" i="9" s="1"/>
  <c r="Y79" i="9"/>
  <c r="AC79" i="9" s="1"/>
  <c r="Y317" i="9"/>
  <c r="AC317" i="9" s="1"/>
  <c r="Y411" i="9"/>
  <c r="AC411" i="9" s="1"/>
  <c r="Y153" i="9"/>
  <c r="AC153" i="9" s="1"/>
  <c r="Y624" i="9"/>
  <c r="AC624" i="9" s="1"/>
  <c r="Y674" i="9"/>
  <c r="AC674" i="9" s="1"/>
  <c r="Y155" i="9"/>
  <c r="AC155" i="9" s="1"/>
  <c r="Y450" i="9"/>
  <c r="AC450" i="9" s="1"/>
  <c r="Y679" i="9"/>
  <c r="AC679" i="9" s="1"/>
  <c r="Y110" i="9"/>
  <c r="AC110" i="9" s="1"/>
  <c r="Y164" i="9"/>
  <c r="AC164" i="9" s="1"/>
  <c r="Y239" i="9"/>
  <c r="AC239" i="9" s="1"/>
  <c r="Y305" i="9"/>
  <c r="AC305" i="9" s="1"/>
  <c r="Y188" i="9"/>
  <c r="AC188" i="9" s="1"/>
  <c r="Y256" i="9"/>
  <c r="AC256" i="9" s="1"/>
  <c r="Y346" i="9"/>
  <c r="AC346" i="9" s="1"/>
  <c r="Y373" i="9"/>
  <c r="AC373" i="9" s="1"/>
  <c r="Y429" i="9"/>
  <c r="AC429" i="9" s="1"/>
  <c r="Y515" i="9"/>
  <c r="AC515" i="9" s="1"/>
  <c r="Y584" i="9"/>
  <c r="AC584" i="9" s="1"/>
  <c r="Y687" i="9"/>
  <c r="AC687" i="9" s="1"/>
  <c r="Y50" i="9"/>
  <c r="AC50" i="9" s="1"/>
  <c r="Y101" i="9"/>
  <c r="AC101" i="9" s="1"/>
  <c r="Y162" i="9"/>
  <c r="AC162" i="9" s="1"/>
  <c r="Y259" i="9"/>
  <c r="AC259" i="9" s="1"/>
  <c r="Y323" i="9"/>
  <c r="AC323" i="9" s="1"/>
  <c r="Y416" i="9"/>
  <c r="AC416" i="9" s="1"/>
  <c r="Y505" i="9"/>
  <c r="AC505" i="9" s="1"/>
  <c r="Y519" i="9"/>
  <c r="AC519" i="9" s="1"/>
  <c r="Y594" i="9"/>
  <c r="AC594" i="9" s="1"/>
  <c r="Y642" i="9"/>
  <c r="AC642" i="9" s="1"/>
  <c r="Y654" i="9"/>
  <c r="AC654" i="9" s="1"/>
  <c r="Y386" i="9"/>
  <c r="AC386" i="9" s="1"/>
  <c r="Y277" i="9"/>
  <c r="AC277" i="9" s="1"/>
  <c r="Y302" i="9"/>
  <c r="AC302" i="9" s="1"/>
  <c r="Y388" i="9"/>
  <c r="AC388" i="9" s="1"/>
  <c r="Y523" i="9"/>
  <c r="AC523" i="9" s="1"/>
  <c r="Y629" i="9"/>
  <c r="AC629" i="9" s="1"/>
  <c r="Y697" i="9"/>
  <c r="AC697" i="9" s="1"/>
  <c r="Y665" i="9"/>
  <c r="AC665" i="9" s="1"/>
  <c r="Y150" i="9"/>
  <c r="AC150" i="9" s="1"/>
  <c r="Y183" i="9"/>
  <c r="AC183" i="9" s="1"/>
  <c r="Y292" i="9"/>
  <c r="AC292" i="9" s="1"/>
  <c r="Y295" i="9"/>
  <c r="AC295" i="9" s="1"/>
  <c r="Y527" i="9"/>
  <c r="AC527" i="9" s="1"/>
  <c r="Y588" i="9"/>
  <c r="AC588" i="9" s="1"/>
  <c r="Y698" i="9"/>
  <c r="AC698" i="9" s="1"/>
  <c r="Y549" i="9"/>
  <c r="AC549" i="9" s="1"/>
  <c r="Y118" i="9"/>
  <c r="AC118" i="9" s="1"/>
  <c r="Y166" i="9"/>
  <c r="AC166" i="9" s="1"/>
  <c r="Y282" i="9"/>
  <c r="AC282" i="9" s="1"/>
  <c r="Y623" i="9"/>
  <c r="AC623" i="9" s="1"/>
  <c r="Y693" i="9"/>
  <c r="AC693" i="9" s="1"/>
  <c r="Y696" i="9"/>
  <c r="AC696" i="9" s="1"/>
  <c r="Y119" i="9"/>
  <c r="AC119" i="9" s="1"/>
  <c r="Y580" i="9"/>
  <c r="AC580" i="9" s="1"/>
  <c r="Y38" i="9"/>
  <c r="AC38" i="9" s="1"/>
  <c r="Y600" i="9"/>
  <c r="AC600" i="9" s="1"/>
  <c r="Y480" i="9"/>
  <c r="AC480" i="9" s="1"/>
  <c r="Y96" i="9"/>
  <c r="AC96" i="9" s="1"/>
  <c r="Y290" i="9"/>
  <c r="AC290" i="9" s="1"/>
  <c r="Y376" i="9"/>
  <c r="AC376" i="9" s="1"/>
  <c r="Y513" i="9"/>
  <c r="AC513" i="9" s="1"/>
  <c r="Y657" i="9"/>
  <c r="AC657" i="9" s="1"/>
  <c r="Y42" i="9"/>
  <c r="AC42" i="9" s="1"/>
  <c r="Y117" i="9"/>
  <c r="AC117" i="9" s="1"/>
  <c r="Y144" i="9"/>
  <c r="AC144" i="9" s="1"/>
  <c r="Y235" i="9"/>
  <c r="AC235" i="9" s="1"/>
  <c r="Y307" i="9"/>
  <c r="AC307" i="9" s="1"/>
  <c r="Y401" i="9"/>
  <c r="AC401" i="9" s="1"/>
  <c r="Y486" i="9"/>
  <c r="AC486" i="9" s="1"/>
  <c r="Y570" i="9"/>
  <c r="AC570" i="9" s="1"/>
  <c r="Y611" i="9"/>
  <c r="AC611" i="9" s="1"/>
  <c r="Y636" i="9"/>
  <c r="AC636" i="9" s="1"/>
  <c r="Y673" i="9"/>
  <c r="AC673" i="9" s="1"/>
  <c r="Y620" i="9"/>
  <c r="AC620" i="9" s="1"/>
  <c r="Y217" i="9"/>
  <c r="AC217" i="9" s="1"/>
  <c r="Y337" i="9"/>
  <c r="AC337" i="9" s="1"/>
  <c r="Y395" i="9"/>
  <c r="AC395" i="9" s="1"/>
  <c r="Y493" i="9"/>
  <c r="AC493" i="9" s="1"/>
  <c r="Y536" i="9"/>
  <c r="AC536" i="9" s="1"/>
  <c r="Y421" i="9"/>
  <c r="AC421" i="9" s="1"/>
  <c r="Y46" i="9"/>
  <c r="AC46" i="9" s="1"/>
  <c r="Y37" i="9"/>
  <c r="AC37" i="9" s="1"/>
  <c r="Y133" i="9"/>
  <c r="AC133" i="9" s="1"/>
  <c r="Y434" i="9"/>
  <c r="AC434" i="9" s="1"/>
  <c r="Y36" i="9"/>
  <c r="AC36" i="9" s="1"/>
  <c r="Y424" i="9"/>
  <c r="AC424" i="9" s="1"/>
  <c r="Y80" i="9"/>
  <c r="AC80" i="9" s="1"/>
  <c r="Y156" i="9"/>
  <c r="AC156" i="9" s="1"/>
  <c r="Y230" i="9"/>
  <c r="AC230" i="9" s="1"/>
  <c r="Y306" i="9"/>
  <c r="AC306" i="9" s="1"/>
  <c r="Y473" i="9"/>
  <c r="AC473" i="9" s="1"/>
  <c r="Y537" i="9"/>
  <c r="AC537" i="9" s="1"/>
  <c r="Y646" i="9"/>
  <c r="AC646" i="9" s="1"/>
  <c r="Y597" i="9"/>
  <c r="AC597" i="9" s="1"/>
  <c r="Y148" i="9"/>
  <c r="AC148" i="9" s="1"/>
  <c r="Y227" i="9"/>
  <c r="AC227" i="9" s="1"/>
  <c r="Y310" i="9"/>
  <c r="AC310" i="9" s="1"/>
  <c r="Y336" i="9"/>
  <c r="AC336" i="9" s="1"/>
  <c r="Y447" i="9"/>
  <c r="AC447" i="9" s="1"/>
  <c r="Y529" i="9"/>
  <c r="AC529" i="9" s="1"/>
  <c r="Y556" i="9"/>
  <c r="AC556" i="9" s="1"/>
  <c r="Y603" i="9"/>
  <c r="AC603" i="9" s="1"/>
  <c r="Y709" i="9"/>
  <c r="AC709" i="9" s="1"/>
  <c r="Y115" i="9"/>
  <c r="AC115" i="9" s="1"/>
  <c r="Y238" i="9"/>
  <c r="AC238" i="9" s="1"/>
  <c r="Y286" i="9"/>
  <c r="AC286" i="9" s="1"/>
  <c r="Y372" i="9"/>
  <c r="AC372" i="9" s="1"/>
  <c r="Y491" i="9"/>
  <c r="AC491" i="9" s="1"/>
  <c r="Y62" i="9"/>
  <c r="AC62" i="9" s="1"/>
  <c r="Y102" i="9"/>
  <c r="AC102" i="9" s="1"/>
  <c r="Y198" i="9"/>
  <c r="AC198" i="9" s="1"/>
  <c r="Y231" i="9"/>
  <c r="AC231" i="9" s="1"/>
  <c r="Y297" i="9"/>
  <c r="AC297" i="9" s="1"/>
  <c r="Y316" i="9"/>
  <c r="AC316" i="9" s="1"/>
  <c r="Y496" i="9"/>
  <c r="AC496" i="9" s="1"/>
  <c r="Y560" i="9"/>
  <c r="AC560" i="9" s="1"/>
  <c r="Y632" i="9"/>
  <c r="AC632" i="9" s="1"/>
  <c r="Y706" i="9"/>
  <c r="AC706" i="9" s="1"/>
  <c r="Y272" i="9"/>
  <c r="AC272" i="9" s="1"/>
  <c r="Y512" i="9"/>
  <c r="AC512" i="9" s="1"/>
  <c r="Y354" i="9"/>
  <c r="AC354" i="9" s="1"/>
  <c r="Y154" i="9"/>
  <c r="AC154" i="9" s="1"/>
  <c r="Y125" i="9"/>
  <c r="AC125" i="9" s="1"/>
  <c r="Y275" i="9"/>
  <c r="AC275" i="9" s="1"/>
  <c r="Y287" i="9"/>
  <c r="AC287" i="9" s="1"/>
  <c r="Y97" i="9"/>
  <c r="AC97" i="9" s="1"/>
  <c r="Y190" i="9"/>
  <c r="AC190" i="9" s="1"/>
  <c r="Y207" i="9"/>
  <c r="AC207" i="9" s="1"/>
  <c r="Y300" i="9"/>
  <c r="AC300" i="9" s="1"/>
  <c r="Y358" i="9"/>
  <c r="AC358" i="9" s="1"/>
  <c r="Y435" i="9"/>
  <c r="AC435" i="9" s="1"/>
  <c r="Y553" i="9"/>
  <c r="AC553" i="9" s="1"/>
  <c r="Y81" i="9"/>
  <c r="AC81" i="9" s="1"/>
  <c r="Y221" i="9"/>
  <c r="AC221" i="9" s="1"/>
  <c r="Y347" i="9"/>
  <c r="AC347" i="9" s="1"/>
  <c r="Y460" i="9"/>
  <c r="AC460" i="9" s="1"/>
  <c r="Y502" i="9"/>
  <c r="AC502" i="9" s="1"/>
  <c r="Y559" i="9"/>
  <c r="AC559" i="9" s="1"/>
  <c r="Y607" i="9"/>
  <c r="AC607" i="9" s="1"/>
  <c r="Y643" i="9"/>
  <c r="AC643" i="9" s="1"/>
  <c r="Y686" i="9"/>
  <c r="AC686" i="9" s="1"/>
  <c r="Y203" i="9"/>
  <c r="AC203" i="9" s="1"/>
  <c r="Y349" i="9"/>
  <c r="AC349" i="9" s="1"/>
  <c r="Y377" i="9"/>
  <c r="AC377" i="9" s="1"/>
  <c r="Y509" i="9"/>
  <c r="AC509" i="9" s="1"/>
  <c r="Y670" i="9"/>
  <c r="AC670" i="9" s="1"/>
  <c r="Y707" i="9"/>
  <c r="AC707" i="9" s="1"/>
  <c r="Y77" i="9"/>
  <c r="AC77" i="9" s="1"/>
  <c r="Y204" i="9"/>
  <c r="AC204" i="9" s="1"/>
  <c r="Y223" i="9"/>
  <c r="AC223" i="9" s="1"/>
  <c r="Y312" i="9"/>
  <c r="AC312" i="9" s="1"/>
  <c r="Y451" i="9"/>
  <c r="AC451" i="9" s="1"/>
  <c r="Y598" i="9"/>
  <c r="AC598" i="9" s="1"/>
  <c r="Y649" i="9"/>
  <c r="AC649" i="9" s="1"/>
  <c r="Y551" i="9"/>
  <c r="AC551" i="9" s="1"/>
  <c r="Y76" i="9"/>
  <c r="AC76" i="9" s="1"/>
  <c r="Y111" i="9"/>
  <c r="AC111" i="9" s="1"/>
  <c r="Y402" i="9"/>
  <c r="AC402" i="9" s="1"/>
  <c r="Y40" i="9"/>
  <c r="AC40" i="9" s="1"/>
  <c r="Y49" i="9"/>
  <c r="AC49" i="9" s="1"/>
  <c r="Y442" i="9"/>
  <c r="AC442" i="9" s="1"/>
  <c r="Y602" i="9"/>
  <c r="AC602" i="9" s="1"/>
  <c r="Y116" i="9"/>
  <c r="AC116" i="9" s="1"/>
  <c r="Y365" i="9"/>
  <c r="AC365" i="9" s="1"/>
  <c r="Y211" i="9"/>
  <c r="AC211" i="9" s="1"/>
  <c r="Y487" i="9"/>
  <c r="AC487" i="9" s="1"/>
  <c r="Y618" i="9"/>
  <c r="AC618" i="9" s="1"/>
  <c r="Y208" i="9"/>
  <c r="AC208" i="9" s="1"/>
  <c r="Y490" i="9"/>
  <c r="AC490" i="9" s="1"/>
  <c r="Y577" i="9"/>
  <c r="AC577" i="9" s="1"/>
  <c r="Y89" i="9"/>
  <c r="AC89" i="9" s="1"/>
  <c r="Y149" i="9"/>
  <c r="AC149" i="9" s="1"/>
  <c r="Y426" i="9"/>
  <c r="AC426" i="9" s="1"/>
  <c r="Y590" i="9"/>
  <c r="AC590" i="9" s="1"/>
  <c r="Y708" i="9"/>
  <c r="AC708" i="9" s="1"/>
  <c r="Y66" i="9"/>
  <c r="AC66" i="9" s="1"/>
  <c r="Y123" i="9"/>
  <c r="AC123" i="9" s="1"/>
  <c r="Y92" i="9"/>
  <c r="AC92" i="9" s="1"/>
  <c r="Y516" i="9"/>
  <c r="AC516" i="9" s="1"/>
  <c r="Y60" i="9"/>
  <c r="AC60" i="9" s="1"/>
  <c r="Y165" i="9"/>
  <c r="AC165" i="9" s="1"/>
  <c r="Y541" i="9"/>
  <c r="AC541" i="9" s="1"/>
  <c r="Y212" i="9"/>
  <c r="AC212" i="9" s="1"/>
  <c r="Y267" i="9"/>
  <c r="AC267" i="9" s="1"/>
  <c r="Y330" i="9"/>
  <c r="AC330" i="9" s="1"/>
  <c r="Y368" i="9"/>
  <c r="AC368" i="9" s="1"/>
  <c r="Y445" i="9"/>
  <c r="AC445" i="9" s="1"/>
  <c r="Y640" i="9"/>
  <c r="AC640" i="9" s="1"/>
  <c r="Y621" i="9"/>
  <c r="AC621" i="9" s="1"/>
  <c r="Y205" i="9"/>
  <c r="AC205" i="9" s="1"/>
  <c r="Y251" i="9"/>
  <c r="AC251" i="9" s="1"/>
  <c r="Y299" i="9"/>
  <c r="AC299" i="9" s="1"/>
  <c r="Y392" i="9"/>
  <c r="AC392" i="9" s="1"/>
  <c r="Y465" i="9"/>
  <c r="AC465" i="9" s="1"/>
  <c r="Y470" i="9"/>
  <c r="AC470" i="9" s="1"/>
  <c r="Y587" i="9"/>
  <c r="AC587" i="9" s="1"/>
  <c r="Y703" i="9"/>
  <c r="AC703" i="9" s="1"/>
  <c r="Y83" i="9"/>
  <c r="AC83" i="9" s="1"/>
  <c r="Y126" i="9"/>
  <c r="AC126" i="9" s="1"/>
  <c r="Y269" i="9"/>
  <c r="AC269" i="9" s="1"/>
  <c r="Y321" i="9"/>
  <c r="AC321" i="9" s="1"/>
  <c r="Y385" i="9"/>
  <c r="AC385" i="9" s="1"/>
  <c r="Y477" i="9"/>
  <c r="AC477" i="9" s="1"/>
  <c r="Y538" i="9"/>
  <c r="AC538" i="9" s="1"/>
  <c r="Y71" i="9"/>
  <c r="AC71" i="9" s="1"/>
  <c r="Y160" i="9"/>
  <c r="AC160" i="9" s="1"/>
  <c r="Y199" i="9"/>
  <c r="AC199" i="9" s="1"/>
  <c r="Y255" i="9"/>
  <c r="AC255" i="9" s="1"/>
  <c r="Y303" i="9"/>
  <c r="AC303" i="9" s="1"/>
  <c r="Y340" i="9"/>
  <c r="AC340" i="9" s="1"/>
  <c r="Y457" i="9"/>
  <c r="AC457" i="9" s="1"/>
  <c r="Y573" i="9"/>
  <c r="AC573" i="9" s="1"/>
  <c r="Y655" i="9"/>
  <c r="AC655" i="9" s="1"/>
  <c r="Y348" i="9"/>
  <c r="AC348" i="9" s="1"/>
  <c r="Y410" i="9"/>
  <c r="AC410" i="9" s="1"/>
  <c r="Y492" i="9"/>
  <c r="AC492" i="9" s="1"/>
  <c r="Y476" i="9"/>
  <c r="AC476" i="9" s="1"/>
  <c r="Y380" i="9"/>
  <c r="AC380" i="9" s="1"/>
  <c r="Y139" i="9"/>
  <c r="AC139" i="9" s="1"/>
  <c r="Y359" i="9"/>
  <c r="AC359" i="9" s="1"/>
  <c r="Y82" i="9"/>
  <c r="AC82" i="9" s="1"/>
  <c r="Y458" i="9"/>
  <c r="AC458" i="9" s="1"/>
  <c r="Y659" i="9"/>
  <c r="AC659" i="9" s="1"/>
  <c r="Y694" i="9"/>
  <c r="AC694" i="9" s="1"/>
  <c r="Y420" i="9"/>
  <c r="AC420" i="9" s="1"/>
  <c r="Y120" i="9"/>
  <c r="AC120" i="9" s="1"/>
  <c r="Y184" i="9"/>
  <c r="AC184" i="9" s="1"/>
  <c r="Y304" i="9"/>
  <c r="AC304" i="9" s="1"/>
  <c r="Y311" i="9"/>
  <c r="AC311" i="9" s="1"/>
  <c r="Y72" i="9"/>
  <c r="AC72" i="9" s="1"/>
  <c r="Y175" i="9"/>
  <c r="AC175" i="9" s="1"/>
  <c r="Y362" i="9"/>
  <c r="AC362" i="9" s="1"/>
  <c r="Y428" i="9"/>
  <c r="AC428" i="9" s="1"/>
  <c r="Y566" i="9"/>
  <c r="AC566" i="9" s="1"/>
  <c r="Y605" i="9"/>
  <c r="AC605" i="9" s="1"/>
  <c r="Y691" i="9"/>
  <c r="AC691" i="9" s="1"/>
  <c r="Y43" i="9"/>
  <c r="AC43" i="9" s="1"/>
  <c r="Y192" i="9"/>
  <c r="AC192" i="9" s="1"/>
  <c r="Y245" i="9"/>
  <c r="AC245" i="9" s="1"/>
  <c r="Y328" i="9"/>
  <c r="AC328" i="9" s="1"/>
  <c r="Y433" i="9"/>
  <c r="AC433" i="9" s="1"/>
  <c r="Y533" i="9"/>
  <c r="AC533" i="9" s="1"/>
  <c r="Y548" i="9"/>
  <c r="AC548" i="9" s="1"/>
  <c r="Y664" i="9"/>
  <c r="AC664" i="9" s="1"/>
  <c r="Y675" i="9"/>
  <c r="AC675" i="9" s="1"/>
  <c r="Y107" i="9"/>
  <c r="AC107" i="9" s="1"/>
  <c r="Y236" i="9"/>
  <c r="AC236" i="9" s="1"/>
  <c r="Y361" i="9"/>
  <c r="AC361" i="9" s="1"/>
  <c r="Y506" i="9"/>
  <c r="AC506" i="9" s="1"/>
  <c r="Y535" i="9"/>
  <c r="AC535" i="9" s="1"/>
  <c r="Y412" i="9"/>
  <c r="AC412" i="9" s="1"/>
  <c r="Y105" i="9"/>
  <c r="AC105" i="9" s="1"/>
  <c r="Y186" i="9"/>
  <c r="AC186" i="9" s="1"/>
  <c r="Y214" i="9"/>
  <c r="AC214" i="9" s="1"/>
  <c r="Y247" i="9"/>
  <c r="AC247" i="9" s="1"/>
  <c r="Y327" i="9"/>
  <c r="AC327" i="9" s="1"/>
  <c r="Y441" i="9"/>
  <c r="AC441" i="9" s="1"/>
  <c r="Y627" i="9"/>
  <c r="AC627" i="9" s="1"/>
  <c r="Y682" i="9"/>
  <c r="AC682" i="9" s="1"/>
  <c r="Y615" i="9"/>
  <c r="AC615" i="9" s="1"/>
  <c r="Y128" i="9"/>
  <c r="AC128" i="9" s="1"/>
  <c r="Y524" i="9"/>
  <c r="AC524" i="9" s="1"/>
  <c r="Y64" i="9"/>
  <c r="AC64" i="9" s="1"/>
  <c r="Y608" i="9"/>
  <c r="AC608" i="9" s="1"/>
  <c r="Y614" i="9"/>
  <c r="AC614" i="9" s="1"/>
  <c r="Y637" i="9"/>
  <c r="AC637" i="9" s="1"/>
  <c r="Y194" i="9"/>
  <c r="AC194" i="9" s="1"/>
  <c r="Y39" i="9"/>
  <c r="AC39" i="9" s="1"/>
  <c r="Y661" i="9"/>
  <c r="AC661" i="9" s="1"/>
  <c r="Y51" i="9"/>
  <c r="AC51" i="9" s="1"/>
  <c r="Y202" i="9"/>
  <c r="AC202" i="9" s="1"/>
  <c r="Y220" i="9"/>
  <c r="AC220" i="9" s="1"/>
  <c r="Y314" i="9"/>
  <c r="AC314" i="9" s="1"/>
  <c r="Y389" i="9"/>
  <c r="AC389" i="9" s="1"/>
  <c r="Y461" i="9"/>
  <c r="AC461" i="9" s="1"/>
  <c r="Y539" i="9"/>
  <c r="AC539" i="9" s="1"/>
  <c r="Y701" i="9"/>
  <c r="AC701" i="9" s="1"/>
  <c r="Y75" i="9"/>
  <c r="AC75" i="9" s="1"/>
  <c r="Y106" i="9"/>
  <c r="AC106" i="9" s="1"/>
  <c r="Y176" i="9"/>
  <c r="AC176" i="9" s="1"/>
  <c r="Y224" i="9"/>
  <c r="AC224" i="9" s="1"/>
  <c r="Y333" i="9"/>
  <c r="AC333" i="9" s="1"/>
  <c r="Y344" i="9"/>
  <c r="AC344" i="9" s="1"/>
  <c r="Y484" i="9"/>
  <c r="AC484" i="9" s="1"/>
  <c r="Y531" i="9"/>
  <c r="AC531" i="9" s="1"/>
  <c r="Y561" i="9"/>
  <c r="AC561" i="9" s="1"/>
  <c r="Y616" i="9"/>
  <c r="AC616" i="9" s="1"/>
  <c r="Y713" i="9"/>
  <c r="AC713" i="9" s="1"/>
  <c r="Y99" i="9"/>
  <c r="AC99" i="9" s="1"/>
  <c r="Y180" i="9"/>
  <c r="AC180" i="9" s="1"/>
  <c r="Y228" i="9"/>
  <c r="AC228" i="9" s="1"/>
  <c r="Y342" i="9"/>
  <c r="AC342" i="9" s="1"/>
  <c r="Y369" i="9"/>
  <c r="AC369" i="9" s="1"/>
  <c r="Y522" i="9"/>
  <c r="AC522" i="9" s="1"/>
  <c r="Y635" i="9"/>
  <c r="AC635" i="9" s="1"/>
  <c r="Y55" i="9"/>
  <c r="AC55" i="9" s="1"/>
  <c r="Y177" i="9"/>
  <c r="AC177" i="9" s="1"/>
  <c r="Y274" i="9"/>
  <c r="AC274" i="9" s="1"/>
  <c r="Y454" i="9"/>
  <c r="AC454" i="9" s="1"/>
  <c r="Y90" i="9"/>
  <c r="AC90" i="9" s="1"/>
  <c r="Y606" i="9"/>
  <c r="AC606" i="9" s="1"/>
  <c r="Y418" i="9"/>
  <c r="AC418" i="9" s="1"/>
  <c r="Y645" i="9"/>
  <c r="AC645" i="9" s="1"/>
  <c r="Y41" i="9"/>
  <c r="AC41" i="9" s="1"/>
  <c r="Y520" i="9"/>
  <c r="AC520" i="9" s="1"/>
  <c r="Y100" i="9"/>
  <c r="AC100" i="9" s="1"/>
  <c r="Y351" i="9"/>
  <c r="AC351" i="9" s="1"/>
  <c r="Y397" i="9"/>
  <c r="AC397" i="9" s="1"/>
  <c r="Y647" i="9"/>
  <c r="AC647" i="9" s="1"/>
  <c r="Y109" i="9"/>
  <c r="AC109" i="9" s="1"/>
  <c r="Y191" i="9"/>
  <c r="AC191" i="9" s="1"/>
  <c r="Y268" i="9"/>
  <c r="AC268" i="9" s="1"/>
  <c r="Y353" i="9"/>
  <c r="AC353" i="9" s="1"/>
  <c r="Y508" i="9"/>
  <c r="AC508" i="9" s="1"/>
  <c r="Y479" i="9"/>
  <c r="AC479" i="9" s="1"/>
  <c r="Y571" i="9"/>
  <c r="AC571" i="9" s="1"/>
  <c r="Y631" i="9"/>
  <c r="AC631" i="9" s="1"/>
  <c r="Y702" i="9"/>
  <c r="AC702" i="9" s="1"/>
  <c r="Y91" i="9"/>
  <c r="AC91" i="9" s="1"/>
  <c r="Y244" i="9"/>
  <c r="AC244" i="9" s="1"/>
  <c r="Y334" i="9"/>
  <c r="AC334" i="9" s="1"/>
  <c r="Y443" i="9"/>
  <c r="AC443" i="9" s="1"/>
  <c r="Y474" i="9"/>
  <c r="AC474" i="9" s="1"/>
  <c r="Y625" i="9"/>
  <c r="AC625" i="9" s="1"/>
  <c r="Y540" i="9"/>
  <c r="AC540" i="9" s="1"/>
  <c r="Y142" i="9"/>
  <c r="AC142" i="9" s="1"/>
  <c r="Y201" i="9"/>
  <c r="AC201" i="9" s="1"/>
  <c r="Y283" i="9"/>
  <c r="AC283" i="9" s="1"/>
  <c r="Y325" i="9"/>
  <c r="AC325" i="9" s="1"/>
  <c r="Y370" i="9"/>
  <c r="AC370" i="9" s="1"/>
  <c r="Y481" i="9"/>
  <c r="AC481" i="9" s="1"/>
  <c r="Y591" i="9"/>
  <c r="AC591" i="9" s="1"/>
  <c r="Y656" i="9"/>
  <c r="AC656" i="9" s="1"/>
  <c r="Y452" i="9"/>
  <c r="AC452" i="9" s="1"/>
  <c r="Y104" i="9"/>
  <c r="AC104" i="9" s="1"/>
  <c r="Y371" i="9"/>
  <c r="AC371" i="9" s="1"/>
  <c r="Y296" i="9"/>
  <c r="AC296" i="9" s="1"/>
  <c r="Y254" i="9"/>
  <c r="AC254" i="9" s="1"/>
  <c r="Y685" i="9"/>
  <c r="AC685" i="9" s="1"/>
  <c r="Y604" i="9"/>
  <c r="AC604" i="9" s="1"/>
  <c r="Y261" i="9"/>
  <c r="AC261" i="9" s="1"/>
  <c r="Y341" i="9"/>
  <c r="AC341" i="9" s="1"/>
  <c r="Y136" i="9"/>
  <c r="AC136" i="9" s="1"/>
  <c r="Y215" i="9"/>
  <c r="AC215" i="9" s="1"/>
  <c r="Y298" i="9"/>
  <c r="AC298" i="9" s="1"/>
  <c r="Y390" i="9"/>
  <c r="AC390" i="9" s="1"/>
  <c r="Y409" i="9"/>
  <c r="AC409" i="9" s="1"/>
  <c r="Y501" i="9"/>
  <c r="AC501" i="9" s="1"/>
  <c r="Y555" i="9"/>
  <c r="AC555" i="9" s="1"/>
  <c r="Y648" i="9"/>
  <c r="AC648" i="9" s="1"/>
  <c r="Y653" i="9"/>
  <c r="AC653" i="9" s="1"/>
  <c r="Y59" i="9"/>
  <c r="AC59" i="9" s="1"/>
  <c r="Y114" i="9"/>
  <c r="AC114" i="9" s="1"/>
  <c r="Y285" i="9"/>
  <c r="AC285" i="9" s="1"/>
  <c r="Y383" i="9"/>
  <c r="AC383" i="9" s="1"/>
  <c r="Y467" i="9"/>
  <c r="AC467" i="9" s="1"/>
  <c r="Y622" i="9"/>
  <c r="AC622" i="9" s="1"/>
  <c r="Y705" i="9"/>
  <c r="AC705" i="9" s="1"/>
  <c r="Y122" i="9"/>
  <c r="AC122" i="9" s="1"/>
  <c r="Y273" i="9"/>
  <c r="AC273" i="9" s="1"/>
  <c r="Y326" i="9"/>
  <c r="AC326" i="9" s="1"/>
  <c r="Y413" i="9"/>
  <c r="AC413" i="9" s="1"/>
  <c r="Y471" i="9"/>
  <c r="AC471" i="9" s="1"/>
  <c r="Y562" i="9"/>
  <c r="AC562" i="9" s="1"/>
  <c r="Y666" i="9"/>
  <c r="AC666" i="9" s="1"/>
  <c r="Y425" i="9"/>
  <c r="AC425" i="9" s="1"/>
  <c r="Y210" i="9"/>
  <c r="AC210" i="9" s="1"/>
  <c r="Y225" i="9"/>
  <c r="AC225" i="9" s="1"/>
  <c r="Y332" i="9"/>
  <c r="AC332" i="9" s="1"/>
  <c r="Y510" i="9"/>
  <c r="AC510" i="9" s="1"/>
  <c r="Y552" i="9"/>
  <c r="AC552" i="9" s="1"/>
  <c r="Y633" i="9"/>
  <c r="AC633" i="9" s="1"/>
  <c r="Y617" i="9"/>
  <c r="AC617" i="9" s="1"/>
  <c r="Y47" i="9"/>
  <c r="AC47" i="9" s="1"/>
  <c r="Y135" i="9"/>
  <c r="AC135" i="9" s="1"/>
  <c r="Y360" i="9"/>
  <c r="AC360" i="9" s="1"/>
  <c r="Y463" i="9"/>
  <c r="AC463" i="9" s="1"/>
  <c r="Y569" i="9"/>
  <c r="AC569" i="9" s="1"/>
  <c r="Y57" i="9"/>
  <c r="AC57" i="9" s="1"/>
  <c r="Y422" i="9"/>
  <c r="AC422" i="9" s="1"/>
  <c r="Y143" i="9"/>
  <c r="AC143" i="9" s="1"/>
  <c r="Y44" i="9"/>
  <c r="AC44" i="9" s="1"/>
  <c r="Y284" i="9"/>
  <c r="AC284" i="9" s="1"/>
  <c r="Y593" i="9"/>
  <c r="AC593" i="9" s="1"/>
  <c r="Y68" i="9"/>
  <c r="AC68" i="9" s="1"/>
  <c r="Y313" i="9"/>
  <c r="AC313" i="9" s="1"/>
  <c r="Y318" i="9"/>
  <c r="AC318" i="9" s="1"/>
  <c r="Y93" i="9"/>
  <c r="AC93" i="9" s="1"/>
  <c r="Y172" i="9"/>
  <c r="AC172" i="9" s="1"/>
  <c r="Y248" i="9"/>
  <c r="AC248" i="9" s="1"/>
  <c r="Y338" i="9"/>
  <c r="AC338" i="9" s="1"/>
  <c r="Y423" i="9"/>
  <c r="AC423" i="9" s="1"/>
  <c r="Y574" i="9"/>
  <c r="AC574" i="9" s="1"/>
  <c r="Y95" i="9"/>
  <c r="AC95" i="9" s="1"/>
  <c r="Y237" i="9"/>
  <c r="AC237" i="9" s="1"/>
  <c r="Y357" i="9"/>
  <c r="AC357" i="9" s="1"/>
  <c r="Y378" i="9"/>
  <c r="AC378" i="9" s="1"/>
  <c r="Y444" i="9"/>
  <c r="AC444" i="9" s="1"/>
  <c r="Y534" i="9"/>
  <c r="AC534" i="9" s="1"/>
  <c r="Y578" i="9"/>
  <c r="AC578" i="9" s="1"/>
  <c r="Y609" i="9"/>
  <c r="AC609" i="9" s="1"/>
  <c r="Y710" i="9"/>
  <c r="AC710" i="9" s="1"/>
  <c r="Y179" i="9"/>
  <c r="AC179" i="9" s="1"/>
  <c r="Y222" i="9"/>
  <c r="AC222" i="9" s="1"/>
  <c r="Y252" i="9"/>
  <c r="AC252" i="9" s="1"/>
  <c r="Y315" i="9"/>
  <c r="AC315" i="9" s="1"/>
  <c r="Y405" i="9"/>
  <c r="AC405" i="9" s="1"/>
  <c r="Y542" i="9"/>
  <c r="AC542" i="9" s="1"/>
  <c r="Y613" i="9"/>
  <c r="AC613" i="9" s="1"/>
  <c r="Y683" i="9"/>
  <c r="AC683" i="9" s="1"/>
  <c r="Y178" i="9"/>
  <c r="AC178" i="9" s="1"/>
  <c r="Y173" i="9"/>
  <c r="AC173" i="9" s="1"/>
  <c r="Y145" i="9"/>
  <c r="AC145" i="9" s="1"/>
  <c r="Y181" i="9"/>
  <c r="AC181" i="9" s="1"/>
  <c r="Y430" i="9"/>
  <c r="AC430" i="9" s="1"/>
  <c r="Y585" i="9"/>
  <c r="AC585" i="9" s="1"/>
  <c r="Y689" i="9"/>
  <c r="AC689" i="9" s="1"/>
  <c r="Y88" i="9"/>
  <c r="AC88" i="9" s="1"/>
  <c r="Y70" i="9"/>
  <c r="AC70" i="9" s="1"/>
  <c r="Y131" i="9"/>
  <c r="AC131" i="9" s="1"/>
  <c r="Y695" i="9"/>
  <c r="AC695" i="9" s="1"/>
  <c r="Y147" i="9"/>
  <c r="AC147" i="9" s="1"/>
  <c r="Y240" i="9"/>
  <c r="AC240" i="9" s="1"/>
  <c r="Y366" i="9"/>
  <c r="AC366" i="9" s="1"/>
  <c r="Y408" i="9"/>
  <c r="AC408" i="9" s="1"/>
  <c r="Y583" i="9"/>
  <c r="AC583" i="9" s="1"/>
  <c r="Y652" i="9"/>
  <c r="AC652" i="9" s="1"/>
  <c r="Y265" i="9"/>
  <c r="AC265" i="9" s="1"/>
  <c r="Y229" i="9"/>
  <c r="AC229" i="9" s="1"/>
  <c r="Y352" i="9"/>
  <c r="AC352" i="9" s="1"/>
  <c r="Y432" i="9"/>
  <c r="AC432" i="9" s="1"/>
  <c r="Y449" i="9"/>
  <c r="AC449" i="9" s="1"/>
  <c r="Y503" i="9"/>
  <c r="AC503" i="9" s="1"/>
  <c r="Y592" i="9"/>
  <c r="AC592" i="9" s="1"/>
  <c r="Y628" i="9"/>
  <c r="AC628" i="9" s="1"/>
  <c r="Y138" i="9"/>
  <c r="AC138" i="9" s="1"/>
  <c r="Y218" i="9"/>
  <c r="AC218" i="9" s="1"/>
  <c r="Y271" i="9"/>
  <c r="AC271" i="9" s="1"/>
  <c r="Y404" i="9"/>
  <c r="AC404" i="9" s="1"/>
  <c r="Y455" i="9"/>
  <c r="AC455" i="9" s="1"/>
  <c r="Y514" i="9"/>
  <c r="AC514" i="9" s="1"/>
  <c r="Y692" i="9"/>
  <c r="AC692" i="9" s="1"/>
  <c r="Y61" i="9"/>
  <c r="AC61" i="9" s="1"/>
  <c r="Y113" i="9"/>
  <c r="AC113" i="9" s="1"/>
  <c r="Y152" i="9"/>
  <c r="AC152" i="9" s="1"/>
  <c r="Y393" i="9"/>
  <c r="AC393" i="9" s="1"/>
  <c r="Y478" i="9"/>
  <c r="AC478" i="9" s="1"/>
  <c r="Y575" i="9"/>
  <c r="AC575" i="9" s="1"/>
  <c r="Y660" i="9"/>
  <c r="AC660" i="9" s="1"/>
  <c r="Y650" i="9"/>
  <c r="AC650" i="9" s="1"/>
  <c r="Y557" i="9"/>
  <c r="AC557" i="9" s="1"/>
  <c r="Y264" i="9"/>
  <c r="AC264" i="9" s="1"/>
  <c r="Y157" i="9"/>
  <c r="AC157" i="9" s="1"/>
  <c r="Y329" i="9"/>
  <c r="AC329" i="9" s="1"/>
  <c r="Y518" i="9"/>
  <c r="AC518" i="9" s="1"/>
  <c r="Y197" i="9"/>
  <c r="AC197" i="9" s="1"/>
  <c r="Y681" i="9"/>
  <c r="AC681" i="9" s="1"/>
  <c r="Y129" i="9"/>
  <c r="AC129" i="9" s="1"/>
  <c r="Y279" i="9"/>
  <c r="AC279" i="9" s="1"/>
  <c r="Y241" i="9"/>
  <c r="AC241" i="9" s="1"/>
  <c r="Y319" i="9"/>
  <c r="AC319" i="9" s="1"/>
  <c r="Y103" i="9"/>
  <c r="AC103" i="9" s="1"/>
  <c r="Y345" i="9"/>
  <c r="AC345" i="9" s="1"/>
  <c r="Y379" i="9"/>
  <c r="AC379" i="9" s="1"/>
  <c r="Y469" i="9"/>
  <c r="AC469" i="9" s="1"/>
  <c r="Y498" i="9"/>
  <c r="AC498" i="9" s="1"/>
  <c r="Y544" i="9"/>
  <c r="AC544" i="9" s="1"/>
  <c r="Y35" i="9"/>
  <c r="AC35" i="9" s="1"/>
  <c r="Y219" i="9"/>
  <c r="AC219" i="9" s="1"/>
  <c r="Y309" i="9"/>
  <c r="AC309" i="9" s="1"/>
  <c r="Y396" i="9"/>
  <c r="AC396" i="9" s="1"/>
  <c r="Y500" i="9"/>
  <c r="AC500" i="9" s="1"/>
  <c r="Y495" i="9"/>
  <c r="AC495" i="9" s="1"/>
  <c r="Y626" i="9"/>
  <c r="AC626" i="9" s="1"/>
  <c r="Y641" i="9"/>
  <c r="AC641" i="9" s="1"/>
  <c r="Y699" i="9"/>
  <c r="AC699" i="9" s="1"/>
  <c r="Y308" i="9"/>
  <c r="AC308" i="9" s="1"/>
  <c r="Y350" i="9"/>
  <c r="AC350" i="9" s="1"/>
  <c r="Y437" i="9"/>
  <c r="AC437" i="9" s="1"/>
  <c r="Y579" i="9"/>
  <c r="AC579" i="9" s="1"/>
  <c r="Y54" i="9"/>
  <c r="AC54" i="9" s="1"/>
  <c r="Y94" i="9"/>
  <c r="AC94" i="9" s="1"/>
  <c r="Y249" i="9"/>
  <c r="AC249" i="9" s="1"/>
  <c r="Y391" i="9"/>
  <c r="AC391" i="9" s="1"/>
  <c r="Y475" i="9"/>
  <c r="AC475" i="9" s="1"/>
  <c r="Y586" i="9"/>
  <c r="AC586" i="9" s="1"/>
  <c r="Y668" i="9"/>
  <c r="AC668" i="9" s="1"/>
  <c r="Y644" i="9"/>
  <c r="AC644" i="9" s="1"/>
  <c r="Y690" i="9"/>
  <c r="AC690" i="9" s="1"/>
  <c r="Y63" i="9"/>
  <c r="AC63" i="9" s="1"/>
  <c r="Y414" i="9"/>
  <c r="AC414" i="9" s="1"/>
  <c r="Y158" i="9"/>
  <c r="AC158" i="9" s="1"/>
  <c r="Y438" i="9"/>
  <c r="AC438" i="9" s="1"/>
  <c r="Y34" i="9"/>
  <c r="AC34" i="9" s="1"/>
  <c r="Y74" i="9"/>
  <c r="AC74" i="9" s="1"/>
  <c r="Y688" i="9"/>
  <c r="AC688" i="9" s="1"/>
  <c r="Y193" i="9"/>
  <c r="AC193" i="9" s="1"/>
  <c r="Y216" i="9"/>
  <c r="AC216" i="9" s="1"/>
  <c r="Y399" i="9"/>
  <c r="AC399" i="9" s="1"/>
  <c r="Y472" i="9"/>
  <c r="AC472" i="9" s="1"/>
  <c r="Y504" i="9"/>
  <c r="AC504" i="9" s="1"/>
  <c r="Y440" i="9"/>
  <c r="AC440" i="9" s="1"/>
  <c r="Y671" i="9"/>
  <c r="AC671" i="9" s="1"/>
  <c r="Y320" i="9"/>
  <c r="AC320" i="9" s="1"/>
  <c r="Y543" i="9"/>
  <c r="AC543" i="9" s="1"/>
  <c r="Y446" i="9"/>
  <c r="AC446" i="9" s="1"/>
  <c r="Y700" i="9"/>
  <c r="AC700" i="9" s="1"/>
  <c r="Y48" i="9"/>
  <c r="AC48" i="9" s="1"/>
  <c r="Y246" i="9"/>
  <c r="AC246" i="9" s="1"/>
  <c r="Y374" i="9"/>
  <c r="AC374" i="9" s="1"/>
  <c r="Y439" i="9"/>
  <c r="AC439" i="9" s="1"/>
  <c r="Y485" i="9"/>
  <c r="AC485" i="9" s="1"/>
  <c r="Y576" i="9"/>
  <c r="AC576" i="9" s="1"/>
  <c r="Y87" i="9"/>
  <c r="AC87" i="9" s="1"/>
  <c r="Y206" i="9"/>
  <c r="AC206" i="9" s="1"/>
  <c r="Y301" i="9"/>
  <c r="AC301" i="9" s="1"/>
  <c r="Y394" i="9"/>
  <c r="AC394" i="9" s="1"/>
  <c r="Y525" i="9"/>
  <c r="AC525" i="9" s="1"/>
  <c r="Y546" i="9"/>
  <c r="AC546" i="9" s="1"/>
  <c r="Y589" i="9"/>
  <c r="AC589" i="9" s="1"/>
  <c r="Y639" i="9"/>
  <c r="AC639" i="9" s="1"/>
  <c r="Y324" i="9"/>
  <c r="AC324" i="9" s="1"/>
  <c r="Y382" i="9"/>
  <c r="AC382" i="9" s="1"/>
  <c r="Y448" i="9"/>
  <c r="AC448" i="9" s="1"/>
  <c r="Y554" i="9"/>
  <c r="AC554" i="9" s="1"/>
  <c r="Y638" i="9"/>
  <c r="AC638" i="9" s="1"/>
  <c r="Y69" i="9"/>
  <c r="AC69" i="9" s="1"/>
  <c r="Y52" i="9"/>
  <c r="AC52" i="9" s="1"/>
  <c r="Y151" i="9"/>
  <c r="AC151" i="9" s="1"/>
  <c r="Y280" i="9"/>
  <c r="AC280" i="9" s="1"/>
  <c r="Y684" i="9"/>
  <c r="AC684" i="9" s="1"/>
  <c r="Y704" i="9"/>
  <c r="AC704" i="9" s="1"/>
  <c r="Y163" i="9"/>
  <c r="AC163" i="9" s="1"/>
  <c r="Y563" i="9"/>
  <c r="AC563" i="9" s="1"/>
  <c r="Y127" i="9"/>
  <c r="AC127" i="9" s="1"/>
  <c r="Y511" i="9"/>
  <c r="AC511" i="9" s="1"/>
  <c r="Y565" i="9"/>
  <c r="AC565" i="9" s="1"/>
  <c r="Y676" i="9"/>
  <c r="AC676" i="9" s="1"/>
  <c r="Y170" i="9"/>
  <c r="AC170" i="9" s="1"/>
  <c r="Y185" i="9"/>
  <c r="AC185" i="9" s="1"/>
  <c r="Y146" i="9"/>
  <c r="AC146" i="9" s="1"/>
  <c r="Y187" i="9"/>
  <c r="AC187" i="9" s="1"/>
  <c r="Y258" i="9"/>
  <c r="AC258" i="9" s="1"/>
  <c r="Y381" i="9"/>
  <c r="AC381" i="9" s="1"/>
  <c r="Y595" i="9"/>
  <c r="AC595" i="9" s="1"/>
  <c r="Y669" i="9"/>
  <c r="AC669" i="9" s="1"/>
  <c r="Y58" i="9"/>
  <c r="AC58" i="9" s="1"/>
  <c r="Y98" i="9"/>
  <c r="AC98" i="9" s="1"/>
  <c r="Y253" i="9"/>
  <c r="AC253" i="9" s="1"/>
  <c r="Y417" i="9"/>
  <c r="AC417" i="9" s="1"/>
  <c r="Y468" i="9"/>
  <c r="AC468" i="9" s="1"/>
  <c r="Y568" i="9"/>
  <c r="AC568" i="9" s="1"/>
  <c r="Y558" i="9"/>
  <c r="AC558" i="9" s="1"/>
  <c r="Y134" i="9"/>
  <c r="AC134" i="9" s="1"/>
  <c r="Y288" i="9"/>
  <c r="AC288" i="9" s="1"/>
  <c r="Y367" i="9"/>
  <c r="AC367" i="9" s="1"/>
  <c r="Y459" i="9"/>
  <c r="AC459" i="9" s="1"/>
  <c r="Y572" i="9"/>
  <c r="AC572" i="9" s="1"/>
  <c r="Y488" i="9"/>
  <c r="AC488" i="9" s="1"/>
  <c r="Y132" i="9"/>
  <c r="AC132" i="9" s="1"/>
  <c r="Y242" i="9"/>
  <c r="AC242" i="9" s="1"/>
  <c r="Y263" i="9"/>
  <c r="AC263" i="9" s="1"/>
  <c r="Y335" i="9"/>
  <c r="AC335" i="9" s="1"/>
  <c r="Y483" i="9"/>
  <c r="AC483" i="9" s="1"/>
  <c r="Y601" i="9"/>
  <c r="AC601" i="9" s="1"/>
  <c r="Y545" i="9"/>
  <c r="AC545" i="9" s="1"/>
  <c r="V167" i="9"/>
  <c r="W167" i="9"/>
  <c r="AA167" i="9" s="1"/>
  <c r="X167" i="9"/>
  <c r="V272" i="9"/>
  <c r="Z272" i="9" s="1"/>
  <c r="W272" i="9"/>
  <c r="AA272" i="9" s="1"/>
  <c r="X272" i="9"/>
  <c r="AB272" i="9" s="1"/>
  <c r="V264" i="9"/>
  <c r="Z264" i="9" s="1"/>
  <c r="W264" i="9"/>
  <c r="AA264" i="9" s="1"/>
  <c r="X264" i="9"/>
  <c r="X403" i="9"/>
  <c r="AB403" i="9" s="1"/>
  <c r="V403" i="9"/>
  <c r="Z403" i="9" s="1"/>
  <c r="W403" i="9"/>
  <c r="AA403" i="9" s="1"/>
  <c r="X354" i="9"/>
  <c r="W354" i="9"/>
  <c r="AA354" i="9" s="1"/>
  <c r="V354" i="9"/>
  <c r="Z354" i="9" s="1"/>
  <c r="V685" i="9"/>
  <c r="W685" i="9"/>
  <c r="AA685" i="9" s="1"/>
  <c r="X685" i="9"/>
  <c r="AB685" i="9" s="1"/>
  <c r="V159" i="9"/>
  <c r="Z159" i="9" s="1"/>
  <c r="W159" i="9"/>
  <c r="AA159" i="9" s="1"/>
  <c r="X159" i="9"/>
  <c r="AB159" i="9" s="1"/>
  <c r="W68" i="9"/>
  <c r="AA68" i="9" s="1"/>
  <c r="X68" i="9"/>
  <c r="AB68" i="9" s="1"/>
  <c r="V68" i="9"/>
  <c r="Z68" i="9" s="1"/>
  <c r="V93" i="9"/>
  <c r="Z93" i="9" s="1"/>
  <c r="X93" i="9"/>
  <c r="AB93" i="9" s="1"/>
  <c r="W93" i="9"/>
  <c r="AA93" i="9" s="1"/>
  <c r="X194" i="9"/>
  <c r="AB194" i="9" s="1"/>
  <c r="W194" i="9"/>
  <c r="V194" i="9"/>
  <c r="Z194" i="9" s="1"/>
  <c r="V172" i="9"/>
  <c r="Z172" i="9" s="1"/>
  <c r="W172" i="9"/>
  <c r="AA172" i="9" s="1"/>
  <c r="X172" i="9"/>
  <c r="AB172" i="9" s="1"/>
  <c r="V257" i="9"/>
  <c r="Z257" i="9" s="1"/>
  <c r="W257" i="9"/>
  <c r="AA257" i="9" s="1"/>
  <c r="X257" i="9"/>
  <c r="AB257" i="9" s="1"/>
  <c r="V248" i="9"/>
  <c r="Z248" i="9" s="1"/>
  <c r="W248" i="9"/>
  <c r="AA248" i="9" s="1"/>
  <c r="X248" i="9"/>
  <c r="AB248" i="9" s="1"/>
  <c r="V266" i="9"/>
  <c r="Z266" i="9" s="1"/>
  <c r="W266" i="9"/>
  <c r="X266" i="9"/>
  <c r="AB266" i="9" s="1"/>
  <c r="W329" i="9"/>
  <c r="AA329" i="9" s="1"/>
  <c r="X329" i="9"/>
  <c r="AB329" i="9" s="1"/>
  <c r="V329" i="9"/>
  <c r="Z329" i="9" s="1"/>
  <c r="X338" i="9"/>
  <c r="AB338" i="9" s="1"/>
  <c r="W338" i="9"/>
  <c r="AA338" i="9" s="1"/>
  <c r="V338" i="9"/>
  <c r="Z338" i="9" s="1"/>
  <c r="X371" i="9"/>
  <c r="AB371" i="9" s="1"/>
  <c r="V371" i="9"/>
  <c r="Z371" i="9" s="1"/>
  <c r="W371" i="9"/>
  <c r="AA371" i="9" s="1"/>
  <c r="V365" i="9"/>
  <c r="W365" i="9"/>
  <c r="AA365" i="9" s="1"/>
  <c r="X365" i="9"/>
  <c r="AB365" i="9" s="1"/>
  <c r="X423" i="9"/>
  <c r="AB423" i="9" s="1"/>
  <c r="V423" i="9"/>
  <c r="Z423" i="9" s="1"/>
  <c r="W423" i="9"/>
  <c r="AA423" i="9" s="1"/>
  <c r="W440" i="9"/>
  <c r="AA440" i="9" s="1"/>
  <c r="X440" i="9"/>
  <c r="AB440" i="9" s="1"/>
  <c r="V440" i="9"/>
  <c r="Z440" i="9" s="1"/>
  <c r="V476" i="9"/>
  <c r="Z476" i="9" s="1"/>
  <c r="W476" i="9"/>
  <c r="AA476" i="9" s="1"/>
  <c r="X476" i="9"/>
  <c r="AB476" i="9" s="1"/>
  <c r="V482" i="9"/>
  <c r="Z482" i="9" s="1"/>
  <c r="W482" i="9"/>
  <c r="AA482" i="9" s="1"/>
  <c r="X482" i="9"/>
  <c r="AB482" i="9" s="1"/>
  <c r="X518" i="9"/>
  <c r="AB518" i="9" s="1"/>
  <c r="V518" i="9"/>
  <c r="Z518" i="9" s="1"/>
  <c r="W518" i="9"/>
  <c r="AA518" i="9" s="1"/>
  <c r="X574" i="9"/>
  <c r="AB574" i="9" s="1"/>
  <c r="W574" i="9"/>
  <c r="AA574" i="9" s="1"/>
  <c r="V574" i="9"/>
  <c r="Z574" i="9" s="1"/>
  <c r="V630" i="9"/>
  <c r="Z630" i="9" s="1"/>
  <c r="X630" i="9"/>
  <c r="AB630" i="9" s="1"/>
  <c r="W630" i="9"/>
  <c r="AA630" i="9" s="1"/>
  <c r="V671" i="9"/>
  <c r="W671" i="9"/>
  <c r="AA671" i="9" s="1"/>
  <c r="X671" i="9"/>
  <c r="AB671" i="9" s="1"/>
  <c r="X65" i="9"/>
  <c r="AB65" i="9" s="1"/>
  <c r="V65" i="9"/>
  <c r="Z65" i="9" s="1"/>
  <c r="W65" i="9"/>
  <c r="AA65" i="9" s="1"/>
  <c r="W39" i="9"/>
  <c r="AA39" i="9" s="1"/>
  <c r="X39" i="9"/>
  <c r="AB39" i="9" s="1"/>
  <c r="V39" i="9"/>
  <c r="Z39" i="9" s="1"/>
  <c r="X79" i="9"/>
  <c r="AB79" i="9" s="1"/>
  <c r="V79" i="9"/>
  <c r="Z79" i="9" s="1"/>
  <c r="W79" i="9"/>
  <c r="AA79" i="9" s="1"/>
  <c r="W95" i="9"/>
  <c r="AA95" i="9" s="1"/>
  <c r="V95" i="9"/>
  <c r="Z95" i="9" s="1"/>
  <c r="X95" i="9"/>
  <c r="AB95" i="9" s="1"/>
  <c r="W211" i="9"/>
  <c r="AA211" i="9" s="1"/>
  <c r="X211" i="9"/>
  <c r="AB211" i="9" s="1"/>
  <c r="V211" i="9"/>
  <c r="Z211" i="9" s="1"/>
  <c r="V250" i="9"/>
  <c r="Z250" i="9" s="1"/>
  <c r="W250" i="9"/>
  <c r="AA250" i="9" s="1"/>
  <c r="X250" i="9"/>
  <c r="AB250" i="9" s="1"/>
  <c r="W296" i="9"/>
  <c r="AA296" i="9" s="1"/>
  <c r="V296" i="9"/>
  <c r="Z296" i="9" s="1"/>
  <c r="X296" i="9"/>
  <c r="AB296" i="9" s="1"/>
  <c r="V237" i="9"/>
  <c r="Z237" i="9" s="1"/>
  <c r="W237" i="9"/>
  <c r="AA237" i="9" s="1"/>
  <c r="X237" i="9"/>
  <c r="AB237" i="9" s="1"/>
  <c r="W317" i="9"/>
  <c r="AA317" i="9" s="1"/>
  <c r="X317" i="9"/>
  <c r="AB317" i="9" s="1"/>
  <c r="V317" i="9"/>
  <c r="Z317" i="9" s="1"/>
  <c r="W313" i="9"/>
  <c r="X313" i="9"/>
  <c r="AB313" i="9" s="1"/>
  <c r="V313" i="9"/>
  <c r="Z313" i="9" s="1"/>
  <c r="X357" i="9"/>
  <c r="AB357" i="9" s="1"/>
  <c r="V357" i="9"/>
  <c r="Z357" i="9" s="1"/>
  <c r="W357" i="9"/>
  <c r="AA357" i="9" s="1"/>
  <c r="W339" i="9"/>
  <c r="AA339" i="9" s="1"/>
  <c r="V339" i="9"/>
  <c r="Z339" i="9" s="1"/>
  <c r="X339" i="9"/>
  <c r="AB339" i="9" s="1"/>
  <c r="W320" i="9"/>
  <c r="AA320" i="9" s="1"/>
  <c r="V320" i="9"/>
  <c r="Z320" i="9" s="1"/>
  <c r="X320" i="9"/>
  <c r="AB320" i="9" s="1"/>
  <c r="W378" i="9"/>
  <c r="AA378" i="9" s="1"/>
  <c r="X378" i="9"/>
  <c r="AB378" i="9" s="1"/>
  <c r="V378" i="9"/>
  <c r="Z378" i="9" s="1"/>
  <c r="X411" i="9"/>
  <c r="AB411" i="9" s="1"/>
  <c r="V411" i="9"/>
  <c r="W411" i="9"/>
  <c r="AA411" i="9" s="1"/>
  <c r="X444" i="9"/>
  <c r="AB444" i="9" s="1"/>
  <c r="V444" i="9"/>
  <c r="Z444" i="9" s="1"/>
  <c r="W444" i="9"/>
  <c r="AA444" i="9" s="1"/>
  <c r="V489" i="9"/>
  <c r="Z489" i="9" s="1"/>
  <c r="W489" i="9"/>
  <c r="AA489" i="9" s="1"/>
  <c r="X489" i="9"/>
  <c r="AB489" i="9" s="1"/>
  <c r="V487" i="9"/>
  <c r="W487" i="9"/>
  <c r="AA487" i="9" s="1"/>
  <c r="X487" i="9"/>
  <c r="AB487" i="9" s="1"/>
  <c r="X534" i="9"/>
  <c r="W534" i="9"/>
  <c r="AA534" i="9" s="1"/>
  <c r="V534" i="9"/>
  <c r="Z534" i="9" s="1"/>
  <c r="V550" i="9"/>
  <c r="Z550" i="9" s="1"/>
  <c r="X550" i="9"/>
  <c r="AB550" i="9" s="1"/>
  <c r="W550" i="9"/>
  <c r="AA550" i="9" s="1"/>
  <c r="X543" i="9"/>
  <c r="W543" i="9"/>
  <c r="AA543" i="9" s="1"/>
  <c r="V543" i="9"/>
  <c r="Z543" i="9" s="1"/>
  <c r="V578" i="9"/>
  <c r="Z578" i="9" s="1"/>
  <c r="X578" i="9"/>
  <c r="AB578" i="9" s="1"/>
  <c r="W578" i="9"/>
  <c r="AA578" i="9" s="1"/>
  <c r="W618" i="9"/>
  <c r="AA618" i="9" s="1"/>
  <c r="V618" i="9"/>
  <c r="Z618" i="9" s="1"/>
  <c r="X618" i="9"/>
  <c r="AB618" i="9" s="1"/>
  <c r="X609" i="9"/>
  <c r="AB609" i="9" s="1"/>
  <c r="W609" i="9"/>
  <c r="AA609" i="9" s="1"/>
  <c r="V609" i="9"/>
  <c r="Z609" i="9" s="1"/>
  <c r="V634" i="9"/>
  <c r="Z634" i="9" s="1"/>
  <c r="X634" i="9"/>
  <c r="AB634" i="9" s="1"/>
  <c r="W634" i="9"/>
  <c r="AA634" i="9" s="1"/>
  <c r="W710" i="9"/>
  <c r="AA710" i="9" s="1"/>
  <c r="X710" i="9"/>
  <c r="AB710" i="9" s="1"/>
  <c r="V710" i="9"/>
  <c r="Z710" i="9" s="1"/>
  <c r="X415" i="9"/>
  <c r="AB415" i="9" s="1"/>
  <c r="V415" i="9"/>
  <c r="Z415" i="9" s="1"/>
  <c r="W415" i="9"/>
  <c r="AA415" i="9" s="1"/>
  <c r="X661" i="9"/>
  <c r="AB661" i="9" s="1"/>
  <c r="V661" i="9"/>
  <c r="Z661" i="9" s="1"/>
  <c r="W661" i="9"/>
  <c r="AA661" i="9" s="1"/>
  <c r="V179" i="9"/>
  <c r="Z179" i="9" s="1"/>
  <c r="W179" i="9"/>
  <c r="AA179" i="9" s="1"/>
  <c r="X179" i="9"/>
  <c r="AB179" i="9" s="1"/>
  <c r="X208" i="9"/>
  <c r="AB208" i="9" s="1"/>
  <c r="V208" i="9"/>
  <c r="Z208" i="9" s="1"/>
  <c r="W208" i="9"/>
  <c r="AA208" i="9" s="1"/>
  <c r="V222" i="9"/>
  <c r="Z222" i="9" s="1"/>
  <c r="W222" i="9"/>
  <c r="AA222" i="9" s="1"/>
  <c r="X222" i="9"/>
  <c r="AB222" i="9" s="1"/>
  <c r="V226" i="9"/>
  <c r="Z226" i="9" s="1"/>
  <c r="W226" i="9"/>
  <c r="AA226" i="9" s="1"/>
  <c r="X226" i="9"/>
  <c r="AB226" i="9" s="1"/>
  <c r="V254" i="9"/>
  <c r="Z254" i="9" s="1"/>
  <c r="W254" i="9"/>
  <c r="AA254" i="9" s="1"/>
  <c r="X254" i="9"/>
  <c r="AB254" i="9" s="1"/>
  <c r="V252" i="9"/>
  <c r="Z252" i="9" s="1"/>
  <c r="W252" i="9"/>
  <c r="AA252" i="9" s="1"/>
  <c r="X252" i="9"/>
  <c r="AB252" i="9" s="1"/>
  <c r="X294" i="9"/>
  <c r="W294" i="9"/>
  <c r="AA294" i="9" s="1"/>
  <c r="V294" i="9"/>
  <c r="Z294" i="9" s="1"/>
  <c r="X318" i="9"/>
  <c r="AB318" i="9" s="1"/>
  <c r="W318" i="9"/>
  <c r="AA318" i="9" s="1"/>
  <c r="V318" i="9"/>
  <c r="Z318" i="9" s="1"/>
  <c r="W315" i="9"/>
  <c r="AA315" i="9" s="1"/>
  <c r="V315" i="9"/>
  <c r="Z315" i="9" s="1"/>
  <c r="X315" i="9"/>
  <c r="AB315" i="9" s="1"/>
  <c r="X375" i="9"/>
  <c r="AB375" i="9" s="1"/>
  <c r="V375" i="9"/>
  <c r="Z375" i="9" s="1"/>
  <c r="W375" i="9"/>
  <c r="AA375" i="9" s="1"/>
  <c r="V380" i="9"/>
  <c r="Z380" i="9" s="1"/>
  <c r="W380" i="9"/>
  <c r="AA380" i="9" s="1"/>
  <c r="X380" i="9"/>
  <c r="AB380" i="9" s="1"/>
  <c r="W405" i="9"/>
  <c r="AA405" i="9" s="1"/>
  <c r="X405" i="9"/>
  <c r="AB405" i="9" s="1"/>
  <c r="V405" i="9"/>
  <c r="Z405" i="9" s="1"/>
  <c r="V490" i="9"/>
  <c r="Z490" i="9" s="1"/>
  <c r="W490" i="9"/>
  <c r="AA490" i="9" s="1"/>
  <c r="X490" i="9"/>
  <c r="AB490" i="9" s="1"/>
  <c r="X542" i="9"/>
  <c r="AB542" i="9" s="1"/>
  <c r="W542" i="9"/>
  <c r="AA542" i="9" s="1"/>
  <c r="V542" i="9"/>
  <c r="Z542" i="9" s="1"/>
  <c r="X547" i="9"/>
  <c r="AB547" i="9" s="1"/>
  <c r="W547" i="9"/>
  <c r="AA547" i="9" s="1"/>
  <c r="V547" i="9"/>
  <c r="Z547" i="9" s="1"/>
  <c r="X577" i="9"/>
  <c r="AB577" i="9" s="1"/>
  <c r="W577" i="9"/>
  <c r="AA577" i="9" s="1"/>
  <c r="V577" i="9"/>
  <c r="W613" i="9"/>
  <c r="AA613" i="9" s="1"/>
  <c r="V613" i="9"/>
  <c r="Z613" i="9" s="1"/>
  <c r="X613" i="9"/>
  <c r="AB613" i="9" s="1"/>
  <c r="W683" i="9"/>
  <c r="AA683" i="9" s="1"/>
  <c r="X683" i="9"/>
  <c r="AB683" i="9" s="1"/>
  <c r="V683" i="9"/>
  <c r="Z683" i="9" s="1"/>
  <c r="W85" i="9"/>
  <c r="AA85" i="9" s="1"/>
  <c r="X85" i="9"/>
  <c r="AB85" i="9" s="1"/>
  <c r="V85" i="9"/>
  <c r="Z85" i="9" s="1"/>
  <c r="V89" i="9"/>
  <c r="Z89" i="9" s="1"/>
  <c r="X89" i="9"/>
  <c r="AB89" i="9" s="1"/>
  <c r="W89" i="9"/>
  <c r="AA89" i="9" s="1"/>
  <c r="V86" i="9"/>
  <c r="Z86" i="9" s="1"/>
  <c r="X86" i="9"/>
  <c r="AB86" i="9" s="1"/>
  <c r="W86" i="9"/>
  <c r="AA86" i="9" s="1"/>
  <c r="V178" i="9"/>
  <c r="Z178" i="9" s="1"/>
  <c r="W178" i="9"/>
  <c r="AA178" i="9" s="1"/>
  <c r="X178" i="9"/>
  <c r="AB178" i="9" s="1"/>
  <c r="V149" i="9"/>
  <c r="Z149" i="9" s="1"/>
  <c r="W149" i="9"/>
  <c r="AA149" i="9" s="1"/>
  <c r="X149" i="9"/>
  <c r="AB149" i="9" s="1"/>
  <c r="V173" i="9"/>
  <c r="W173" i="9"/>
  <c r="AA173" i="9" s="1"/>
  <c r="X173" i="9"/>
  <c r="AB173" i="9" s="1"/>
  <c r="X276" i="9"/>
  <c r="AB276" i="9" s="1"/>
  <c r="W276" i="9"/>
  <c r="AA276" i="9" s="1"/>
  <c r="V276" i="9"/>
  <c r="Z276" i="9" s="1"/>
  <c r="V145" i="9"/>
  <c r="Z145" i="9" s="1"/>
  <c r="W145" i="9"/>
  <c r="AA145" i="9" s="1"/>
  <c r="X145" i="9"/>
  <c r="AB145" i="9" s="1"/>
  <c r="V426" i="9"/>
  <c r="Z426" i="9" s="1"/>
  <c r="W426" i="9"/>
  <c r="AA426" i="9" s="1"/>
  <c r="X426" i="9"/>
  <c r="AB426" i="9" s="1"/>
  <c r="X590" i="9"/>
  <c r="AB590" i="9" s="1"/>
  <c r="V590" i="9"/>
  <c r="Z590" i="9" s="1"/>
  <c r="W590" i="9"/>
  <c r="AA590" i="9" s="1"/>
  <c r="V680" i="9"/>
  <c r="Z680" i="9" s="1"/>
  <c r="W680" i="9"/>
  <c r="AA680" i="9" s="1"/>
  <c r="X680" i="9"/>
  <c r="AB680" i="9" s="1"/>
  <c r="V708" i="9"/>
  <c r="Z708" i="9" s="1"/>
  <c r="W708" i="9"/>
  <c r="AA708" i="9" s="1"/>
  <c r="X708" i="9"/>
  <c r="AB708" i="9" s="1"/>
  <c r="W56" i="9"/>
  <c r="AA56" i="9" s="1"/>
  <c r="X56" i="9"/>
  <c r="AB56" i="9" s="1"/>
  <c r="V56" i="9"/>
  <c r="Z56" i="9" s="1"/>
  <c r="W66" i="9"/>
  <c r="AA66" i="9" s="1"/>
  <c r="X66" i="9"/>
  <c r="AB66" i="9" s="1"/>
  <c r="V66" i="9"/>
  <c r="Z66" i="9" s="1"/>
  <c r="W137" i="9"/>
  <c r="AA137" i="9" s="1"/>
  <c r="V137" i="9"/>
  <c r="Z137" i="9" s="1"/>
  <c r="X137" i="9"/>
  <c r="AB137" i="9" s="1"/>
  <c r="X123" i="9"/>
  <c r="AB123" i="9" s="1"/>
  <c r="V123" i="9"/>
  <c r="Z123" i="9" s="1"/>
  <c r="W123" i="9"/>
  <c r="X181" i="9"/>
  <c r="AB181" i="9" s="1"/>
  <c r="W181" i="9"/>
  <c r="AA181" i="9" s="1"/>
  <c r="V181" i="9"/>
  <c r="Z181" i="9" s="1"/>
  <c r="V430" i="9"/>
  <c r="Z430" i="9" s="1"/>
  <c r="W430" i="9"/>
  <c r="AA430" i="9" s="1"/>
  <c r="X430" i="9"/>
  <c r="AB430" i="9" s="1"/>
  <c r="W532" i="9"/>
  <c r="AA532" i="9" s="1"/>
  <c r="X532" i="9"/>
  <c r="AB532" i="9" s="1"/>
  <c r="V532" i="9"/>
  <c r="Z532" i="9" s="1"/>
  <c r="W585" i="9"/>
  <c r="AA585" i="9" s="1"/>
  <c r="V585" i="9"/>
  <c r="Z585" i="9" s="1"/>
  <c r="X585" i="9"/>
  <c r="AB585" i="9" s="1"/>
  <c r="V689" i="9"/>
  <c r="Z689" i="9" s="1"/>
  <c r="W689" i="9"/>
  <c r="AA689" i="9" s="1"/>
  <c r="X689" i="9"/>
  <c r="V712" i="9"/>
  <c r="Z712" i="9" s="1"/>
  <c r="W712" i="9"/>
  <c r="AA712" i="9" s="1"/>
  <c r="X712" i="9"/>
  <c r="W92" i="9"/>
  <c r="AA92" i="9" s="1"/>
  <c r="V92" i="9"/>
  <c r="Z92" i="9" s="1"/>
  <c r="X92" i="9"/>
  <c r="AB92" i="9" s="1"/>
  <c r="V278" i="9"/>
  <c r="Z278" i="9" s="1"/>
  <c r="X278" i="9"/>
  <c r="AB278" i="9" s="1"/>
  <c r="W278" i="9"/>
  <c r="AA278" i="9" s="1"/>
  <c r="X516" i="9"/>
  <c r="AB516" i="9" s="1"/>
  <c r="V516" i="9"/>
  <c r="Z516" i="9" s="1"/>
  <c r="W516" i="9"/>
  <c r="AA516" i="9" s="1"/>
  <c r="X610" i="9"/>
  <c r="AB610" i="9" s="1"/>
  <c r="W610" i="9"/>
  <c r="AA610" i="9" s="1"/>
  <c r="V610" i="9"/>
  <c r="Z610" i="9" s="1"/>
  <c r="V88" i="9"/>
  <c r="Z88" i="9" s="1"/>
  <c r="W88" i="9"/>
  <c r="AA88" i="9" s="1"/>
  <c r="X88" i="9"/>
  <c r="AB88" i="9" s="1"/>
  <c r="W84" i="9"/>
  <c r="AA84" i="9" s="1"/>
  <c r="X84" i="9"/>
  <c r="AB84" i="9" s="1"/>
  <c r="V84" i="9"/>
  <c r="Z84" i="9" s="1"/>
  <c r="X60" i="9"/>
  <c r="AB60" i="9" s="1"/>
  <c r="V60" i="9"/>
  <c r="Z60" i="9" s="1"/>
  <c r="W60" i="9"/>
  <c r="AA60" i="9" s="1"/>
  <c r="W70" i="9"/>
  <c r="AA70" i="9" s="1"/>
  <c r="X70" i="9"/>
  <c r="AB70" i="9" s="1"/>
  <c r="V70" i="9"/>
  <c r="Z70" i="9" s="1"/>
  <c r="X124" i="9"/>
  <c r="AB124" i="9" s="1"/>
  <c r="W124" i="9"/>
  <c r="AA124" i="9" s="1"/>
  <c r="V124" i="9"/>
  <c r="Z124" i="9" s="1"/>
  <c r="X165" i="9"/>
  <c r="AB165" i="9" s="1"/>
  <c r="V165" i="9"/>
  <c r="Z165" i="9" s="1"/>
  <c r="W165" i="9"/>
  <c r="AA165" i="9" s="1"/>
  <c r="X131" i="9"/>
  <c r="AB131" i="9" s="1"/>
  <c r="V131" i="9"/>
  <c r="W131" i="9"/>
  <c r="AA131" i="9" s="1"/>
  <c r="W161" i="9"/>
  <c r="AA161" i="9" s="1"/>
  <c r="X161" i="9"/>
  <c r="AB161" i="9" s="1"/>
  <c r="V161" i="9"/>
  <c r="Z161" i="9" s="1"/>
  <c r="X213" i="9"/>
  <c r="AB213" i="9" s="1"/>
  <c r="V213" i="9"/>
  <c r="Z213" i="9" s="1"/>
  <c r="W213" i="9"/>
  <c r="AA213" i="9" s="1"/>
  <c r="V400" i="9"/>
  <c r="Z400" i="9" s="1"/>
  <c r="W400" i="9"/>
  <c r="AA400" i="9" s="1"/>
  <c r="X400" i="9"/>
  <c r="AB400" i="9" s="1"/>
  <c r="X541" i="9"/>
  <c r="AB541" i="9" s="1"/>
  <c r="W541" i="9"/>
  <c r="AA541" i="9" s="1"/>
  <c r="V541" i="9"/>
  <c r="Z541" i="9" s="1"/>
  <c r="V658" i="9"/>
  <c r="Z658" i="9" s="1"/>
  <c r="W658" i="9"/>
  <c r="AA658" i="9" s="1"/>
  <c r="X658" i="9"/>
  <c r="AB658" i="9" s="1"/>
  <c r="V695" i="9"/>
  <c r="Z695" i="9" s="1"/>
  <c r="W695" i="9"/>
  <c r="AA695" i="9" s="1"/>
  <c r="X695" i="9"/>
  <c r="AB695" i="9" s="1"/>
  <c r="X45" i="9"/>
  <c r="AB45" i="9" s="1"/>
  <c r="W45" i="9"/>
  <c r="AA45" i="9" s="1"/>
  <c r="V45" i="9"/>
  <c r="Z45" i="9" s="1"/>
  <c r="V147" i="9"/>
  <c r="Z147" i="9" s="1"/>
  <c r="W147" i="9"/>
  <c r="AA147" i="9" s="1"/>
  <c r="X147" i="9"/>
  <c r="AB147" i="9" s="1"/>
  <c r="W212" i="9"/>
  <c r="AA212" i="9" s="1"/>
  <c r="X212" i="9"/>
  <c r="AB212" i="9" s="1"/>
  <c r="V212" i="9"/>
  <c r="Z212" i="9" s="1"/>
  <c r="W200" i="9"/>
  <c r="AA200" i="9" s="1"/>
  <c r="V200" i="9"/>
  <c r="Z200" i="9" s="1"/>
  <c r="X200" i="9"/>
  <c r="AB200" i="9" s="1"/>
  <c r="V267" i="9"/>
  <c r="Z267" i="9" s="1"/>
  <c r="W267" i="9"/>
  <c r="AA267" i="9" s="1"/>
  <c r="X267" i="9"/>
  <c r="AB267" i="9" s="1"/>
  <c r="V240" i="9"/>
  <c r="Z240" i="9" s="1"/>
  <c r="W240" i="9"/>
  <c r="AA240" i="9" s="1"/>
  <c r="X240" i="9"/>
  <c r="AB240" i="9" s="1"/>
  <c r="X330" i="9"/>
  <c r="AB330" i="9" s="1"/>
  <c r="V330" i="9"/>
  <c r="Z330" i="9" s="1"/>
  <c r="W330" i="9"/>
  <c r="W366" i="9"/>
  <c r="AA366" i="9" s="1"/>
  <c r="X366" i="9"/>
  <c r="AB366" i="9" s="1"/>
  <c r="V366" i="9"/>
  <c r="Z366" i="9" s="1"/>
  <c r="W398" i="9"/>
  <c r="AA398" i="9" s="1"/>
  <c r="X398" i="9"/>
  <c r="AB398" i="9" s="1"/>
  <c r="V398" i="9"/>
  <c r="Z398" i="9" s="1"/>
  <c r="V368" i="9"/>
  <c r="Z368" i="9" s="1"/>
  <c r="W368" i="9"/>
  <c r="AA368" i="9" s="1"/>
  <c r="X368" i="9"/>
  <c r="AB368" i="9" s="1"/>
  <c r="X408" i="9"/>
  <c r="AB408" i="9" s="1"/>
  <c r="V408" i="9"/>
  <c r="W408" i="9"/>
  <c r="AA408" i="9" s="1"/>
  <c r="X419" i="9"/>
  <c r="AB419" i="9" s="1"/>
  <c r="V419" i="9"/>
  <c r="Z419" i="9" s="1"/>
  <c r="W419" i="9"/>
  <c r="AA419" i="9" s="1"/>
  <c r="V445" i="9"/>
  <c r="Z445" i="9" s="1"/>
  <c r="W445" i="9"/>
  <c r="AA445" i="9" s="1"/>
  <c r="X445" i="9"/>
  <c r="V466" i="9"/>
  <c r="Z466" i="9" s="1"/>
  <c r="W466" i="9"/>
  <c r="AA466" i="9" s="1"/>
  <c r="X466" i="9"/>
  <c r="AB466" i="9" s="1"/>
  <c r="X583" i="9"/>
  <c r="AB583" i="9" s="1"/>
  <c r="W583" i="9"/>
  <c r="AA583" i="9" s="1"/>
  <c r="V583" i="9"/>
  <c r="Z583" i="9" s="1"/>
  <c r="X640" i="9"/>
  <c r="AB640" i="9" s="1"/>
  <c r="W640" i="9"/>
  <c r="AA640" i="9" s="1"/>
  <c r="V640" i="9"/>
  <c r="Z640" i="9" s="1"/>
  <c r="X652" i="9"/>
  <c r="AB652" i="9" s="1"/>
  <c r="V652" i="9"/>
  <c r="Z652" i="9" s="1"/>
  <c r="W652" i="9"/>
  <c r="AA652" i="9" s="1"/>
  <c r="W621" i="9"/>
  <c r="AA621" i="9" s="1"/>
  <c r="V621" i="9"/>
  <c r="Z621" i="9" s="1"/>
  <c r="X621" i="9"/>
  <c r="AB621" i="9" s="1"/>
  <c r="W67" i="9"/>
  <c r="AA67" i="9" s="1"/>
  <c r="X67" i="9"/>
  <c r="AB67" i="9" s="1"/>
  <c r="V67" i="9"/>
  <c r="Z67" i="9" s="1"/>
  <c r="W121" i="9"/>
  <c r="AA121" i="9" s="1"/>
  <c r="V121" i="9"/>
  <c r="Z121" i="9" s="1"/>
  <c r="X121" i="9"/>
  <c r="AB121" i="9" s="1"/>
  <c r="V205" i="9"/>
  <c r="Z205" i="9" s="1"/>
  <c r="W205" i="9"/>
  <c r="AA205" i="9" s="1"/>
  <c r="X205" i="9"/>
  <c r="AB205" i="9" s="1"/>
  <c r="V265" i="9"/>
  <c r="Z265" i="9" s="1"/>
  <c r="X265" i="9"/>
  <c r="AB265" i="9" s="1"/>
  <c r="W265" i="9"/>
  <c r="AA265" i="9" s="1"/>
  <c r="V234" i="9"/>
  <c r="Z234" i="9" s="1"/>
  <c r="W234" i="9"/>
  <c r="AA234" i="9" s="1"/>
  <c r="X234" i="9"/>
  <c r="AB234" i="9" s="1"/>
  <c r="W251" i="9"/>
  <c r="AA251" i="9" s="1"/>
  <c r="X251" i="9"/>
  <c r="AB251" i="9" s="1"/>
  <c r="V251" i="9"/>
  <c r="Z251" i="9" s="1"/>
  <c r="V229" i="9"/>
  <c r="Z229" i="9" s="1"/>
  <c r="W229" i="9"/>
  <c r="AA229" i="9" s="1"/>
  <c r="X229" i="9"/>
  <c r="AB229" i="9" s="1"/>
  <c r="W293" i="9"/>
  <c r="AA293" i="9" s="1"/>
  <c r="X293" i="9"/>
  <c r="AB293" i="9" s="1"/>
  <c r="V293" i="9"/>
  <c r="Z293" i="9" s="1"/>
  <c r="W299" i="9"/>
  <c r="AA299" i="9" s="1"/>
  <c r="V299" i="9"/>
  <c r="Z299" i="9" s="1"/>
  <c r="X299" i="9"/>
  <c r="AB299" i="9" s="1"/>
  <c r="V352" i="9"/>
  <c r="Z352" i="9" s="1"/>
  <c r="X352" i="9"/>
  <c r="AB352" i="9" s="1"/>
  <c r="W352" i="9"/>
  <c r="AA352" i="9" s="1"/>
  <c r="W331" i="9"/>
  <c r="AA331" i="9" s="1"/>
  <c r="V331" i="9"/>
  <c r="Z331" i="9" s="1"/>
  <c r="X331" i="9"/>
  <c r="AB331" i="9" s="1"/>
  <c r="V392" i="9"/>
  <c r="Z392" i="9" s="1"/>
  <c r="W392" i="9"/>
  <c r="AA392" i="9" s="1"/>
  <c r="X392" i="9"/>
  <c r="AB392" i="9" s="1"/>
  <c r="V432" i="9"/>
  <c r="Z432" i="9" s="1"/>
  <c r="W432" i="9"/>
  <c r="AA432" i="9" s="1"/>
  <c r="X432" i="9"/>
  <c r="AB432" i="9" s="1"/>
  <c r="V431" i="9"/>
  <c r="Z431" i="9" s="1"/>
  <c r="W431" i="9"/>
  <c r="AA431" i="9" s="1"/>
  <c r="X431" i="9"/>
  <c r="AB431" i="9" s="1"/>
  <c r="V465" i="9"/>
  <c r="Z465" i="9" s="1"/>
  <c r="W465" i="9"/>
  <c r="AA465" i="9" s="1"/>
  <c r="X465" i="9"/>
  <c r="AB465" i="9" s="1"/>
  <c r="V449" i="9"/>
  <c r="Z449" i="9" s="1"/>
  <c r="W449" i="9"/>
  <c r="X449" i="9"/>
  <c r="AB449" i="9" s="1"/>
  <c r="X517" i="9"/>
  <c r="AB517" i="9" s="1"/>
  <c r="V517" i="9"/>
  <c r="Z517" i="9" s="1"/>
  <c r="W517" i="9"/>
  <c r="AA517" i="9" s="1"/>
  <c r="V470" i="9"/>
  <c r="Z470" i="9" s="1"/>
  <c r="W470" i="9"/>
  <c r="AA470" i="9" s="1"/>
  <c r="X470" i="9"/>
  <c r="AB470" i="9" s="1"/>
  <c r="V503" i="9"/>
  <c r="Z503" i="9" s="1"/>
  <c r="W503" i="9"/>
  <c r="AA503" i="9" s="1"/>
  <c r="X503" i="9"/>
  <c r="AB503" i="9" s="1"/>
  <c r="W564" i="9"/>
  <c r="AA564" i="9" s="1"/>
  <c r="V564" i="9"/>
  <c r="Z564" i="9" s="1"/>
  <c r="X564" i="9"/>
  <c r="AB564" i="9" s="1"/>
  <c r="V587" i="9"/>
  <c r="Z587" i="9" s="1"/>
  <c r="X587" i="9"/>
  <c r="AB587" i="9" s="1"/>
  <c r="W587" i="9"/>
  <c r="AA587" i="9" s="1"/>
  <c r="W592" i="9"/>
  <c r="AA592" i="9" s="1"/>
  <c r="X592" i="9"/>
  <c r="AB592" i="9" s="1"/>
  <c r="V592" i="9"/>
  <c r="Z592" i="9" s="1"/>
  <c r="V599" i="9"/>
  <c r="Z599" i="9" s="1"/>
  <c r="W599" i="9"/>
  <c r="AA599" i="9" s="1"/>
  <c r="X599" i="9"/>
  <c r="AB599" i="9" s="1"/>
  <c r="X628" i="9"/>
  <c r="AB628" i="9" s="1"/>
  <c r="W628" i="9"/>
  <c r="AA628" i="9" s="1"/>
  <c r="V628" i="9"/>
  <c r="Z628" i="9" s="1"/>
  <c r="W703" i="9"/>
  <c r="AA703" i="9" s="1"/>
  <c r="X703" i="9"/>
  <c r="AB703" i="9" s="1"/>
  <c r="V703" i="9"/>
  <c r="Z703" i="9" s="1"/>
  <c r="V667" i="9"/>
  <c r="Z667" i="9" s="1"/>
  <c r="W667" i="9"/>
  <c r="AA667" i="9" s="1"/>
  <c r="X667" i="9"/>
  <c r="AB667" i="9" s="1"/>
  <c r="W83" i="9"/>
  <c r="AA83" i="9" s="1"/>
  <c r="X83" i="9"/>
  <c r="AB83" i="9" s="1"/>
  <c r="V83" i="9"/>
  <c r="Z83" i="9" s="1"/>
  <c r="X138" i="9"/>
  <c r="AB138" i="9" s="1"/>
  <c r="V138" i="9"/>
  <c r="Z138" i="9" s="1"/>
  <c r="W138" i="9"/>
  <c r="AA138" i="9" s="1"/>
  <c r="V126" i="9"/>
  <c r="Z126" i="9" s="1"/>
  <c r="X126" i="9"/>
  <c r="AB126" i="9" s="1"/>
  <c r="W126" i="9"/>
  <c r="AA126" i="9" s="1"/>
  <c r="X218" i="9"/>
  <c r="AB218" i="9" s="1"/>
  <c r="V218" i="9"/>
  <c r="Z218" i="9" s="1"/>
  <c r="W218" i="9"/>
  <c r="AA218" i="9" s="1"/>
  <c r="X195" i="9"/>
  <c r="AB195" i="9" s="1"/>
  <c r="W195" i="9"/>
  <c r="AA195" i="9" s="1"/>
  <c r="V195" i="9"/>
  <c r="Z195" i="9" s="1"/>
  <c r="V269" i="9"/>
  <c r="Z269" i="9" s="1"/>
  <c r="X269" i="9"/>
  <c r="AB269" i="9" s="1"/>
  <c r="W269" i="9"/>
  <c r="AA269" i="9" s="1"/>
  <c r="V271" i="9"/>
  <c r="Z271" i="9" s="1"/>
  <c r="W271" i="9"/>
  <c r="AA271" i="9" s="1"/>
  <c r="X271" i="9"/>
  <c r="AB271" i="9" s="1"/>
  <c r="V262" i="9"/>
  <c r="Z262" i="9" s="1"/>
  <c r="W262" i="9"/>
  <c r="AA262" i="9" s="1"/>
  <c r="X262" i="9"/>
  <c r="AB262" i="9" s="1"/>
  <c r="W321" i="9"/>
  <c r="AA321" i="9" s="1"/>
  <c r="X321" i="9"/>
  <c r="AB321" i="9" s="1"/>
  <c r="V321" i="9"/>
  <c r="Z321" i="9" s="1"/>
  <c r="V404" i="9"/>
  <c r="Z404" i="9" s="1"/>
  <c r="W404" i="9"/>
  <c r="AA404" i="9" s="1"/>
  <c r="X404" i="9"/>
  <c r="AB404" i="9" s="1"/>
  <c r="V406" i="9"/>
  <c r="Z406" i="9" s="1"/>
  <c r="W406" i="9"/>
  <c r="AA406" i="9" s="1"/>
  <c r="X406" i="9"/>
  <c r="AB406" i="9" s="1"/>
  <c r="V385" i="9"/>
  <c r="Z385" i="9" s="1"/>
  <c r="W385" i="9"/>
  <c r="AA385" i="9" s="1"/>
  <c r="X385" i="9"/>
  <c r="AB385" i="9" s="1"/>
  <c r="V455" i="9"/>
  <c r="Z455" i="9" s="1"/>
  <c r="W455" i="9"/>
  <c r="AA455" i="9" s="1"/>
  <c r="X455" i="9"/>
  <c r="AB455" i="9" s="1"/>
  <c r="W453" i="9"/>
  <c r="AA453" i="9" s="1"/>
  <c r="X453" i="9"/>
  <c r="AB453" i="9" s="1"/>
  <c r="V453" i="9"/>
  <c r="V477" i="9"/>
  <c r="Z477" i="9" s="1"/>
  <c r="W477" i="9"/>
  <c r="AA477" i="9" s="1"/>
  <c r="X477" i="9"/>
  <c r="AB477" i="9" s="1"/>
  <c r="W514" i="9"/>
  <c r="AA514" i="9" s="1"/>
  <c r="V514" i="9"/>
  <c r="Z514" i="9" s="1"/>
  <c r="X514" i="9"/>
  <c r="AB514" i="9" s="1"/>
  <c r="X692" i="9"/>
  <c r="AB692" i="9" s="1"/>
  <c r="V692" i="9"/>
  <c r="Z692" i="9" s="1"/>
  <c r="W692" i="9"/>
  <c r="AA692" i="9" s="1"/>
  <c r="V494" i="9"/>
  <c r="Z494" i="9" s="1"/>
  <c r="W494" i="9"/>
  <c r="AA494" i="9" s="1"/>
  <c r="X494" i="9"/>
  <c r="AB494" i="9" s="1"/>
  <c r="X538" i="9"/>
  <c r="AB538" i="9" s="1"/>
  <c r="W538" i="9"/>
  <c r="AA538" i="9" s="1"/>
  <c r="V538" i="9"/>
  <c r="Z538" i="9" s="1"/>
  <c r="X61" i="9"/>
  <c r="AB61" i="9" s="1"/>
  <c r="V61" i="9"/>
  <c r="Z61" i="9" s="1"/>
  <c r="W61" i="9"/>
  <c r="AA61" i="9" s="1"/>
  <c r="W71" i="9"/>
  <c r="AA71" i="9" s="1"/>
  <c r="X71" i="9"/>
  <c r="AB71" i="9" s="1"/>
  <c r="V71" i="9"/>
  <c r="Z71" i="9" s="1"/>
  <c r="W113" i="9"/>
  <c r="AA113" i="9" s="1"/>
  <c r="V113" i="9"/>
  <c r="Z113" i="9" s="1"/>
  <c r="X113" i="9"/>
  <c r="AB113" i="9" s="1"/>
  <c r="W78" i="9"/>
  <c r="AA78" i="9" s="1"/>
  <c r="X78" i="9"/>
  <c r="AB78" i="9" s="1"/>
  <c r="V78" i="9"/>
  <c r="Z78" i="9" s="1"/>
  <c r="V160" i="9"/>
  <c r="Z160" i="9" s="1"/>
  <c r="W160" i="9"/>
  <c r="AA160" i="9" s="1"/>
  <c r="X160" i="9"/>
  <c r="V152" i="9"/>
  <c r="Z152" i="9" s="1"/>
  <c r="W152" i="9"/>
  <c r="X152" i="9"/>
  <c r="AB152" i="9" s="1"/>
  <c r="W209" i="9"/>
  <c r="AA209" i="9" s="1"/>
  <c r="X209" i="9"/>
  <c r="AB209" i="9" s="1"/>
  <c r="V209" i="9"/>
  <c r="Z209" i="9" s="1"/>
  <c r="X199" i="9"/>
  <c r="AB199" i="9" s="1"/>
  <c r="W199" i="9"/>
  <c r="AA199" i="9" s="1"/>
  <c r="V199" i="9"/>
  <c r="Z199" i="9" s="1"/>
  <c r="W281" i="9"/>
  <c r="AA281" i="9" s="1"/>
  <c r="X281" i="9"/>
  <c r="AB281" i="9" s="1"/>
  <c r="V281" i="9"/>
  <c r="Z281" i="9" s="1"/>
  <c r="W255" i="9"/>
  <c r="AA255" i="9" s="1"/>
  <c r="X255" i="9"/>
  <c r="AB255" i="9" s="1"/>
  <c r="V255" i="9"/>
  <c r="Z255" i="9" s="1"/>
  <c r="V233" i="9"/>
  <c r="Z233" i="9" s="1"/>
  <c r="W233" i="9"/>
  <c r="AA233" i="9" s="1"/>
  <c r="X233" i="9"/>
  <c r="AB233" i="9" s="1"/>
  <c r="V303" i="9"/>
  <c r="Z303" i="9" s="1"/>
  <c r="W303" i="9"/>
  <c r="AA303" i="9" s="1"/>
  <c r="X303" i="9"/>
  <c r="AB303" i="9" s="1"/>
  <c r="V356" i="9"/>
  <c r="Z356" i="9" s="1"/>
  <c r="X356" i="9"/>
  <c r="AB356" i="9" s="1"/>
  <c r="W356" i="9"/>
  <c r="AA356" i="9" s="1"/>
  <c r="V340" i="9"/>
  <c r="Z340" i="9" s="1"/>
  <c r="X340" i="9"/>
  <c r="AB340" i="9" s="1"/>
  <c r="W340" i="9"/>
  <c r="AA340" i="9" s="1"/>
  <c r="V393" i="9"/>
  <c r="Z393" i="9" s="1"/>
  <c r="W393" i="9"/>
  <c r="AA393" i="9" s="1"/>
  <c r="X393" i="9"/>
  <c r="AB393" i="9" s="1"/>
  <c r="V436" i="9"/>
  <c r="Z436" i="9" s="1"/>
  <c r="W436" i="9"/>
  <c r="AA436" i="9" s="1"/>
  <c r="X436" i="9"/>
  <c r="AB436" i="9" s="1"/>
  <c r="X457" i="9"/>
  <c r="AB457" i="9" s="1"/>
  <c r="V457" i="9"/>
  <c r="Z457" i="9" s="1"/>
  <c r="W457" i="9"/>
  <c r="AA457" i="9" s="1"/>
  <c r="V478" i="9"/>
  <c r="Z478" i="9" s="1"/>
  <c r="W478" i="9"/>
  <c r="AA478" i="9" s="1"/>
  <c r="X478" i="9"/>
  <c r="AB478" i="9" s="1"/>
  <c r="V507" i="9"/>
  <c r="Z507" i="9" s="1"/>
  <c r="W507" i="9"/>
  <c r="AA507" i="9" s="1"/>
  <c r="X507" i="9"/>
  <c r="AB507" i="9" s="1"/>
  <c r="W573" i="9"/>
  <c r="AA573" i="9" s="1"/>
  <c r="X573" i="9"/>
  <c r="AB573" i="9" s="1"/>
  <c r="V573" i="9"/>
  <c r="Z573" i="9" s="1"/>
  <c r="X575" i="9"/>
  <c r="AB575" i="9" s="1"/>
  <c r="W575" i="9"/>
  <c r="AA575" i="9" s="1"/>
  <c r="V575" i="9"/>
  <c r="Z575" i="9" s="1"/>
  <c r="W612" i="9"/>
  <c r="AA612" i="9" s="1"/>
  <c r="X612" i="9"/>
  <c r="AB612" i="9" s="1"/>
  <c r="V612" i="9"/>
  <c r="Z612" i="9" s="1"/>
  <c r="V655" i="9"/>
  <c r="Z655" i="9" s="1"/>
  <c r="W655" i="9"/>
  <c r="AA655" i="9" s="1"/>
  <c r="X655" i="9"/>
  <c r="AB655" i="9" s="1"/>
  <c r="X660" i="9"/>
  <c r="AB660" i="9" s="1"/>
  <c r="V660" i="9"/>
  <c r="Z660" i="9" s="1"/>
  <c r="W660" i="9"/>
  <c r="AA660" i="9" s="1"/>
  <c r="W711" i="9"/>
  <c r="AA711" i="9" s="1"/>
  <c r="X711" i="9"/>
  <c r="AB711" i="9" s="1"/>
  <c r="V711" i="9"/>
  <c r="Z711" i="9" s="1"/>
  <c r="V348" i="9"/>
  <c r="Z348" i="9" s="1"/>
  <c r="X348" i="9"/>
  <c r="AB348" i="9" s="1"/>
  <c r="W348" i="9"/>
  <c r="AA348" i="9" s="1"/>
  <c r="V650" i="9"/>
  <c r="Z650" i="9" s="1"/>
  <c r="W650" i="9"/>
  <c r="AA650" i="9" s="1"/>
  <c r="X650" i="9"/>
  <c r="AB650" i="9" s="1"/>
  <c r="W596" i="9"/>
  <c r="AA596" i="9" s="1"/>
  <c r="X596" i="9"/>
  <c r="AB596" i="9" s="1"/>
  <c r="V596" i="9"/>
  <c r="Z596" i="9" s="1"/>
  <c r="V410" i="9"/>
  <c r="Z410" i="9" s="1"/>
  <c r="W410" i="9"/>
  <c r="AA410" i="9" s="1"/>
  <c r="X410" i="9"/>
  <c r="AB410" i="9" s="1"/>
  <c r="V557" i="9"/>
  <c r="Z557" i="9" s="1"/>
  <c r="X557" i="9"/>
  <c r="AB557" i="9" s="1"/>
  <c r="W557" i="9"/>
  <c r="AA557" i="9" s="1"/>
  <c r="X112" i="9"/>
  <c r="AB112" i="9" s="1"/>
  <c r="V112" i="9"/>
  <c r="Z112" i="9" s="1"/>
  <c r="W112" i="9"/>
  <c r="AA112" i="9" s="1"/>
  <c r="V492" i="9"/>
  <c r="Z492" i="9" s="1"/>
  <c r="W492" i="9"/>
  <c r="AA492" i="9" s="1"/>
  <c r="X492" i="9"/>
  <c r="AB492" i="9" s="1"/>
  <c r="V139" i="9"/>
  <c r="Z139" i="9" s="1"/>
  <c r="W139" i="9"/>
  <c r="AA139" i="9" s="1"/>
  <c r="X139" i="9"/>
  <c r="AB139" i="9" s="1"/>
  <c r="X359" i="9"/>
  <c r="AB359" i="9" s="1"/>
  <c r="V359" i="9"/>
  <c r="Z359" i="9" s="1"/>
  <c r="W359" i="9"/>
  <c r="AA359" i="9" s="1"/>
  <c r="V446" i="9"/>
  <c r="W446" i="9"/>
  <c r="AA446" i="9" s="1"/>
  <c r="X446" i="9"/>
  <c r="AB446" i="9" s="1"/>
  <c r="V700" i="9"/>
  <c r="Z700" i="9" s="1"/>
  <c r="W700" i="9"/>
  <c r="AA700" i="9" s="1"/>
  <c r="X700" i="9"/>
  <c r="AB700" i="9" s="1"/>
  <c r="W48" i="9"/>
  <c r="AA48" i="9" s="1"/>
  <c r="X48" i="9"/>
  <c r="AB48" i="9" s="1"/>
  <c r="V48" i="9"/>
  <c r="Z48" i="9" s="1"/>
  <c r="W82" i="9"/>
  <c r="AA82" i="9" s="1"/>
  <c r="X82" i="9"/>
  <c r="AB82" i="9" s="1"/>
  <c r="V82" i="9"/>
  <c r="Z82" i="9" s="1"/>
  <c r="W153" i="9"/>
  <c r="AA153" i="9" s="1"/>
  <c r="X153" i="9"/>
  <c r="AB153" i="9" s="1"/>
  <c r="V153" i="9"/>
  <c r="Z153" i="9" s="1"/>
  <c r="X197" i="9"/>
  <c r="AB197" i="9" s="1"/>
  <c r="W197" i="9"/>
  <c r="AA197" i="9" s="1"/>
  <c r="V197" i="9"/>
  <c r="Z197" i="9" s="1"/>
  <c r="V458" i="9"/>
  <c r="Z458" i="9" s="1"/>
  <c r="W458" i="9"/>
  <c r="AA458" i="9" s="1"/>
  <c r="X458" i="9"/>
  <c r="AB458" i="9" s="1"/>
  <c r="V624" i="9"/>
  <c r="Z624" i="9" s="1"/>
  <c r="X624" i="9"/>
  <c r="AB624" i="9" s="1"/>
  <c r="W624" i="9"/>
  <c r="AA624" i="9" s="1"/>
  <c r="V659" i="9"/>
  <c r="Z659" i="9" s="1"/>
  <c r="W659" i="9"/>
  <c r="AA659" i="9" s="1"/>
  <c r="X659" i="9"/>
  <c r="AB659" i="9" s="1"/>
  <c r="V681" i="9"/>
  <c r="Z681" i="9" s="1"/>
  <c r="W681" i="9"/>
  <c r="AA681" i="9" s="1"/>
  <c r="X681" i="9"/>
  <c r="AB681" i="9" s="1"/>
  <c r="V674" i="9"/>
  <c r="Z674" i="9" s="1"/>
  <c r="W674" i="9"/>
  <c r="AA674" i="9" s="1"/>
  <c r="X674" i="9"/>
  <c r="AB674" i="9" s="1"/>
  <c r="V694" i="9"/>
  <c r="Z694" i="9" s="1"/>
  <c r="W694" i="9"/>
  <c r="AA694" i="9" s="1"/>
  <c r="X694" i="9"/>
  <c r="AB694" i="9" s="1"/>
  <c r="V155" i="9"/>
  <c r="Z155" i="9" s="1"/>
  <c r="W155" i="9"/>
  <c r="AA155" i="9" s="1"/>
  <c r="X155" i="9"/>
  <c r="AB155" i="9" s="1"/>
  <c r="W450" i="9"/>
  <c r="AA450" i="9" s="1"/>
  <c r="X450" i="9"/>
  <c r="AB450" i="9" s="1"/>
  <c r="V450" i="9"/>
  <c r="Z450" i="9" s="1"/>
  <c r="V679" i="9"/>
  <c r="Z679" i="9" s="1"/>
  <c r="W679" i="9"/>
  <c r="AA679" i="9" s="1"/>
  <c r="X679" i="9"/>
  <c r="AB679" i="9" s="1"/>
  <c r="X420" i="9"/>
  <c r="AB420" i="9" s="1"/>
  <c r="V420" i="9"/>
  <c r="Z420" i="9" s="1"/>
  <c r="W420" i="9"/>
  <c r="AA420" i="9" s="1"/>
  <c r="V110" i="9"/>
  <c r="Z110" i="9" s="1"/>
  <c r="X110" i="9"/>
  <c r="AB110" i="9" s="1"/>
  <c r="W110" i="9"/>
  <c r="AA110" i="9" s="1"/>
  <c r="X120" i="9"/>
  <c r="AB120" i="9" s="1"/>
  <c r="W120" i="9"/>
  <c r="AA120" i="9" s="1"/>
  <c r="V120" i="9"/>
  <c r="Z120" i="9" s="1"/>
  <c r="W129" i="9"/>
  <c r="AA129" i="9" s="1"/>
  <c r="V129" i="9"/>
  <c r="Z129" i="9" s="1"/>
  <c r="X129" i="9"/>
  <c r="AB129" i="9" s="1"/>
  <c r="X164" i="9"/>
  <c r="AB164" i="9" s="1"/>
  <c r="V164" i="9"/>
  <c r="Z164" i="9" s="1"/>
  <c r="W164" i="9"/>
  <c r="AA164" i="9" s="1"/>
  <c r="W184" i="9"/>
  <c r="AA184" i="9" s="1"/>
  <c r="V184" i="9"/>
  <c r="Z184" i="9" s="1"/>
  <c r="X184" i="9"/>
  <c r="AB184" i="9" s="1"/>
  <c r="V279" i="9"/>
  <c r="Z279" i="9" s="1"/>
  <c r="X279" i="9"/>
  <c r="AB279" i="9" s="1"/>
  <c r="W279" i="9"/>
  <c r="AA279" i="9" s="1"/>
  <c r="W239" i="9"/>
  <c r="AA239" i="9" s="1"/>
  <c r="X239" i="9"/>
  <c r="AB239" i="9" s="1"/>
  <c r="V239" i="9"/>
  <c r="Z239" i="9" s="1"/>
  <c r="W304" i="9"/>
  <c r="AA304" i="9" s="1"/>
  <c r="V304" i="9"/>
  <c r="Z304" i="9" s="1"/>
  <c r="X304" i="9"/>
  <c r="AB304" i="9" s="1"/>
  <c r="V241" i="9"/>
  <c r="Z241" i="9" s="1"/>
  <c r="W241" i="9"/>
  <c r="AA241" i="9" s="1"/>
  <c r="X241" i="9"/>
  <c r="AB241" i="9" s="1"/>
  <c r="W305" i="9"/>
  <c r="AA305" i="9" s="1"/>
  <c r="X305" i="9"/>
  <c r="AB305" i="9" s="1"/>
  <c r="V305" i="9"/>
  <c r="Z305" i="9" s="1"/>
  <c r="V311" i="9"/>
  <c r="Z311" i="9" s="1"/>
  <c r="W311" i="9"/>
  <c r="AA311" i="9" s="1"/>
  <c r="X311" i="9"/>
  <c r="AB311" i="9" s="1"/>
  <c r="V319" i="9"/>
  <c r="Z319" i="9" s="1"/>
  <c r="W319" i="9"/>
  <c r="AA319" i="9" s="1"/>
  <c r="X319" i="9"/>
  <c r="AB319" i="9" s="1"/>
  <c r="W72" i="9"/>
  <c r="AA72" i="9" s="1"/>
  <c r="X72" i="9"/>
  <c r="AB72" i="9" s="1"/>
  <c r="V72" i="9"/>
  <c r="Z72" i="9" s="1"/>
  <c r="V103" i="9"/>
  <c r="Z103" i="9" s="1"/>
  <c r="X103" i="9"/>
  <c r="AB103" i="9" s="1"/>
  <c r="W103" i="9"/>
  <c r="AA103" i="9" s="1"/>
  <c r="X175" i="9"/>
  <c r="AB175" i="9" s="1"/>
  <c r="V175" i="9"/>
  <c r="Z175" i="9" s="1"/>
  <c r="W175" i="9"/>
  <c r="AA175" i="9" s="1"/>
  <c r="W188" i="9"/>
  <c r="AA188" i="9" s="1"/>
  <c r="V188" i="9"/>
  <c r="Z188" i="9" s="1"/>
  <c r="X188" i="9"/>
  <c r="AB188" i="9" s="1"/>
  <c r="V256" i="9"/>
  <c r="Z256" i="9" s="1"/>
  <c r="W256" i="9"/>
  <c r="AA256" i="9" s="1"/>
  <c r="X256" i="9"/>
  <c r="AB256" i="9" s="1"/>
  <c r="X345" i="9"/>
  <c r="AB345" i="9" s="1"/>
  <c r="W345" i="9"/>
  <c r="AA345" i="9" s="1"/>
  <c r="V345" i="9"/>
  <c r="Z345" i="9" s="1"/>
  <c r="X346" i="9"/>
  <c r="AB346" i="9" s="1"/>
  <c r="W346" i="9"/>
  <c r="AA346" i="9" s="1"/>
  <c r="V346" i="9"/>
  <c r="Z346" i="9" s="1"/>
  <c r="V362" i="9"/>
  <c r="Z362" i="9" s="1"/>
  <c r="W362" i="9"/>
  <c r="AA362" i="9" s="1"/>
  <c r="X362" i="9"/>
  <c r="AB362" i="9" s="1"/>
  <c r="X379" i="9"/>
  <c r="AB379" i="9" s="1"/>
  <c r="V379" i="9"/>
  <c r="Z379" i="9" s="1"/>
  <c r="W379" i="9"/>
  <c r="AA379" i="9" s="1"/>
  <c r="V373" i="9"/>
  <c r="Z373" i="9" s="1"/>
  <c r="W373" i="9"/>
  <c r="AA373" i="9" s="1"/>
  <c r="X373" i="9"/>
  <c r="AB373" i="9" s="1"/>
  <c r="X428" i="9"/>
  <c r="AB428" i="9" s="1"/>
  <c r="V428" i="9"/>
  <c r="Z428" i="9" s="1"/>
  <c r="W428" i="9"/>
  <c r="AA428" i="9" s="1"/>
  <c r="V469" i="9"/>
  <c r="Z469" i="9" s="1"/>
  <c r="W469" i="9"/>
  <c r="AA469" i="9" s="1"/>
  <c r="X469" i="9"/>
  <c r="AB469" i="9" s="1"/>
  <c r="X429" i="9"/>
  <c r="AB429" i="9" s="1"/>
  <c r="V429" i="9"/>
  <c r="Z429" i="9" s="1"/>
  <c r="W429" i="9"/>
  <c r="AA429" i="9" s="1"/>
  <c r="V498" i="9"/>
  <c r="Z498" i="9" s="1"/>
  <c r="W498" i="9"/>
  <c r="AA498" i="9" s="1"/>
  <c r="X498" i="9"/>
  <c r="AB498" i="9" s="1"/>
  <c r="X515" i="9"/>
  <c r="AB515" i="9" s="1"/>
  <c r="V515" i="9"/>
  <c r="Z515" i="9" s="1"/>
  <c r="W515" i="9"/>
  <c r="AA515" i="9" s="1"/>
  <c r="V566" i="9"/>
  <c r="Z566" i="9" s="1"/>
  <c r="W566" i="9"/>
  <c r="AA566" i="9" s="1"/>
  <c r="X566" i="9"/>
  <c r="AB566" i="9" s="1"/>
  <c r="W544" i="9"/>
  <c r="AA544" i="9" s="1"/>
  <c r="V544" i="9"/>
  <c r="Z544" i="9" s="1"/>
  <c r="X544" i="9"/>
  <c r="AB544" i="9" s="1"/>
  <c r="W584" i="9"/>
  <c r="AA584" i="9" s="1"/>
  <c r="V584" i="9"/>
  <c r="X584" i="9"/>
  <c r="AB584" i="9" s="1"/>
  <c r="W605" i="9"/>
  <c r="AA605" i="9" s="1"/>
  <c r="V605" i="9"/>
  <c r="Z605" i="9" s="1"/>
  <c r="X605" i="9"/>
  <c r="AB605" i="9" s="1"/>
  <c r="W687" i="9"/>
  <c r="AA687" i="9" s="1"/>
  <c r="X687" i="9"/>
  <c r="AB687" i="9" s="1"/>
  <c r="V687" i="9"/>
  <c r="Z687" i="9" s="1"/>
  <c r="V691" i="9"/>
  <c r="Z691" i="9" s="1"/>
  <c r="W691" i="9"/>
  <c r="AA691" i="9" s="1"/>
  <c r="X691" i="9"/>
  <c r="AB691" i="9" s="1"/>
  <c r="W50" i="9"/>
  <c r="AA50" i="9" s="1"/>
  <c r="X50" i="9"/>
  <c r="AB50" i="9" s="1"/>
  <c r="V50" i="9"/>
  <c r="Z50" i="9" s="1"/>
  <c r="W43" i="9"/>
  <c r="AA43" i="9" s="1"/>
  <c r="X43" i="9"/>
  <c r="AB43" i="9" s="1"/>
  <c r="V43" i="9"/>
  <c r="Z43" i="9" s="1"/>
  <c r="W35" i="9"/>
  <c r="AA35" i="9" s="1"/>
  <c r="X35" i="9"/>
  <c r="AB35" i="9" s="1"/>
  <c r="V35" i="9"/>
  <c r="Z35" i="9" s="1"/>
  <c r="W101" i="9"/>
  <c r="AA101" i="9" s="1"/>
  <c r="V101" i="9"/>
  <c r="Z101" i="9" s="1"/>
  <c r="X101" i="9"/>
  <c r="W162" i="9"/>
  <c r="AA162" i="9" s="1"/>
  <c r="X162" i="9"/>
  <c r="AB162" i="9" s="1"/>
  <c r="V162" i="9"/>
  <c r="Z162" i="9" s="1"/>
  <c r="W192" i="9"/>
  <c r="AA192" i="9" s="1"/>
  <c r="V192" i="9"/>
  <c r="Z192" i="9" s="1"/>
  <c r="X192" i="9"/>
  <c r="AB192" i="9" s="1"/>
  <c r="W219" i="9"/>
  <c r="AA219" i="9" s="1"/>
  <c r="X219" i="9"/>
  <c r="AB219" i="9" s="1"/>
  <c r="V219" i="9"/>
  <c r="Z219" i="9" s="1"/>
  <c r="W259" i="9"/>
  <c r="AA259" i="9" s="1"/>
  <c r="V259" i="9"/>
  <c r="Z259" i="9" s="1"/>
  <c r="X259" i="9"/>
  <c r="AB259" i="9" s="1"/>
  <c r="V245" i="9"/>
  <c r="Z245" i="9" s="1"/>
  <c r="W245" i="9"/>
  <c r="AA245" i="9" s="1"/>
  <c r="X245" i="9"/>
  <c r="AB245" i="9" s="1"/>
  <c r="W309" i="9"/>
  <c r="AA309" i="9" s="1"/>
  <c r="X309" i="9"/>
  <c r="AB309" i="9" s="1"/>
  <c r="V309" i="9"/>
  <c r="Z309" i="9" s="1"/>
  <c r="W323" i="9"/>
  <c r="AA323" i="9" s="1"/>
  <c r="V323" i="9"/>
  <c r="Z323" i="9" s="1"/>
  <c r="X323" i="9"/>
  <c r="AB323" i="9" s="1"/>
  <c r="W328" i="9"/>
  <c r="AA328" i="9" s="1"/>
  <c r="V328" i="9"/>
  <c r="Z328" i="9" s="1"/>
  <c r="X328" i="9"/>
  <c r="AB328" i="9" s="1"/>
  <c r="V396" i="9"/>
  <c r="Z396" i="9" s="1"/>
  <c r="W396" i="9"/>
  <c r="AA396" i="9" s="1"/>
  <c r="X396" i="9"/>
  <c r="AB396" i="9" s="1"/>
  <c r="X416" i="9"/>
  <c r="AB416" i="9" s="1"/>
  <c r="V416" i="9"/>
  <c r="Z416" i="9" s="1"/>
  <c r="W416" i="9"/>
  <c r="AA416" i="9" s="1"/>
  <c r="V433" i="9"/>
  <c r="Z433" i="9" s="1"/>
  <c r="W433" i="9"/>
  <c r="AA433" i="9" s="1"/>
  <c r="X433" i="9"/>
  <c r="AB433" i="9" s="1"/>
  <c r="V500" i="9"/>
  <c r="Z500" i="9" s="1"/>
  <c r="W500" i="9"/>
  <c r="AA500" i="9" s="1"/>
  <c r="X500" i="9"/>
  <c r="AB500" i="9" s="1"/>
  <c r="V505" i="9"/>
  <c r="Z505" i="9" s="1"/>
  <c r="W505" i="9"/>
  <c r="X505" i="9"/>
  <c r="AB505" i="9" s="1"/>
  <c r="W533" i="9"/>
  <c r="AA533" i="9" s="1"/>
  <c r="V533" i="9"/>
  <c r="Z533" i="9" s="1"/>
  <c r="X533" i="9"/>
  <c r="AB533" i="9" s="1"/>
  <c r="V495" i="9"/>
  <c r="Z495" i="9" s="1"/>
  <c r="W495" i="9"/>
  <c r="AA495" i="9" s="1"/>
  <c r="X495" i="9"/>
  <c r="AB495" i="9" s="1"/>
  <c r="W519" i="9"/>
  <c r="AA519" i="9" s="1"/>
  <c r="X519" i="9"/>
  <c r="AB519" i="9" s="1"/>
  <c r="V519" i="9"/>
  <c r="Z519" i="9" s="1"/>
  <c r="W548" i="9"/>
  <c r="AA548" i="9" s="1"/>
  <c r="V548" i="9"/>
  <c r="Z548" i="9" s="1"/>
  <c r="X548" i="9"/>
  <c r="AB548" i="9" s="1"/>
  <c r="X594" i="9"/>
  <c r="AB594" i="9" s="1"/>
  <c r="V594" i="9"/>
  <c r="Z594" i="9" s="1"/>
  <c r="W594" i="9"/>
  <c r="AA594" i="9" s="1"/>
  <c r="W626" i="9"/>
  <c r="AA626" i="9" s="1"/>
  <c r="V626" i="9"/>
  <c r="Z626" i="9" s="1"/>
  <c r="X626" i="9"/>
  <c r="AB626" i="9" s="1"/>
  <c r="V642" i="9"/>
  <c r="Z642" i="9" s="1"/>
  <c r="X642" i="9"/>
  <c r="AB642" i="9" s="1"/>
  <c r="W642" i="9"/>
  <c r="AA642" i="9" s="1"/>
  <c r="X664" i="9"/>
  <c r="AB664" i="9" s="1"/>
  <c r="V664" i="9"/>
  <c r="Z664" i="9" s="1"/>
  <c r="W664" i="9"/>
  <c r="AA664" i="9" s="1"/>
  <c r="W641" i="9"/>
  <c r="AA641" i="9" s="1"/>
  <c r="V641" i="9"/>
  <c r="Z641" i="9" s="1"/>
  <c r="X641" i="9"/>
  <c r="AB641" i="9" s="1"/>
  <c r="V654" i="9"/>
  <c r="Z654" i="9" s="1"/>
  <c r="W654" i="9"/>
  <c r="AA654" i="9" s="1"/>
  <c r="X654" i="9"/>
  <c r="AB654" i="9" s="1"/>
  <c r="V675" i="9"/>
  <c r="Z675" i="9" s="1"/>
  <c r="W675" i="9"/>
  <c r="AA675" i="9" s="1"/>
  <c r="X675" i="9"/>
  <c r="AB675" i="9" s="1"/>
  <c r="W699" i="9"/>
  <c r="AA699" i="9" s="1"/>
  <c r="X699" i="9"/>
  <c r="AB699" i="9" s="1"/>
  <c r="V699" i="9"/>
  <c r="Z699" i="9" s="1"/>
  <c r="W386" i="9"/>
  <c r="AA386" i="9" s="1"/>
  <c r="X386" i="9"/>
  <c r="AB386" i="9" s="1"/>
  <c r="V386" i="9"/>
  <c r="Z386" i="9" s="1"/>
  <c r="X107" i="9"/>
  <c r="AB107" i="9" s="1"/>
  <c r="W107" i="9"/>
  <c r="AA107" i="9" s="1"/>
  <c r="V107" i="9"/>
  <c r="Z107" i="9" s="1"/>
  <c r="V277" i="9"/>
  <c r="Z277" i="9" s="1"/>
  <c r="X277" i="9"/>
  <c r="AB277" i="9" s="1"/>
  <c r="W277" i="9"/>
  <c r="AA277" i="9" s="1"/>
  <c r="V236" i="9"/>
  <c r="Z236" i="9" s="1"/>
  <c r="W236" i="9"/>
  <c r="AA236" i="9" s="1"/>
  <c r="X236" i="9"/>
  <c r="AB236" i="9" s="1"/>
  <c r="W308" i="9"/>
  <c r="AA308" i="9" s="1"/>
  <c r="V308" i="9"/>
  <c r="Z308" i="9" s="1"/>
  <c r="X308" i="9"/>
  <c r="X302" i="9"/>
  <c r="AB302" i="9" s="1"/>
  <c r="W302" i="9"/>
  <c r="AA302" i="9" s="1"/>
  <c r="V302" i="9"/>
  <c r="Z302" i="9" s="1"/>
  <c r="V361" i="9"/>
  <c r="Z361" i="9" s="1"/>
  <c r="W361" i="9"/>
  <c r="AA361" i="9" s="1"/>
  <c r="X361" i="9"/>
  <c r="AB361" i="9" s="1"/>
  <c r="X350" i="9"/>
  <c r="AB350" i="9" s="1"/>
  <c r="W350" i="9"/>
  <c r="AA350" i="9" s="1"/>
  <c r="V350" i="9"/>
  <c r="Z350" i="9" s="1"/>
  <c r="V388" i="9"/>
  <c r="Z388" i="9" s="1"/>
  <c r="W388" i="9"/>
  <c r="AA388" i="9" s="1"/>
  <c r="X388" i="9"/>
  <c r="AB388" i="9" s="1"/>
  <c r="W437" i="9"/>
  <c r="AA437" i="9" s="1"/>
  <c r="X437" i="9"/>
  <c r="AB437" i="9" s="1"/>
  <c r="V437" i="9"/>
  <c r="Z437" i="9" s="1"/>
  <c r="V506" i="9"/>
  <c r="Z506" i="9" s="1"/>
  <c r="W506" i="9"/>
  <c r="AA506" i="9" s="1"/>
  <c r="X506" i="9"/>
  <c r="AB506" i="9" s="1"/>
  <c r="V523" i="9"/>
  <c r="Z523" i="9" s="1"/>
  <c r="X523" i="9"/>
  <c r="AB523" i="9" s="1"/>
  <c r="W523" i="9"/>
  <c r="AA523" i="9" s="1"/>
  <c r="X535" i="9"/>
  <c r="AB535" i="9" s="1"/>
  <c r="W535" i="9"/>
  <c r="AA535" i="9" s="1"/>
  <c r="V535" i="9"/>
  <c r="Z535" i="9" s="1"/>
  <c r="W629" i="9"/>
  <c r="AA629" i="9" s="1"/>
  <c r="V629" i="9"/>
  <c r="Z629" i="9" s="1"/>
  <c r="X629" i="9"/>
  <c r="AB629" i="9" s="1"/>
  <c r="X697" i="9"/>
  <c r="AB697" i="9" s="1"/>
  <c r="V697" i="9"/>
  <c r="Z697" i="9" s="1"/>
  <c r="W697" i="9"/>
  <c r="AA697" i="9" s="1"/>
  <c r="X412" i="9"/>
  <c r="AB412" i="9" s="1"/>
  <c r="V412" i="9"/>
  <c r="W412" i="9"/>
  <c r="AA412" i="9" s="1"/>
  <c r="X579" i="9"/>
  <c r="AB579" i="9" s="1"/>
  <c r="W579" i="9"/>
  <c r="AA579" i="9" s="1"/>
  <c r="V579" i="9"/>
  <c r="Z579" i="9" s="1"/>
  <c r="X665" i="9"/>
  <c r="AB665" i="9" s="1"/>
  <c r="V665" i="9"/>
  <c r="Z665" i="9" s="1"/>
  <c r="W665" i="9"/>
  <c r="AA665" i="9" s="1"/>
  <c r="W54" i="9"/>
  <c r="AA54" i="9" s="1"/>
  <c r="X54" i="9"/>
  <c r="AB54" i="9" s="1"/>
  <c r="V54" i="9"/>
  <c r="Z54" i="9" s="1"/>
  <c r="V105" i="9"/>
  <c r="Z105" i="9" s="1"/>
  <c r="W105" i="9"/>
  <c r="AA105" i="9" s="1"/>
  <c r="X105" i="9"/>
  <c r="AB105" i="9" s="1"/>
  <c r="W94" i="9"/>
  <c r="AA94" i="9" s="1"/>
  <c r="V94" i="9"/>
  <c r="Z94" i="9" s="1"/>
  <c r="X94" i="9"/>
  <c r="AB94" i="9" s="1"/>
  <c r="X150" i="9"/>
  <c r="AB150" i="9" s="1"/>
  <c r="V150" i="9"/>
  <c r="Z150" i="9" s="1"/>
  <c r="W150" i="9"/>
  <c r="AA150" i="9" s="1"/>
  <c r="X186" i="9"/>
  <c r="AB186" i="9" s="1"/>
  <c r="W186" i="9"/>
  <c r="AA186" i="9" s="1"/>
  <c r="V186" i="9"/>
  <c r="Z186" i="9" s="1"/>
  <c r="X183" i="9"/>
  <c r="AB183" i="9" s="1"/>
  <c r="W183" i="9"/>
  <c r="AA183" i="9" s="1"/>
  <c r="V183" i="9"/>
  <c r="Z183" i="9" s="1"/>
  <c r="V214" i="9"/>
  <c r="Z214" i="9" s="1"/>
  <c r="W214" i="9"/>
  <c r="AA214" i="9" s="1"/>
  <c r="X214" i="9"/>
  <c r="AB214" i="9" s="1"/>
  <c r="W292" i="9"/>
  <c r="AA292" i="9" s="1"/>
  <c r="V292" i="9"/>
  <c r="Z292" i="9" s="1"/>
  <c r="X292" i="9"/>
  <c r="AB292" i="9" s="1"/>
  <c r="W247" i="9"/>
  <c r="AA247" i="9" s="1"/>
  <c r="X247" i="9"/>
  <c r="AB247" i="9" s="1"/>
  <c r="V247" i="9"/>
  <c r="Z247" i="9" s="1"/>
  <c r="V249" i="9"/>
  <c r="Z249" i="9" s="1"/>
  <c r="W249" i="9"/>
  <c r="AA249" i="9" s="1"/>
  <c r="X249" i="9"/>
  <c r="AB249" i="9" s="1"/>
  <c r="V295" i="9"/>
  <c r="Z295" i="9" s="1"/>
  <c r="W295" i="9"/>
  <c r="AA295" i="9" s="1"/>
  <c r="X295" i="9"/>
  <c r="V327" i="9"/>
  <c r="Z327" i="9" s="1"/>
  <c r="W327" i="9"/>
  <c r="AA327" i="9" s="1"/>
  <c r="X327" i="9"/>
  <c r="AB327" i="9" s="1"/>
  <c r="X391" i="9"/>
  <c r="AB391" i="9" s="1"/>
  <c r="V391" i="9"/>
  <c r="Z391" i="9" s="1"/>
  <c r="W391" i="9"/>
  <c r="AA391" i="9" s="1"/>
  <c r="X441" i="9"/>
  <c r="AB441" i="9" s="1"/>
  <c r="V441" i="9"/>
  <c r="Z441" i="9" s="1"/>
  <c r="W441" i="9"/>
  <c r="AA441" i="9" s="1"/>
  <c r="V475" i="9"/>
  <c r="Z475" i="9" s="1"/>
  <c r="W475" i="9"/>
  <c r="AA475" i="9" s="1"/>
  <c r="X475" i="9"/>
  <c r="AB475" i="9" s="1"/>
  <c r="W527" i="9"/>
  <c r="AA527" i="9" s="1"/>
  <c r="V527" i="9"/>
  <c r="Z527" i="9" s="1"/>
  <c r="X527" i="9"/>
  <c r="AB527" i="9" s="1"/>
  <c r="W586" i="9"/>
  <c r="AA586" i="9" s="1"/>
  <c r="V586" i="9"/>
  <c r="Z586" i="9" s="1"/>
  <c r="X586" i="9"/>
  <c r="AB586" i="9" s="1"/>
  <c r="V588" i="9"/>
  <c r="Z588" i="9" s="1"/>
  <c r="X588" i="9"/>
  <c r="AB588" i="9" s="1"/>
  <c r="W588" i="9"/>
  <c r="AA588" i="9" s="1"/>
  <c r="V627" i="9"/>
  <c r="Z627" i="9" s="1"/>
  <c r="X627" i="9"/>
  <c r="AB627" i="9" s="1"/>
  <c r="W627" i="9"/>
  <c r="AA627" i="9" s="1"/>
  <c r="X668" i="9"/>
  <c r="AB668" i="9" s="1"/>
  <c r="V668" i="9"/>
  <c r="Z668" i="9" s="1"/>
  <c r="W668" i="9"/>
  <c r="AA668" i="9" s="1"/>
  <c r="W698" i="9"/>
  <c r="AA698" i="9" s="1"/>
  <c r="X698" i="9"/>
  <c r="AB698" i="9" s="1"/>
  <c r="V698" i="9"/>
  <c r="Z698" i="9" s="1"/>
  <c r="X682" i="9"/>
  <c r="AB682" i="9" s="1"/>
  <c r="V682" i="9"/>
  <c r="Z682" i="9" s="1"/>
  <c r="W682" i="9"/>
  <c r="AA682" i="9" s="1"/>
  <c r="X644" i="9"/>
  <c r="AB644" i="9" s="1"/>
  <c r="W644" i="9"/>
  <c r="AA644" i="9" s="1"/>
  <c r="V644" i="9"/>
  <c r="Z644" i="9" s="1"/>
  <c r="V549" i="9"/>
  <c r="Z549" i="9" s="1"/>
  <c r="X549" i="9"/>
  <c r="AB549" i="9" s="1"/>
  <c r="W549" i="9"/>
  <c r="W615" i="9"/>
  <c r="AA615" i="9" s="1"/>
  <c r="V615" i="9"/>
  <c r="Z615" i="9" s="1"/>
  <c r="X615" i="9"/>
  <c r="AB615" i="9" s="1"/>
  <c r="W690" i="9"/>
  <c r="AA690" i="9" s="1"/>
  <c r="X690" i="9"/>
  <c r="AB690" i="9" s="1"/>
  <c r="V690" i="9"/>
  <c r="Z690" i="9" s="1"/>
  <c r="X63" i="9"/>
  <c r="AB63" i="9" s="1"/>
  <c r="V63" i="9"/>
  <c r="Z63" i="9" s="1"/>
  <c r="W63" i="9"/>
  <c r="AA63" i="9" s="1"/>
  <c r="X118" i="9"/>
  <c r="AB118" i="9" s="1"/>
  <c r="V118" i="9"/>
  <c r="Z118" i="9" s="1"/>
  <c r="W118" i="9"/>
  <c r="AA118" i="9" s="1"/>
  <c r="V128" i="9"/>
  <c r="Z128" i="9" s="1"/>
  <c r="X128" i="9"/>
  <c r="AB128" i="9" s="1"/>
  <c r="W128" i="9"/>
  <c r="AA128" i="9" s="1"/>
  <c r="V414" i="9"/>
  <c r="Z414" i="9" s="1"/>
  <c r="W414" i="9"/>
  <c r="AA414" i="9" s="1"/>
  <c r="X414" i="9"/>
  <c r="AB414" i="9" s="1"/>
  <c r="V166" i="9"/>
  <c r="Z166" i="9" s="1"/>
  <c r="W166" i="9"/>
  <c r="AA166" i="9" s="1"/>
  <c r="X166" i="9"/>
  <c r="AB166" i="9" s="1"/>
  <c r="V158" i="9"/>
  <c r="Z158" i="9" s="1"/>
  <c r="W158" i="9"/>
  <c r="AA158" i="9" s="1"/>
  <c r="X158" i="9"/>
  <c r="AB158" i="9" s="1"/>
  <c r="W282" i="9"/>
  <c r="AA282" i="9" s="1"/>
  <c r="X282" i="9"/>
  <c r="AB282" i="9" s="1"/>
  <c r="V282" i="9"/>
  <c r="Z282" i="9" s="1"/>
  <c r="X438" i="9"/>
  <c r="AB438" i="9" s="1"/>
  <c r="V438" i="9"/>
  <c r="Z438" i="9" s="1"/>
  <c r="W438" i="9"/>
  <c r="AA438" i="9" s="1"/>
  <c r="V524" i="9"/>
  <c r="Z524" i="9" s="1"/>
  <c r="W524" i="9"/>
  <c r="AA524" i="9" s="1"/>
  <c r="X524" i="9"/>
  <c r="AB524" i="9" s="1"/>
  <c r="W623" i="9"/>
  <c r="AA623" i="9" s="1"/>
  <c r="V623" i="9"/>
  <c r="Z623" i="9" s="1"/>
  <c r="X623" i="9"/>
  <c r="AB623" i="9" s="1"/>
  <c r="X693" i="9"/>
  <c r="AB693" i="9" s="1"/>
  <c r="V693" i="9"/>
  <c r="Z693" i="9" s="1"/>
  <c r="W693" i="9"/>
  <c r="AA693" i="9" s="1"/>
  <c r="W34" i="9"/>
  <c r="AA34" i="9" s="1"/>
  <c r="X34" i="9"/>
  <c r="AB34" i="9" s="1"/>
  <c r="V34" i="9"/>
  <c r="Z34" i="9" s="1"/>
  <c r="W64" i="9"/>
  <c r="AA64" i="9" s="1"/>
  <c r="X64" i="9"/>
  <c r="AB64" i="9" s="1"/>
  <c r="V64" i="9"/>
  <c r="Z64" i="9" s="1"/>
  <c r="W74" i="9"/>
  <c r="AA74" i="9" s="1"/>
  <c r="X74" i="9"/>
  <c r="AB74" i="9" s="1"/>
  <c r="V74" i="9"/>
  <c r="Z74" i="9" s="1"/>
  <c r="X608" i="9"/>
  <c r="AB608" i="9" s="1"/>
  <c r="W608" i="9"/>
  <c r="AA608" i="9" s="1"/>
  <c r="V608" i="9"/>
  <c r="Z608" i="9" s="1"/>
  <c r="X696" i="9"/>
  <c r="AB696" i="9" s="1"/>
  <c r="V696" i="9"/>
  <c r="Z696" i="9" s="1"/>
  <c r="W696" i="9"/>
  <c r="AA696" i="9" s="1"/>
  <c r="W688" i="9"/>
  <c r="AA688" i="9" s="1"/>
  <c r="X688" i="9"/>
  <c r="AB688" i="9" s="1"/>
  <c r="V688" i="9"/>
  <c r="Z688" i="9" s="1"/>
  <c r="X119" i="9"/>
  <c r="AB119" i="9" s="1"/>
  <c r="W119" i="9"/>
  <c r="AA119" i="9" s="1"/>
  <c r="V119" i="9"/>
  <c r="Z119" i="9" s="1"/>
  <c r="W580" i="9"/>
  <c r="AA580" i="9" s="1"/>
  <c r="V580" i="9"/>
  <c r="Z580" i="9" s="1"/>
  <c r="X580" i="9"/>
  <c r="AB580" i="9" s="1"/>
  <c r="W614" i="9"/>
  <c r="AA614" i="9" s="1"/>
  <c r="V614" i="9"/>
  <c r="Z614" i="9" s="1"/>
  <c r="X614" i="9"/>
  <c r="AB614" i="9" s="1"/>
  <c r="W38" i="9"/>
  <c r="AA38" i="9" s="1"/>
  <c r="X38" i="9"/>
  <c r="AB38" i="9" s="1"/>
  <c r="V38" i="9"/>
  <c r="Z38" i="9" s="1"/>
  <c r="X193" i="9"/>
  <c r="AB193" i="9" s="1"/>
  <c r="W193" i="9"/>
  <c r="AA193" i="9" s="1"/>
  <c r="V193" i="9"/>
  <c r="Z193" i="9" s="1"/>
  <c r="X216" i="9"/>
  <c r="AB216" i="9" s="1"/>
  <c r="W216" i="9"/>
  <c r="AA216" i="9" s="1"/>
  <c r="V216" i="9"/>
  <c r="Z216" i="9" s="1"/>
  <c r="X399" i="9"/>
  <c r="AB399" i="9" s="1"/>
  <c r="V399" i="9"/>
  <c r="Z399" i="9" s="1"/>
  <c r="W399" i="9"/>
  <c r="AA399" i="9" s="1"/>
  <c r="W600" i="9"/>
  <c r="AA600" i="9" s="1"/>
  <c r="X600" i="9"/>
  <c r="AB600" i="9" s="1"/>
  <c r="V600" i="9"/>
  <c r="Z600" i="9" s="1"/>
  <c r="V472" i="9"/>
  <c r="Z472" i="9" s="1"/>
  <c r="W472" i="9"/>
  <c r="AA472" i="9" s="1"/>
  <c r="X472" i="9"/>
  <c r="AB472" i="9" s="1"/>
  <c r="V480" i="9"/>
  <c r="Z480" i="9" s="1"/>
  <c r="W480" i="9"/>
  <c r="AA480" i="9" s="1"/>
  <c r="X480" i="9"/>
  <c r="AB480" i="9" s="1"/>
  <c r="V504" i="9"/>
  <c r="Z504" i="9" s="1"/>
  <c r="W504" i="9"/>
  <c r="AA504" i="9" s="1"/>
  <c r="X504" i="9"/>
  <c r="AB504" i="9" s="1"/>
  <c r="W96" i="9"/>
  <c r="AA96" i="9" s="1"/>
  <c r="V96" i="9"/>
  <c r="Z96" i="9" s="1"/>
  <c r="X96" i="9"/>
  <c r="AB96" i="9" s="1"/>
  <c r="W637" i="9"/>
  <c r="AA637" i="9" s="1"/>
  <c r="V637" i="9"/>
  <c r="Z637" i="9" s="1"/>
  <c r="X637" i="9"/>
  <c r="AB637" i="9" s="1"/>
  <c r="W157" i="9"/>
  <c r="AA157" i="9" s="1"/>
  <c r="X157" i="9"/>
  <c r="AB157" i="9" s="1"/>
  <c r="V157" i="9"/>
  <c r="Z157" i="9" s="1"/>
  <c r="W51" i="9"/>
  <c r="AA51" i="9" s="1"/>
  <c r="X51" i="9"/>
  <c r="AB51" i="9" s="1"/>
  <c r="V51" i="9"/>
  <c r="Z51" i="9" s="1"/>
  <c r="X202" i="9"/>
  <c r="AB202" i="9" s="1"/>
  <c r="W202" i="9"/>
  <c r="AA202" i="9" s="1"/>
  <c r="V202" i="9"/>
  <c r="Z202" i="9" s="1"/>
  <c r="V246" i="9"/>
  <c r="Z246" i="9" s="1"/>
  <c r="W246" i="9"/>
  <c r="AA246" i="9" s="1"/>
  <c r="X246" i="9"/>
  <c r="AB246" i="9" s="1"/>
  <c r="V220" i="9"/>
  <c r="Z220" i="9" s="1"/>
  <c r="W220" i="9"/>
  <c r="AA220" i="9" s="1"/>
  <c r="X220" i="9"/>
  <c r="AB220" i="9" s="1"/>
  <c r="W290" i="9"/>
  <c r="AA290" i="9" s="1"/>
  <c r="X290" i="9"/>
  <c r="AB290" i="9" s="1"/>
  <c r="V290" i="9"/>
  <c r="Z290" i="9" s="1"/>
  <c r="X314" i="9"/>
  <c r="AB314" i="9" s="1"/>
  <c r="V314" i="9"/>
  <c r="Z314" i="9" s="1"/>
  <c r="W314" i="9"/>
  <c r="AA314" i="9" s="1"/>
  <c r="W374" i="9"/>
  <c r="AA374" i="9" s="1"/>
  <c r="X374" i="9"/>
  <c r="AB374" i="9" s="1"/>
  <c r="V374" i="9"/>
  <c r="Z374" i="9" s="1"/>
  <c r="V376" i="9"/>
  <c r="Z376" i="9" s="1"/>
  <c r="W376" i="9"/>
  <c r="AA376" i="9" s="1"/>
  <c r="X376" i="9"/>
  <c r="AB376" i="9" s="1"/>
  <c r="V389" i="9"/>
  <c r="Z389" i="9" s="1"/>
  <c r="W389" i="9"/>
  <c r="AA389" i="9" s="1"/>
  <c r="X389" i="9"/>
  <c r="AB389" i="9" s="1"/>
  <c r="V439" i="9"/>
  <c r="Z439" i="9" s="1"/>
  <c r="W439" i="9"/>
  <c r="AA439" i="9" s="1"/>
  <c r="X439" i="9"/>
  <c r="AB439" i="9" s="1"/>
  <c r="V513" i="9"/>
  <c r="Z513" i="9" s="1"/>
  <c r="W513" i="9"/>
  <c r="AA513" i="9" s="1"/>
  <c r="X513" i="9"/>
  <c r="AB513" i="9" s="1"/>
  <c r="V461" i="9"/>
  <c r="Z461" i="9" s="1"/>
  <c r="W461" i="9"/>
  <c r="AA461" i="9" s="1"/>
  <c r="X461" i="9"/>
  <c r="AB461" i="9" s="1"/>
  <c r="V485" i="9"/>
  <c r="Z485" i="9" s="1"/>
  <c r="W485" i="9"/>
  <c r="AA485" i="9" s="1"/>
  <c r="X485" i="9"/>
  <c r="AB485" i="9" s="1"/>
  <c r="X539" i="9"/>
  <c r="AB539" i="9" s="1"/>
  <c r="W539" i="9"/>
  <c r="AA539" i="9" s="1"/>
  <c r="V539" i="9"/>
  <c r="Z539" i="9" s="1"/>
  <c r="V576" i="9"/>
  <c r="Z576" i="9" s="1"/>
  <c r="X576" i="9"/>
  <c r="W576" i="9"/>
  <c r="AA576" i="9" s="1"/>
  <c r="X657" i="9"/>
  <c r="AB657" i="9" s="1"/>
  <c r="V657" i="9"/>
  <c r="Z657" i="9" s="1"/>
  <c r="W657" i="9"/>
  <c r="AA657" i="9" s="1"/>
  <c r="W701" i="9"/>
  <c r="AA701" i="9" s="1"/>
  <c r="X701" i="9"/>
  <c r="AB701" i="9" s="1"/>
  <c r="V701" i="9"/>
  <c r="Z701" i="9" s="1"/>
  <c r="W42" i="9"/>
  <c r="AA42" i="9" s="1"/>
  <c r="X42" i="9"/>
  <c r="AB42" i="9" s="1"/>
  <c r="V42" i="9"/>
  <c r="Z42" i="9" s="1"/>
  <c r="W75" i="9"/>
  <c r="AA75" i="9" s="1"/>
  <c r="X75" i="9"/>
  <c r="AB75" i="9" s="1"/>
  <c r="V75" i="9"/>
  <c r="Z75" i="9" s="1"/>
  <c r="V87" i="9"/>
  <c r="Z87" i="9" s="1"/>
  <c r="X87" i="9"/>
  <c r="AB87" i="9" s="1"/>
  <c r="W87" i="9"/>
  <c r="AA87" i="9" s="1"/>
  <c r="V117" i="9"/>
  <c r="Z117" i="9" s="1"/>
  <c r="W117" i="9"/>
  <c r="AA117" i="9" s="1"/>
  <c r="X117" i="9"/>
  <c r="AB117" i="9" s="1"/>
  <c r="V106" i="9"/>
  <c r="Z106" i="9" s="1"/>
  <c r="X106" i="9"/>
  <c r="AB106" i="9" s="1"/>
  <c r="W106" i="9"/>
  <c r="AA106" i="9" s="1"/>
  <c r="X144" i="9"/>
  <c r="AB144" i="9" s="1"/>
  <c r="V144" i="9"/>
  <c r="Z144" i="9" s="1"/>
  <c r="W144" i="9"/>
  <c r="AA144" i="9" s="1"/>
  <c r="V176" i="9"/>
  <c r="Z176" i="9" s="1"/>
  <c r="W176" i="9"/>
  <c r="AA176" i="9" s="1"/>
  <c r="X176" i="9"/>
  <c r="AB176" i="9" s="1"/>
  <c r="W206" i="9"/>
  <c r="AA206" i="9" s="1"/>
  <c r="X206" i="9"/>
  <c r="AB206" i="9" s="1"/>
  <c r="V206" i="9"/>
  <c r="Z206" i="9" s="1"/>
  <c r="W235" i="9"/>
  <c r="AA235" i="9" s="1"/>
  <c r="X235" i="9"/>
  <c r="AB235" i="9" s="1"/>
  <c r="V235" i="9"/>
  <c r="Z235" i="9" s="1"/>
  <c r="V224" i="9"/>
  <c r="Z224" i="9" s="1"/>
  <c r="W224" i="9"/>
  <c r="AA224" i="9" s="1"/>
  <c r="X224" i="9"/>
  <c r="AB224" i="9" s="1"/>
  <c r="W301" i="9"/>
  <c r="AA301" i="9" s="1"/>
  <c r="X301" i="9"/>
  <c r="AB301" i="9" s="1"/>
  <c r="V301" i="9"/>
  <c r="Z301" i="9" s="1"/>
  <c r="W307" i="9"/>
  <c r="AA307" i="9" s="1"/>
  <c r="V307" i="9"/>
  <c r="Z307" i="9" s="1"/>
  <c r="X307" i="9"/>
  <c r="AB307" i="9" s="1"/>
  <c r="X333" i="9"/>
  <c r="AB333" i="9" s="1"/>
  <c r="W333" i="9"/>
  <c r="AA333" i="9" s="1"/>
  <c r="V333" i="9"/>
  <c r="Z333" i="9" s="1"/>
  <c r="V344" i="9"/>
  <c r="Z344" i="9" s="1"/>
  <c r="X344" i="9"/>
  <c r="AB344" i="9" s="1"/>
  <c r="W344" i="9"/>
  <c r="AA344" i="9" s="1"/>
  <c r="W394" i="9"/>
  <c r="AA394" i="9" s="1"/>
  <c r="X394" i="9"/>
  <c r="AB394" i="9" s="1"/>
  <c r="V394" i="9"/>
  <c r="Z394" i="9" s="1"/>
  <c r="V401" i="9"/>
  <c r="Z401" i="9" s="1"/>
  <c r="W401" i="9"/>
  <c r="AA401" i="9" s="1"/>
  <c r="X401" i="9"/>
  <c r="AB401" i="9" s="1"/>
  <c r="V484" i="9"/>
  <c r="Z484" i="9" s="1"/>
  <c r="W484" i="9"/>
  <c r="AA484" i="9" s="1"/>
  <c r="X484" i="9"/>
  <c r="AB484" i="9" s="1"/>
  <c r="V525" i="9"/>
  <c r="X525" i="9"/>
  <c r="AB525" i="9" s="1"/>
  <c r="W525" i="9"/>
  <c r="AA525" i="9" s="1"/>
  <c r="V486" i="9"/>
  <c r="Z486" i="9" s="1"/>
  <c r="W486" i="9"/>
  <c r="AA486" i="9" s="1"/>
  <c r="X486" i="9"/>
  <c r="AB486" i="9" s="1"/>
  <c r="W531" i="9"/>
  <c r="AA531" i="9" s="1"/>
  <c r="V531" i="9"/>
  <c r="Z531" i="9" s="1"/>
  <c r="X531" i="9"/>
  <c r="AB531" i="9" s="1"/>
  <c r="V546" i="9"/>
  <c r="Z546" i="9" s="1"/>
  <c r="X546" i="9"/>
  <c r="AB546" i="9" s="1"/>
  <c r="W546" i="9"/>
  <c r="AA546" i="9" s="1"/>
  <c r="W570" i="9"/>
  <c r="AA570" i="9" s="1"/>
  <c r="X570" i="9"/>
  <c r="AB570" i="9" s="1"/>
  <c r="V570" i="9"/>
  <c r="Z570" i="9" s="1"/>
  <c r="V561" i="9"/>
  <c r="Z561" i="9" s="1"/>
  <c r="X561" i="9"/>
  <c r="AB561" i="9" s="1"/>
  <c r="W561" i="9"/>
  <c r="AA561" i="9" s="1"/>
  <c r="X589" i="9"/>
  <c r="AB589" i="9" s="1"/>
  <c r="V589" i="9"/>
  <c r="Z589" i="9" s="1"/>
  <c r="W589" i="9"/>
  <c r="AA589" i="9" s="1"/>
  <c r="V611" i="9"/>
  <c r="Z611" i="9" s="1"/>
  <c r="W611" i="9"/>
  <c r="AA611" i="9" s="1"/>
  <c r="X611" i="9"/>
  <c r="AB611" i="9" s="1"/>
  <c r="V616" i="9"/>
  <c r="Z616" i="9" s="1"/>
  <c r="X616" i="9"/>
  <c r="AB616" i="9" s="1"/>
  <c r="W616" i="9"/>
  <c r="AA616" i="9" s="1"/>
  <c r="X639" i="9"/>
  <c r="AB639" i="9" s="1"/>
  <c r="W639" i="9"/>
  <c r="AA639" i="9" s="1"/>
  <c r="V639" i="9"/>
  <c r="Z639" i="9" s="1"/>
  <c r="X636" i="9"/>
  <c r="AB636" i="9" s="1"/>
  <c r="W636" i="9"/>
  <c r="AA636" i="9" s="1"/>
  <c r="V636" i="9"/>
  <c r="Z636" i="9" s="1"/>
  <c r="X673" i="9"/>
  <c r="AB673" i="9" s="1"/>
  <c r="V673" i="9"/>
  <c r="Z673" i="9" s="1"/>
  <c r="W673" i="9"/>
  <c r="AA673" i="9" s="1"/>
  <c r="W713" i="9"/>
  <c r="AA713" i="9" s="1"/>
  <c r="X713" i="9"/>
  <c r="AB713" i="9" s="1"/>
  <c r="V713" i="9"/>
  <c r="Z713" i="9" s="1"/>
  <c r="W324" i="9"/>
  <c r="AA324" i="9" s="1"/>
  <c r="V324" i="9"/>
  <c r="Z324" i="9" s="1"/>
  <c r="X324" i="9"/>
  <c r="AB324" i="9" s="1"/>
  <c r="V620" i="9"/>
  <c r="Z620" i="9" s="1"/>
  <c r="X620" i="9"/>
  <c r="AB620" i="9" s="1"/>
  <c r="W620" i="9"/>
  <c r="AA620" i="9" s="1"/>
  <c r="V99" i="9"/>
  <c r="Z99" i="9" s="1"/>
  <c r="X99" i="9"/>
  <c r="AB99" i="9" s="1"/>
  <c r="W99" i="9"/>
  <c r="AA99" i="9" s="1"/>
  <c r="V180" i="9"/>
  <c r="Z180" i="9" s="1"/>
  <c r="X180" i="9"/>
  <c r="AB180" i="9" s="1"/>
  <c r="W180" i="9"/>
  <c r="AA180" i="9" s="1"/>
  <c r="X217" i="9"/>
  <c r="AB217" i="9" s="1"/>
  <c r="V217" i="9"/>
  <c r="Z217" i="9" s="1"/>
  <c r="W217" i="9"/>
  <c r="AA217" i="9" s="1"/>
  <c r="V228" i="9"/>
  <c r="Z228" i="9" s="1"/>
  <c r="W228" i="9"/>
  <c r="AA228" i="9" s="1"/>
  <c r="X228" i="9"/>
  <c r="AB228" i="9" s="1"/>
  <c r="X337" i="9"/>
  <c r="W337" i="9"/>
  <c r="AA337" i="9" s="1"/>
  <c r="V337" i="9"/>
  <c r="Z337" i="9" s="1"/>
  <c r="X342" i="9"/>
  <c r="AB342" i="9" s="1"/>
  <c r="W342" i="9"/>
  <c r="AA342" i="9" s="1"/>
  <c r="V342" i="9"/>
  <c r="Z342" i="9" s="1"/>
  <c r="W382" i="9"/>
  <c r="AA382" i="9" s="1"/>
  <c r="X382" i="9"/>
  <c r="AB382" i="9" s="1"/>
  <c r="V382" i="9"/>
  <c r="Z382" i="9" s="1"/>
  <c r="X395" i="9"/>
  <c r="AB395" i="9" s="1"/>
  <c r="V395" i="9"/>
  <c r="Z395" i="9" s="1"/>
  <c r="W395" i="9"/>
  <c r="AA395" i="9" s="1"/>
  <c r="V369" i="9"/>
  <c r="Z369" i="9" s="1"/>
  <c r="W369" i="9"/>
  <c r="AA369" i="9" s="1"/>
  <c r="X369" i="9"/>
  <c r="AB369" i="9" s="1"/>
  <c r="V448" i="9"/>
  <c r="Z448" i="9" s="1"/>
  <c r="W448" i="9"/>
  <c r="AA448" i="9" s="1"/>
  <c r="X448" i="9"/>
  <c r="AB448" i="9" s="1"/>
  <c r="V493" i="9"/>
  <c r="Z493" i="9" s="1"/>
  <c r="W493" i="9"/>
  <c r="AA493" i="9" s="1"/>
  <c r="X493" i="9"/>
  <c r="AB493" i="9" s="1"/>
  <c r="W522" i="9"/>
  <c r="AA522" i="9" s="1"/>
  <c r="X522" i="9"/>
  <c r="AB522" i="9" s="1"/>
  <c r="V522" i="9"/>
  <c r="Z522" i="9" s="1"/>
  <c r="V554" i="9"/>
  <c r="Z554" i="9" s="1"/>
  <c r="X554" i="9"/>
  <c r="AB554" i="9" s="1"/>
  <c r="W554" i="9"/>
  <c r="AA554" i="9" s="1"/>
  <c r="X536" i="9"/>
  <c r="AB536" i="9" s="1"/>
  <c r="V536" i="9"/>
  <c r="Z536" i="9" s="1"/>
  <c r="W536" i="9"/>
  <c r="AA536" i="9" s="1"/>
  <c r="V638" i="9"/>
  <c r="Z638" i="9" s="1"/>
  <c r="X638" i="9"/>
  <c r="AB638" i="9" s="1"/>
  <c r="W638" i="9"/>
  <c r="AA638" i="9" s="1"/>
  <c r="X421" i="9"/>
  <c r="AB421" i="9" s="1"/>
  <c r="V421" i="9"/>
  <c r="Z421" i="9" s="1"/>
  <c r="W421" i="9"/>
  <c r="AA421" i="9" s="1"/>
  <c r="X635" i="9"/>
  <c r="AB635" i="9" s="1"/>
  <c r="W635" i="9"/>
  <c r="AA635" i="9" s="1"/>
  <c r="V635" i="9"/>
  <c r="Z635" i="9" s="1"/>
  <c r="X69" i="9"/>
  <c r="AB69" i="9" s="1"/>
  <c r="V69" i="9"/>
  <c r="Z69" i="9" s="1"/>
  <c r="W69" i="9"/>
  <c r="AA69" i="9" s="1"/>
  <c r="W46" i="9"/>
  <c r="AA46" i="9" s="1"/>
  <c r="X46" i="9"/>
  <c r="AB46" i="9" s="1"/>
  <c r="V46" i="9"/>
  <c r="Z46" i="9" s="1"/>
  <c r="W55" i="9"/>
  <c r="AA55" i="9" s="1"/>
  <c r="X55" i="9"/>
  <c r="AB55" i="9" s="1"/>
  <c r="V55" i="9"/>
  <c r="Z55" i="9" s="1"/>
  <c r="W52" i="9"/>
  <c r="AA52" i="9" s="1"/>
  <c r="X52" i="9"/>
  <c r="AB52" i="9" s="1"/>
  <c r="V52" i="9"/>
  <c r="Z52" i="9" s="1"/>
  <c r="X37" i="9"/>
  <c r="AB37" i="9" s="1"/>
  <c r="W37" i="9"/>
  <c r="AA37" i="9" s="1"/>
  <c r="V37" i="9"/>
  <c r="Z37" i="9" s="1"/>
  <c r="W133" i="9"/>
  <c r="AA133" i="9" s="1"/>
  <c r="X133" i="9"/>
  <c r="AB133" i="9" s="1"/>
  <c r="V133" i="9"/>
  <c r="Z133" i="9" s="1"/>
  <c r="V151" i="9"/>
  <c r="Z151" i="9" s="1"/>
  <c r="W151" i="9"/>
  <c r="AA151" i="9" s="1"/>
  <c r="X151" i="9"/>
  <c r="AB151" i="9" s="1"/>
  <c r="W177" i="9"/>
  <c r="AA177" i="9" s="1"/>
  <c r="X177" i="9"/>
  <c r="AB177" i="9" s="1"/>
  <c r="V177" i="9"/>
  <c r="Z177" i="9" s="1"/>
  <c r="V280" i="9"/>
  <c r="Z280" i="9" s="1"/>
  <c r="W280" i="9"/>
  <c r="AA280" i="9" s="1"/>
  <c r="X280" i="9"/>
  <c r="AB280" i="9" s="1"/>
  <c r="W274" i="9"/>
  <c r="AA274" i="9" s="1"/>
  <c r="V274" i="9"/>
  <c r="Z274" i="9" s="1"/>
  <c r="X274" i="9"/>
  <c r="AB274" i="9" s="1"/>
  <c r="X454" i="9"/>
  <c r="AB454" i="9" s="1"/>
  <c r="V454" i="9"/>
  <c r="Z454" i="9" s="1"/>
  <c r="W454" i="9"/>
  <c r="AA454" i="9" s="1"/>
  <c r="X684" i="9"/>
  <c r="AB684" i="9" s="1"/>
  <c r="V684" i="9"/>
  <c r="Z684" i="9" s="1"/>
  <c r="W684" i="9"/>
  <c r="AA684" i="9" s="1"/>
  <c r="V704" i="9"/>
  <c r="Z704" i="9" s="1"/>
  <c r="W704" i="9"/>
  <c r="AA704" i="9" s="1"/>
  <c r="X704" i="9"/>
  <c r="AB704" i="9" s="1"/>
  <c r="W90" i="9"/>
  <c r="AA90" i="9" s="1"/>
  <c r="V90" i="9"/>
  <c r="Z90" i="9" s="1"/>
  <c r="X90" i="9"/>
  <c r="AB90" i="9" s="1"/>
  <c r="X163" i="9"/>
  <c r="AB163" i="9" s="1"/>
  <c r="V163" i="9"/>
  <c r="Z163" i="9" s="1"/>
  <c r="W163" i="9"/>
  <c r="AA163" i="9" s="1"/>
  <c r="X563" i="9"/>
  <c r="AB563" i="9" s="1"/>
  <c r="W563" i="9"/>
  <c r="AA563" i="9" s="1"/>
  <c r="V563" i="9"/>
  <c r="Z563" i="9" s="1"/>
  <c r="W606" i="9"/>
  <c r="AA606" i="9" s="1"/>
  <c r="V606" i="9"/>
  <c r="Z606" i="9" s="1"/>
  <c r="X606" i="9"/>
  <c r="AB606" i="9" s="1"/>
  <c r="V127" i="9"/>
  <c r="Z127" i="9" s="1"/>
  <c r="X127" i="9"/>
  <c r="AB127" i="9" s="1"/>
  <c r="W127" i="9"/>
  <c r="AA127" i="9" s="1"/>
  <c r="V418" i="9"/>
  <c r="Z418" i="9" s="1"/>
  <c r="W418" i="9"/>
  <c r="AA418" i="9" s="1"/>
  <c r="X418" i="9"/>
  <c r="AB418" i="9" s="1"/>
  <c r="W434" i="9"/>
  <c r="AA434" i="9" s="1"/>
  <c r="X434" i="9"/>
  <c r="AB434" i="9" s="1"/>
  <c r="V434" i="9"/>
  <c r="Z434" i="9" s="1"/>
  <c r="V511" i="9"/>
  <c r="Z511" i="9" s="1"/>
  <c r="W511" i="9"/>
  <c r="AA511" i="9" s="1"/>
  <c r="X511" i="9"/>
  <c r="AB511" i="9" s="1"/>
  <c r="V565" i="9"/>
  <c r="Z565" i="9" s="1"/>
  <c r="X565" i="9"/>
  <c r="AB565" i="9" s="1"/>
  <c r="W565" i="9"/>
  <c r="AA565" i="9" s="1"/>
  <c r="W645" i="9"/>
  <c r="AA645" i="9" s="1"/>
  <c r="V645" i="9"/>
  <c r="Z645" i="9" s="1"/>
  <c r="X645" i="9"/>
  <c r="AB645" i="9" s="1"/>
  <c r="X676" i="9"/>
  <c r="AB676" i="9" s="1"/>
  <c r="V676" i="9"/>
  <c r="Z676" i="9" s="1"/>
  <c r="W676" i="9"/>
  <c r="AA676" i="9" s="1"/>
  <c r="X41" i="9"/>
  <c r="AB41" i="9" s="1"/>
  <c r="W41" i="9"/>
  <c r="AA41" i="9" s="1"/>
  <c r="V41" i="9"/>
  <c r="Z41" i="9" s="1"/>
  <c r="X36" i="9"/>
  <c r="AB36" i="9" s="1"/>
  <c r="W36" i="9"/>
  <c r="AA36" i="9" s="1"/>
  <c r="V36" i="9"/>
  <c r="Z36" i="9" s="1"/>
  <c r="W170" i="9"/>
  <c r="AA170" i="9" s="1"/>
  <c r="X170" i="9"/>
  <c r="AB170" i="9" s="1"/>
  <c r="V170" i="9"/>
  <c r="Z170" i="9" s="1"/>
  <c r="X185" i="9"/>
  <c r="AB185" i="9" s="1"/>
  <c r="W185" i="9"/>
  <c r="AA185" i="9" s="1"/>
  <c r="V185" i="9"/>
  <c r="Z185" i="9" s="1"/>
  <c r="X424" i="9"/>
  <c r="AB424" i="9" s="1"/>
  <c r="V424" i="9"/>
  <c r="Z424" i="9" s="1"/>
  <c r="W424" i="9"/>
  <c r="AA424" i="9" s="1"/>
  <c r="V520" i="9"/>
  <c r="Z520" i="9" s="1"/>
  <c r="W520" i="9"/>
  <c r="AA520" i="9" s="1"/>
  <c r="X520" i="9"/>
  <c r="AB520" i="9" s="1"/>
  <c r="W80" i="9"/>
  <c r="AA80" i="9" s="1"/>
  <c r="X80" i="9"/>
  <c r="AB80" i="9" s="1"/>
  <c r="V80" i="9"/>
  <c r="Z80" i="9" s="1"/>
  <c r="X100" i="9"/>
  <c r="AB100" i="9" s="1"/>
  <c r="W100" i="9"/>
  <c r="AA100" i="9" s="1"/>
  <c r="V100" i="9"/>
  <c r="Z100" i="9" s="1"/>
  <c r="X146" i="9"/>
  <c r="AB146" i="9" s="1"/>
  <c r="V146" i="9"/>
  <c r="Z146" i="9" s="1"/>
  <c r="W146" i="9"/>
  <c r="AA146" i="9" s="1"/>
  <c r="V156" i="9"/>
  <c r="Z156" i="9" s="1"/>
  <c r="W156" i="9"/>
  <c r="AA156" i="9" s="1"/>
  <c r="X156" i="9"/>
  <c r="AB156" i="9" s="1"/>
  <c r="X187" i="9"/>
  <c r="AB187" i="9" s="1"/>
  <c r="W187" i="9"/>
  <c r="AA187" i="9" s="1"/>
  <c r="V187" i="9"/>
  <c r="Z187" i="9" s="1"/>
  <c r="V230" i="9"/>
  <c r="Z230" i="9" s="1"/>
  <c r="W230" i="9"/>
  <c r="X230" i="9"/>
  <c r="AB230" i="9" s="1"/>
  <c r="V258" i="9"/>
  <c r="Z258" i="9" s="1"/>
  <c r="W258" i="9"/>
  <c r="AA258" i="9" s="1"/>
  <c r="X258" i="9"/>
  <c r="AB258" i="9" s="1"/>
  <c r="X306" i="9"/>
  <c r="AB306" i="9" s="1"/>
  <c r="V306" i="9"/>
  <c r="Z306" i="9" s="1"/>
  <c r="W306" i="9"/>
  <c r="AA306" i="9" s="1"/>
  <c r="W351" i="9"/>
  <c r="AA351" i="9" s="1"/>
  <c r="V351" i="9"/>
  <c r="Z351" i="9" s="1"/>
  <c r="X351" i="9"/>
  <c r="AB351" i="9" s="1"/>
  <c r="V397" i="9"/>
  <c r="Z397" i="9" s="1"/>
  <c r="W397" i="9"/>
  <c r="AA397" i="9" s="1"/>
  <c r="X397" i="9"/>
  <c r="AB397" i="9" s="1"/>
  <c r="V381" i="9"/>
  <c r="Z381" i="9" s="1"/>
  <c r="W381" i="9"/>
  <c r="AA381" i="9" s="1"/>
  <c r="X381" i="9"/>
  <c r="AB381" i="9" s="1"/>
  <c r="V473" i="9"/>
  <c r="Z473" i="9" s="1"/>
  <c r="W473" i="9"/>
  <c r="AA473" i="9" s="1"/>
  <c r="X473" i="9"/>
  <c r="AB473" i="9" s="1"/>
  <c r="X537" i="9"/>
  <c r="AB537" i="9" s="1"/>
  <c r="W537" i="9"/>
  <c r="AA537" i="9" s="1"/>
  <c r="V537" i="9"/>
  <c r="Z537" i="9" s="1"/>
  <c r="V595" i="9"/>
  <c r="Z595" i="9" s="1"/>
  <c r="W595" i="9"/>
  <c r="AA595" i="9" s="1"/>
  <c r="X595" i="9"/>
  <c r="AB595" i="9" s="1"/>
  <c r="V646" i="9"/>
  <c r="Z646" i="9" s="1"/>
  <c r="X646" i="9"/>
  <c r="AB646" i="9" s="1"/>
  <c r="W646" i="9"/>
  <c r="AA646" i="9" s="1"/>
  <c r="V647" i="9"/>
  <c r="Z647" i="9" s="1"/>
  <c r="X647" i="9"/>
  <c r="AB647" i="9" s="1"/>
  <c r="W647" i="9"/>
  <c r="AA647" i="9" s="1"/>
  <c r="X669" i="9"/>
  <c r="AB669" i="9" s="1"/>
  <c r="V669" i="9"/>
  <c r="Z669" i="9" s="1"/>
  <c r="W669" i="9"/>
  <c r="AA669" i="9" s="1"/>
  <c r="X597" i="9"/>
  <c r="AB597" i="9" s="1"/>
  <c r="V597" i="9"/>
  <c r="Z597" i="9" s="1"/>
  <c r="W597" i="9"/>
  <c r="AA597" i="9" s="1"/>
  <c r="W58" i="9"/>
  <c r="AA58" i="9" s="1"/>
  <c r="X58" i="9"/>
  <c r="AB58" i="9" s="1"/>
  <c r="V58" i="9"/>
  <c r="Z58" i="9" s="1"/>
  <c r="W109" i="9"/>
  <c r="AA109" i="9" s="1"/>
  <c r="V109" i="9"/>
  <c r="Z109" i="9" s="1"/>
  <c r="X109" i="9"/>
  <c r="AB109" i="9" s="1"/>
  <c r="W98" i="9"/>
  <c r="AA98" i="9" s="1"/>
  <c r="V98" i="9"/>
  <c r="Z98" i="9" s="1"/>
  <c r="X98" i="9"/>
  <c r="AB98" i="9" s="1"/>
  <c r="V148" i="9"/>
  <c r="Z148" i="9" s="1"/>
  <c r="W148" i="9"/>
  <c r="AA148" i="9" s="1"/>
  <c r="X148" i="9"/>
  <c r="AB148" i="9" s="1"/>
  <c r="X191" i="9"/>
  <c r="AB191" i="9" s="1"/>
  <c r="W191" i="9"/>
  <c r="AA191" i="9" s="1"/>
  <c r="V191" i="9"/>
  <c r="Z191" i="9" s="1"/>
  <c r="W227" i="9"/>
  <c r="AA227" i="9" s="1"/>
  <c r="X227" i="9"/>
  <c r="AB227" i="9" s="1"/>
  <c r="V227" i="9"/>
  <c r="Z227" i="9" s="1"/>
  <c r="V268" i="9"/>
  <c r="Z268" i="9" s="1"/>
  <c r="W268" i="9"/>
  <c r="AA268" i="9" s="1"/>
  <c r="X268" i="9"/>
  <c r="AB268" i="9" s="1"/>
  <c r="V253" i="9"/>
  <c r="Z253" i="9" s="1"/>
  <c r="W253" i="9"/>
  <c r="AA253" i="9" s="1"/>
  <c r="X253" i="9"/>
  <c r="AB253" i="9" s="1"/>
  <c r="X310" i="9"/>
  <c r="AB310" i="9" s="1"/>
  <c r="W310" i="9"/>
  <c r="AA310" i="9" s="1"/>
  <c r="V310" i="9"/>
  <c r="Z310" i="9" s="1"/>
  <c r="X353" i="9"/>
  <c r="AB353" i="9" s="1"/>
  <c r="W353" i="9"/>
  <c r="AA353" i="9" s="1"/>
  <c r="V353" i="9"/>
  <c r="Z353" i="9" s="1"/>
  <c r="V336" i="9"/>
  <c r="Z336" i="9" s="1"/>
  <c r="X336" i="9"/>
  <c r="AB336" i="9" s="1"/>
  <c r="W336" i="9"/>
  <c r="AA336" i="9" s="1"/>
  <c r="X417" i="9"/>
  <c r="AB417" i="9" s="1"/>
  <c r="V417" i="9"/>
  <c r="Z417" i="9" s="1"/>
  <c r="W417" i="9"/>
  <c r="AA417" i="9" s="1"/>
  <c r="X447" i="9"/>
  <c r="AB447" i="9" s="1"/>
  <c r="V447" i="9"/>
  <c r="Z447" i="9" s="1"/>
  <c r="W447" i="9"/>
  <c r="AA447" i="9" s="1"/>
  <c r="V508" i="9"/>
  <c r="Z508" i="9" s="1"/>
  <c r="W508" i="9"/>
  <c r="AA508" i="9" s="1"/>
  <c r="X508" i="9"/>
  <c r="AB508" i="9" s="1"/>
  <c r="V468" i="9"/>
  <c r="Z468" i="9" s="1"/>
  <c r="W468" i="9"/>
  <c r="AA468" i="9" s="1"/>
  <c r="X468" i="9"/>
  <c r="AB468" i="9" s="1"/>
  <c r="W529" i="9"/>
  <c r="AA529" i="9" s="1"/>
  <c r="V529" i="9"/>
  <c r="Z529" i="9" s="1"/>
  <c r="X529" i="9"/>
  <c r="AB529" i="9" s="1"/>
  <c r="V479" i="9"/>
  <c r="Z479" i="9" s="1"/>
  <c r="W479" i="9"/>
  <c r="AA479" i="9" s="1"/>
  <c r="X479" i="9"/>
  <c r="AB479" i="9" s="1"/>
  <c r="W556" i="9"/>
  <c r="AA556" i="9" s="1"/>
  <c r="V556" i="9"/>
  <c r="Z556" i="9" s="1"/>
  <c r="X556" i="9"/>
  <c r="AB556" i="9" s="1"/>
  <c r="W571" i="9"/>
  <c r="AA571" i="9" s="1"/>
  <c r="V571" i="9"/>
  <c r="Z571" i="9" s="1"/>
  <c r="X571" i="9"/>
  <c r="AB571" i="9" s="1"/>
  <c r="V568" i="9"/>
  <c r="Z568" i="9" s="1"/>
  <c r="X568" i="9"/>
  <c r="AB568" i="9" s="1"/>
  <c r="W568" i="9"/>
  <c r="AA568" i="9" s="1"/>
  <c r="W603" i="9"/>
  <c r="AA603" i="9" s="1"/>
  <c r="X603" i="9"/>
  <c r="AB603" i="9" s="1"/>
  <c r="V603" i="9"/>
  <c r="Z603" i="9" s="1"/>
  <c r="X631" i="9"/>
  <c r="AB631" i="9" s="1"/>
  <c r="W631" i="9"/>
  <c r="AA631" i="9" s="1"/>
  <c r="V631" i="9"/>
  <c r="Z631" i="9" s="1"/>
  <c r="W709" i="9"/>
  <c r="AA709" i="9" s="1"/>
  <c r="X709" i="9"/>
  <c r="AB709" i="9" s="1"/>
  <c r="V709" i="9"/>
  <c r="Z709" i="9" s="1"/>
  <c r="W702" i="9"/>
  <c r="AA702" i="9" s="1"/>
  <c r="X702" i="9"/>
  <c r="AB702" i="9" s="1"/>
  <c r="V702" i="9"/>
  <c r="Z702" i="9" s="1"/>
  <c r="V558" i="9"/>
  <c r="Z558" i="9" s="1"/>
  <c r="X558" i="9"/>
  <c r="AB558" i="9" s="1"/>
  <c r="W558" i="9"/>
  <c r="AA558" i="9" s="1"/>
  <c r="W91" i="9"/>
  <c r="AA91" i="9" s="1"/>
  <c r="V91" i="9"/>
  <c r="Z91" i="9" s="1"/>
  <c r="X91" i="9"/>
  <c r="AB91" i="9" s="1"/>
  <c r="V134" i="9"/>
  <c r="Z134" i="9" s="1"/>
  <c r="W134" i="9"/>
  <c r="AA134" i="9" s="1"/>
  <c r="X134" i="9"/>
  <c r="AB134" i="9" s="1"/>
  <c r="X115" i="9"/>
  <c r="AB115" i="9" s="1"/>
  <c r="W115" i="9"/>
  <c r="AA115" i="9" s="1"/>
  <c r="V115" i="9"/>
  <c r="Z115" i="9" s="1"/>
  <c r="V238" i="9"/>
  <c r="Z238" i="9" s="1"/>
  <c r="W238" i="9"/>
  <c r="AA238" i="9" s="1"/>
  <c r="X238" i="9"/>
  <c r="AB238" i="9" s="1"/>
  <c r="V244" i="9"/>
  <c r="Z244" i="9" s="1"/>
  <c r="W244" i="9"/>
  <c r="AA244" i="9" s="1"/>
  <c r="X244" i="9"/>
  <c r="AB244" i="9" s="1"/>
  <c r="W288" i="9"/>
  <c r="AA288" i="9" s="1"/>
  <c r="V288" i="9"/>
  <c r="Z288" i="9" s="1"/>
  <c r="X288" i="9"/>
  <c r="AB288" i="9" s="1"/>
  <c r="W286" i="9"/>
  <c r="AA286" i="9" s="1"/>
  <c r="X286" i="9"/>
  <c r="AB286" i="9" s="1"/>
  <c r="V286" i="9"/>
  <c r="Z286" i="9" s="1"/>
  <c r="X334" i="9"/>
  <c r="AB334" i="9" s="1"/>
  <c r="W334" i="9"/>
  <c r="AA334" i="9" s="1"/>
  <c r="V334" i="9"/>
  <c r="Z334" i="9" s="1"/>
  <c r="X367" i="9"/>
  <c r="AB367" i="9" s="1"/>
  <c r="V367" i="9"/>
  <c r="Z367" i="9" s="1"/>
  <c r="W367" i="9"/>
  <c r="AA367" i="9" s="1"/>
  <c r="V372" i="9"/>
  <c r="Z372" i="9" s="1"/>
  <c r="W372" i="9"/>
  <c r="AA372" i="9" s="1"/>
  <c r="X372" i="9"/>
  <c r="AB372" i="9" s="1"/>
  <c r="W443" i="9"/>
  <c r="AA443" i="9" s="1"/>
  <c r="X443" i="9"/>
  <c r="AB443" i="9" s="1"/>
  <c r="V443" i="9"/>
  <c r="Z443" i="9" s="1"/>
  <c r="W459" i="9"/>
  <c r="AA459" i="9" s="1"/>
  <c r="X459" i="9"/>
  <c r="AB459" i="9" s="1"/>
  <c r="V459" i="9"/>
  <c r="Z459" i="9" s="1"/>
  <c r="V474" i="9"/>
  <c r="Z474" i="9" s="1"/>
  <c r="W474" i="9"/>
  <c r="AA474" i="9" s="1"/>
  <c r="X474" i="9"/>
  <c r="AB474" i="9" s="1"/>
  <c r="W572" i="9"/>
  <c r="AA572" i="9" s="1"/>
  <c r="X572" i="9"/>
  <c r="AB572" i="9" s="1"/>
  <c r="V572" i="9"/>
  <c r="Z572" i="9" s="1"/>
  <c r="W625" i="9"/>
  <c r="AA625" i="9" s="1"/>
  <c r="V625" i="9"/>
  <c r="Z625" i="9" s="1"/>
  <c r="X625" i="9"/>
  <c r="AB625" i="9" s="1"/>
  <c r="V488" i="9"/>
  <c r="Z488" i="9" s="1"/>
  <c r="W488" i="9"/>
  <c r="AA488" i="9" s="1"/>
  <c r="X488" i="9"/>
  <c r="AB488" i="9" s="1"/>
  <c r="V491" i="9"/>
  <c r="Z491" i="9" s="1"/>
  <c r="W491" i="9"/>
  <c r="AA491" i="9" s="1"/>
  <c r="X491" i="9"/>
  <c r="AB491" i="9" s="1"/>
  <c r="X540" i="9"/>
  <c r="AB540" i="9" s="1"/>
  <c r="V540" i="9"/>
  <c r="Z540" i="9" s="1"/>
  <c r="W540" i="9"/>
  <c r="AA540" i="9" s="1"/>
  <c r="W62" i="9"/>
  <c r="AA62" i="9" s="1"/>
  <c r="X62" i="9"/>
  <c r="AB62" i="9" s="1"/>
  <c r="V62" i="9"/>
  <c r="Z62" i="9" s="1"/>
  <c r="V132" i="9"/>
  <c r="Z132" i="9" s="1"/>
  <c r="W132" i="9"/>
  <c r="AA132" i="9" s="1"/>
  <c r="X132" i="9"/>
  <c r="AB132" i="9" s="1"/>
  <c r="X102" i="9"/>
  <c r="AB102" i="9" s="1"/>
  <c r="V102" i="9"/>
  <c r="Z102" i="9" s="1"/>
  <c r="W102" i="9"/>
  <c r="AA102" i="9" s="1"/>
  <c r="X142" i="9"/>
  <c r="AB142" i="9" s="1"/>
  <c r="V142" i="9"/>
  <c r="Z142" i="9" s="1"/>
  <c r="W142" i="9"/>
  <c r="AA142" i="9" s="1"/>
  <c r="X198" i="9"/>
  <c r="AB198" i="9" s="1"/>
  <c r="W198" i="9"/>
  <c r="AA198" i="9" s="1"/>
  <c r="V198" i="9"/>
  <c r="Z198" i="9" s="1"/>
  <c r="X201" i="9"/>
  <c r="AB201" i="9" s="1"/>
  <c r="W201" i="9"/>
  <c r="AA201" i="9" s="1"/>
  <c r="V201" i="9"/>
  <c r="Z201" i="9" s="1"/>
  <c r="V242" i="9"/>
  <c r="Z242" i="9" s="1"/>
  <c r="W242" i="9"/>
  <c r="AA242" i="9" s="1"/>
  <c r="X242" i="9"/>
  <c r="AB242" i="9" s="1"/>
  <c r="W231" i="9"/>
  <c r="AA231" i="9" s="1"/>
  <c r="X231" i="9"/>
  <c r="AB231" i="9" s="1"/>
  <c r="V231" i="9"/>
  <c r="Z231" i="9" s="1"/>
  <c r="W283" i="9"/>
  <c r="AA283" i="9" s="1"/>
  <c r="V283" i="9"/>
  <c r="Z283" i="9" s="1"/>
  <c r="X283" i="9"/>
  <c r="AB283" i="9" s="1"/>
  <c r="V263" i="9"/>
  <c r="Z263" i="9" s="1"/>
  <c r="W263" i="9"/>
  <c r="AA263" i="9" s="1"/>
  <c r="X263" i="9"/>
  <c r="AB263" i="9" s="1"/>
  <c r="W297" i="9"/>
  <c r="AA297" i="9" s="1"/>
  <c r="X297" i="9"/>
  <c r="AB297" i="9" s="1"/>
  <c r="V297" i="9"/>
  <c r="Z297" i="9" s="1"/>
  <c r="W325" i="9"/>
  <c r="AA325" i="9" s="1"/>
  <c r="X325" i="9"/>
  <c r="AB325" i="9" s="1"/>
  <c r="V325" i="9"/>
  <c r="Z325" i="9" s="1"/>
  <c r="W335" i="9"/>
  <c r="AA335" i="9" s="1"/>
  <c r="V335" i="9"/>
  <c r="Z335" i="9" s="1"/>
  <c r="X335" i="9"/>
  <c r="AB335" i="9" s="1"/>
  <c r="W316" i="9"/>
  <c r="AA316" i="9" s="1"/>
  <c r="V316" i="9"/>
  <c r="Z316" i="9" s="1"/>
  <c r="X316" i="9"/>
  <c r="AB316" i="9" s="1"/>
  <c r="W370" i="9"/>
  <c r="AA370" i="9" s="1"/>
  <c r="X370" i="9"/>
  <c r="AB370" i="9" s="1"/>
  <c r="V370" i="9"/>
  <c r="Z370" i="9" s="1"/>
  <c r="V496" i="9"/>
  <c r="Z496" i="9" s="1"/>
  <c r="W496" i="9"/>
  <c r="AA496" i="9" s="1"/>
  <c r="X496" i="9"/>
  <c r="AB496" i="9" s="1"/>
  <c r="V481" i="9"/>
  <c r="Z481" i="9" s="1"/>
  <c r="W481" i="9"/>
  <c r="AA481" i="9" s="1"/>
  <c r="X481" i="9"/>
  <c r="AB481" i="9" s="1"/>
  <c r="V483" i="9"/>
  <c r="Z483" i="9" s="1"/>
  <c r="W483" i="9"/>
  <c r="AA483" i="9" s="1"/>
  <c r="X483" i="9"/>
  <c r="AB483" i="9" s="1"/>
  <c r="W560" i="9"/>
  <c r="AA560" i="9" s="1"/>
  <c r="V560" i="9"/>
  <c r="Z560" i="9" s="1"/>
  <c r="X560" i="9"/>
  <c r="AB560" i="9" s="1"/>
  <c r="V591" i="9"/>
  <c r="Z591" i="9" s="1"/>
  <c r="W591" i="9"/>
  <c r="AA591" i="9" s="1"/>
  <c r="X591" i="9"/>
  <c r="AB591" i="9" s="1"/>
  <c r="X601" i="9"/>
  <c r="AB601" i="9" s="1"/>
  <c r="V601" i="9"/>
  <c r="Z601" i="9" s="1"/>
  <c r="W601" i="9"/>
  <c r="AA601" i="9" s="1"/>
  <c r="X632" i="9"/>
  <c r="AB632" i="9" s="1"/>
  <c r="W632" i="9"/>
  <c r="AA632" i="9" s="1"/>
  <c r="V632" i="9"/>
  <c r="Z632" i="9" s="1"/>
  <c r="X656" i="9"/>
  <c r="AB656" i="9" s="1"/>
  <c r="V656" i="9"/>
  <c r="Z656" i="9" s="1"/>
  <c r="W656" i="9"/>
  <c r="AA656" i="9" s="1"/>
  <c r="W706" i="9"/>
  <c r="AA706" i="9" s="1"/>
  <c r="X706" i="9"/>
  <c r="AB706" i="9" s="1"/>
  <c r="V706" i="9"/>
  <c r="Z706" i="9" s="1"/>
  <c r="V452" i="9"/>
  <c r="Z452" i="9" s="1"/>
  <c r="W452" i="9"/>
  <c r="AA452" i="9" s="1"/>
  <c r="X452" i="9"/>
  <c r="AB452" i="9" s="1"/>
  <c r="X104" i="9"/>
  <c r="AB104" i="9" s="1"/>
  <c r="W104" i="9"/>
  <c r="AA104" i="9" s="1"/>
  <c r="V104" i="9"/>
  <c r="Z104" i="9" s="1"/>
  <c r="V545" i="9"/>
  <c r="Z545" i="9" s="1"/>
  <c r="X545" i="9"/>
  <c r="AB545" i="9" s="1"/>
  <c r="W545" i="9"/>
  <c r="AA545" i="9" s="1"/>
  <c r="V512" i="9"/>
  <c r="Z512" i="9" s="1"/>
  <c r="W512" i="9"/>
  <c r="AA512" i="9" s="1"/>
  <c r="X512" i="9"/>
  <c r="AB512" i="9" s="1"/>
  <c r="X174" i="9"/>
  <c r="AB174" i="9" s="1"/>
  <c r="V174" i="9"/>
  <c r="Z174" i="9" s="1"/>
  <c r="W174" i="9"/>
  <c r="AA174" i="9" s="1"/>
  <c r="W355" i="9"/>
  <c r="AA355" i="9" s="1"/>
  <c r="V355" i="9"/>
  <c r="Z355" i="9" s="1"/>
  <c r="X355" i="9"/>
  <c r="AB355" i="9" s="1"/>
  <c r="X672" i="9"/>
  <c r="AB672" i="9" s="1"/>
  <c r="V672" i="9"/>
  <c r="Z672" i="9" s="1"/>
  <c r="W672" i="9"/>
  <c r="AA672" i="9" s="1"/>
  <c r="V154" i="9"/>
  <c r="Z154" i="9" s="1"/>
  <c r="W154" i="9"/>
  <c r="AA154" i="9" s="1"/>
  <c r="X154" i="9"/>
  <c r="AB154" i="9" s="1"/>
  <c r="V169" i="9"/>
  <c r="Z169" i="9" s="1"/>
  <c r="W169" i="9"/>
  <c r="AA169" i="9" s="1"/>
  <c r="X169" i="9"/>
  <c r="AB169" i="9" s="1"/>
  <c r="V270" i="9"/>
  <c r="Z270" i="9" s="1"/>
  <c r="W270" i="9"/>
  <c r="AA270" i="9" s="1"/>
  <c r="X270" i="9"/>
  <c r="AB270" i="9" s="1"/>
  <c r="V604" i="9"/>
  <c r="Z604" i="9" s="1"/>
  <c r="W604" i="9"/>
  <c r="AA604" i="9" s="1"/>
  <c r="X604" i="9"/>
  <c r="AB604" i="9" s="1"/>
  <c r="V125" i="9"/>
  <c r="Z125" i="9" s="1"/>
  <c r="W125" i="9"/>
  <c r="AA125" i="9" s="1"/>
  <c r="X125" i="9"/>
  <c r="AB125" i="9" s="1"/>
  <c r="W171" i="9"/>
  <c r="AA171" i="9" s="1"/>
  <c r="X171" i="9"/>
  <c r="AB171" i="9" s="1"/>
  <c r="V171" i="9"/>
  <c r="Z171" i="9" s="1"/>
  <c r="V260" i="9"/>
  <c r="Z260" i="9" s="1"/>
  <c r="W260" i="9"/>
  <c r="AA260" i="9" s="1"/>
  <c r="X260" i="9"/>
  <c r="AB260" i="9" s="1"/>
  <c r="X275" i="9"/>
  <c r="AB275" i="9" s="1"/>
  <c r="V275" i="9"/>
  <c r="Z275" i="9" s="1"/>
  <c r="W275" i="9"/>
  <c r="AA275" i="9" s="1"/>
  <c r="V261" i="9"/>
  <c r="Z261" i="9" s="1"/>
  <c r="W261" i="9"/>
  <c r="AA261" i="9" s="1"/>
  <c r="X261" i="9"/>
  <c r="AB261" i="9" s="1"/>
  <c r="W287" i="9"/>
  <c r="AA287" i="9" s="1"/>
  <c r="V287" i="9"/>
  <c r="Z287" i="9" s="1"/>
  <c r="X287" i="9"/>
  <c r="AB287" i="9" s="1"/>
  <c r="X341" i="9"/>
  <c r="AB341" i="9" s="1"/>
  <c r="W341" i="9"/>
  <c r="AA341" i="9" s="1"/>
  <c r="V341" i="9"/>
  <c r="Z341" i="9" s="1"/>
  <c r="W343" i="9"/>
  <c r="AA343" i="9" s="1"/>
  <c r="V343" i="9"/>
  <c r="Z343" i="9" s="1"/>
  <c r="X343" i="9"/>
  <c r="AB343" i="9" s="1"/>
  <c r="V97" i="9"/>
  <c r="Z97" i="9" s="1"/>
  <c r="X97" i="9"/>
  <c r="AB97" i="9" s="1"/>
  <c r="W97" i="9"/>
  <c r="AA97" i="9" s="1"/>
  <c r="X136" i="9"/>
  <c r="AB136" i="9" s="1"/>
  <c r="W136" i="9"/>
  <c r="AA136" i="9" s="1"/>
  <c r="V136" i="9"/>
  <c r="Z136" i="9" s="1"/>
  <c r="X140" i="9"/>
  <c r="AB140" i="9" s="1"/>
  <c r="V140" i="9"/>
  <c r="Z140" i="9" s="1"/>
  <c r="W140" i="9"/>
  <c r="AA140" i="9" s="1"/>
  <c r="X190" i="9"/>
  <c r="AB190" i="9" s="1"/>
  <c r="W190" i="9"/>
  <c r="AA190" i="9" s="1"/>
  <c r="V190" i="9"/>
  <c r="Z190" i="9" s="1"/>
  <c r="X168" i="9"/>
  <c r="AB168" i="9" s="1"/>
  <c r="V168" i="9"/>
  <c r="Z168" i="9" s="1"/>
  <c r="W168" i="9"/>
  <c r="AA168" i="9" s="1"/>
  <c r="W207" i="9"/>
  <c r="AA207" i="9" s="1"/>
  <c r="X207" i="9"/>
  <c r="AB207" i="9" s="1"/>
  <c r="V207" i="9"/>
  <c r="Z207" i="9" s="1"/>
  <c r="V215" i="9"/>
  <c r="Z215" i="9" s="1"/>
  <c r="X215" i="9"/>
  <c r="AB215" i="9" s="1"/>
  <c r="W215" i="9"/>
  <c r="AA215" i="9" s="1"/>
  <c r="V232" i="9"/>
  <c r="Z232" i="9" s="1"/>
  <c r="W232" i="9"/>
  <c r="AA232" i="9" s="1"/>
  <c r="X232" i="9"/>
  <c r="AB232" i="9" s="1"/>
  <c r="W300" i="9"/>
  <c r="AA300" i="9" s="1"/>
  <c r="V300" i="9"/>
  <c r="Z300" i="9" s="1"/>
  <c r="X300" i="9"/>
  <c r="AB300" i="9" s="1"/>
  <c r="X298" i="9"/>
  <c r="AB298" i="9" s="1"/>
  <c r="V298" i="9"/>
  <c r="Z298" i="9" s="1"/>
  <c r="W298" i="9"/>
  <c r="AA298" i="9" s="1"/>
  <c r="X322" i="9"/>
  <c r="AB322" i="9" s="1"/>
  <c r="V322" i="9"/>
  <c r="Z322" i="9" s="1"/>
  <c r="W322" i="9"/>
  <c r="AA322" i="9" s="1"/>
  <c r="X358" i="9"/>
  <c r="AB358" i="9" s="1"/>
  <c r="V358" i="9"/>
  <c r="Z358" i="9" s="1"/>
  <c r="W358" i="9"/>
  <c r="AA358" i="9" s="1"/>
  <c r="W390" i="9"/>
  <c r="AA390" i="9" s="1"/>
  <c r="X390" i="9"/>
  <c r="AB390" i="9" s="1"/>
  <c r="V390" i="9"/>
  <c r="Z390" i="9" s="1"/>
  <c r="V384" i="9"/>
  <c r="Z384" i="9" s="1"/>
  <c r="W384" i="9"/>
  <c r="AA384" i="9" s="1"/>
  <c r="X384" i="9"/>
  <c r="AB384" i="9" s="1"/>
  <c r="V435" i="9"/>
  <c r="Z435" i="9" s="1"/>
  <c r="W435" i="9"/>
  <c r="AA435" i="9" s="1"/>
  <c r="X435" i="9"/>
  <c r="AB435" i="9" s="1"/>
  <c r="X409" i="9"/>
  <c r="AB409" i="9" s="1"/>
  <c r="V409" i="9"/>
  <c r="Z409" i="9" s="1"/>
  <c r="W409" i="9"/>
  <c r="AA409" i="9" s="1"/>
  <c r="W456" i="9"/>
  <c r="AA456" i="9" s="1"/>
  <c r="X456" i="9"/>
  <c r="AB456" i="9" s="1"/>
  <c r="V456" i="9"/>
  <c r="Z456" i="9" s="1"/>
  <c r="V501" i="9"/>
  <c r="Z501" i="9" s="1"/>
  <c r="W501" i="9"/>
  <c r="AA501" i="9" s="1"/>
  <c r="X501" i="9"/>
  <c r="AB501" i="9" s="1"/>
  <c r="V526" i="9"/>
  <c r="Z526" i="9" s="1"/>
  <c r="X526" i="9"/>
  <c r="AB526" i="9" s="1"/>
  <c r="W526" i="9"/>
  <c r="AA526" i="9" s="1"/>
  <c r="V553" i="9"/>
  <c r="Z553" i="9" s="1"/>
  <c r="X553" i="9"/>
  <c r="AB553" i="9" s="1"/>
  <c r="W553" i="9"/>
  <c r="AA553" i="9" s="1"/>
  <c r="X555" i="9"/>
  <c r="AB555" i="9" s="1"/>
  <c r="W555" i="9"/>
  <c r="AA555" i="9" s="1"/>
  <c r="V555" i="9"/>
  <c r="Z555" i="9" s="1"/>
  <c r="V581" i="9"/>
  <c r="Z581" i="9" s="1"/>
  <c r="X581" i="9"/>
  <c r="AB581" i="9" s="1"/>
  <c r="W581" i="9"/>
  <c r="AA581" i="9" s="1"/>
  <c r="X648" i="9"/>
  <c r="AB648" i="9" s="1"/>
  <c r="W648" i="9"/>
  <c r="AA648" i="9" s="1"/>
  <c r="V648" i="9"/>
  <c r="Z648" i="9" s="1"/>
  <c r="X653" i="9"/>
  <c r="AB653" i="9" s="1"/>
  <c r="V653" i="9"/>
  <c r="Z653" i="9" s="1"/>
  <c r="W653" i="9"/>
  <c r="AA653" i="9" s="1"/>
  <c r="W73" i="9"/>
  <c r="AA73" i="9" s="1"/>
  <c r="X73" i="9"/>
  <c r="AB73" i="9" s="1"/>
  <c r="V73" i="9"/>
  <c r="Z73" i="9" s="1"/>
  <c r="X81" i="9"/>
  <c r="AB81" i="9" s="1"/>
  <c r="V81" i="9"/>
  <c r="Z81" i="9" s="1"/>
  <c r="W81" i="9"/>
  <c r="AA81" i="9" s="1"/>
  <c r="W59" i="9"/>
  <c r="AA59" i="9" s="1"/>
  <c r="X59" i="9"/>
  <c r="AB59" i="9" s="1"/>
  <c r="V59" i="9"/>
  <c r="Z59" i="9" s="1"/>
  <c r="V114" i="9"/>
  <c r="Z114" i="9" s="1"/>
  <c r="X114" i="9"/>
  <c r="AB114" i="9" s="1"/>
  <c r="W114" i="9"/>
  <c r="AA114" i="9" s="1"/>
  <c r="W243" i="9"/>
  <c r="AA243" i="9" s="1"/>
  <c r="X243" i="9"/>
  <c r="AB243" i="9" s="1"/>
  <c r="V243" i="9"/>
  <c r="Z243" i="9" s="1"/>
  <c r="V221" i="9"/>
  <c r="Z221" i="9" s="1"/>
  <c r="W221" i="9"/>
  <c r="AA221" i="9" s="1"/>
  <c r="X221" i="9"/>
  <c r="AB221" i="9" s="1"/>
  <c r="W285" i="9"/>
  <c r="AA285" i="9" s="1"/>
  <c r="X285" i="9"/>
  <c r="AB285" i="9" s="1"/>
  <c r="V285" i="9"/>
  <c r="Z285" i="9" s="1"/>
  <c r="W291" i="9"/>
  <c r="AA291" i="9" s="1"/>
  <c r="V291" i="9"/>
  <c r="Z291" i="9" s="1"/>
  <c r="X291" i="9"/>
  <c r="AB291" i="9" s="1"/>
  <c r="W347" i="9"/>
  <c r="AA347" i="9" s="1"/>
  <c r="V347" i="9"/>
  <c r="Z347" i="9" s="1"/>
  <c r="X347" i="9"/>
  <c r="AB347" i="9" s="1"/>
  <c r="X383" i="9"/>
  <c r="AB383" i="9" s="1"/>
  <c r="V383" i="9"/>
  <c r="Z383" i="9" s="1"/>
  <c r="W383" i="9"/>
  <c r="AA383" i="9" s="1"/>
  <c r="X427" i="9"/>
  <c r="AB427" i="9" s="1"/>
  <c r="V427" i="9"/>
  <c r="Z427" i="9" s="1"/>
  <c r="W427" i="9"/>
  <c r="AA427" i="9" s="1"/>
  <c r="X460" i="9"/>
  <c r="AB460" i="9" s="1"/>
  <c r="V460" i="9"/>
  <c r="Z460" i="9" s="1"/>
  <c r="W460" i="9"/>
  <c r="AA460" i="9" s="1"/>
  <c r="W521" i="9"/>
  <c r="AA521" i="9" s="1"/>
  <c r="X521" i="9"/>
  <c r="AB521" i="9" s="1"/>
  <c r="V521" i="9"/>
  <c r="Z521" i="9" s="1"/>
  <c r="V502" i="9"/>
  <c r="Z502" i="9" s="1"/>
  <c r="W502" i="9"/>
  <c r="AA502" i="9" s="1"/>
  <c r="X502" i="9"/>
  <c r="AB502" i="9" s="1"/>
  <c r="V467" i="9"/>
  <c r="Z467" i="9" s="1"/>
  <c r="W467" i="9"/>
  <c r="AA467" i="9" s="1"/>
  <c r="X467" i="9"/>
  <c r="AB467" i="9" s="1"/>
  <c r="X559" i="9"/>
  <c r="AB559" i="9" s="1"/>
  <c r="W559" i="9"/>
  <c r="AA559" i="9" s="1"/>
  <c r="V559" i="9"/>
  <c r="Z559" i="9" s="1"/>
  <c r="V582" i="9"/>
  <c r="Z582" i="9" s="1"/>
  <c r="X582" i="9"/>
  <c r="AB582" i="9" s="1"/>
  <c r="W582" i="9"/>
  <c r="AA582" i="9" s="1"/>
  <c r="X607" i="9"/>
  <c r="AB607" i="9" s="1"/>
  <c r="W607" i="9"/>
  <c r="AA607" i="9" s="1"/>
  <c r="V607" i="9"/>
  <c r="Z607" i="9" s="1"/>
  <c r="W622" i="9"/>
  <c r="AA622" i="9" s="1"/>
  <c r="V622" i="9"/>
  <c r="Z622" i="9" s="1"/>
  <c r="X622" i="9"/>
  <c r="AB622" i="9" s="1"/>
  <c r="W619" i="9"/>
  <c r="AA619" i="9" s="1"/>
  <c r="V619" i="9"/>
  <c r="Z619" i="9" s="1"/>
  <c r="X619" i="9"/>
  <c r="AB619" i="9" s="1"/>
  <c r="V643" i="9"/>
  <c r="Z643" i="9" s="1"/>
  <c r="X643" i="9"/>
  <c r="AB643" i="9" s="1"/>
  <c r="W643" i="9"/>
  <c r="AA643" i="9" s="1"/>
  <c r="V662" i="9"/>
  <c r="Z662" i="9" s="1"/>
  <c r="W662" i="9"/>
  <c r="AA662" i="9" s="1"/>
  <c r="X662" i="9"/>
  <c r="AB662" i="9" s="1"/>
  <c r="V686" i="9"/>
  <c r="Z686" i="9" s="1"/>
  <c r="W686" i="9"/>
  <c r="AA686" i="9" s="1"/>
  <c r="X686" i="9"/>
  <c r="AB686" i="9" s="1"/>
  <c r="W705" i="9"/>
  <c r="AA705" i="9" s="1"/>
  <c r="X705" i="9"/>
  <c r="AB705" i="9" s="1"/>
  <c r="V705" i="9"/>
  <c r="Z705" i="9" s="1"/>
  <c r="V122" i="9"/>
  <c r="Z122" i="9" s="1"/>
  <c r="X122" i="9"/>
  <c r="AB122" i="9" s="1"/>
  <c r="W122" i="9"/>
  <c r="AA122" i="9" s="1"/>
  <c r="W196" i="9"/>
  <c r="AA196" i="9" s="1"/>
  <c r="V196" i="9"/>
  <c r="Z196" i="9" s="1"/>
  <c r="X196" i="9"/>
  <c r="AB196" i="9" s="1"/>
  <c r="V203" i="9"/>
  <c r="Z203" i="9" s="1"/>
  <c r="X203" i="9"/>
  <c r="AB203" i="9" s="1"/>
  <c r="W203" i="9"/>
  <c r="AA203" i="9" s="1"/>
  <c r="W273" i="9"/>
  <c r="AA273" i="9" s="1"/>
  <c r="V273" i="9"/>
  <c r="Z273" i="9" s="1"/>
  <c r="X273" i="9"/>
  <c r="AB273" i="9" s="1"/>
  <c r="X349" i="9"/>
  <c r="AB349" i="9" s="1"/>
  <c r="W349" i="9"/>
  <c r="AA349" i="9" s="1"/>
  <c r="V349" i="9"/>
  <c r="Z349" i="9" s="1"/>
  <c r="X326" i="9"/>
  <c r="AB326" i="9" s="1"/>
  <c r="W326" i="9"/>
  <c r="AA326" i="9" s="1"/>
  <c r="V326" i="9"/>
  <c r="Z326" i="9" s="1"/>
  <c r="X387" i="9"/>
  <c r="AB387" i="9" s="1"/>
  <c r="V387" i="9"/>
  <c r="Z387" i="9" s="1"/>
  <c r="W387" i="9"/>
  <c r="AA387" i="9" s="1"/>
  <c r="V377" i="9"/>
  <c r="Z377" i="9" s="1"/>
  <c r="W377" i="9"/>
  <c r="AA377" i="9" s="1"/>
  <c r="X377" i="9"/>
  <c r="AB377" i="9" s="1"/>
  <c r="X413" i="9"/>
  <c r="AB413" i="9" s="1"/>
  <c r="V413" i="9"/>
  <c r="Z413" i="9" s="1"/>
  <c r="W413" i="9"/>
  <c r="AA413" i="9" s="1"/>
  <c r="V464" i="9"/>
  <c r="Z464" i="9" s="1"/>
  <c r="W464" i="9"/>
  <c r="AA464" i="9" s="1"/>
  <c r="X464" i="9"/>
  <c r="AB464" i="9" s="1"/>
  <c r="V509" i="9"/>
  <c r="Z509" i="9" s="1"/>
  <c r="W509" i="9"/>
  <c r="AA509" i="9" s="1"/>
  <c r="X509" i="9"/>
  <c r="AB509" i="9" s="1"/>
  <c r="V471" i="9"/>
  <c r="Z471" i="9" s="1"/>
  <c r="W471" i="9"/>
  <c r="AA471" i="9" s="1"/>
  <c r="X471" i="9"/>
  <c r="AB471" i="9" s="1"/>
  <c r="W530" i="9"/>
  <c r="AA530" i="9" s="1"/>
  <c r="V530" i="9"/>
  <c r="Z530" i="9" s="1"/>
  <c r="X530" i="9"/>
  <c r="AB530" i="9" s="1"/>
  <c r="V562" i="9"/>
  <c r="Z562" i="9" s="1"/>
  <c r="X562" i="9"/>
  <c r="AB562" i="9" s="1"/>
  <c r="W562" i="9"/>
  <c r="AA562" i="9" s="1"/>
  <c r="V670" i="9"/>
  <c r="Z670" i="9" s="1"/>
  <c r="W670" i="9"/>
  <c r="AA670" i="9" s="1"/>
  <c r="X670" i="9"/>
  <c r="AB670" i="9" s="1"/>
  <c r="V666" i="9"/>
  <c r="Z666" i="9" s="1"/>
  <c r="W666" i="9"/>
  <c r="AA666" i="9" s="1"/>
  <c r="X666" i="9"/>
  <c r="AB666" i="9" s="1"/>
  <c r="V651" i="9"/>
  <c r="Z651" i="9" s="1"/>
  <c r="W651" i="9"/>
  <c r="AA651" i="9" s="1"/>
  <c r="X651" i="9"/>
  <c r="AB651" i="9" s="1"/>
  <c r="W707" i="9"/>
  <c r="AA707" i="9" s="1"/>
  <c r="X707" i="9"/>
  <c r="AB707" i="9" s="1"/>
  <c r="V707" i="9"/>
  <c r="Z707" i="9" s="1"/>
  <c r="X425" i="9"/>
  <c r="AB425" i="9" s="1"/>
  <c r="V425" i="9"/>
  <c r="Z425" i="9" s="1"/>
  <c r="W425" i="9"/>
  <c r="AA425" i="9" s="1"/>
  <c r="V663" i="9"/>
  <c r="Z663" i="9" s="1"/>
  <c r="W663" i="9"/>
  <c r="AA663" i="9" s="1"/>
  <c r="X663" i="9"/>
  <c r="AB663" i="9" s="1"/>
  <c r="X77" i="9"/>
  <c r="AB77" i="9" s="1"/>
  <c r="V77" i="9"/>
  <c r="Z77" i="9" s="1"/>
  <c r="W77" i="9"/>
  <c r="AA77" i="9" s="1"/>
  <c r="X204" i="9"/>
  <c r="AB204" i="9" s="1"/>
  <c r="W204" i="9"/>
  <c r="AA204" i="9" s="1"/>
  <c r="V204" i="9"/>
  <c r="Z204" i="9" s="1"/>
  <c r="X210" i="9"/>
  <c r="AB210" i="9" s="1"/>
  <c r="V210" i="9"/>
  <c r="Z210" i="9" s="1"/>
  <c r="W210" i="9"/>
  <c r="AA210" i="9" s="1"/>
  <c r="W223" i="9"/>
  <c r="AA223" i="9" s="1"/>
  <c r="X223" i="9"/>
  <c r="AB223" i="9" s="1"/>
  <c r="V223" i="9"/>
  <c r="Z223" i="9" s="1"/>
  <c r="V225" i="9"/>
  <c r="Z225" i="9" s="1"/>
  <c r="W225" i="9"/>
  <c r="AA225" i="9" s="1"/>
  <c r="X225" i="9"/>
  <c r="AB225" i="9" s="1"/>
  <c r="W289" i="9"/>
  <c r="AA289" i="9" s="1"/>
  <c r="X289" i="9"/>
  <c r="AB289" i="9" s="1"/>
  <c r="V289" i="9"/>
  <c r="Z289" i="9" s="1"/>
  <c r="W312" i="9"/>
  <c r="AA312" i="9" s="1"/>
  <c r="V312" i="9"/>
  <c r="Z312" i="9" s="1"/>
  <c r="X312" i="9"/>
  <c r="AB312" i="9" s="1"/>
  <c r="V332" i="9"/>
  <c r="Z332" i="9" s="1"/>
  <c r="X332" i="9"/>
  <c r="AB332" i="9" s="1"/>
  <c r="W332" i="9"/>
  <c r="AA332" i="9" s="1"/>
  <c r="V451" i="9"/>
  <c r="Z451" i="9" s="1"/>
  <c r="W451" i="9"/>
  <c r="AA451" i="9" s="1"/>
  <c r="X451" i="9"/>
  <c r="AB451" i="9" s="1"/>
  <c r="V510" i="9"/>
  <c r="Z510" i="9" s="1"/>
  <c r="W510" i="9"/>
  <c r="AA510" i="9" s="1"/>
  <c r="X510" i="9"/>
  <c r="AB510" i="9" s="1"/>
  <c r="V499" i="9"/>
  <c r="Z499" i="9" s="1"/>
  <c r="W499" i="9"/>
  <c r="AA499" i="9" s="1"/>
  <c r="X499" i="9"/>
  <c r="AB499" i="9" s="1"/>
  <c r="W552" i="9"/>
  <c r="AA552" i="9" s="1"/>
  <c r="V552" i="9"/>
  <c r="Z552" i="9" s="1"/>
  <c r="X552" i="9"/>
  <c r="AB552" i="9" s="1"/>
  <c r="V567" i="9"/>
  <c r="Z567" i="9" s="1"/>
  <c r="X567" i="9"/>
  <c r="AB567" i="9" s="1"/>
  <c r="W567" i="9"/>
  <c r="AA567" i="9" s="1"/>
  <c r="X598" i="9"/>
  <c r="AB598" i="9" s="1"/>
  <c r="V598" i="9"/>
  <c r="Z598" i="9" s="1"/>
  <c r="W598" i="9"/>
  <c r="AA598" i="9" s="1"/>
  <c r="W633" i="9"/>
  <c r="AA633" i="9" s="1"/>
  <c r="V633" i="9"/>
  <c r="Z633" i="9" s="1"/>
  <c r="X633" i="9"/>
  <c r="AB633" i="9" s="1"/>
  <c r="W649" i="9"/>
  <c r="AA649" i="9" s="1"/>
  <c r="V649" i="9"/>
  <c r="Z649" i="9" s="1"/>
  <c r="X649" i="9"/>
  <c r="AB649" i="9" s="1"/>
  <c r="V497" i="9"/>
  <c r="Z497" i="9" s="1"/>
  <c r="W497" i="9"/>
  <c r="AA497" i="9" s="1"/>
  <c r="X497" i="9"/>
  <c r="AB497" i="9" s="1"/>
  <c r="X551" i="9"/>
  <c r="AB551" i="9" s="1"/>
  <c r="W551" i="9"/>
  <c r="AA551" i="9" s="1"/>
  <c r="V551" i="9"/>
  <c r="Z551" i="9" s="1"/>
  <c r="W617" i="9"/>
  <c r="AA617" i="9" s="1"/>
  <c r="V617" i="9"/>
  <c r="Z617" i="9" s="1"/>
  <c r="X617" i="9"/>
  <c r="AB617" i="9" s="1"/>
  <c r="W76" i="9"/>
  <c r="AA76" i="9" s="1"/>
  <c r="X76" i="9"/>
  <c r="AB76" i="9" s="1"/>
  <c r="V76" i="9"/>
  <c r="Z76" i="9" s="1"/>
  <c r="X47" i="9"/>
  <c r="AB47" i="9" s="1"/>
  <c r="W47" i="9"/>
  <c r="AA47" i="9" s="1"/>
  <c r="V47" i="9"/>
  <c r="Z47" i="9" s="1"/>
  <c r="X130" i="9"/>
  <c r="AB130" i="9" s="1"/>
  <c r="V130" i="9"/>
  <c r="Z130" i="9" s="1"/>
  <c r="W130" i="9"/>
  <c r="AA130" i="9" s="1"/>
  <c r="V111" i="9"/>
  <c r="Z111" i="9" s="1"/>
  <c r="X111" i="9"/>
  <c r="AB111" i="9" s="1"/>
  <c r="W111" i="9"/>
  <c r="AA111" i="9" s="1"/>
  <c r="W135" i="9"/>
  <c r="AA135" i="9" s="1"/>
  <c r="X135" i="9"/>
  <c r="AB135" i="9" s="1"/>
  <c r="V135" i="9"/>
  <c r="Z135" i="9" s="1"/>
  <c r="W360" i="9"/>
  <c r="AA360" i="9" s="1"/>
  <c r="X360" i="9"/>
  <c r="AB360" i="9" s="1"/>
  <c r="V360" i="9"/>
  <c r="Z360" i="9" s="1"/>
  <c r="X363" i="9"/>
  <c r="AB363" i="9" s="1"/>
  <c r="V363" i="9"/>
  <c r="Z363" i="9" s="1"/>
  <c r="W363" i="9"/>
  <c r="AA363" i="9" s="1"/>
  <c r="W402" i="9"/>
  <c r="AA402" i="9" s="1"/>
  <c r="X402" i="9"/>
  <c r="AB402" i="9" s="1"/>
  <c r="V402" i="9"/>
  <c r="Z402" i="9" s="1"/>
  <c r="X463" i="9"/>
  <c r="AB463" i="9" s="1"/>
  <c r="V463" i="9"/>
  <c r="Z463" i="9" s="1"/>
  <c r="W463" i="9"/>
  <c r="AA463" i="9" s="1"/>
  <c r="V462" i="9"/>
  <c r="Z462" i="9" s="1"/>
  <c r="W462" i="9"/>
  <c r="AA462" i="9" s="1"/>
  <c r="X462" i="9"/>
  <c r="AB462" i="9" s="1"/>
  <c r="V569" i="9"/>
  <c r="Z569" i="9" s="1"/>
  <c r="W569" i="9"/>
  <c r="AA569" i="9" s="1"/>
  <c r="X569" i="9"/>
  <c r="AB569" i="9" s="1"/>
  <c r="W57" i="9"/>
  <c r="AA57" i="9" s="1"/>
  <c r="X57" i="9"/>
  <c r="AB57" i="9" s="1"/>
  <c r="V57" i="9"/>
  <c r="Z57" i="9" s="1"/>
  <c r="X40" i="9"/>
  <c r="AB40" i="9" s="1"/>
  <c r="W40" i="9"/>
  <c r="AA40" i="9" s="1"/>
  <c r="V40" i="9"/>
  <c r="Z40" i="9" s="1"/>
  <c r="X189" i="9"/>
  <c r="AB189" i="9" s="1"/>
  <c r="W189" i="9"/>
  <c r="AA189" i="9" s="1"/>
  <c r="V189" i="9"/>
  <c r="Z189" i="9" s="1"/>
  <c r="V364" i="9"/>
  <c r="Z364" i="9" s="1"/>
  <c r="W364" i="9"/>
  <c r="AA364" i="9" s="1"/>
  <c r="X364" i="9"/>
  <c r="AB364" i="9" s="1"/>
  <c r="V422" i="9"/>
  <c r="Z422" i="9" s="1"/>
  <c r="W422" i="9"/>
  <c r="AA422" i="9" s="1"/>
  <c r="X422" i="9"/>
  <c r="AB422" i="9" s="1"/>
  <c r="W528" i="9"/>
  <c r="AA528" i="9" s="1"/>
  <c r="X528" i="9"/>
  <c r="AB528" i="9" s="1"/>
  <c r="V528" i="9"/>
  <c r="Z528" i="9" s="1"/>
  <c r="X677" i="9"/>
  <c r="AB677" i="9" s="1"/>
  <c r="V677" i="9"/>
  <c r="Z677" i="9" s="1"/>
  <c r="W677" i="9"/>
  <c r="AA677" i="9" s="1"/>
  <c r="X49" i="9"/>
  <c r="AB49" i="9" s="1"/>
  <c r="W49" i="9"/>
  <c r="AA49" i="9" s="1"/>
  <c r="V49" i="9"/>
  <c r="Z49" i="9" s="1"/>
  <c r="W143" i="9"/>
  <c r="AA143" i="9" s="1"/>
  <c r="X143" i="9"/>
  <c r="AB143" i="9" s="1"/>
  <c r="V143" i="9"/>
  <c r="Z143" i="9" s="1"/>
  <c r="X141" i="9"/>
  <c r="AB141" i="9" s="1"/>
  <c r="V141" i="9"/>
  <c r="Z141" i="9" s="1"/>
  <c r="W141" i="9"/>
  <c r="AA141" i="9" s="1"/>
  <c r="V442" i="9"/>
  <c r="Z442" i="9" s="1"/>
  <c r="W442" i="9"/>
  <c r="AA442" i="9" s="1"/>
  <c r="X442" i="9"/>
  <c r="AB442" i="9" s="1"/>
  <c r="V602" i="9"/>
  <c r="Z602" i="9" s="1"/>
  <c r="W602" i="9"/>
  <c r="AA602" i="9" s="1"/>
  <c r="X602" i="9"/>
  <c r="AB602" i="9" s="1"/>
  <c r="X53" i="9"/>
  <c r="AB53" i="9" s="1"/>
  <c r="W53" i="9"/>
  <c r="AA53" i="9" s="1"/>
  <c r="V53" i="9"/>
  <c r="Z53" i="9" s="1"/>
  <c r="W44" i="9"/>
  <c r="AA44" i="9" s="1"/>
  <c r="X44" i="9"/>
  <c r="AB44" i="9" s="1"/>
  <c r="V44" i="9"/>
  <c r="Z44" i="9" s="1"/>
  <c r="X182" i="9"/>
  <c r="AB182" i="9" s="1"/>
  <c r="W182" i="9"/>
  <c r="AA182" i="9" s="1"/>
  <c r="V182" i="9"/>
  <c r="Z182" i="9" s="1"/>
  <c r="X407" i="9"/>
  <c r="AB407" i="9" s="1"/>
  <c r="V407" i="9"/>
  <c r="Z407" i="9" s="1"/>
  <c r="W407" i="9"/>
  <c r="AA407" i="9" s="1"/>
  <c r="V678" i="9"/>
  <c r="Z678" i="9" s="1"/>
  <c r="W678" i="9"/>
  <c r="AA678" i="9" s="1"/>
  <c r="X678" i="9"/>
  <c r="AB678" i="9" s="1"/>
  <c r="X108" i="9"/>
  <c r="AB108" i="9" s="1"/>
  <c r="W108" i="9"/>
  <c r="AA108" i="9" s="1"/>
  <c r="V108" i="9"/>
  <c r="Z108" i="9" s="1"/>
  <c r="W284" i="9"/>
  <c r="AA284" i="9" s="1"/>
  <c r="V284" i="9"/>
  <c r="Z284" i="9" s="1"/>
  <c r="X284" i="9"/>
  <c r="AB284" i="9" s="1"/>
  <c r="X593" i="9"/>
  <c r="AB593" i="9" s="1"/>
  <c r="V593" i="9"/>
  <c r="Z593" i="9" s="1"/>
  <c r="W593" i="9"/>
  <c r="AA593" i="9" s="1"/>
  <c r="X116" i="9"/>
  <c r="AB116" i="9" s="1"/>
  <c r="V116" i="9"/>
  <c r="Z116" i="9" s="1"/>
  <c r="W116" i="9"/>
  <c r="AA116" i="9" s="1"/>
  <c r="AB264" i="9"/>
  <c r="AA266" i="9"/>
  <c r="AB101" i="9"/>
  <c r="AB712" i="9"/>
  <c r="AB337" i="9"/>
  <c r="AA505" i="9"/>
  <c r="Z453" i="9"/>
  <c r="Z671" i="9"/>
  <c r="AA313" i="9"/>
  <c r="Z487" i="9"/>
  <c r="AB543" i="9"/>
  <c r="Z577" i="9"/>
  <c r="AA123" i="9"/>
  <c r="AB295" i="9"/>
  <c r="AA449" i="9"/>
  <c r="AB160" i="9"/>
  <c r="AB167" i="9"/>
  <c r="AB294" i="9"/>
  <c r="AA549" i="9"/>
  <c r="Z411" i="9"/>
  <c r="AB308" i="9"/>
  <c r="Z685" i="9"/>
  <c r="AA230" i="9"/>
  <c r="AB354" i="9"/>
  <c r="AB534" i="9"/>
  <c r="Z173" i="9"/>
  <c r="AA152" i="9"/>
  <c r="AA194" i="9"/>
  <c r="AA330" i="9"/>
  <c r="AB689" i="9"/>
  <c r="AB576" i="9"/>
  <c r="AB445" i="9"/>
  <c r="Z446" i="9"/>
  <c r="Z167" i="9"/>
  <c r="Z412" i="9"/>
  <c r="Z365" i="9"/>
  <c r="Z525" i="9"/>
  <c r="Z408" i="9"/>
  <c r="Z584" i="9"/>
  <c r="Z131" i="9"/>
  <c r="BD886" i="9" l="1"/>
  <c r="BE886" i="9" s="1"/>
  <c r="BF886" i="9" s="1"/>
  <c r="BD990" i="9"/>
  <c r="BE990" i="9" s="1"/>
  <c r="BF990" i="9" s="1"/>
  <c r="BD959" i="9"/>
  <c r="BE959" i="9" s="1"/>
  <c r="BF959" i="9" s="1"/>
  <c r="BD1006" i="9"/>
  <c r="BE1006" i="9" s="1"/>
  <c r="BF1006" i="9" s="1"/>
  <c r="BD947" i="9"/>
  <c r="BE947" i="9" s="1"/>
  <c r="BF947" i="9" s="1"/>
  <c r="B800" i="25"/>
  <c r="BD716" i="9"/>
  <c r="BE716" i="9" s="1"/>
  <c r="BF716" i="9" s="1"/>
  <c r="BD869" i="9"/>
  <c r="BE869" i="9" s="1"/>
  <c r="BF869" i="9" s="1"/>
  <c r="BD910" i="9"/>
  <c r="BE910" i="9" s="1"/>
  <c r="BF910" i="9" s="1"/>
  <c r="BD812" i="9"/>
  <c r="BE812" i="9" s="1"/>
  <c r="BF812" i="9" s="1"/>
  <c r="BD751" i="9"/>
  <c r="BE751" i="9" s="1"/>
  <c r="BF751" i="9" s="1"/>
  <c r="BD714" i="9"/>
  <c r="BE714" i="9" s="1"/>
  <c r="BF714" i="9" s="1"/>
  <c r="BD831" i="9"/>
  <c r="BE831" i="9" s="1"/>
  <c r="BF831" i="9" s="1"/>
  <c r="BD741" i="9"/>
  <c r="BE741" i="9" s="1"/>
  <c r="BF741" i="9" s="1"/>
  <c r="BD736" i="9"/>
  <c r="BE736" i="9" s="1"/>
  <c r="BF736" i="9" s="1"/>
  <c r="BD968" i="9"/>
  <c r="BE968" i="9" s="1"/>
  <c r="BF968" i="9" s="1"/>
  <c r="BD881" i="9"/>
  <c r="BE881" i="9" s="1"/>
  <c r="BF881" i="9" s="1"/>
  <c r="BD840" i="9"/>
  <c r="BE840" i="9" s="1"/>
  <c r="BF840" i="9" s="1"/>
  <c r="BD955" i="9"/>
  <c r="BE955" i="9" s="1"/>
  <c r="BF955" i="9" s="1"/>
  <c r="BD1002" i="9"/>
  <c r="BE1002" i="9" s="1"/>
  <c r="BF1002" i="9" s="1"/>
  <c r="BD954" i="9"/>
  <c r="BE954" i="9" s="1"/>
  <c r="BF954" i="9" s="1"/>
  <c r="AZ999" i="9"/>
  <c r="BA999" i="9" s="1"/>
  <c r="BD764" i="9"/>
  <c r="BE764" i="9" s="1"/>
  <c r="BF764" i="9" s="1"/>
  <c r="AZ974" i="9"/>
  <c r="BA974" i="9" s="1"/>
  <c r="BD908" i="9"/>
  <c r="BE908" i="9" s="1"/>
  <c r="BF908" i="9" s="1"/>
  <c r="BD917" i="9"/>
  <c r="BE917" i="9" s="1"/>
  <c r="BF917" i="9" s="1"/>
  <c r="BD868" i="9"/>
  <c r="BE868" i="9" s="1"/>
  <c r="BF868" i="9" s="1"/>
  <c r="BD792" i="9"/>
  <c r="BE792" i="9" s="1"/>
  <c r="BF792" i="9" s="1"/>
  <c r="BD744" i="9"/>
  <c r="BE744" i="9" s="1"/>
  <c r="BF744" i="9" s="1"/>
  <c r="BD739" i="9"/>
  <c r="BE739" i="9" s="1"/>
  <c r="BF739" i="9" s="1"/>
  <c r="BD728" i="9"/>
  <c r="BE728" i="9" s="1"/>
  <c r="BF728" i="9" s="1"/>
  <c r="BD863" i="9"/>
  <c r="BE863" i="9" s="1"/>
  <c r="BF863" i="9" s="1"/>
  <c r="BD956" i="9"/>
  <c r="BE956" i="9" s="1"/>
  <c r="BF956" i="9" s="1"/>
  <c r="BD993" i="9"/>
  <c r="BE993" i="9" s="1"/>
  <c r="BF993" i="9" s="1"/>
  <c r="BD878" i="9"/>
  <c r="BE878" i="9" s="1"/>
  <c r="BF878" i="9" s="1"/>
  <c r="BD816" i="9"/>
  <c r="BE816" i="9" s="1"/>
  <c r="BF816" i="9" s="1"/>
  <c r="BD965" i="9"/>
  <c r="BE965" i="9" s="1"/>
  <c r="BF965" i="9" s="1"/>
  <c r="BD957" i="9"/>
  <c r="BE957" i="9" s="1"/>
  <c r="BF957" i="9" s="1"/>
  <c r="BD861" i="9"/>
  <c r="BE861" i="9" s="1"/>
  <c r="BF861" i="9" s="1"/>
  <c r="BD799" i="9"/>
  <c r="BE799" i="9" s="1"/>
  <c r="BF799" i="9" s="1"/>
  <c r="BD811" i="9"/>
  <c r="BE811" i="9" s="1"/>
  <c r="BF811" i="9" s="1"/>
  <c r="BD795" i="9"/>
  <c r="BE795" i="9" s="1"/>
  <c r="BF795" i="9" s="1"/>
  <c r="BD815" i="9"/>
  <c r="BE815" i="9" s="1"/>
  <c r="BF815" i="9" s="1"/>
  <c r="BD983" i="9"/>
  <c r="BE983" i="9" s="1"/>
  <c r="BF983" i="9" s="1"/>
  <c r="BD1003" i="9"/>
  <c r="BE1003" i="9" s="1"/>
  <c r="BF1003" i="9" s="1"/>
  <c r="BD1007" i="9"/>
  <c r="BE1007" i="9" s="1"/>
  <c r="BF1007" i="9" s="1"/>
  <c r="BD991" i="9"/>
  <c r="BE991" i="9" s="1"/>
  <c r="BF991" i="9" s="1"/>
  <c r="BD921" i="9"/>
  <c r="BE921" i="9" s="1"/>
  <c r="BF921" i="9" s="1"/>
  <c r="AZ845" i="9"/>
  <c r="BA845" i="9" s="1"/>
  <c r="BD849" i="9"/>
  <c r="BE849" i="9" s="1"/>
  <c r="BF849" i="9" s="1"/>
  <c r="BD948" i="9"/>
  <c r="BE948" i="9" s="1"/>
  <c r="BF948" i="9" s="1"/>
  <c r="BD803" i="9"/>
  <c r="BE803" i="9" s="1"/>
  <c r="BF803" i="9" s="1"/>
  <c r="BD931" i="9"/>
  <c r="BE931" i="9" s="1"/>
  <c r="BF931" i="9" s="1"/>
  <c r="BD718" i="9"/>
  <c r="BE718" i="9" s="1"/>
  <c r="BF718" i="9" s="1"/>
  <c r="BD1009" i="9"/>
  <c r="BE1009" i="9" s="1"/>
  <c r="BF1009" i="9" s="1"/>
  <c r="BD745" i="9"/>
  <c r="BE745" i="9" s="1"/>
  <c r="BF745" i="9" s="1"/>
  <c r="BD826" i="9"/>
  <c r="BE826" i="9" s="1"/>
  <c r="BF826" i="9" s="1"/>
  <c r="BD806" i="9"/>
  <c r="BE806" i="9" s="1"/>
  <c r="BF806" i="9" s="1"/>
  <c r="BD759" i="9"/>
  <c r="BE759" i="9" s="1"/>
  <c r="BF759" i="9" s="1"/>
  <c r="BD867" i="9"/>
  <c r="BE867" i="9" s="1"/>
  <c r="BF867" i="9" s="1"/>
  <c r="BD837" i="9"/>
  <c r="BE837" i="9" s="1"/>
  <c r="BF837" i="9" s="1"/>
  <c r="BD871" i="9"/>
  <c r="BE871" i="9" s="1"/>
  <c r="BF871" i="9" s="1"/>
  <c r="BD936" i="9"/>
  <c r="BE936" i="9" s="1"/>
  <c r="BF936" i="9" s="1"/>
  <c r="BD848" i="9"/>
  <c r="BE848" i="9" s="1"/>
  <c r="BF848" i="9" s="1"/>
  <c r="BD924" i="9"/>
  <c r="BE924" i="9" s="1"/>
  <c r="BF924" i="9" s="1"/>
  <c r="BD945" i="9"/>
  <c r="BE945" i="9" s="1"/>
  <c r="BF945" i="9" s="1"/>
  <c r="BD723" i="9"/>
  <c r="BE723" i="9" s="1"/>
  <c r="BF723" i="9" s="1"/>
  <c r="BD898" i="9"/>
  <c r="BE898" i="9" s="1"/>
  <c r="BF898" i="9" s="1"/>
  <c r="BD992" i="9"/>
  <c r="BE992" i="9" s="1"/>
  <c r="BF992" i="9" s="1"/>
  <c r="BD926" i="9"/>
  <c r="BE926" i="9" s="1"/>
  <c r="BF926" i="9" s="1"/>
  <c r="BD916" i="9"/>
  <c r="BE916" i="9" s="1"/>
  <c r="BF916" i="9" s="1"/>
  <c r="BD929" i="9"/>
  <c r="BE929" i="9" s="1"/>
  <c r="BF929" i="9" s="1"/>
  <c r="BD922" i="9"/>
  <c r="BE922" i="9" s="1"/>
  <c r="BF922" i="9" s="1"/>
  <c r="BD952" i="9"/>
  <c r="BE952" i="9" s="1"/>
  <c r="BF952" i="9" s="1"/>
  <c r="BD813" i="9"/>
  <c r="BE813" i="9" s="1"/>
  <c r="BF813" i="9" s="1"/>
  <c r="BD951" i="9"/>
  <c r="BE951" i="9" s="1"/>
  <c r="BF951" i="9" s="1"/>
  <c r="BD779" i="9"/>
  <c r="BE779" i="9" s="1"/>
  <c r="BF779" i="9" s="1"/>
  <c r="BD801" i="9"/>
  <c r="BE801" i="9" s="1"/>
  <c r="BF801" i="9" s="1"/>
  <c r="BD873" i="9"/>
  <c r="BE873" i="9" s="1"/>
  <c r="BF873" i="9" s="1"/>
  <c r="BD726" i="9"/>
  <c r="BE726" i="9" s="1"/>
  <c r="BF726" i="9" s="1"/>
  <c r="BD925" i="9"/>
  <c r="BE925" i="9" s="1"/>
  <c r="BF925" i="9" s="1"/>
  <c r="BD949" i="9"/>
  <c r="BE949" i="9" s="1"/>
  <c r="BF949" i="9" s="1"/>
  <c r="BD762" i="9"/>
  <c r="BE762" i="9" s="1"/>
  <c r="BF762" i="9" s="1"/>
  <c r="BD829" i="9"/>
  <c r="BE829" i="9" s="1"/>
  <c r="BF829" i="9" s="1"/>
  <c r="AZ810" i="9"/>
  <c r="BA810" i="9" s="1"/>
  <c r="BD724" i="9"/>
  <c r="BE724" i="9" s="1"/>
  <c r="BF724" i="9" s="1"/>
  <c r="BD903" i="9"/>
  <c r="BE903" i="9" s="1"/>
  <c r="BF903" i="9" s="1"/>
  <c r="BD722" i="9"/>
  <c r="BE722" i="9" s="1"/>
  <c r="BF722" i="9" s="1"/>
  <c r="AZ830" i="9"/>
  <c r="BA830" i="9" s="1"/>
  <c r="BD857" i="9"/>
  <c r="BE857" i="9" s="1"/>
  <c r="BF857" i="9" s="1"/>
  <c r="BD823" i="9"/>
  <c r="BE823" i="9" s="1"/>
  <c r="BF823" i="9" s="1"/>
  <c r="BD784" i="9"/>
  <c r="BE784" i="9" s="1"/>
  <c r="BF784" i="9" s="1"/>
  <c r="BD793" i="9"/>
  <c r="BE793" i="9" s="1"/>
  <c r="BF793" i="9" s="1"/>
  <c r="BD754" i="9"/>
  <c r="BE754" i="9" s="1"/>
  <c r="BF754" i="9" s="1"/>
  <c r="AZ732" i="9"/>
  <c r="BA732" i="9" s="1"/>
  <c r="BD935" i="9"/>
  <c r="BE935" i="9" s="1"/>
  <c r="BF935" i="9" s="1"/>
  <c r="BD740" i="9"/>
  <c r="BE740" i="9" s="1"/>
  <c r="BF740" i="9" s="1"/>
  <c r="BD807" i="9"/>
  <c r="BE807" i="9" s="1"/>
  <c r="BF807" i="9" s="1"/>
  <c r="BD756" i="9"/>
  <c r="BE756" i="9" s="1"/>
  <c r="BF756" i="9" s="1"/>
  <c r="BD899" i="9"/>
  <c r="BE899" i="9" s="1"/>
  <c r="BF899" i="9" s="1"/>
  <c r="BD780" i="9"/>
  <c r="BE780" i="9" s="1"/>
  <c r="BF780" i="9" s="1"/>
  <c r="BD834" i="9"/>
  <c r="BE834" i="9" s="1"/>
  <c r="BF834" i="9" s="1"/>
  <c r="BD761" i="9"/>
  <c r="BE761" i="9" s="1"/>
  <c r="BF761" i="9" s="1"/>
  <c r="BD900" i="9"/>
  <c r="BE900" i="9" s="1"/>
  <c r="BF900" i="9" s="1"/>
  <c r="BD914" i="9"/>
  <c r="BE914" i="9" s="1"/>
  <c r="BF914" i="9" s="1"/>
  <c r="BD842" i="9"/>
  <c r="BE842" i="9" s="1"/>
  <c r="BF842" i="9" s="1"/>
  <c r="BD893" i="9"/>
  <c r="BE893" i="9" s="1"/>
  <c r="BF893" i="9" s="1"/>
  <c r="BD909" i="9"/>
  <c r="BE909" i="9" s="1"/>
  <c r="BF909" i="9" s="1"/>
  <c r="BD981" i="9"/>
  <c r="BE981" i="9" s="1"/>
  <c r="BF981" i="9" s="1"/>
  <c r="BD966" i="9"/>
  <c r="BE966" i="9" s="1"/>
  <c r="BF966" i="9" s="1"/>
  <c r="BD789" i="9"/>
  <c r="BE789" i="9" s="1"/>
  <c r="BF789" i="9" s="1"/>
  <c r="BD776" i="9"/>
  <c r="BE776" i="9" s="1"/>
  <c r="BF776" i="9" s="1"/>
  <c r="BD984" i="9"/>
  <c r="BE984" i="9" s="1"/>
  <c r="BF984" i="9" s="1"/>
  <c r="BD888" i="9"/>
  <c r="BE888" i="9" s="1"/>
  <c r="BF888" i="9" s="1"/>
  <c r="BD749" i="9"/>
  <c r="BE749" i="9" s="1"/>
  <c r="BF749" i="9" s="1"/>
  <c r="BD750" i="9"/>
  <c r="BE750" i="9" s="1"/>
  <c r="BF750" i="9" s="1"/>
  <c r="AZ769" i="9"/>
  <c r="BA769" i="9" s="1"/>
  <c r="BD962" i="9"/>
  <c r="BE962" i="9" s="1"/>
  <c r="BF962" i="9" s="1"/>
  <c r="BD1005" i="9"/>
  <c r="BE1005" i="9" s="1"/>
  <c r="BF1005" i="9" s="1"/>
  <c r="AZ746" i="9"/>
  <c r="BA746" i="9" s="1"/>
  <c r="BD760" i="9"/>
  <c r="BE760" i="9" s="1"/>
  <c r="BF760" i="9" s="1"/>
  <c r="BD821" i="9"/>
  <c r="BE821" i="9" s="1"/>
  <c r="BF821" i="9" s="1"/>
  <c r="BD809" i="9"/>
  <c r="BE809" i="9" s="1"/>
  <c r="BF809" i="9" s="1"/>
  <c r="BD960" i="9"/>
  <c r="BE960" i="9" s="1"/>
  <c r="BF960" i="9" s="1"/>
  <c r="BD841" i="9"/>
  <c r="BE841" i="9" s="1"/>
  <c r="BF841" i="9" s="1"/>
  <c r="BD934" i="9"/>
  <c r="BE934" i="9" s="1"/>
  <c r="BF934" i="9" s="1"/>
  <c r="BD1012" i="9"/>
  <c r="BE1012" i="9" s="1"/>
  <c r="BF1012" i="9" s="1"/>
  <c r="AZ946" i="9"/>
  <c r="BA946" i="9" s="1"/>
  <c r="BD734" i="9"/>
  <c r="BE734" i="9" s="1"/>
  <c r="BF734" i="9" s="1"/>
  <c r="BD882" i="9"/>
  <c r="BE882" i="9" s="1"/>
  <c r="BF882" i="9" s="1"/>
  <c r="BD825" i="9"/>
  <c r="BE825" i="9" s="1"/>
  <c r="BF825" i="9" s="1"/>
  <c r="BD1013" i="9"/>
  <c r="BE1013" i="9" s="1"/>
  <c r="BF1013" i="9" s="1"/>
  <c r="BD802" i="9"/>
  <c r="BE802" i="9" s="1"/>
  <c r="BF802" i="9" s="1"/>
  <c r="BD758" i="9"/>
  <c r="BE758" i="9" s="1"/>
  <c r="BF758" i="9" s="1"/>
  <c r="BD973" i="9"/>
  <c r="BE973" i="9" s="1"/>
  <c r="BF973" i="9" s="1"/>
  <c r="BD755" i="9"/>
  <c r="BE755" i="9" s="1"/>
  <c r="BF755" i="9" s="1"/>
  <c r="BD996" i="9"/>
  <c r="BE996" i="9" s="1"/>
  <c r="BF996" i="9" s="1"/>
  <c r="BD777" i="9"/>
  <c r="BE777" i="9" s="1"/>
  <c r="BF777" i="9" s="1"/>
  <c r="BD838" i="9"/>
  <c r="BE838" i="9" s="1"/>
  <c r="BF838" i="9" s="1"/>
  <c r="BD988" i="9"/>
  <c r="BE988" i="9" s="1"/>
  <c r="BF988" i="9" s="1"/>
  <c r="BD942" i="9"/>
  <c r="BE942" i="9" s="1"/>
  <c r="BF942" i="9" s="1"/>
  <c r="BD850" i="9"/>
  <c r="BE850" i="9" s="1"/>
  <c r="BF850" i="9" s="1"/>
  <c r="BD1004" i="9"/>
  <c r="BE1004" i="9" s="1"/>
  <c r="BF1004" i="9" s="1"/>
  <c r="BD790" i="9"/>
  <c r="BE790" i="9" s="1"/>
  <c r="BF790" i="9" s="1"/>
  <c r="BD771" i="9"/>
  <c r="BE771" i="9" s="1"/>
  <c r="BF771" i="9" s="1"/>
  <c r="BD913" i="9"/>
  <c r="BE913" i="9" s="1"/>
  <c r="BF913" i="9" s="1"/>
  <c r="BD872" i="9"/>
  <c r="BE872" i="9" s="1"/>
  <c r="BF872" i="9" s="1"/>
  <c r="AZ969" i="9"/>
  <c r="BA969" i="9" s="1"/>
  <c r="BD839" i="9"/>
  <c r="BE839" i="9" s="1"/>
  <c r="BF839" i="9" s="1"/>
  <c r="BD853" i="9"/>
  <c r="BE853" i="9" s="1"/>
  <c r="BF853" i="9" s="1"/>
  <c r="BD891" i="9"/>
  <c r="BE891" i="9" s="1"/>
  <c r="BF891" i="9" s="1"/>
  <c r="BD865" i="9"/>
  <c r="BE865" i="9" s="1"/>
  <c r="BF865" i="9" s="1"/>
  <c r="BD781" i="9"/>
  <c r="BE781" i="9" s="1"/>
  <c r="BF781" i="9" s="1"/>
  <c r="BD778" i="9"/>
  <c r="BE778" i="9" s="1"/>
  <c r="BF778" i="9" s="1"/>
  <c r="BD717" i="9"/>
  <c r="BE717" i="9" s="1"/>
  <c r="BF717" i="9" s="1"/>
  <c r="BD818" i="9"/>
  <c r="BE818" i="9" s="1"/>
  <c r="BF818" i="9" s="1"/>
  <c r="BD860" i="9"/>
  <c r="BE860" i="9" s="1"/>
  <c r="BF860" i="9" s="1"/>
  <c r="BD735" i="9"/>
  <c r="BE735" i="9" s="1"/>
  <c r="BF735" i="9" s="1"/>
  <c r="AZ731" i="9"/>
  <c r="BA731" i="9" s="1"/>
  <c r="BD977" i="9"/>
  <c r="BE977" i="9" s="1"/>
  <c r="BF977" i="9" s="1"/>
  <c r="BD729" i="9"/>
  <c r="BE729" i="9" s="1"/>
  <c r="BF729" i="9" s="1"/>
  <c r="BD852" i="9"/>
  <c r="BE852" i="9" s="1"/>
  <c r="BF852" i="9" s="1"/>
  <c r="BD1001" i="9"/>
  <c r="BE1001" i="9" s="1"/>
  <c r="BF1001" i="9" s="1"/>
  <c r="BD884" i="9"/>
  <c r="BE884" i="9" s="1"/>
  <c r="BF884" i="9" s="1"/>
  <c r="BD1000" i="9"/>
  <c r="BE1000" i="9" s="1"/>
  <c r="BF1000" i="9" s="1"/>
  <c r="BD753" i="9"/>
  <c r="BE753" i="9" s="1"/>
  <c r="BF753" i="9" s="1"/>
  <c r="BD1010" i="9"/>
  <c r="BE1010" i="9" s="1"/>
  <c r="BF1010" i="9" s="1"/>
  <c r="BD904" i="9"/>
  <c r="BE904" i="9" s="1"/>
  <c r="BF904" i="9" s="1"/>
  <c r="BD854" i="9"/>
  <c r="BE854" i="9" s="1"/>
  <c r="BF854" i="9" s="1"/>
  <c r="BD906" i="9"/>
  <c r="BE906" i="9" s="1"/>
  <c r="BF906" i="9" s="1"/>
  <c r="BD797" i="9"/>
  <c r="BE797" i="9" s="1"/>
  <c r="BF797" i="9" s="1"/>
  <c r="BD794" i="9"/>
  <c r="BE794" i="9" s="1"/>
  <c r="BF794" i="9" s="1"/>
  <c r="BD958" i="9"/>
  <c r="BE958" i="9" s="1"/>
  <c r="BF958" i="9" s="1"/>
  <c r="BD827" i="9"/>
  <c r="BE827" i="9" s="1"/>
  <c r="BF827" i="9" s="1"/>
  <c r="BD879" i="9"/>
  <c r="BE879" i="9" s="1"/>
  <c r="BF879" i="9" s="1"/>
  <c r="BD937" i="9"/>
  <c r="BE937" i="9" s="1"/>
  <c r="BF937" i="9" s="1"/>
  <c r="BD953" i="9"/>
  <c r="BE953" i="9" s="1"/>
  <c r="BF953" i="9" s="1"/>
  <c r="BD859" i="9"/>
  <c r="BE859" i="9" s="1"/>
  <c r="BF859" i="9" s="1"/>
  <c r="AZ855" i="9"/>
  <c r="BA855" i="9" s="1"/>
  <c r="BD720" i="9"/>
  <c r="BE720" i="9" s="1"/>
  <c r="BF720" i="9" s="1"/>
  <c r="AZ897" i="9"/>
  <c r="BA897" i="9" s="1"/>
  <c r="BD970" i="9"/>
  <c r="BE970" i="9" s="1"/>
  <c r="BF970" i="9" s="1"/>
  <c r="AZ982" i="9"/>
  <c r="BA982" i="9" s="1"/>
  <c r="AZ994" i="9"/>
  <c r="BA994" i="9" s="1"/>
  <c r="BD989" i="9"/>
  <c r="BE989" i="9" s="1"/>
  <c r="BF989" i="9" s="1"/>
  <c r="BD791" i="9"/>
  <c r="BE791" i="9" s="1"/>
  <c r="BF791" i="9" s="1"/>
  <c r="BD944" i="9"/>
  <c r="BE944" i="9" s="1"/>
  <c r="BF944" i="9" s="1"/>
  <c r="BD978" i="9"/>
  <c r="BE978" i="9" s="1"/>
  <c r="BF978" i="9" s="1"/>
  <c r="BD967" i="9"/>
  <c r="BE967" i="9" s="1"/>
  <c r="BF967" i="9" s="1"/>
  <c r="BD774" i="9"/>
  <c r="BE774" i="9" s="1"/>
  <c r="BF774" i="9" s="1"/>
  <c r="BD975" i="9"/>
  <c r="BE975" i="9" s="1"/>
  <c r="BF975" i="9" s="1"/>
  <c r="BD866" i="9"/>
  <c r="BE866" i="9" s="1"/>
  <c r="BF866" i="9" s="1"/>
  <c r="BD856" i="9"/>
  <c r="BE856" i="9" s="1"/>
  <c r="BF856" i="9" s="1"/>
  <c r="BD773" i="9"/>
  <c r="BE773" i="9" s="1"/>
  <c r="BF773" i="9" s="1"/>
  <c r="BD885" i="9"/>
  <c r="BE885" i="9" s="1"/>
  <c r="BF885" i="9" s="1"/>
  <c r="BD930" i="9"/>
  <c r="BE930" i="9" s="1"/>
  <c r="BF930" i="9" s="1"/>
  <c r="BD721" i="9"/>
  <c r="BE721" i="9" s="1"/>
  <c r="BF721" i="9" s="1"/>
  <c r="BD804" i="9"/>
  <c r="BE804" i="9" s="1"/>
  <c r="BF804" i="9" s="1"/>
  <c r="BD998" i="9"/>
  <c r="BE998" i="9" s="1"/>
  <c r="BF998" i="9" s="1"/>
  <c r="BD775" i="9"/>
  <c r="BE775" i="9" s="1"/>
  <c r="BF775" i="9" s="1"/>
  <c r="BD933" i="9"/>
  <c r="BE933" i="9" s="1"/>
  <c r="BF933" i="9" s="1"/>
  <c r="BD976" i="9"/>
  <c r="BE976" i="9" s="1"/>
  <c r="BF976" i="9" s="1"/>
  <c r="BD918" i="9"/>
  <c r="BE918" i="9" s="1"/>
  <c r="BF918" i="9" s="1"/>
  <c r="BD892" i="9"/>
  <c r="BE892" i="9" s="1"/>
  <c r="BF892" i="9" s="1"/>
  <c r="BD727" i="9"/>
  <c r="BE727" i="9" s="1"/>
  <c r="BF727" i="9" s="1"/>
  <c r="BD822" i="9"/>
  <c r="BE822" i="9" s="1"/>
  <c r="BF822" i="9" s="1"/>
  <c r="BD770" i="9"/>
  <c r="BE770" i="9" s="1"/>
  <c r="BF770" i="9" s="1"/>
  <c r="BD896" i="9"/>
  <c r="BE896" i="9" s="1"/>
  <c r="BF896" i="9" s="1"/>
  <c r="BD895" i="9"/>
  <c r="BE895" i="9" s="1"/>
  <c r="BF895" i="9" s="1"/>
  <c r="BD887" i="9"/>
  <c r="BE887" i="9" s="1"/>
  <c r="BF887" i="9" s="1"/>
  <c r="BD819" i="9"/>
  <c r="BE819" i="9" s="1"/>
  <c r="BF819" i="9" s="1"/>
  <c r="BD911" i="9"/>
  <c r="BE911" i="9" s="1"/>
  <c r="BF911" i="9" s="1"/>
  <c r="BD738" i="9"/>
  <c r="BE738" i="9" s="1"/>
  <c r="BF738" i="9" s="1"/>
  <c r="BD730" i="9"/>
  <c r="BE730" i="9" s="1"/>
  <c r="BF730" i="9" s="1"/>
  <c r="BD919" i="9"/>
  <c r="BE919" i="9" s="1"/>
  <c r="BF919" i="9" s="1"/>
  <c r="BD877" i="9"/>
  <c r="BE877" i="9" s="1"/>
  <c r="BF877" i="9" s="1"/>
  <c r="BD858" i="9"/>
  <c r="BE858" i="9" s="1"/>
  <c r="BF858" i="9" s="1"/>
  <c r="BD851" i="9"/>
  <c r="BE851" i="9" s="1"/>
  <c r="BF851" i="9" s="1"/>
  <c r="BD980" i="9"/>
  <c r="BE980" i="9" s="1"/>
  <c r="BF980" i="9" s="1"/>
  <c r="AZ814" i="9"/>
  <c r="BA814" i="9" s="1"/>
  <c r="BD835" i="9"/>
  <c r="BE835" i="9" s="1"/>
  <c r="BF835" i="9" s="1"/>
  <c r="BD832" i="9"/>
  <c r="BE832" i="9" s="1"/>
  <c r="BF832" i="9" s="1"/>
  <c r="BD927" i="9"/>
  <c r="BE927" i="9" s="1"/>
  <c r="BF927" i="9" s="1"/>
  <c r="BD889" i="9"/>
  <c r="BE889" i="9" s="1"/>
  <c r="BF889" i="9" s="1"/>
  <c r="BD939" i="9"/>
  <c r="BE939" i="9" s="1"/>
  <c r="BF939" i="9" s="1"/>
  <c r="BD963" i="9"/>
  <c r="BE963" i="9" s="1"/>
  <c r="BF963" i="9" s="1"/>
  <c r="BD846" i="9"/>
  <c r="BE846" i="9" s="1"/>
  <c r="BF846" i="9" s="1"/>
  <c r="BD752" i="9"/>
  <c r="BE752" i="9" s="1"/>
  <c r="BF752" i="9" s="1"/>
  <c r="BD820" i="9"/>
  <c r="BE820" i="9" s="1"/>
  <c r="BF820" i="9" s="1"/>
  <c r="BD757" i="9"/>
  <c r="BE757" i="9" s="1"/>
  <c r="BF757" i="9" s="1"/>
  <c r="BD985" i="9"/>
  <c r="BE985" i="9" s="1"/>
  <c r="BF985" i="9" s="1"/>
  <c r="BD742" i="9"/>
  <c r="BE742" i="9" s="1"/>
  <c r="BF742" i="9" s="1"/>
  <c r="BD950" i="9"/>
  <c r="BE950" i="9" s="1"/>
  <c r="BF950" i="9" s="1"/>
  <c r="BD987" i="9"/>
  <c r="BE987" i="9" s="1"/>
  <c r="BF987" i="9" s="1"/>
  <c r="BD1011" i="9"/>
  <c r="BE1011" i="9" s="1"/>
  <c r="BF1011" i="9" s="1"/>
  <c r="BD890" i="9"/>
  <c r="BE890" i="9" s="1"/>
  <c r="BF890" i="9" s="1"/>
  <c r="BD828" i="9"/>
  <c r="BE828" i="9" s="1"/>
  <c r="BF828" i="9" s="1"/>
  <c r="BD972" i="9"/>
  <c r="BE972" i="9" s="1"/>
  <c r="BF972" i="9" s="1"/>
  <c r="BD805" i="9"/>
  <c r="BE805" i="9" s="1"/>
  <c r="BF805" i="9" s="1"/>
  <c r="BD844" i="9"/>
  <c r="BE844" i="9" s="1"/>
  <c r="BF844" i="9" s="1"/>
  <c r="BD1008" i="9"/>
  <c r="BE1008" i="9" s="1"/>
  <c r="BF1008" i="9" s="1"/>
  <c r="BD938" i="9"/>
  <c r="BE938" i="9" s="1"/>
  <c r="BF938" i="9" s="1"/>
  <c r="BD875" i="9"/>
  <c r="BE875" i="9" s="1"/>
  <c r="BF875" i="9" s="1"/>
  <c r="BD772" i="9"/>
  <c r="BE772" i="9" s="1"/>
  <c r="BF772" i="9" s="1"/>
  <c r="BD923" i="9"/>
  <c r="BE923" i="9" s="1"/>
  <c r="BF923" i="9" s="1"/>
  <c r="BD725" i="9"/>
  <c r="BE725" i="9" s="1"/>
  <c r="BF725" i="9" s="1"/>
  <c r="BD961" i="9"/>
  <c r="BE961" i="9" s="1"/>
  <c r="BF961" i="9" s="1"/>
  <c r="BD997" i="9"/>
  <c r="BE997" i="9" s="1"/>
  <c r="BF997" i="9" s="1"/>
  <c r="BD782" i="9"/>
  <c r="BE782" i="9" s="1"/>
  <c r="BF782" i="9" s="1"/>
  <c r="BD932" i="9"/>
  <c r="BE932" i="9" s="1"/>
  <c r="BF932" i="9" s="1"/>
  <c r="BD743" i="9"/>
  <c r="BE743" i="9" s="1"/>
  <c r="BF743" i="9" s="1"/>
  <c r="BD763" i="9"/>
  <c r="BE763" i="9" s="1"/>
  <c r="BF763" i="9" s="1"/>
  <c r="BD800" i="9"/>
  <c r="BE800" i="9" s="1"/>
  <c r="BF800" i="9" s="1"/>
  <c r="AZ912" i="9"/>
  <c r="BA912" i="9" s="1"/>
  <c r="BD901" i="9"/>
  <c r="BE901" i="9" s="1"/>
  <c r="BF901" i="9" s="1"/>
  <c r="BD915" i="9"/>
  <c r="BE915" i="9" s="1"/>
  <c r="BF915" i="9" s="1"/>
  <c r="BD783" i="9"/>
  <c r="BE783" i="9" s="1"/>
  <c r="BF783" i="9" s="1"/>
  <c r="BD943" i="9"/>
  <c r="BE943" i="9" s="1"/>
  <c r="BF943" i="9" s="1"/>
  <c r="BD796" i="9"/>
  <c r="BE796" i="9" s="1"/>
  <c r="BF796" i="9" s="1"/>
  <c r="BD883" i="9"/>
  <c r="BE883" i="9" s="1"/>
  <c r="BF883" i="9" s="1"/>
  <c r="BD864" i="9"/>
  <c r="BE864" i="9" s="1"/>
  <c r="BF864" i="9" s="1"/>
  <c r="BD847" i="9"/>
  <c r="BE847" i="9" s="1"/>
  <c r="BF847" i="9" s="1"/>
  <c r="BD964" i="9"/>
  <c r="BE964" i="9" s="1"/>
  <c r="BF964" i="9" s="1"/>
  <c r="AZ833" i="9"/>
  <c r="BA833" i="9" s="1"/>
  <c r="BD905" i="9"/>
  <c r="BE905" i="9" s="1"/>
  <c r="BF905" i="9" s="1"/>
  <c r="BD907" i="9"/>
  <c r="BE907" i="9" s="1"/>
  <c r="BF907" i="9" s="1"/>
  <c r="BD787" i="9"/>
  <c r="BE787" i="9" s="1"/>
  <c r="BF787" i="9" s="1"/>
  <c r="BD843" i="9"/>
  <c r="BE843" i="9" s="1"/>
  <c r="BF843" i="9" s="1"/>
  <c r="BD715" i="9"/>
  <c r="BE715" i="9" s="1"/>
  <c r="BF715" i="9" s="1"/>
  <c r="BD979" i="9"/>
  <c r="BE979" i="9" s="1"/>
  <c r="BF979" i="9" s="1"/>
  <c r="BD862" i="9"/>
  <c r="BE862" i="9" s="1"/>
  <c r="BF862" i="9" s="1"/>
  <c r="BD995" i="9"/>
  <c r="BE995" i="9" s="1"/>
  <c r="BF995" i="9" s="1"/>
  <c r="BD766" i="9"/>
  <c r="BE766" i="9" s="1"/>
  <c r="BF766" i="9" s="1"/>
  <c r="BD986" i="9"/>
  <c r="BE986" i="9" s="1"/>
  <c r="BF986" i="9" s="1"/>
  <c r="BD920" i="9"/>
  <c r="BE920" i="9" s="1"/>
  <c r="BF920" i="9" s="1"/>
  <c r="BD788" i="9"/>
  <c r="BE788" i="9" s="1"/>
  <c r="BF788" i="9" s="1"/>
  <c r="BD876" i="9"/>
  <c r="BE876" i="9" s="1"/>
  <c r="BF876" i="9" s="1"/>
  <c r="BD719" i="9"/>
  <c r="BE719" i="9" s="1"/>
  <c r="BF719" i="9" s="1"/>
  <c r="BD940" i="9"/>
  <c r="BE940" i="9" s="1"/>
  <c r="BF940" i="9" s="1"/>
  <c r="BD941" i="9"/>
  <c r="BE941" i="9" s="1"/>
  <c r="BF941" i="9" s="1"/>
  <c r="BD747" i="9"/>
  <c r="BE747" i="9" s="1"/>
  <c r="BF747" i="9" s="1"/>
  <c r="BD737" i="9"/>
  <c r="BE737" i="9" s="1"/>
  <c r="BF737" i="9" s="1"/>
  <c r="BD1014" i="9"/>
  <c r="BE1014" i="9" s="1"/>
  <c r="BF1014" i="9" s="1"/>
  <c r="BD836" i="9"/>
  <c r="BE836" i="9" s="1"/>
  <c r="BF836" i="9" s="1"/>
  <c r="BD767" i="9"/>
  <c r="BE767" i="9" s="1"/>
  <c r="BF767" i="9" s="1"/>
  <c r="BD733" i="9"/>
  <c r="BE733" i="9" s="1"/>
  <c r="BF733" i="9" s="1"/>
  <c r="BD928" i="9"/>
  <c r="BE928" i="9" s="1"/>
  <c r="BF928" i="9" s="1"/>
  <c r="AZ808" i="9"/>
  <c r="BA808" i="9" s="1"/>
  <c r="BD748" i="9"/>
  <c r="BE748" i="9" s="1"/>
  <c r="BF748" i="9" s="1"/>
  <c r="BD870" i="9"/>
  <c r="BE870" i="9" s="1"/>
  <c r="BF870" i="9" s="1"/>
  <c r="BD902" i="9"/>
  <c r="BE902" i="9" s="1"/>
  <c r="BF902" i="9" s="1"/>
  <c r="BD786" i="9"/>
  <c r="BE786" i="9" s="1"/>
  <c r="BF786" i="9" s="1"/>
  <c r="BD768" i="9"/>
  <c r="BE768" i="9" s="1"/>
  <c r="BF768" i="9" s="1"/>
  <c r="BD824" i="9"/>
  <c r="BE824" i="9" s="1"/>
  <c r="BF824" i="9" s="1"/>
  <c r="BD880" i="9"/>
  <c r="BE880" i="9" s="1"/>
  <c r="BF880" i="9" s="1"/>
  <c r="BD894" i="9"/>
  <c r="BE894" i="9" s="1"/>
  <c r="BF894" i="9" s="1"/>
  <c r="BD817" i="9"/>
  <c r="BE817" i="9" s="1"/>
  <c r="BF817" i="9" s="1"/>
  <c r="AG64" i="9"/>
  <c r="AG579" i="9"/>
  <c r="AI579" i="9"/>
  <c r="AH579" i="9"/>
  <c r="AF579" i="9"/>
  <c r="AE579" i="9"/>
  <c r="AJ579" i="9" s="1"/>
  <c r="AH397" i="9"/>
  <c r="AG397" i="9"/>
  <c r="AF397" i="9"/>
  <c r="AI397" i="9"/>
  <c r="AE397" i="9"/>
  <c r="AI421" i="9"/>
  <c r="AH421" i="9"/>
  <c r="AG421" i="9"/>
  <c r="AF421" i="9"/>
  <c r="AE421" i="9"/>
  <c r="AG468" i="9"/>
  <c r="AF468" i="9"/>
  <c r="AE468" i="9"/>
  <c r="AI468" i="9"/>
  <c r="AH468" i="9"/>
  <c r="AG294" i="9"/>
  <c r="AF294" i="9"/>
  <c r="AE294" i="9"/>
  <c r="AI294" i="9"/>
  <c r="AH294" i="9"/>
  <c r="AI477" i="9"/>
  <c r="AH477" i="9"/>
  <c r="AG477" i="9"/>
  <c r="AF477" i="9"/>
  <c r="AE477" i="9"/>
  <c r="AH655" i="9"/>
  <c r="AG655" i="9"/>
  <c r="AF655" i="9"/>
  <c r="AE655" i="9"/>
  <c r="AI655" i="9"/>
  <c r="AF283" i="9"/>
  <c r="AG283" i="9"/>
  <c r="AE283" i="9"/>
  <c r="AI283" i="9"/>
  <c r="AH283" i="9"/>
  <c r="AH389" i="9"/>
  <c r="AE389" i="9"/>
  <c r="AG389" i="9"/>
  <c r="AF389" i="9"/>
  <c r="AI389" i="9"/>
  <c r="AI304" i="9"/>
  <c r="AE304" i="9"/>
  <c r="AH304" i="9"/>
  <c r="AG304" i="9"/>
  <c r="AF304" i="9"/>
  <c r="AF223" i="9"/>
  <c r="AG223" i="9"/>
  <c r="AI223" i="9"/>
  <c r="AH223" i="9"/>
  <c r="AE223" i="9"/>
  <c r="AI599" i="9"/>
  <c r="AF599" i="9"/>
  <c r="AE599" i="9"/>
  <c r="AH599" i="9"/>
  <c r="AG599" i="9"/>
  <c r="AI143" i="9"/>
  <c r="AH143" i="9"/>
  <c r="AG143" i="9"/>
  <c r="AF143" i="9"/>
  <c r="AE143" i="9"/>
  <c r="AI652" i="9"/>
  <c r="AH652" i="9"/>
  <c r="AE652" i="9"/>
  <c r="AF652" i="9"/>
  <c r="AG652" i="9"/>
  <c r="AG663" i="9"/>
  <c r="AI663" i="9"/>
  <c r="AF663" i="9"/>
  <c r="AH663" i="9"/>
  <c r="AE663" i="9"/>
  <c r="AE300" i="9"/>
  <c r="AF300" i="9"/>
  <c r="AH300" i="9"/>
  <c r="AI300" i="9"/>
  <c r="AG300" i="9"/>
  <c r="AI401" i="9"/>
  <c r="AH401" i="9"/>
  <c r="AG401" i="9"/>
  <c r="AE401" i="9"/>
  <c r="AF401" i="9"/>
  <c r="AF702" i="9"/>
  <c r="AH702" i="9"/>
  <c r="AG702" i="9"/>
  <c r="AE702" i="9"/>
  <c r="AI702" i="9"/>
  <c r="AH381" i="9"/>
  <c r="AF381" i="9"/>
  <c r="AI381" i="9"/>
  <c r="AE381" i="9"/>
  <c r="AG381" i="9"/>
  <c r="AI54" i="9"/>
  <c r="AH54" i="9"/>
  <c r="AG54" i="9"/>
  <c r="AF54" i="9"/>
  <c r="AE54" i="9"/>
  <c r="AH373" i="9"/>
  <c r="AG373" i="9"/>
  <c r="AF373" i="9"/>
  <c r="AI373" i="9"/>
  <c r="AE373" i="9"/>
  <c r="AH337" i="9"/>
  <c r="AG337" i="9"/>
  <c r="AF337" i="9"/>
  <c r="AI337" i="9"/>
  <c r="AE337" i="9"/>
  <c r="AI340" i="9"/>
  <c r="AE340" i="9"/>
  <c r="AH340" i="9"/>
  <c r="AG340" i="9"/>
  <c r="AF340" i="9"/>
  <c r="AH417" i="9"/>
  <c r="AG417" i="9"/>
  <c r="AF417" i="9"/>
  <c r="AE417" i="9"/>
  <c r="AI417" i="9"/>
  <c r="AF644" i="9"/>
  <c r="AI644" i="9"/>
  <c r="AH644" i="9"/>
  <c r="AE644" i="9"/>
  <c r="AG644" i="9"/>
  <c r="AH684" i="9"/>
  <c r="AG684" i="9"/>
  <c r="AF684" i="9"/>
  <c r="AE684" i="9"/>
  <c r="AI684" i="9"/>
  <c r="AE613" i="9"/>
  <c r="AH613" i="9"/>
  <c r="AG613" i="9"/>
  <c r="AI613" i="9"/>
  <c r="AF613" i="9"/>
  <c r="AI174" i="9"/>
  <c r="AH174" i="9"/>
  <c r="AG174" i="9"/>
  <c r="AF174" i="9"/>
  <c r="AE174" i="9"/>
  <c r="AI198" i="9"/>
  <c r="AF198" i="9"/>
  <c r="AE198" i="9"/>
  <c r="AH198" i="9"/>
  <c r="AG198" i="9"/>
  <c r="AI445" i="9"/>
  <c r="AH445" i="9"/>
  <c r="AG445" i="9"/>
  <c r="AF445" i="9"/>
  <c r="AE445" i="9"/>
  <c r="AG654" i="9"/>
  <c r="AF654" i="9"/>
  <c r="AI654" i="9"/>
  <c r="AH654" i="9"/>
  <c r="AE654" i="9"/>
  <c r="AF275" i="9"/>
  <c r="AE275" i="9"/>
  <c r="AI275" i="9"/>
  <c r="AH275" i="9"/>
  <c r="AG275" i="9"/>
  <c r="AE538" i="9"/>
  <c r="AI538" i="9"/>
  <c r="AH538" i="9"/>
  <c r="AG538" i="9"/>
  <c r="AF538" i="9"/>
  <c r="AI623" i="9"/>
  <c r="AF623" i="9"/>
  <c r="AE623" i="9"/>
  <c r="AH623" i="9"/>
  <c r="AG623" i="9"/>
  <c r="AI122" i="9"/>
  <c r="AH122" i="9"/>
  <c r="AG122" i="9"/>
  <c r="AF122" i="9"/>
  <c r="AE122" i="9"/>
  <c r="AE661" i="9"/>
  <c r="AH661" i="9"/>
  <c r="AG661" i="9"/>
  <c r="AF661" i="9"/>
  <c r="AI661" i="9"/>
  <c r="AG446" i="9"/>
  <c r="AF446" i="9"/>
  <c r="AE446" i="9"/>
  <c r="AH446" i="9"/>
  <c r="AI446" i="9"/>
  <c r="AI402" i="9"/>
  <c r="AH402" i="9"/>
  <c r="AG402" i="9"/>
  <c r="AF402" i="9"/>
  <c r="AE402" i="9"/>
  <c r="AE582" i="9"/>
  <c r="AI582" i="9"/>
  <c r="AH582" i="9"/>
  <c r="AG582" i="9"/>
  <c r="AF582" i="9"/>
  <c r="AI110" i="9"/>
  <c r="AH110" i="9"/>
  <c r="AG110" i="9"/>
  <c r="AF110" i="9"/>
  <c r="AE110" i="9"/>
  <c r="AF485" i="9"/>
  <c r="AE485" i="9"/>
  <c r="AI485" i="9"/>
  <c r="AH485" i="9"/>
  <c r="AG485" i="9"/>
  <c r="AF391" i="9"/>
  <c r="AG391" i="9"/>
  <c r="AI391" i="9"/>
  <c r="AH391" i="9"/>
  <c r="AE391" i="9"/>
  <c r="AI171" i="9"/>
  <c r="AE171" i="9"/>
  <c r="AH171" i="9"/>
  <c r="AG171" i="9"/>
  <c r="AF171" i="9"/>
  <c r="AH301" i="9"/>
  <c r="AG301" i="9"/>
  <c r="AF301" i="9"/>
  <c r="AI301" i="9"/>
  <c r="AE301" i="9"/>
  <c r="AE288" i="9"/>
  <c r="AF288" i="9"/>
  <c r="AG288" i="9"/>
  <c r="AH288" i="9"/>
  <c r="AI288" i="9"/>
  <c r="AF682" i="9"/>
  <c r="AE682" i="9"/>
  <c r="AG682" i="9"/>
  <c r="AI682" i="9"/>
  <c r="AH682" i="9"/>
  <c r="AI145" i="9"/>
  <c r="AH145" i="9"/>
  <c r="AG145" i="9"/>
  <c r="AF145" i="9"/>
  <c r="AE145" i="9"/>
  <c r="AG96" i="9"/>
  <c r="AF96" i="9"/>
  <c r="AE96" i="9"/>
  <c r="AI96" i="9"/>
  <c r="AH96" i="9"/>
  <c r="AG222" i="9"/>
  <c r="AF222" i="9"/>
  <c r="AE222" i="9"/>
  <c r="AH222" i="9"/>
  <c r="AI222" i="9"/>
  <c r="AE695" i="9"/>
  <c r="AG695" i="9"/>
  <c r="AI695" i="9"/>
  <c r="AH695" i="9"/>
  <c r="AF695" i="9"/>
  <c r="AI551" i="9"/>
  <c r="AH551" i="9"/>
  <c r="AG551" i="9"/>
  <c r="AF551" i="9"/>
  <c r="AE551" i="9"/>
  <c r="AI409" i="9"/>
  <c r="AH409" i="9"/>
  <c r="AG409" i="9"/>
  <c r="AF409" i="9"/>
  <c r="AE409" i="9"/>
  <c r="AG685" i="9"/>
  <c r="AI685" i="9"/>
  <c r="AH685" i="9"/>
  <c r="AF685" i="9"/>
  <c r="AE685" i="9"/>
  <c r="AF596" i="9"/>
  <c r="AI596" i="9"/>
  <c r="AH596" i="9"/>
  <c r="AG596" i="9"/>
  <c r="AE596" i="9"/>
  <c r="AE625" i="9"/>
  <c r="AH625" i="9"/>
  <c r="AG625" i="9"/>
  <c r="AI625" i="9"/>
  <c r="AF625" i="9"/>
  <c r="AE466" i="9"/>
  <c r="AI466" i="9"/>
  <c r="AH466" i="9"/>
  <c r="AG466" i="9"/>
  <c r="AF466" i="9"/>
  <c r="AI433" i="9"/>
  <c r="AH433" i="9"/>
  <c r="AG433" i="9"/>
  <c r="AF433" i="9"/>
  <c r="AE433" i="9"/>
  <c r="AE202" i="9"/>
  <c r="AF202" i="9"/>
  <c r="AI202" i="9"/>
  <c r="AH202" i="9"/>
  <c r="AG202" i="9"/>
  <c r="AI513" i="9"/>
  <c r="AH513" i="9"/>
  <c r="AG513" i="9"/>
  <c r="AF513" i="9"/>
  <c r="AE513" i="9"/>
  <c r="AE348" i="9"/>
  <c r="AF348" i="9"/>
  <c r="AI348" i="9"/>
  <c r="AH348" i="9"/>
  <c r="AG348" i="9"/>
  <c r="AI527" i="9"/>
  <c r="AH527" i="9"/>
  <c r="AG527" i="9"/>
  <c r="AF527" i="9"/>
  <c r="AE527" i="9"/>
  <c r="AG72" i="9"/>
  <c r="AF72" i="9"/>
  <c r="AE72" i="9"/>
  <c r="AI72" i="9"/>
  <c r="AH72" i="9"/>
  <c r="AE130" i="9"/>
  <c r="AF130" i="9"/>
  <c r="AI130" i="9"/>
  <c r="AH130" i="9"/>
  <c r="AG130" i="9"/>
  <c r="AI629" i="9"/>
  <c r="AF629" i="9"/>
  <c r="AE629" i="9"/>
  <c r="AH629" i="9"/>
  <c r="AG629" i="9"/>
  <c r="AH487" i="9"/>
  <c r="AG487" i="9"/>
  <c r="AF487" i="9"/>
  <c r="AE487" i="9"/>
  <c r="AI487" i="9"/>
  <c r="AE329" i="9"/>
  <c r="AG329" i="9"/>
  <c r="AH329" i="9"/>
  <c r="AI329" i="9"/>
  <c r="AF329" i="9"/>
  <c r="AI126" i="9"/>
  <c r="AH126" i="9"/>
  <c r="AG126" i="9"/>
  <c r="AF126" i="9"/>
  <c r="AE126" i="9"/>
  <c r="AI260" i="9"/>
  <c r="AH260" i="9"/>
  <c r="AG260" i="9"/>
  <c r="AF260" i="9"/>
  <c r="AE260" i="9"/>
  <c r="AJ260" i="9" s="1"/>
  <c r="AI191" i="9"/>
  <c r="AH191" i="9"/>
  <c r="AG191" i="9"/>
  <c r="AF191" i="9"/>
  <c r="AE191" i="9"/>
  <c r="AI86" i="9"/>
  <c r="AH86" i="9"/>
  <c r="AG86" i="9"/>
  <c r="AF86" i="9"/>
  <c r="AE86" i="9"/>
  <c r="AH463" i="9"/>
  <c r="AG463" i="9"/>
  <c r="AF463" i="9"/>
  <c r="AE463" i="9"/>
  <c r="AI463" i="9"/>
  <c r="AE565" i="9"/>
  <c r="AG565" i="9"/>
  <c r="AH565" i="9"/>
  <c r="AF565" i="9"/>
  <c r="AI565" i="9"/>
  <c r="AE687" i="9"/>
  <c r="AI687" i="9"/>
  <c r="AG687" i="9"/>
  <c r="AH687" i="9"/>
  <c r="AF687" i="9"/>
  <c r="AI674" i="9"/>
  <c r="AH674" i="9"/>
  <c r="AG674" i="9"/>
  <c r="AF674" i="9"/>
  <c r="AE674" i="9"/>
  <c r="AH543" i="9"/>
  <c r="AI543" i="9"/>
  <c r="AG543" i="9"/>
  <c r="AF543" i="9"/>
  <c r="AE543" i="9"/>
  <c r="AE269" i="9"/>
  <c r="AI269" i="9"/>
  <c r="AH269" i="9"/>
  <c r="AG269" i="9"/>
  <c r="AF269" i="9"/>
  <c r="AI102" i="9"/>
  <c r="AH102" i="9"/>
  <c r="AG102" i="9"/>
  <c r="AF102" i="9"/>
  <c r="AE102" i="9"/>
  <c r="AI268" i="9"/>
  <c r="AE268" i="9"/>
  <c r="AF268" i="9"/>
  <c r="AH268" i="9"/>
  <c r="AG268" i="9"/>
  <c r="AH619" i="9"/>
  <c r="AG619" i="9"/>
  <c r="AF619" i="9"/>
  <c r="AE619" i="9"/>
  <c r="AI619" i="9"/>
  <c r="AI676" i="9"/>
  <c r="AH676" i="9"/>
  <c r="AE676" i="9"/>
  <c r="AG676" i="9"/>
  <c r="AF676" i="9"/>
  <c r="AI155" i="9"/>
  <c r="AH155" i="9"/>
  <c r="AG155" i="9"/>
  <c r="AF155" i="9"/>
  <c r="AE155" i="9"/>
  <c r="AE94" i="9"/>
  <c r="AI94" i="9"/>
  <c r="AH94" i="9"/>
  <c r="AG94" i="9"/>
  <c r="AF94" i="9"/>
  <c r="AF557" i="9"/>
  <c r="AE557" i="9"/>
  <c r="AG557" i="9"/>
  <c r="AH557" i="9"/>
  <c r="AI557" i="9"/>
  <c r="AE637" i="9"/>
  <c r="AH637" i="9"/>
  <c r="AG637" i="9"/>
  <c r="AI637" i="9"/>
  <c r="AF637" i="9"/>
  <c r="AH631" i="9"/>
  <c r="AG631" i="9"/>
  <c r="AF631" i="9"/>
  <c r="AE631" i="9"/>
  <c r="AI631" i="9"/>
  <c r="AH160" i="9"/>
  <c r="AG160" i="9"/>
  <c r="AF160" i="9"/>
  <c r="AE160" i="9"/>
  <c r="AJ160" i="9" s="1"/>
  <c r="AI160" i="9"/>
  <c r="AE490" i="9"/>
  <c r="AI490" i="9"/>
  <c r="AH490" i="9"/>
  <c r="AG490" i="9"/>
  <c r="AF490" i="9"/>
  <c r="AI272" i="9"/>
  <c r="AH272" i="9"/>
  <c r="AG272" i="9"/>
  <c r="AE272" i="9"/>
  <c r="AJ272" i="9" s="1"/>
  <c r="AF272" i="9"/>
  <c r="AI76" i="9"/>
  <c r="AH76" i="9"/>
  <c r="AG76" i="9"/>
  <c r="AF76" i="9"/>
  <c r="AE76" i="9"/>
  <c r="AJ76" i="9" s="1"/>
  <c r="AI604" i="9"/>
  <c r="AH604" i="9"/>
  <c r="AE604" i="9"/>
  <c r="AG604" i="9"/>
  <c r="AF604" i="9"/>
  <c r="AI159" i="9"/>
  <c r="AE159" i="9"/>
  <c r="AH159" i="9"/>
  <c r="AG159" i="9"/>
  <c r="AF159" i="9"/>
  <c r="AI363" i="9"/>
  <c r="AH363" i="9"/>
  <c r="AG363" i="9"/>
  <c r="AF363" i="9"/>
  <c r="AE363" i="9"/>
  <c r="AG697" i="9"/>
  <c r="AI697" i="9"/>
  <c r="AH697" i="9"/>
  <c r="AF697" i="9"/>
  <c r="AE697" i="9"/>
  <c r="AI628" i="9"/>
  <c r="AH628" i="9"/>
  <c r="AE628" i="9"/>
  <c r="AG628" i="9"/>
  <c r="AF628" i="9"/>
  <c r="AI419" i="9"/>
  <c r="AH419" i="9"/>
  <c r="AG419" i="9"/>
  <c r="AF419" i="9"/>
  <c r="AE419" i="9"/>
  <c r="AI92" i="9"/>
  <c r="AH92" i="9"/>
  <c r="AG92" i="9"/>
  <c r="AF92" i="9"/>
  <c r="AE92" i="9"/>
  <c r="AH241" i="9"/>
  <c r="AG241" i="9"/>
  <c r="AF241" i="9"/>
  <c r="AI241" i="9"/>
  <c r="AE241" i="9"/>
  <c r="AJ241" i="9" s="1"/>
  <c r="AI539" i="9"/>
  <c r="AH539" i="9"/>
  <c r="AG539" i="9"/>
  <c r="AF539" i="9"/>
  <c r="AE539" i="9"/>
  <c r="AI592" i="9"/>
  <c r="AH592" i="9"/>
  <c r="AE592" i="9"/>
  <c r="AF592" i="9"/>
  <c r="AG592" i="9"/>
  <c r="AH187" i="9"/>
  <c r="AE187" i="9"/>
  <c r="AI187" i="9"/>
  <c r="AG187" i="9"/>
  <c r="AF187" i="9"/>
  <c r="AH511" i="9"/>
  <c r="AG511" i="9"/>
  <c r="AF511" i="9"/>
  <c r="AE511" i="9"/>
  <c r="AI511" i="9"/>
  <c r="AI256" i="9"/>
  <c r="AE256" i="9"/>
  <c r="AF256" i="9"/>
  <c r="AH256" i="9"/>
  <c r="AG256" i="9"/>
  <c r="AG639" i="9"/>
  <c r="AI639" i="9"/>
  <c r="AH639" i="9"/>
  <c r="AF639" i="9"/>
  <c r="AE639" i="9"/>
  <c r="AI255" i="9"/>
  <c r="AH255" i="9"/>
  <c r="AF255" i="9"/>
  <c r="AG255" i="9"/>
  <c r="AE255" i="9"/>
  <c r="AH189" i="9"/>
  <c r="AI189" i="9"/>
  <c r="AG189" i="9"/>
  <c r="AF189" i="9"/>
  <c r="AE189" i="9"/>
  <c r="AJ189" i="9" s="1"/>
  <c r="AI327" i="9"/>
  <c r="AH327" i="9"/>
  <c r="AG327" i="9"/>
  <c r="AF327" i="9"/>
  <c r="AE327" i="9"/>
  <c r="AE526" i="9"/>
  <c r="AI526" i="9"/>
  <c r="AH526" i="9"/>
  <c r="AG526" i="9"/>
  <c r="AF526" i="9"/>
  <c r="AI375" i="9"/>
  <c r="AH375" i="9"/>
  <c r="AF375" i="9"/>
  <c r="AE375" i="9"/>
  <c r="AG375" i="9"/>
  <c r="AF359" i="9"/>
  <c r="AE359" i="9"/>
  <c r="AI359" i="9"/>
  <c r="AH359" i="9"/>
  <c r="AG359" i="9"/>
  <c r="AG709" i="9"/>
  <c r="AI709" i="9"/>
  <c r="AE709" i="9"/>
  <c r="AH709" i="9"/>
  <c r="AF709" i="9"/>
  <c r="AI351" i="9"/>
  <c r="AH351" i="9"/>
  <c r="AG351" i="9"/>
  <c r="AF351" i="9"/>
  <c r="AE351" i="9"/>
  <c r="AE221" i="9"/>
  <c r="AG221" i="9"/>
  <c r="AF221" i="9"/>
  <c r="AI221" i="9"/>
  <c r="AH221" i="9"/>
  <c r="AI542" i="9"/>
  <c r="AH542" i="9"/>
  <c r="AG542" i="9"/>
  <c r="AF542" i="9"/>
  <c r="AE542" i="9"/>
  <c r="AJ542" i="9" s="1"/>
  <c r="AI455" i="9"/>
  <c r="AH455" i="9"/>
  <c r="AG455" i="9"/>
  <c r="AF455" i="9"/>
  <c r="AE455" i="9"/>
  <c r="AI128" i="9"/>
  <c r="AH128" i="9"/>
  <c r="AG128" i="9"/>
  <c r="AF128" i="9"/>
  <c r="AE128" i="9"/>
  <c r="AH519" i="9"/>
  <c r="AI519" i="9"/>
  <c r="AG519" i="9"/>
  <c r="AF519" i="9"/>
  <c r="AE519" i="9"/>
  <c r="AI659" i="9"/>
  <c r="AF659" i="9"/>
  <c r="AE659" i="9"/>
  <c r="AJ659" i="9" s="1"/>
  <c r="AH659" i="9"/>
  <c r="AG659" i="9"/>
  <c r="AI491" i="9"/>
  <c r="AF491" i="9"/>
  <c r="AE491" i="9"/>
  <c r="AG491" i="9"/>
  <c r="AH491" i="9"/>
  <c r="AG627" i="9"/>
  <c r="AI627" i="9"/>
  <c r="AE627" i="9"/>
  <c r="AH627" i="9"/>
  <c r="AF627" i="9"/>
  <c r="AF427" i="9"/>
  <c r="AE427" i="9"/>
  <c r="AI427" i="9"/>
  <c r="AG427" i="9"/>
  <c r="AH427" i="9"/>
  <c r="AE252" i="9"/>
  <c r="AF252" i="9"/>
  <c r="AI252" i="9"/>
  <c r="AH252" i="9"/>
  <c r="AG252" i="9"/>
  <c r="AG266" i="9"/>
  <c r="AH266" i="9"/>
  <c r="AI266" i="9"/>
  <c r="AF266" i="9"/>
  <c r="AE266" i="9"/>
  <c r="AJ266" i="9" s="1"/>
  <c r="AI203" i="9"/>
  <c r="AH203" i="9"/>
  <c r="AG203" i="9"/>
  <c r="AF203" i="9"/>
  <c r="AE203" i="9"/>
  <c r="AE228" i="9"/>
  <c r="AF228" i="9"/>
  <c r="AI228" i="9"/>
  <c r="AH228" i="9"/>
  <c r="AG228" i="9"/>
  <c r="AF263" i="9"/>
  <c r="AE263" i="9"/>
  <c r="AH263" i="9"/>
  <c r="AI263" i="9"/>
  <c r="AG263" i="9"/>
  <c r="AI626" i="9"/>
  <c r="AH626" i="9"/>
  <c r="AG626" i="9"/>
  <c r="AF626" i="9"/>
  <c r="AE626" i="9"/>
  <c r="AE197" i="9"/>
  <c r="AI197" i="9"/>
  <c r="AH197" i="9"/>
  <c r="AG197" i="9"/>
  <c r="AF197" i="9"/>
  <c r="AH212" i="9"/>
  <c r="AG212" i="9"/>
  <c r="AF212" i="9"/>
  <c r="AE212" i="9"/>
  <c r="AI212" i="9"/>
  <c r="AH285" i="9"/>
  <c r="AI285" i="9"/>
  <c r="AF285" i="9"/>
  <c r="AE285" i="9"/>
  <c r="AG285" i="9"/>
  <c r="AG156" i="9"/>
  <c r="AH156" i="9"/>
  <c r="AI156" i="9"/>
  <c r="AF156" i="9"/>
  <c r="AE156" i="9"/>
  <c r="AJ156" i="9" s="1"/>
  <c r="AH555" i="9"/>
  <c r="AI555" i="9"/>
  <c r="AG555" i="9"/>
  <c r="AF555" i="9"/>
  <c r="AE555" i="9"/>
  <c r="AI308" i="9"/>
  <c r="AH308" i="9"/>
  <c r="AG308" i="9"/>
  <c r="AF308" i="9"/>
  <c r="AE308" i="9"/>
  <c r="AE142" i="9"/>
  <c r="AF142" i="9"/>
  <c r="AI142" i="9"/>
  <c r="AH142" i="9"/>
  <c r="AG142" i="9"/>
  <c r="AG548" i="9"/>
  <c r="AI548" i="9"/>
  <c r="AH548" i="9"/>
  <c r="AF548" i="9"/>
  <c r="AE548" i="9"/>
  <c r="AG314" i="9"/>
  <c r="AH314" i="9"/>
  <c r="AI314" i="9"/>
  <c r="AF314" i="9"/>
  <c r="AE314" i="9"/>
  <c r="AG512" i="9"/>
  <c r="AE512" i="9"/>
  <c r="AI512" i="9"/>
  <c r="AF512" i="9"/>
  <c r="AH512" i="9"/>
  <c r="AH595" i="9"/>
  <c r="AG595" i="9"/>
  <c r="AF595" i="9"/>
  <c r="AE595" i="9"/>
  <c r="AI595" i="9"/>
  <c r="AI665" i="9"/>
  <c r="AF665" i="9"/>
  <c r="AE665" i="9"/>
  <c r="AH665" i="9"/>
  <c r="AG665" i="9"/>
  <c r="AF347" i="9"/>
  <c r="AE347" i="9"/>
  <c r="AI347" i="9"/>
  <c r="AH347" i="9"/>
  <c r="AG347" i="9"/>
  <c r="AE577" i="9"/>
  <c r="AI577" i="9"/>
  <c r="AH577" i="9"/>
  <c r="AG577" i="9"/>
  <c r="AF577" i="9"/>
  <c r="AG618" i="9"/>
  <c r="AF618" i="9"/>
  <c r="AI618" i="9"/>
  <c r="AH618" i="9"/>
  <c r="AE618" i="9"/>
  <c r="AI339" i="9"/>
  <c r="AH339" i="9"/>
  <c r="AG339" i="9"/>
  <c r="AF339" i="9"/>
  <c r="AE339" i="9"/>
  <c r="AH321" i="9"/>
  <c r="AI321" i="9"/>
  <c r="AF321" i="9"/>
  <c r="AG321" i="9"/>
  <c r="AE321" i="9"/>
  <c r="AI438" i="9"/>
  <c r="AH438" i="9"/>
  <c r="AG438" i="9"/>
  <c r="AF438" i="9"/>
  <c r="AE438" i="9"/>
  <c r="AI97" i="9"/>
  <c r="AH97" i="9"/>
  <c r="AG97" i="9"/>
  <c r="AF97" i="9"/>
  <c r="AE97" i="9"/>
  <c r="AE353" i="9"/>
  <c r="AI353" i="9"/>
  <c r="AF353" i="9"/>
  <c r="AH353" i="9"/>
  <c r="AG353" i="9"/>
  <c r="AF259" i="9"/>
  <c r="AG259" i="9"/>
  <c r="AH259" i="9"/>
  <c r="AI259" i="9"/>
  <c r="AE259" i="9"/>
  <c r="AJ259" i="9" s="1"/>
  <c r="AI135" i="9"/>
  <c r="AE135" i="9"/>
  <c r="AH135" i="9"/>
  <c r="AG135" i="9"/>
  <c r="AF135" i="9"/>
  <c r="AI407" i="9"/>
  <c r="AH407" i="9"/>
  <c r="AG407" i="9"/>
  <c r="AF407" i="9"/>
  <c r="AE407" i="9"/>
  <c r="AF319" i="9"/>
  <c r="AG319" i="9"/>
  <c r="AI319" i="9"/>
  <c r="AH319" i="9"/>
  <c r="AE319" i="9"/>
  <c r="AI581" i="9"/>
  <c r="AF581" i="9"/>
  <c r="AH581" i="9"/>
  <c r="AG581" i="9"/>
  <c r="AE581" i="9"/>
  <c r="AF694" i="9"/>
  <c r="AE694" i="9"/>
  <c r="AH694" i="9"/>
  <c r="AG694" i="9"/>
  <c r="AI694" i="9"/>
  <c r="AI448" i="9"/>
  <c r="AH448" i="9"/>
  <c r="AG448" i="9"/>
  <c r="AF448" i="9"/>
  <c r="AE448" i="9"/>
  <c r="AJ448" i="9" s="1"/>
  <c r="AI705" i="9"/>
  <c r="AH705" i="9"/>
  <c r="AG705" i="9"/>
  <c r="AF705" i="9"/>
  <c r="AE705" i="9"/>
  <c r="AJ705" i="9" s="1"/>
  <c r="AH139" i="9"/>
  <c r="AE139" i="9"/>
  <c r="AI139" i="9"/>
  <c r="AG139" i="9"/>
  <c r="AF139" i="9"/>
  <c r="AG552" i="9"/>
  <c r="AF552" i="9"/>
  <c r="AE552" i="9"/>
  <c r="AJ552" i="9" s="1"/>
  <c r="AI552" i="9"/>
  <c r="AH552" i="9"/>
  <c r="AG230" i="9"/>
  <c r="AH230" i="9"/>
  <c r="AI230" i="9"/>
  <c r="AF230" i="9"/>
  <c r="AE230" i="9"/>
  <c r="AG630" i="9"/>
  <c r="AF630" i="9"/>
  <c r="AI630" i="9"/>
  <c r="AH630" i="9"/>
  <c r="AE630" i="9"/>
  <c r="AG177" i="9"/>
  <c r="AF177" i="9"/>
  <c r="AE177" i="9"/>
  <c r="AI177" i="9"/>
  <c r="AH177" i="9"/>
  <c r="AG362" i="9"/>
  <c r="AH362" i="9"/>
  <c r="AF362" i="9"/>
  <c r="AI362" i="9"/>
  <c r="AE362" i="9"/>
  <c r="AH669" i="9"/>
  <c r="AI669" i="9"/>
  <c r="AG669" i="9"/>
  <c r="AE669" i="9"/>
  <c r="AF669" i="9"/>
  <c r="AI460" i="9"/>
  <c r="AH460" i="9"/>
  <c r="AG460" i="9"/>
  <c r="AF460" i="9"/>
  <c r="AE460" i="9"/>
  <c r="AG476" i="9"/>
  <c r="AI476" i="9"/>
  <c r="AH476" i="9"/>
  <c r="AF476" i="9"/>
  <c r="AE476" i="9"/>
  <c r="AH385" i="9"/>
  <c r="AG385" i="9"/>
  <c r="AF385" i="9"/>
  <c r="AI385" i="9"/>
  <c r="AE385" i="9"/>
  <c r="AI57" i="9"/>
  <c r="AH57" i="9"/>
  <c r="AG57" i="9"/>
  <c r="AF57" i="9"/>
  <c r="AE57" i="9"/>
  <c r="AH277" i="9"/>
  <c r="AG277" i="9"/>
  <c r="AF277" i="9"/>
  <c r="AI277" i="9"/>
  <c r="AE277" i="9"/>
  <c r="AJ277" i="9" s="1"/>
  <c r="AG190" i="9"/>
  <c r="AH190" i="9"/>
  <c r="AF190" i="9"/>
  <c r="AE190" i="9"/>
  <c r="AI190" i="9"/>
  <c r="AI453" i="9"/>
  <c r="AH453" i="9"/>
  <c r="AG453" i="9"/>
  <c r="AF453" i="9"/>
  <c r="AE453" i="9"/>
  <c r="AI508" i="9"/>
  <c r="AH508" i="9"/>
  <c r="AG508" i="9"/>
  <c r="AE508" i="9"/>
  <c r="AF508" i="9"/>
  <c r="AH289" i="9"/>
  <c r="AG289" i="9"/>
  <c r="AF289" i="9"/>
  <c r="AI289" i="9"/>
  <c r="AE289" i="9"/>
  <c r="AE360" i="9"/>
  <c r="AF360" i="9"/>
  <c r="AI360" i="9"/>
  <c r="AH360" i="9"/>
  <c r="AG360" i="9"/>
  <c r="AF65" i="9"/>
  <c r="AE65" i="9"/>
  <c r="AI65" i="9"/>
  <c r="AH65" i="9"/>
  <c r="AG65" i="9"/>
  <c r="AI593" i="9"/>
  <c r="AF593" i="9"/>
  <c r="AE593" i="9"/>
  <c r="AG593" i="9"/>
  <c r="AH593" i="9"/>
  <c r="AI346" i="9"/>
  <c r="AE346" i="9"/>
  <c r="AF346" i="9"/>
  <c r="AH346" i="9"/>
  <c r="AG346" i="9"/>
  <c r="AG642" i="9"/>
  <c r="AF642" i="9"/>
  <c r="AI642" i="9"/>
  <c r="AH642" i="9"/>
  <c r="AE642" i="9"/>
  <c r="AH371" i="9"/>
  <c r="AF371" i="9"/>
  <c r="AE371" i="9"/>
  <c r="AG371" i="9"/>
  <c r="AI371" i="9"/>
  <c r="AI700" i="9"/>
  <c r="AG700" i="9"/>
  <c r="AF700" i="9"/>
  <c r="AH700" i="9"/>
  <c r="AE700" i="9"/>
  <c r="AI157" i="9"/>
  <c r="AH157" i="9"/>
  <c r="AG157" i="9"/>
  <c r="AF157" i="9"/>
  <c r="AE157" i="9"/>
  <c r="AJ157" i="9" s="1"/>
  <c r="AG398" i="9"/>
  <c r="AE398" i="9"/>
  <c r="AH398" i="9"/>
  <c r="AF398" i="9"/>
  <c r="AI398" i="9"/>
  <c r="AF247" i="9"/>
  <c r="AG247" i="9"/>
  <c r="AE247" i="9"/>
  <c r="AH247" i="9"/>
  <c r="AI247" i="9"/>
  <c r="AI378" i="9"/>
  <c r="AG378" i="9"/>
  <c r="AF378" i="9"/>
  <c r="AE378" i="9"/>
  <c r="AH378" i="9"/>
  <c r="AI641" i="9"/>
  <c r="AF641" i="9"/>
  <c r="AE641" i="9"/>
  <c r="AG641" i="9"/>
  <c r="AH641" i="9"/>
  <c r="AI688" i="9"/>
  <c r="AF688" i="9"/>
  <c r="AE688" i="9"/>
  <c r="AG688" i="9"/>
  <c r="AH688" i="9"/>
  <c r="AI52" i="9"/>
  <c r="AH52" i="9"/>
  <c r="AG52" i="9"/>
  <c r="AF52" i="9"/>
  <c r="AE52" i="9"/>
  <c r="AE675" i="9"/>
  <c r="AI675" i="9"/>
  <c r="AF675" i="9"/>
  <c r="AH675" i="9"/>
  <c r="AG675" i="9"/>
  <c r="AI44" i="9"/>
  <c r="AH44" i="9"/>
  <c r="AG44" i="9"/>
  <c r="AF44" i="9"/>
  <c r="AE44" i="9"/>
  <c r="AE384" i="9"/>
  <c r="AI384" i="9"/>
  <c r="AF384" i="9"/>
  <c r="AH384" i="9"/>
  <c r="AG384" i="9"/>
  <c r="AI217" i="9"/>
  <c r="AH217" i="9"/>
  <c r="AG217" i="9"/>
  <c r="AF217" i="9"/>
  <c r="AE217" i="9"/>
  <c r="AI479" i="9"/>
  <c r="AE479" i="9"/>
  <c r="AH479" i="9"/>
  <c r="AF479" i="9"/>
  <c r="AG479" i="9"/>
  <c r="AI617" i="9"/>
  <c r="AF617" i="9"/>
  <c r="AE617" i="9"/>
  <c r="AG617" i="9"/>
  <c r="AH617" i="9"/>
  <c r="AI653" i="9"/>
  <c r="AF653" i="9"/>
  <c r="AE653" i="9"/>
  <c r="AH653" i="9"/>
  <c r="AG653" i="9"/>
  <c r="AI226" i="9"/>
  <c r="AG226" i="9"/>
  <c r="AH226" i="9"/>
  <c r="AF226" i="9"/>
  <c r="AE226" i="9"/>
  <c r="AF271" i="9"/>
  <c r="AG271" i="9"/>
  <c r="AI271" i="9"/>
  <c r="AH271" i="9"/>
  <c r="AE271" i="9"/>
  <c r="AI633" i="9"/>
  <c r="AH633" i="9"/>
  <c r="AG633" i="9"/>
  <c r="AE633" i="9"/>
  <c r="AF633" i="9"/>
  <c r="AI416" i="9"/>
  <c r="AH416" i="9"/>
  <c r="AG416" i="9"/>
  <c r="AF416" i="9"/>
  <c r="AE416" i="9"/>
  <c r="AH357" i="9"/>
  <c r="AI357" i="9"/>
  <c r="AF357" i="9"/>
  <c r="AE357" i="9"/>
  <c r="AG357" i="9"/>
  <c r="AI443" i="9"/>
  <c r="AH443" i="9"/>
  <c r="AG443" i="9"/>
  <c r="AF443" i="9"/>
  <c r="AE443" i="9"/>
  <c r="AI183" i="9"/>
  <c r="AE183" i="9"/>
  <c r="AH183" i="9"/>
  <c r="AG183" i="9"/>
  <c r="AF183" i="9"/>
  <c r="AI81" i="9"/>
  <c r="AH81" i="9"/>
  <c r="AG81" i="9"/>
  <c r="AF81" i="9"/>
  <c r="AE81" i="9"/>
  <c r="AI458" i="9"/>
  <c r="AH458" i="9"/>
  <c r="AG458" i="9"/>
  <c r="AF458" i="9"/>
  <c r="AE458" i="9"/>
  <c r="AG194" i="9"/>
  <c r="AH194" i="9"/>
  <c r="AI194" i="9"/>
  <c r="AF194" i="9"/>
  <c r="AE194" i="9"/>
  <c r="AG500" i="9"/>
  <c r="AI500" i="9"/>
  <c r="AH500" i="9"/>
  <c r="AE500" i="9"/>
  <c r="AF500" i="9"/>
  <c r="AF415" i="9"/>
  <c r="AE415" i="9"/>
  <c r="AI415" i="9"/>
  <c r="AG415" i="9"/>
  <c r="AH415" i="9"/>
  <c r="AH483" i="9"/>
  <c r="AF483" i="9"/>
  <c r="AE483" i="9"/>
  <c r="AJ483" i="9" s="1"/>
  <c r="AG483" i="9"/>
  <c r="AI483" i="9"/>
  <c r="AG374" i="9"/>
  <c r="AE374" i="9"/>
  <c r="AH374" i="9"/>
  <c r="AI374" i="9"/>
  <c r="AF374" i="9"/>
  <c r="AF193" i="9"/>
  <c r="AG193" i="9"/>
  <c r="AI193" i="9"/>
  <c r="AH193" i="9"/>
  <c r="AE193" i="9"/>
  <c r="AG330" i="9"/>
  <c r="AF330" i="9"/>
  <c r="AE330" i="9"/>
  <c r="AI330" i="9"/>
  <c r="AH330" i="9"/>
  <c r="AI250" i="9"/>
  <c r="AF250" i="9"/>
  <c r="AE250" i="9"/>
  <c r="AH250" i="9"/>
  <c r="AG250" i="9"/>
  <c r="AH692" i="9"/>
  <c r="AG692" i="9"/>
  <c r="AF692" i="9"/>
  <c r="AI692" i="9"/>
  <c r="AE692" i="9"/>
  <c r="AI121" i="9"/>
  <c r="AH121" i="9"/>
  <c r="AG121" i="9"/>
  <c r="AF121" i="9"/>
  <c r="AE121" i="9"/>
  <c r="AI467" i="9"/>
  <c r="AH467" i="9"/>
  <c r="AG467" i="9"/>
  <c r="AE467" i="9"/>
  <c r="AF467" i="9"/>
  <c r="AG306" i="9"/>
  <c r="AF306" i="9"/>
  <c r="AE306" i="9"/>
  <c r="AI306" i="9"/>
  <c r="AH306" i="9"/>
  <c r="AI99" i="9"/>
  <c r="AH99" i="9"/>
  <c r="AG99" i="9"/>
  <c r="AF99" i="9"/>
  <c r="AE99" i="9"/>
  <c r="AI74" i="9"/>
  <c r="AH74" i="9"/>
  <c r="AG74" i="9"/>
  <c r="AF74" i="9"/>
  <c r="AE74" i="9"/>
  <c r="AI428" i="9"/>
  <c r="AH428" i="9"/>
  <c r="AG428" i="9"/>
  <c r="AF428" i="9"/>
  <c r="AE428" i="9"/>
  <c r="AE420" i="9"/>
  <c r="AI420" i="9"/>
  <c r="AH420" i="9"/>
  <c r="AF420" i="9"/>
  <c r="AG420" i="9"/>
  <c r="AG168" i="9"/>
  <c r="AH168" i="9"/>
  <c r="AI168" i="9"/>
  <c r="AF168" i="9"/>
  <c r="AE168" i="9"/>
  <c r="AF608" i="9"/>
  <c r="AI608" i="9"/>
  <c r="AH608" i="9"/>
  <c r="AG608" i="9"/>
  <c r="AE608" i="9"/>
  <c r="AJ608" i="9" s="1"/>
  <c r="AE502" i="9"/>
  <c r="AI502" i="9"/>
  <c r="AH502" i="9"/>
  <c r="AG502" i="9"/>
  <c r="AF502" i="9"/>
  <c r="AG302" i="9"/>
  <c r="AH302" i="9"/>
  <c r="AI302" i="9"/>
  <c r="AF302" i="9"/>
  <c r="AE302" i="9"/>
  <c r="AH207" i="9"/>
  <c r="AE207" i="9"/>
  <c r="AI207" i="9"/>
  <c r="AG207" i="9"/>
  <c r="AF207" i="9"/>
  <c r="AI414" i="9"/>
  <c r="AH414" i="9"/>
  <c r="AG414" i="9"/>
  <c r="AF414" i="9"/>
  <c r="AE414" i="9"/>
  <c r="AI679" i="9"/>
  <c r="AH679" i="9"/>
  <c r="AG679" i="9"/>
  <c r="AF679" i="9"/>
  <c r="AE679" i="9"/>
  <c r="AF678" i="9"/>
  <c r="AI678" i="9"/>
  <c r="AE678" i="9"/>
  <c r="AG678" i="9"/>
  <c r="AH678" i="9"/>
  <c r="AF343" i="9"/>
  <c r="AG343" i="9"/>
  <c r="AI343" i="9"/>
  <c r="AH343" i="9"/>
  <c r="AE343" i="9"/>
  <c r="AG258" i="9"/>
  <c r="AF258" i="9"/>
  <c r="AE258" i="9"/>
  <c r="AH258" i="9"/>
  <c r="AI258" i="9"/>
  <c r="AE365" i="9"/>
  <c r="AG365" i="9"/>
  <c r="AF365" i="9"/>
  <c r="AI365" i="9"/>
  <c r="AH365" i="9"/>
  <c r="AI111" i="9"/>
  <c r="AH111" i="9"/>
  <c r="AG111" i="9"/>
  <c r="AF111" i="9"/>
  <c r="AE111" i="9"/>
  <c r="AE58" i="9"/>
  <c r="AI58" i="9"/>
  <c r="AH58" i="9"/>
  <c r="AG58" i="9"/>
  <c r="AF58" i="9"/>
  <c r="AE589" i="9"/>
  <c r="AG589" i="9"/>
  <c r="AI589" i="9"/>
  <c r="AH589" i="9"/>
  <c r="AF589" i="9"/>
  <c r="AI47" i="9"/>
  <c r="AH47" i="9"/>
  <c r="AG47" i="9"/>
  <c r="AF47" i="9"/>
  <c r="AE47" i="9"/>
  <c r="AI291" i="9"/>
  <c r="AH291" i="9"/>
  <c r="AF291" i="9"/>
  <c r="AE291" i="9"/>
  <c r="AG291" i="9"/>
  <c r="AI267" i="9"/>
  <c r="AH267" i="9"/>
  <c r="AG267" i="9"/>
  <c r="AF267" i="9"/>
  <c r="AE267" i="9"/>
  <c r="AI200" i="9"/>
  <c r="AH200" i="9"/>
  <c r="AG200" i="9"/>
  <c r="AF200" i="9"/>
  <c r="AE200" i="9"/>
  <c r="AF632" i="9"/>
  <c r="AI632" i="9"/>
  <c r="AH632" i="9"/>
  <c r="AG632" i="9"/>
  <c r="AE632" i="9"/>
  <c r="AF497" i="9"/>
  <c r="AE497" i="9"/>
  <c r="AI497" i="9"/>
  <c r="AH497" i="9"/>
  <c r="AG497" i="9"/>
  <c r="AE550" i="9"/>
  <c r="AI550" i="9"/>
  <c r="AH550" i="9"/>
  <c r="AG550" i="9"/>
  <c r="AF550" i="9"/>
  <c r="AI640" i="9"/>
  <c r="AH640" i="9"/>
  <c r="AE640" i="9"/>
  <c r="AF640" i="9"/>
  <c r="AG640" i="9"/>
  <c r="AE82" i="9"/>
  <c r="AI82" i="9"/>
  <c r="AH82" i="9"/>
  <c r="AG82" i="9"/>
  <c r="AF82" i="9"/>
  <c r="AF517" i="9"/>
  <c r="AI517" i="9"/>
  <c r="AH517" i="9"/>
  <c r="AG517" i="9"/>
  <c r="AE517" i="9"/>
  <c r="AI549" i="9"/>
  <c r="AH549" i="9"/>
  <c r="AG549" i="9"/>
  <c r="AE549" i="9"/>
  <c r="AF549" i="9"/>
  <c r="AH585" i="9"/>
  <c r="AE585" i="9"/>
  <c r="AI585" i="9"/>
  <c r="AG585" i="9"/>
  <c r="AF585" i="9"/>
  <c r="AI69" i="9"/>
  <c r="AH69" i="9"/>
  <c r="AG69" i="9"/>
  <c r="AF69" i="9"/>
  <c r="AE69" i="9"/>
  <c r="AH573" i="9"/>
  <c r="AF573" i="9"/>
  <c r="AI573" i="9"/>
  <c r="AG573" i="9"/>
  <c r="AE573" i="9"/>
  <c r="AF331" i="9"/>
  <c r="AG331" i="9"/>
  <c r="AI331" i="9"/>
  <c r="AH331" i="9"/>
  <c r="AE331" i="9"/>
  <c r="AH658" i="9"/>
  <c r="AE658" i="9"/>
  <c r="AI658" i="9"/>
  <c r="AG658" i="9"/>
  <c r="AF658" i="9"/>
  <c r="AI664" i="9"/>
  <c r="AH664" i="9"/>
  <c r="AE664" i="9"/>
  <c r="AG664" i="9"/>
  <c r="AF664" i="9"/>
  <c r="AH261" i="9"/>
  <c r="AI261" i="9"/>
  <c r="AG261" i="9"/>
  <c r="AF261" i="9"/>
  <c r="AE261" i="9"/>
  <c r="AI489" i="9"/>
  <c r="AH489" i="9"/>
  <c r="AG489" i="9"/>
  <c r="AF489" i="9"/>
  <c r="AE489" i="9"/>
  <c r="AE514" i="9"/>
  <c r="AI514" i="9"/>
  <c r="AH514" i="9"/>
  <c r="AG514" i="9"/>
  <c r="AF514" i="9"/>
  <c r="AG524" i="9"/>
  <c r="AF524" i="9"/>
  <c r="AE524" i="9"/>
  <c r="AJ524" i="9" s="1"/>
  <c r="AH524" i="9"/>
  <c r="AI524" i="9"/>
  <c r="AG666" i="9"/>
  <c r="AF666" i="9"/>
  <c r="AI666" i="9"/>
  <c r="AH666" i="9"/>
  <c r="AE666" i="9"/>
  <c r="AI322" i="9"/>
  <c r="AH322" i="9"/>
  <c r="AG322" i="9"/>
  <c r="AF322" i="9"/>
  <c r="AE322" i="9"/>
  <c r="AE154" i="9"/>
  <c r="AF154" i="9"/>
  <c r="AI154" i="9"/>
  <c r="AH154" i="9"/>
  <c r="AG154" i="9"/>
  <c r="AI650" i="9"/>
  <c r="AH650" i="9"/>
  <c r="AG650" i="9"/>
  <c r="AF650" i="9"/>
  <c r="AE650" i="9"/>
  <c r="AI449" i="9"/>
  <c r="AH449" i="9"/>
  <c r="AG449" i="9"/>
  <c r="AE449" i="9"/>
  <c r="AJ449" i="9" s="1"/>
  <c r="AF449" i="9"/>
  <c r="AH586" i="9"/>
  <c r="AE586" i="9"/>
  <c r="AF586" i="9"/>
  <c r="AG586" i="9"/>
  <c r="AI586" i="9"/>
  <c r="AI544" i="9"/>
  <c r="AH544" i="9"/>
  <c r="AG544" i="9"/>
  <c r="AF544" i="9"/>
  <c r="AE544" i="9"/>
  <c r="AG713" i="9"/>
  <c r="AF713" i="9"/>
  <c r="AE713" i="9"/>
  <c r="AJ713" i="9" s="1"/>
  <c r="AI713" i="9"/>
  <c r="AH713" i="9"/>
  <c r="AI119" i="9"/>
  <c r="AH119" i="9"/>
  <c r="AG119" i="9"/>
  <c r="AF119" i="9"/>
  <c r="AE119" i="9"/>
  <c r="AJ119" i="9" s="1"/>
  <c r="AE204" i="9"/>
  <c r="AJ204" i="9" s="1"/>
  <c r="AF204" i="9"/>
  <c r="AI204" i="9"/>
  <c r="AG204" i="9"/>
  <c r="AH204" i="9"/>
  <c r="AF323" i="9"/>
  <c r="AE323" i="9"/>
  <c r="AI323" i="9"/>
  <c r="AH323" i="9"/>
  <c r="AG323" i="9"/>
  <c r="AH237" i="9"/>
  <c r="AI237" i="9"/>
  <c r="AG237" i="9"/>
  <c r="AF237" i="9"/>
  <c r="AE237" i="9"/>
  <c r="AI334" i="9"/>
  <c r="AE334" i="9"/>
  <c r="AG334" i="9"/>
  <c r="AF334" i="9"/>
  <c r="AH334" i="9"/>
  <c r="AI150" i="9"/>
  <c r="AH150" i="9"/>
  <c r="AG150" i="9"/>
  <c r="AF150" i="9"/>
  <c r="AE150" i="9"/>
  <c r="AJ150" i="9" s="1"/>
  <c r="AI605" i="9"/>
  <c r="AF605" i="9"/>
  <c r="AE605" i="9"/>
  <c r="AH605" i="9"/>
  <c r="AG605" i="9"/>
  <c r="AI344" i="9"/>
  <c r="AH344" i="9"/>
  <c r="AG344" i="9"/>
  <c r="AF344" i="9"/>
  <c r="AE344" i="9"/>
  <c r="AE264" i="9"/>
  <c r="AF264" i="9"/>
  <c r="AI264" i="9"/>
  <c r="AH264" i="9"/>
  <c r="AG264" i="9"/>
  <c r="AE396" i="9"/>
  <c r="AI396" i="9"/>
  <c r="AF396" i="9"/>
  <c r="AH396" i="9"/>
  <c r="AG396" i="9"/>
  <c r="AG410" i="9"/>
  <c r="AF410" i="9"/>
  <c r="AE410" i="9"/>
  <c r="AJ410" i="9" s="1"/>
  <c r="AH410" i="9"/>
  <c r="AI410" i="9"/>
  <c r="AF439" i="9"/>
  <c r="AE439" i="9"/>
  <c r="AI439" i="9"/>
  <c r="AG439" i="9"/>
  <c r="AH439" i="9"/>
  <c r="AE216" i="9"/>
  <c r="AF216" i="9"/>
  <c r="AG216" i="9"/>
  <c r="AH216" i="9"/>
  <c r="AI216" i="9"/>
  <c r="AI368" i="9"/>
  <c r="AH368" i="9"/>
  <c r="AG368" i="9"/>
  <c r="AF368" i="9"/>
  <c r="AE368" i="9"/>
  <c r="AJ368" i="9" s="1"/>
  <c r="AI85" i="9"/>
  <c r="AH85" i="9"/>
  <c r="AG85" i="9"/>
  <c r="AF85" i="9"/>
  <c r="AE85" i="9"/>
  <c r="AI61" i="9"/>
  <c r="AH61" i="9"/>
  <c r="AG61" i="9"/>
  <c r="AF61" i="9"/>
  <c r="AE61" i="9"/>
  <c r="AI105" i="9"/>
  <c r="AH105" i="9"/>
  <c r="AG105" i="9"/>
  <c r="AF105" i="9"/>
  <c r="AE105" i="9"/>
  <c r="AG180" i="9"/>
  <c r="AH180" i="9"/>
  <c r="AI180" i="9"/>
  <c r="AF180" i="9"/>
  <c r="AE180" i="9"/>
  <c r="AF461" i="9"/>
  <c r="AE461" i="9"/>
  <c r="AI461" i="9"/>
  <c r="AH461" i="9"/>
  <c r="AG461" i="9"/>
  <c r="AI566" i="9"/>
  <c r="AH566" i="9"/>
  <c r="AG566" i="9"/>
  <c r="AF566" i="9"/>
  <c r="AE566" i="9"/>
  <c r="AG120" i="9"/>
  <c r="AF120" i="9"/>
  <c r="AE120" i="9"/>
  <c r="AI120" i="9"/>
  <c r="AH120" i="9"/>
  <c r="AH559" i="9"/>
  <c r="AG559" i="9"/>
  <c r="AF559" i="9"/>
  <c r="AE559" i="9"/>
  <c r="AI559" i="9"/>
  <c r="AF149" i="9"/>
  <c r="AG149" i="9"/>
  <c r="AH149" i="9"/>
  <c r="AE149" i="9"/>
  <c r="AI149" i="9"/>
  <c r="AI208" i="9"/>
  <c r="AH208" i="9"/>
  <c r="AG208" i="9"/>
  <c r="AF208" i="9"/>
  <c r="AE208" i="9"/>
  <c r="AI662" i="9"/>
  <c r="AH662" i="9"/>
  <c r="AG662" i="9"/>
  <c r="AF662" i="9"/>
  <c r="AE662" i="9"/>
  <c r="AJ662" i="9" s="1"/>
  <c r="AI388" i="9"/>
  <c r="AG388" i="9"/>
  <c r="AE388" i="9"/>
  <c r="AF388" i="9"/>
  <c r="AH388" i="9"/>
  <c r="AI158" i="9"/>
  <c r="AF158" i="9"/>
  <c r="AE158" i="9"/>
  <c r="AH158" i="9"/>
  <c r="AG158" i="9"/>
  <c r="AF493" i="9"/>
  <c r="AI493" i="9"/>
  <c r="AH493" i="9"/>
  <c r="AG493" i="9"/>
  <c r="AE493" i="9"/>
  <c r="AI470" i="9"/>
  <c r="AH470" i="9"/>
  <c r="AG470" i="9"/>
  <c r="AF470" i="9"/>
  <c r="AE470" i="9"/>
  <c r="AI162" i="9"/>
  <c r="AH162" i="9"/>
  <c r="AG162" i="9"/>
  <c r="AF162" i="9"/>
  <c r="AE162" i="9"/>
  <c r="AJ162" i="9" s="1"/>
  <c r="AI104" i="9"/>
  <c r="AH104" i="9"/>
  <c r="AG104" i="9"/>
  <c r="AF104" i="9"/>
  <c r="AE104" i="9"/>
  <c r="AG354" i="9"/>
  <c r="AF354" i="9"/>
  <c r="AE354" i="9"/>
  <c r="AJ354" i="9" s="1"/>
  <c r="AH354" i="9"/>
  <c r="AI354" i="9"/>
  <c r="AI554" i="9"/>
  <c r="AH554" i="9"/>
  <c r="AG554" i="9"/>
  <c r="AF554" i="9"/>
  <c r="AE554" i="9"/>
  <c r="AI62" i="9"/>
  <c r="AH62" i="9"/>
  <c r="AG62" i="9"/>
  <c r="AF62" i="9"/>
  <c r="AE62" i="9"/>
  <c r="AI394" i="9"/>
  <c r="AG394" i="9"/>
  <c r="AE394" i="9"/>
  <c r="AF394" i="9"/>
  <c r="AH394" i="9"/>
  <c r="AF533" i="9"/>
  <c r="AE533" i="9"/>
  <c r="AI533" i="9"/>
  <c r="AH533" i="9"/>
  <c r="AG533" i="9"/>
  <c r="AE568" i="9"/>
  <c r="AI568" i="9"/>
  <c r="AH568" i="9"/>
  <c r="AG568" i="9"/>
  <c r="AF568" i="9"/>
  <c r="AF199" i="9"/>
  <c r="AG199" i="9"/>
  <c r="AE199" i="9"/>
  <c r="AI199" i="9"/>
  <c r="AH199" i="9"/>
  <c r="AI100" i="9"/>
  <c r="AH100" i="9"/>
  <c r="AG100" i="9"/>
  <c r="AF100" i="9"/>
  <c r="AE100" i="9"/>
  <c r="AG564" i="9"/>
  <c r="AF564" i="9"/>
  <c r="AE564" i="9"/>
  <c r="AJ564" i="9" s="1"/>
  <c r="AI564" i="9"/>
  <c r="AH564" i="9"/>
  <c r="AI681" i="9"/>
  <c r="AH681" i="9"/>
  <c r="AG681" i="9"/>
  <c r="AF681" i="9"/>
  <c r="AE681" i="9"/>
  <c r="AJ681" i="9" s="1"/>
  <c r="AG528" i="9"/>
  <c r="AF528" i="9"/>
  <c r="AE528" i="9"/>
  <c r="AH528" i="9"/>
  <c r="AI528" i="9"/>
  <c r="AH622" i="9"/>
  <c r="AE622" i="9"/>
  <c r="AI622" i="9"/>
  <c r="AF622" i="9"/>
  <c r="AG622" i="9"/>
  <c r="AI431" i="9"/>
  <c r="AH431" i="9"/>
  <c r="AG431" i="9"/>
  <c r="AF431" i="9"/>
  <c r="AE431" i="9"/>
  <c r="AE341" i="9"/>
  <c r="AH341" i="9"/>
  <c r="AI341" i="9"/>
  <c r="AG341" i="9"/>
  <c r="AF341" i="9"/>
  <c r="AI425" i="9"/>
  <c r="AH425" i="9"/>
  <c r="AG425" i="9"/>
  <c r="AE425" i="9"/>
  <c r="AF425" i="9"/>
  <c r="AI447" i="9"/>
  <c r="AH447" i="9"/>
  <c r="AG447" i="9"/>
  <c r="AF447" i="9"/>
  <c r="AE447" i="9"/>
  <c r="AI698" i="9"/>
  <c r="AH698" i="9"/>
  <c r="AG698" i="9"/>
  <c r="AF698" i="9"/>
  <c r="AE698" i="9"/>
  <c r="AI430" i="9"/>
  <c r="AH430" i="9"/>
  <c r="AG430" i="9"/>
  <c r="AF430" i="9"/>
  <c r="AE430" i="9"/>
  <c r="AJ430" i="9" s="1"/>
  <c r="AG536" i="9"/>
  <c r="AH536" i="9"/>
  <c r="AF536" i="9"/>
  <c r="AE536" i="9"/>
  <c r="AI536" i="9"/>
  <c r="AF457" i="9"/>
  <c r="AI457" i="9"/>
  <c r="AH457" i="9"/>
  <c r="AG457" i="9"/>
  <c r="AE457" i="9"/>
  <c r="AE293" i="9"/>
  <c r="AI293" i="9"/>
  <c r="AH293" i="9"/>
  <c r="AG293" i="9"/>
  <c r="AF293" i="9"/>
  <c r="AG588" i="9"/>
  <c r="AE588" i="9"/>
  <c r="AF588" i="9"/>
  <c r="AI588" i="9"/>
  <c r="AH588" i="9"/>
  <c r="AH163" i="9"/>
  <c r="AE163" i="9"/>
  <c r="AI163" i="9"/>
  <c r="AG163" i="9"/>
  <c r="AF163" i="9"/>
  <c r="AE178" i="9"/>
  <c r="AF178" i="9"/>
  <c r="AG178" i="9"/>
  <c r="AI178" i="9"/>
  <c r="AH178" i="9"/>
  <c r="AG153" i="9"/>
  <c r="AF153" i="9"/>
  <c r="AE153" i="9"/>
  <c r="AJ153" i="9" s="1"/>
  <c r="AI153" i="9"/>
  <c r="AH153" i="9"/>
  <c r="AH459" i="9"/>
  <c r="AI459" i="9"/>
  <c r="AG459" i="9"/>
  <c r="AE459" i="9"/>
  <c r="AF459" i="9"/>
  <c r="AE408" i="9"/>
  <c r="AI408" i="9"/>
  <c r="AH408" i="9"/>
  <c r="AF408" i="9"/>
  <c r="AG408" i="9"/>
  <c r="AE562" i="9"/>
  <c r="AI562" i="9"/>
  <c r="AH562" i="9"/>
  <c r="AG562" i="9"/>
  <c r="AF562" i="9"/>
  <c r="AI232" i="9"/>
  <c r="AE232" i="9"/>
  <c r="AH232" i="9"/>
  <c r="AG232" i="9"/>
  <c r="AF232" i="9"/>
  <c r="AI710" i="9"/>
  <c r="AH710" i="9"/>
  <c r="AG710" i="9"/>
  <c r="AF710" i="9"/>
  <c r="AE710" i="9"/>
  <c r="AE601" i="9"/>
  <c r="AH601" i="9"/>
  <c r="AG601" i="9"/>
  <c r="AF601" i="9"/>
  <c r="AI601" i="9"/>
  <c r="AE432" i="9"/>
  <c r="AI432" i="9"/>
  <c r="AH432" i="9"/>
  <c r="AF432" i="9"/>
  <c r="AG432" i="9"/>
  <c r="AH499" i="9"/>
  <c r="AG499" i="9"/>
  <c r="AF499" i="9"/>
  <c r="AE499" i="9"/>
  <c r="AI499" i="9"/>
  <c r="AE498" i="9"/>
  <c r="AI498" i="9"/>
  <c r="AH498" i="9"/>
  <c r="AG498" i="9"/>
  <c r="AF498" i="9"/>
  <c r="AI616" i="9"/>
  <c r="AH616" i="9"/>
  <c r="AE616" i="9"/>
  <c r="AG616" i="9"/>
  <c r="AF616" i="9"/>
  <c r="AH696" i="9"/>
  <c r="AG696" i="9"/>
  <c r="AF696" i="9"/>
  <c r="AE696" i="9"/>
  <c r="AJ696" i="9" s="1"/>
  <c r="AI696" i="9"/>
  <c r="AG60" i="9"/>
  <c r="AF60" i="9"/>
  <c r="AE60" i="9"/>
  <c r="AI60" i="9"/>
  <c r="AH60" i="9"/>
  <c r="AI123" i="9"/>
  <c r="AH123" i="9"/>
  <c r="AG123" i="9"/>
  <c r="AF123" i="9"/>
  <c r="AE123" i="9"/>
  <c r="AI95" i="9"/>
  <c r="AH95" i="9"/>
  <c r="AG95" i="9"/>
  <c r="AF95" i="9"/>
  <c r="AE95" i="9"/>
  <c r="AJ95" i="9" s="1"/>
  <c r="AI244" i="9"/>
  <c r="AE244" i="9"/>
  <c r="AH244" i="9"/>
  <c r="AG244" i="9"/>
  <c r="AF244" i="9"/>
  <c r="AG36" i="9"/>
  <c r="AF36" i="9"/>
  <c r="AE36" i="9"/>
  <c r="AI36" i="9"/>
  <c r="AH36" i="9"/>
  <c r="AE454" i="9"/>
  <c r="AI454" i="9"/>
  <c r="AG454" i="9"/>
  <c r="AF454" i="9"/>
  <c r="AH454" i="9"/>
  <c r="AH333" i="9"/>
  <c r="AI333" i="9"/>
  <c r="AG333" i="9"/>
  <c r="AF333" i="9"/>
  <c r="AE333" i="9"/>
  <c r="AI182" i="9"/>
  <c r="AF182" i="9"/>
  <c r="AE182" i="9"/>
  <c r="AH182" i="9"/>
  <c r="AG182" i="9"/>
  <c r="AH309" i="9"/>
  <c r="AI309" i="9"/>
  <c r="AE309" i="9"/>
  <c r="AJ309" i="9" s="1"/>
  <c r="AF309" i="9"/>
  <c r="AG309" i="9"/>
  <c r="AI520" i="9"/>
  <c r="AH520" i="9"/>
  <c r="AE520" i="9"/>
  <c r="AF520" i="9"/>
  <c r="AG520" i="9"/>
  <c r="AH471" i="9"/>
  <c r="AE471" i="9"/>
  <c r="AI471" i="9"/>
  <c r="AF471" i="9"/>
  <c r="AG471" i="9"/>
  <c r="AI35" i="9"/>
  <c r="AH35" i="9"/>
  <c r="AG35" i="9"/>
  <c r="AF35" i="9"/>
  <c r="AE35" i="9"/>
  <c r="AI399" i="9"/>
  <c r="AH399" i="9"/>
  <c r="AF399" i="9"/>
  <c r="AG399" i="9"/>
  <c r="AE399" i="9"/>
  <c r="AI186" i="9"/>
  <c r="AH186" i="9"/>
  <c r="AG186" i="9"/>
  <c r="AF186" i="9"/>
  <c r="AE186" i="9"/>
  <c r="AF451" i="9"/>
  <c r="AE451" i="9"/>
  <c r="AI451" i="9"/>
  <c r="AG451" i="9"/>
  <c r="AH451" i="9"/>
  <c r="AF529" i="9"/>
  <c r="AI529" i="9"/>
  <c r="AH529" i="9"/>
  <c r="AG529" i="9"/>
  <c r="AE529" i="9"/>
  <c r="AH607" i="9"/>
  <c r="AG607" i="9"/>
  <c r="AF607" i="9"/>
  <c r="AE607" i="9"/>
  <c r="AI607" i="9"/>
  <c r="AI426" i="9"/>
  <c r="AH426" i="9"/>
  <c r="AG426" i="9"/>
  <c r="AF426" i="9"/>
  <c r="AE426" i="9"/>
  <c r="AE671" i="9"/>
  <c r="AH671" i="9"/>
  <c r="AG671" i="9"/>
  <c r="AI671" i="9"/>
  <c r="AF671" i="9"/>
  <c r="AI602" i="9"/>
  <c r="AH602" i="9"/>
  <c r="AG602" i="9"/>
  <c r="AF602" i="9"/>
  <c r="AE602" i="9"/>
  <c r="AH610" i="9"/>
  <c r="AE610" i="9"/>
  <c r="AI610" i="9"/>
  <c r="AG610" i="9"/>
  <c r="AF610" i="9"/>
  <c r="AI49" i="9"/>
  <c r="AH49" i="9"/>
  <c r="AG49" i="9"/>
  <c r="AF49" i="9"/>
  <c r="AE49" i="9"/>
  <c r="AI611" i="9"/>
  <c r="AF611" i="9"/>
  <c r="AE611" i="9"/>
  <c r="AG611" i="9"/>
  <c r="AH611" i="9"/>
  <c r="AI657" i="9"/>
  <c r="AH657" i="9"/>
  <c r="AG657" i="9"/>
  <c r="AF657" i="9"/>
  <c r="AE657" i="9"/>
  <c r="AE711" i="9"/>
  <c r="AI711" i="9"/>
  <c r="AF711" i="9"/>
  <c r="AH711" i="9"/>
  <c r="AG711" i="9"/>
  <c r="AH475" i="9"/>
  <c r="AG475" i="9"/>
  <c r="AF475" i="9"/>
  <c r="AE475" i="9"/>
  <c r="AI475" i="9"/>
  <c r="AI532" i="9"/>
  <c r="AH532" i="9"/>
  <c r="AF532" i="9"/>
  <c r="AE532" i="9"/>
  <c r="AG532" i="9"/>
  <c r="AI494" i="9"/>
  <c r="AH494" i="9"/>
  <c r="AG494" i="9"/>
  <c r="AF494" i="9"/>
  <c r="AE494" i="9"/>
  <c r="AF545" i="9"/>
  <c r="AE545" i="9"/>
  <c r="AI545" i="9"/>
  <c r="AG545" i="9"/>
  <c r="AH545" i="9"/>
  <c r="AG600" i="9"/>
  <c r="AF600" i="9"/>
  <c r="AE600" i="9"/>
  <c r="AI600" i="9"/>
  <c r="AH600" i="9"/>
  <c r="AI116" i="9"/>
  <c r="AH116" i="9"/>
  <c r="AG116" i="9"/>
  <c r="AF116" i="9"/>
  <c r="AE116" i="9"/>
  <c r="AH583" i="9"/>
  <c r="AF583" i="9"/>
  <c r="AI583" i="9"/>
  <c r="AG583" i="9"/>
  <c r="AE583" i="9"/>
  <c r="AH253" i="9"/>
  <c r="AG253" i="9"/>
  <c r="AF253" i="9"/>
  <c r="AI253" i="9"/>
  <c r="AE253" i="9"/>
  <c r="AG594" i="9"/>
  <c r="AF594" i="9"/>
  <c r="AE594" i="9"/>
  <c r="AI594" i="9"/>
  <c r="AH594" i="9"/>
  <c r="AG242" i="9"/>
  <c r="AH242" i="9"/>
  <c r="AE242" i="9"/>
  <c r="AI242" i="9"/>
  <c r="AF242" i="9"/>
  <c r="AG210" i="9"/>
  <c r="AH210" i="9"/>
  <c r="AI210" i="9"/>
  <c r="AF210" i="9"/>
  <c r="AE210" i="9"/>
  <c r="AI364" i="9"/>
  <c r="AE364" i="9"/>
  <c r="AH364" i="9"/>
  <c r="AG364" i="9"/>
  <c r="AF364" i="9"/>
  <c r="AI501" i="9"/>
  <c r="AH501" i="9"/>
  <c r="AG501" i="9"/>
  <c r="AF501" i="9"/>
  <c r="AE501" i="9"/>
  <c r="AG278" i="9"/>
  <c r="AH278" i="9"/>
  <c r="AI278" i="9"/>
  <c r="AF278" i="9"/>
  <c r="AE278" i="9"/>
  <c r="AI382" i="9"/>
  <c r="AG382" i="9"/>
  <c r="AF382" i="9"/>
  <c r="AH382" i="9"/>
  <c r="AE382" i="9"/>
  <c r="AI179" i="9"/>
  <c r="AH179" i="9"/>
  <c r="AG179" i="9"/>
  <c r="AF179" i="9"/>
  <c r="AE179" i="9"/>
  <c r="AE336" i="9"/>
  <c r="AF336" i="9"/>
  <c r="AH336" i="9"/>
  <c r="AG336" i="9"/>
  <c r="AI336" i="9"/>
  <c r="AH598" i="9"/>
  <c r="AE598" i="9"/>
  <c r="AF598" i="9"/>
  <c r="AI598" i="9"/>
  <c r="AG598" i="9"/>
  <c r="AF137" i="9"/>
  <c r="AG137" i="9"/>
  <c r="AI137" i="9"/>
  <c r="AH137" i="9"/>
  <c r="AE137" i="9"/>
  <c r="AI380" i="9"/>
  <c r="AH380" i="9"/>
  <c r="AG380" i="9"/>
  <c r="AE380" i="9"/>
  <c r="AF380" i="9"/>
  <c r="AH325" i="9"/>
  <c r="AG325" i="9"/>
  <c r="AF325" i="9"/>
  <c r="AE325" i="9"/>
  <c r="AI325" i="9"/>
  <c r="AG234" i="9"/>
  <c r="AF234" i="9"/>
  <c r="AE234" i="9"/>
  <c r="AI234" i="9"/>
  <c r="AH234" i="9"/>
  <c r="AH441" i="9"/>
  <c r="AG441" i="9"/>
  <c r="AF441" i="9"/>
  <c r="AE441" i="9"/>
  <c r="AJ441" i="9" s="1"/>
  <c r="AI441" i="9"/>
  <c r="AH704" i="9"/>
  <c r="AE704" i="9"/>
  <c r="AI704" i="9"/>
  <c r="AG704" i="9"/>
  <c r="AF704" i="9"/>
  <c r="AE683" i="9"/>
  <c r="AF683" i="9"/>
  <c r="AI683" i="9"/>
  <c r="AH683" i="9"/>
  <c r="AG683" i="9"/>
  <c r="AI518" i="9"/>
  <c r="AH518" i="9"/>
  <c r="AG518" i="9"/>
  <c r="AF518" i="9"/>
  <c r="AE518" i="9"/>
  <c r="AJ518" i="9" s="1"/>
  <c r="AG195" i="9"/>
  <c r="AF195" i="9"/>
  <c r="AE195" i="9"/>
  <c r="AI195" i="9"/>
  <c r="AH195" i="9"/>
  <c r="AG366" i="9"/>
  <c r="AF366" i="9"/>
  <c r="AE366" i="9"/>
  <c r="AJ366" i="9" s="1"/>
  <c r="AH366" i="9"/>
  <c r="AI366" i="9"/>
  <c r="AH127" i="9"/>
  <c r="AE127" i="9"/>
  <c r="AI127" i="9"/>
  <c r="AG127" i="9"/>
  <c r="AF127" i="9"/>
  <c r="AF311" i="9"/>
  <c r="AE311" i="9"/>
  <c r="AI311" i="9"/>
  <c r="AH311" i="9"/>
  <c r="AG311" i="9"/>
  <c r="AI609" i="9"/>
  <c r="AH609" i="9"/>
  <c r="AG609" i="9"/>
  <c r="AF609" i="9"/>
  <c r="AE609" i="9"/>
  <c r="AH507" i="9"/>
  <c r="AI507" i="9"/>
  <c r="AG507" i="9"/>
  <c r="AF507" i="9"/>
  <c r="AE507" i="9"/>
  <c r="AI352" i="9"/>
  <c r="AE352" i="9"/>
  <c r="AH352" i="9"/>
  <c r="AG352" i="9"/>
  <c r="AF352" i="9"/>
  <c r="AE312" i="9"/>
  <c r="AF312" i="9"/>
  <c r="AI312" i="9"/>
  <c r="AH312" i="9"/>
  <c r="AG312" i="9"/>
  <c r="AF469" i="9"/>
  <c r="AI469" i="9"/>
  <c r="AH469" i="9"/>
  <c r="AG469" i="9"/>
  <c r="AE469" i="9"/>
  <c r="AE534" i="9"/>
  <c r="AI534" i="9"/>
  <c r="AH534" i="9"/>
  <c r="AG534" i="9"/>
  <c r="AF534" i="9"/>
  <c r="AG603" i="9"/>
  <c r="AI603" i="9"/>
  <c r="AH603" i="9"/>
  <c r="AF603" i="9"/>
  <c r="AE603" i="9"/>
  <c r="AG516" i="9"/>
  <c r="AF516" i="9"/>
  <c r="AE516" i="9"/>
  <c r="AH516" i="9"/>
  <c r="AI516" i="9"/>
  <c r="AH43" i="9"/>
  <c r="AG43" i="9"/>
  <c r="AF43" i="9"/>
  <c r="AE43" i="9"/>
  <c r="AI43" i="9"/>
  <c r="AG576" i="9"/>
  <c r="AE576" i="9"/>
  <c r="AH576" i="9"/>
  <c r="AI576" i="9"/>
  <c r="AF576" i="9"/>
  <c r="AG677" i="9"/>
  <c r="AF677" i="9"/>
  <c r="AE677" i="9"/>
  <c r="AI677" i="9"/>
  <c r="AH677" i="9"/>
  <c r="AF509" i="9"/>
  <c r="AE509" i="9"/>
  <c r="AI509" i="9"/>
  <c r="AH509" i="9"/>
  <c r="AG509" i="9"/>
  <c r="AI274" i="9"/>
  <c r="AH274" i="9"/>
  <c r="AG274" i="9"/>
  <c r="AF274" i="9"/>
  <c r="AE274" i="9"/>
  <c r="AJ274" i="9" s="1"/>
  <c r="AI224" i="9"/>
  <c r="AH224" i="9"/>
  <c r="AG224" i="9"/>
  <c r="AF224" i="9"/>
  <c r="AE224" i="9"/>
  <c r="AI38" i="9"/>
  <c r="AH38" i="9"/>
  <c r="AG38" i="9"/>
  <c r="AF38" i="9"/>
  <c r="AE38" i="9"/>
  <c r="AI243" i="9"/>
  <c r="AH243" i="9"/>
  <c r="AE243" i="9"/>
  <c r="AF243" i="9"/>
  <c r="AG243" i="9"/>
  <c r="AF219" i="9"/>
  <c r="AG219" i="9"/>
  <c r="AI219" i="9"/>
  <c r="AH219" i="9"/>
  <c r="AE219" i="9"/>
  <c r="AG575" i="9"/>
  <c r="AF575" i="9"/>
  <c r="AE575" i="9"/>
  <c r="AH575" i="9"/>
  <c r="AI575" i="9"/>
  <c r="AI214" i="9"/>
  <c r="AH214" i="9"/>
  <c r="AG214" i="9"/>
  <c r="AF214" i="9"/>
  <c r="AE214" i="9"/>
  <c r="AG591" i="9"/>
  <c r="AI591" i="9"/>
  <c r="AH591" i="9"/>
  <c r="AF591" i="9"/>
  <c r="AE591" i="9"/>
  <c r="AJ591" i="9" s="1"/>
  <c r="AI59" i="9"/>
  <c r="AH59" i="9"/>
  <c r="AG59" i="9"/>
  <c r="AF59" i="9"/>
  <c r="AE59" i="9"/>
  <c r="AI80" i="9"/>
  <c r="AH80" i="9"/>
  <c r="AG80" i="9"/>
  <c r="AF80" i="9"/>
  <c r="AE80" i="9"/>
  <c r="AI411" i="9"/>
  <c r="AH411" i="9"/>
  <c r="AG411" i="9"/>
  <c r="AF411" i="9"/>
  <c r="AE411" i="9"/>
  <c r="AJ411" i="9" s="1"/>
  <c r="AH377" i="9"/>
  <c r="AE377" i="9"/>
  <c r="AF377" i="9"/>
  <c r="AI377" i="9"/>
  <c r="AG377" i="9"/>
  <c r="AH79" i="9"/>
  <c r="AG79" i="9"/>
  <c r="AF79" i="9"/>
  <c r="AE79" i="9"/>
  <c r="AJ79" i="9" s="1"/>
  <c r="AI79" i="9"/>
  <c r="AI88" i="9"/>
  <c r="AH88" i="9"/>
  <c r="AG88" i="9"/>
  <c r="AF88" i="9"/>
  <c r="AE88" i="9"/>
  <c r="AI292" i="9"/>
  <c r="AE292" i="9"/>
  <c r="AG292" i="9"/>
  <c r="AH292" i="9"/>
  <c r="AF292" i="9"/>
  <c r="AI590" i="9"/>
  <c r="AH590" i="9"/>
  <c r="AG590" i="9"/>
  <c r="AF590" i="9"/>
  <c r="AE590" i="9"/>
  <c r="AJ590" i="9" s="1"/>
  <c r="AI39" i="9"/>
  <c r="AH39" i="9"/>
  <c r="AG39" i="9"/>
  <c r="AF39" i="9"/>
  <c r="AE39" i="9"/>
  <c r="AG84" i="9"/>
  <c r="AF84" i="9"/>
  <c r="AE84" i="9"/>
  <c r="AJ84" i="9" s="1"/>
  <c r="AI84" i="9"/>
  <c r="AH84" i="9"/>
  <c r="AG636" i="9"/>
  <c r="AF636" i="9"/>
  <c r="AE636" i="9"/>
  <c r="AI636" i="9"/>
  <c r="AH636" i="9"/>
  <c r="AI42" i="9"/>
  <c r="AH42" i="9"/>
  <c r="AG42" i="9"/>
  <c r="AF42" i="9"/>
  <c r="AE42" i="9"/>
  <c r="AI712" i="9"/>
  <c r="AE712" i="9"/>
  <c r="AH712" i="9"/>
  <c r="AG712" i="9"/>
  <c r="AF712" i="9"/>
  <c r="AI78" i="9"/>
  <c r="AH78" i="9"/>
  <c r="AG78" i="9"/>
  <c r="AF78" i="9"/>
  <c r="AE78" i="9"/>
  <c r="AI73" i="9"/>
  <c r="AH73" i="9"/>
  <c r="AG73" i="9"/>
  <c r="AF73" i="9"/>
  <c r="AE73" i="9"/>
  <c r="AI472" i="9"/>
  <c r="AH472" i="9"/>
  <c r="AG472" i="9"/>
  <c r="AF472" i="9"/>
  <c r="AE472" i="9"/>
  <c r="AJ472" i="9" s="1"/>
  <c r="AG504" i="9"/>
  <c r="AF504" i="9"/>
  <c r="AE504" i="9"/>
  <c r="AI504" i="9"/>
  <c r="AH504" i="9"/>
  <c r="AI303" i="9"/>
  <c r="AH303" i="9"/>
  <c r="AG303" i="9"/>
  <c r="AF303" i="9"/>
  <c r="AE303" i="9"/>
  <c r="AI537" i="9"/>
  <c r="AH537" i="9"/>
  <c r="AG537" i="9"/>
  <c r="AF537" i="9"/>
  <c r="AE537" i="9"/>
  <c r="AI181" i="9"/>
  <c r="AH181" i="9"/>
  <c r="AG181" i="9"/>
  <c r="AF181" i="9"/>
  <c r="AE181" i="9"/>
  <c r="AG540" i="9"/>
  <c r="AF540" i="9"/>
  <c r="AE540" i="9"/>
  <c r="AI540" i="9"/>
  <c r="AH540" i="9"/>
  <c r="AI220" i="9"/>
  <c r="AH220" i="9"/>
  <c r="AG220" i="9"/>
  <c r="AF220" i="9"/>
  <c r="AE220" i="9"/>
  <c r="AI146" i="9"/>
  <c r="AF146" i="9"/>
  <c r="AE146" i="9"/>
  <c r="AH146" i="9"/>
  <c r="AG146" i="9"/>
  <c r="AE192" i="9"/>
  <c r="AF192" i="9"/>
  <c r="AH192" i="9"/>
  <c r="AG192" i="9"/>
  <c r="AI192" i="9"/>
  <c r="AH495" i="9"/>
  <c r="AG495" i="9"/>
  <c r="AF495" i="9"/>
  <c r="AE495" i="9"/>
  <c r="AI495" i="9"/>
  <c r="AI310" i="9"/>
  <c r="AH310" i="9"/>
  <c r="AG310" i="9"/>
  <c r="AF310" i="9"/>
  <c r="AE310" i="9"/>
  <c r="AH680" i="9"/>
  <c r="AF680" i="9"/>
  <c r="AE680" i="9"/>
  <c r="AI680" i="9"/>
  <c r="AG680" i="9"/>
  <c r="AI578" i="9"/>
  <c r="AG578" i="9"/>
  <c r="AH578" i="9"/>
  <c r="AF578" i="9"/>
  <c r="AE578" i="9"/>
  <c r="AG422" i="9"/>
  <c r="AF422" i="9"/>
  <c r="AE422" i="9"/>
  <c r="AJ422" i="9" s="1"/>
  <c r="AH422" i="9"/>
  <c r="AI422" i="9"/>
  <c r="AG648" i="9"/>
  <c r="AF648" i="9"/>
  <c r="AE648" i="9"/>
  <c r="AI648" i="9"/>
  <c r="AH648" i="9"/>
  <c r="AI176" i="9"/>
  <c r="AH176" i="9"/>
  <c r="AG176" i="9"/>
  <c r="AF176" i="9"/>
  <c r="AE176" i="9"/>
  <c r="AI580" i="9"/>
  <c r="AF580" i="9"/>
  <c r="AE580" i="9"/>
  <c r="AG580" i="9"/>
  <c r="AH580" i="9"/>
  <c r="AF101" i="9"/>
  <c r="AE101" i="9"/>
  <c r="AI101" i="9"/>
  <c r="AH101" i="9"/>
  <c r="AG101" i="9"/>
  <c r="AG141" i="9"/>
  <c r="AF141" i="9"/>
  <c r="AE141" i="9"/>
  <c r="AJ141" i="9" s="1"/>
  <c r="AI141" i="9"/>
  <c r="AH141" i="9"/>
  <c r="AG660" i="9"/>
  <c r="AF660" i="9"/>
  <c r="AE660" i="9"/>
  <c r="AI660" i="9"/>
  <c r="AH660" i="9"/>
  <c r="AI645" i="9"/>
  <c r="AH645" i="9"/>
  <c r="AG645" i="9"/>
  <c r="AF645" i="9"/>
  <c r="AE645" i="9"/>
  <c r="AG48" i="9"/>
  <c r="AF48" i="9"/>
  <c r="AE48" i="9"/>
  <c r="AI48" i="9"/>
  <c r="AH48" i="9"/>
  <c r="AI152" i="9"/>
  <c r="AH152" i="9"/>
  <c r="AG152" i="9"/>
  <c r="AF152" i="9"/>
  <c r="AE152" i="9"/>
  <c r="AI93" i="9"/>
  <c r="AH93" i="9"/>
  <c r="AG93" i="9"/>
  <c r="AF93" i="9"/>
  <c r="AE93" i="9"/>
  <c r="AF656" i="9"/>
  <c r="AI656" i="9"/>
  <c r="AH656" i="9"/>
  <c r="AG656" i="9"/>
  <c r="AE656" i="9"/>
  <c r="AG218" i="9"/>
  <c r="AH218" i="9"/>
  <c r="AF218" i="9"/>
  <c r="AE218" i="9"/>
  <c r="AI218" i="9"/>
  <c r="AG165" i="9"/>
  <c r="AF165" i="9"/>
  <c r="AE165" i="9"/>
  <c r="AJ165" i="9" s="1"/>
  <c r="AI165" i="9"/>
  <c r="AH165" i="9"/>
  <c r="AI114" i="9"/>
  <c r="AH114" i="9"/>
  <c r="AG114" i="9"/>
  <c r="AF114" i="9"/>
  <c r="AE114" i="9"/>
  <c r="AJ114" i="9" s="1"/>
  <c r="AI90" i="9"/>
  <c r="AH90" i="9"/>
  <c r="AG90" i="9"/>
  <c r="AF90" i="9"/>
  <c r="AE90" i="9"/>
  <c r="AG342" i="9"/>
  <c r="AF342" i="9"/>
  <c r="AE342" i="9"/>
  <c r="AI342" i="9"/>
  <c r="AH342" i="9"/>
  <c r="AG701" i="9"/>
  <c r="AF701" i="9"/>
  <c r="AE701" i="9"/>
  <c r="AI701" i="9"/>
  <c r="AH701" i="9"/>
  <c r="AG434" i="9"/>
  <c r="AF434" i="9"/>
  <c r="AE434" i="9"/>
  <c r="AH434" i="9"/>
  <c r="AI434" i="9"/>
  <c r="AI691" i="9"/>
  <c r="AH691" i="9"/>
  <c r="AG691" i="9"/>
  <c r="AF691" i="9"/>
  <c r="AE691" i="9"/>
  <c r="AJ691" i="9" s="1"/>
  <c r="AE510" i="9"/>
  <c r="AI510" i="9"/>
  <c r="AH510" i="9"/>
  <c r="AG510" i="9"/>
  <c r="AF510" i="9"/>
  <c r="AF295" i="9"/>
  <c r="AG295" i="9"/>
  <c r="AH295" i="9"/>
  <c r="AE295" i="9"/>
  <c r="AI295" i="9"/>
  <c r="AH708" i="9"/>
  <c r="AG708" i="9"/>
  <c r="AF708" i="9"/>
  <c r="AE708" i="9"/>
  <c r="AI708" i="9"/>
  <c r="AF211" i="9"/>
  <c r="AG211" i="9"/>
  <c r="AI211" i="9"/>
  <c r="AH211" i="9"/>
  <c r="AE211" i="9"/>
  <c r="AH124" i="9"/>
  <c r="AG124" i="9"/>
  <c r="AI124" i="9"/>
  <c r="AF124" i="9"/>
  <c r="AE124" i="9"/>
  <c r="AG673" i="9"/>
  <c r="AI673" i="9"/>
  <c r="AH673" i="9"/>
  <c r="AF673" i="9"/>
  <c r="AE673" i="9"/>
  <c r="AI117" i="9"/>
  <c r="AH117" i="9"/>
  <c r="AG117" i="9"/>
  <c r="AF117" i="9"/>
  <c r="AE117" i="9"/>
  <c r="AH115" i="9"/>
  <c r="AG115" i="9"/>
  <c r="AF115" i="9"/>
  <c r="AE115" i="9"/>
  <c r="AI115" i="9"/>
  <c r="AI196" i="9"/>
  <c r="AE196" i="9"/>
  <c r="AF196" i="9"/>
  <c r="AH196" i="9"/>
  <c r="AG196" i="9"/>
  <c r="AI406" i="9"/>
  <c r="AH406" i="9"/>
  <c r="AG406" i="9"/>
  <c r="AF406" i="9"/>
  <c r="AE406" i="9"/>
  <c r="AE209" i="9"/>
  <c r="AI209" i="9"/>
  <c r="AH209" i="9"/>
  <c r="AG209" i="9"/>
  <c r="AF209" i="9"/>
  <c r="AF251" i="9"/>
  <c r="AE251" i="9"/>
  <c r="AG251" i="9"/>
  <c r="AH251" i="9"/>
  <c r="AI251" i="9"/>
  <c r="AI437" i="9"/>
  <c r="AH437" i="9"/>
  <c r="AG437" i="9"/>
  <c r="AE437" i="9"/>
  <c r="AF437" i="9"/>
  <c r="AI284" i="9"/>
  <c r="AH284" i="9"/>
  <c r="AG284" i="9"/>
  <c r="AE284" i="9"/>
  <c r="AF284" i="9"/>
  <c r="AF521" i="9"/>
  <c r="AE521" i="9"/>
  <c r="AI521" i="9"/>
  <c r="AH521" i="9"/>
  <c r="AG521" i="9"/>
  <c r="AI279" i="9"/>
  <c r="AH279" i="9"/>
  <c r="AE279" i="9"/>
  <c r="AG279" i="9"/>
  <c r="AF279" i="9"/>
  <c r="AI621" i="9"/>
  <c r="AH621" i="9"/>
  <c r="AG621" i="9"/>
  <c r="AE621" i="9"/>
  <c r="AF621" i="9"/>
  <c r="AI404" i="9"/>
  <c r="AH404" i="9"/>
  <c r="AG404" i="9"/>
  <c r="AF404" i="9"/>
  <c r="AE404" i="9"/>
  <c r="AF620" i="9"/>
  <c r="AI620" i="9"/>
  <c r="AH620" i="9"/>
  <c r="AG620" i="9"/>
  <c r="AE620" i="9"/>
  <c r="AJ620" i="9" s="1"/>
  <c r="AI56" i="9"/>
  <c r="AH56" i="9"/>
  <c r="AG56" i="9"/>
  <c r="AF56" i="9"/>
  <c r="AE56" i="9"/>
  <c r="AI332" i="9"/>
  <c r="AH332" i="9"/>
  <c r="AG332" i="9"/>
  <c r="AF332" i="9"/>
  <c r="AE332" i="9"/>
  <c r="AE240" i="9"/>
  <c r="AF240" i="9"/>
  <c r="AI240" i="9"/>
  <c r="AH240" i="9"/>
  <c r="AG240" i="9"/>
  <c r="AI436" i="9"/>
  <c r="AH436" i="9"/>
  <c r="AG436" i="9"/>
  <c r="AF436" i="9"/>
  <c r="AE436" i="9"/>
  <c r="AE444" i="9"/>
  <c r="AI444" i="9"/>
  <c r="AH444" i="9"/>
  <c r="AF444" i="9"/>
  <c r="AG444" i="9"/>
  <c r="AH361" i="9"/>
  <c r="AG361" i="9"/>
  <c r="AF361" i="9"/>
  <c r="AE361" i="9"/>
  <c r="AI361" i="9"/>
  <c r="AH249" i="9"/>
  <c r="AI249" i="9"/>
  <c r="AG249" i="9"/>
  <c r="AF249" i="9"/>
  <c r="AE249" i="9"/>
  <c r="AH201" i="9"/>
  <c r="AI201" i="9"/>
  <c r="AE201" i="9"/>
  <c r="AG201" i="9"/>
  <c r="AF201" i="9"/>
  <c r="AF584" i="9"/>
  <c r="AI584" i="9"/>
  <c r="AH584" i="9"/>
  <c r="AG584" i="9"/>
  <c r="AE584" i="9"/>
  <c r="AH547" i="9"/>
  <c r="AG547" i="9"/>
  <c r="AF547" i="9"/>
  <c r="AE547" i="9"/>
  <c r="AI547" i="9"/>
  <c r="AG612" i="9"/>
  <c r="AF612" i="9"/>
  <c r="AE612" i="9"/>
  <c r="AH612" i="9"/>
  <c r="AI612" i="9"/>
  <c r="AI703" i="9"/>
  <c r="AH703" i="9"/>
  <c r="AG703" i="9"/>
  <c r="AF703" i="9"/>
  <c r="AE703" i="9"/>
  <c r="AI147" i="9"/>
  <c r="AE147" i="9"/>
  <c r="AH147" i="9"/>
  <c r="AG147" i="9"/>
  <c r="AF147" i="9"/>
  <c r="AI686" i="9"/>
  <c r="AH686" i="9"/>
  <c r="AG686" i="9"/>
  <c r="AE686" i="9"/>
  <c r="AF686" i="9"/>
  <c r="AH184" i="9"/>
  <c r="AG184" i="9"/>
  <c r="AF184" i="9"/>
  <c r="AE184" i="9"/>
  <c r="AI184" i="9"/>
  <c r="AE546" i="9"/>
  <c r="AI546" i="9"/>
  <c r="AH546" i="9"/>
  <c r="AG546" i="9"/>
  <c r="AF546" i="9"/>
  <c r="AI316" i="9"/>
  <c r="AE316" i="9"/>
  <c r="AF316" i="9"/>
  <c r="AH316" i="9"/>
  <c r="AG316" i="9"/>
  <c r="AH67" i="9"/>
  <c r="AG67" i="9"/>
  <c r="AF67" i="9"/>
  <c r="AE67" i="9"/>
  <c r="AJ67" i="9" s="1"/>
  <c r="AI67" i="9"/>
  <c r="AI412" i="9"/>
  <c r="AH412" i="9"/>
  <c r="AG412" i="9"/>
  <c r="AF412" i="9"/>
  <c r="AE412" i="9"/>
  <c r="AH345" i="9"/>
  <c r="AI345" i="9"/>
  <c r="AE345" i="9"/>
  <c r="AF345" i="9"/>
  <c r="AG345" i="9"/>
  <c r="AI376" i="9"/>
  <c r="AG376" i="9"/>
  <c r="AE376" i="9"/>
  <c r="AH376" i="9"/>
  <c r="AF376" i="9"/>
  <c r="AH265" i="9"/>
  <c r="AG265" i="9"/>
  <c r="AF265" i="9"/>
  <c r="AI265" i="9"/>
  <c r="AE265" i="9"/>
  <c r="AI418" i="9"/>
  <c r="AH418" i="9"/>
  <c r="AG418" i="9"/>
  <c r="AF418" i="9"/>
  <c r="AE418" i="9"/>
  <c r="AF125" i="9"/>
  <c r="AG125" i="9"/>
  <c r="AI125" i="9"/>
  <c r="AH125" i="9"/>
  <c r="AE125" i="9"/>
  <c r="AJ125" i="9" s="1"/>
  <c r="AI440" i="9"/>
  <c r="AH440" i="9"/>
  <c r="AG440" i="9"/>
  <c r="AF440" i="9"/>
  <c r="AE440" i="9"/>
  <c r="AI556" i="9"/>
  <c r="AH556" i="9"/>
  <c r="AG556" i="9"/>
  <c r="AF556" i="9"/>
  <c r="AE556" i="9"/>
  <c r="AI236" i="9"/>
  <c r="AH236" i="9"/>
  <c r="AG236" i="9"/>
  <c r="AF236" i="9"/>
  <c r="AE236" i="9"/>
  <c r="AH103" i="9"/>
  <c r="AG103" i="9"/>
  <c r="AF103" i="9"/>
  <c r="AE103" i="9"/>
  <c r="AI103" i="9"/>
  <c r="AE106" i="9"/>
  <c r="AI106" i="9"/>
  <c r="AH106" i="9"/>
  <c r="AG106" i="9"/>
  <c r="AF106" i="9"/>
  <c r="AI442" i="9"/>
  <c r="AH442" i="9"/>
  <c r="AG442" i="9"/>
  <c r="AF442" i="9"/>
  <c r="AE442" i="9"/>
  <c r="AI50" i="9"/>
  <c r="AH50" i="9"/>
  <c r="AG50" i="9"/>
  <c r="AF50" i="9"/>
  <c r="AE50" i="9"/>
  <c r="AF572" i="9"/>
  <c r="AG572" i="9"/>
  <c r="AE572" i="9"/>
  <c r="AJ572" i="9" s="1"/>
  <c r="AI572" i="9"/>
  <c r="AH572" i="9"/>
  <c r="AF41" i="9"/>
  <c r="AE41" i="9"/>
  <c r="AI41" i="9"/>
  <c r="AH41" i="9"/>
  <c r="AG41" i="9"/>
  <c r="AG129" i="9"/>
  <c r="AF129" i="9"/>
  <c r="AE129" i="9"/>
  <c r="AI129" i="9"/>
  <c r="AH129" i="9"/>
  <c r="AG270" i="9"/>
  <c r="AF270" i="9"/>
  <c r="AE270" i="9"/>
  <c r="AI270" i="9"/>
  <c r="AH270" i="9"/>
  <c r="AH393" i="9"/>
  <c r="AF393" i="9"/>
  <c r="AI393" i="9"/>
  <c r="AG393" i="9"/>
  <c r="AE393" i="9"/>
  <c r="AH172" i="9"/>
  <c r="AG172" i="9"/>
  <c r="AF172" i="9"/>
  <c r="AE172" i="9"/>
  <c r="AJ172" i="9" s="1"/>
  <c r="AI172" i="9"/>
  <c r="AI452" i="9"/>
  <c r="AH452" i="9"/>
  <c r="AG452" i="9"/>
  <c r="AF452" i="9"/>
  <c r="AE452" i="9"/>
  <c r="AJ452" i="9" s="1"/>
  <c r="AG606" i="9"/>
  <c r="AF606" i="9"/>
  <c r="AI606" i="9"/>
  <c r="AH606" i="9"/>
  <c r="AE606" i="9"/>
  <c r="AI370" i="9"/>
  <c r="AH370" i="9"/>
  <c r="AE370" i="9"/>
  <c r="AG370" i="9"/>
  <c r="AF370" i="9"/>
  <c r="AI670" i="9"/>
  <c r="AF670" i="9"/>
  <c r="AE670" i="9"/>
  <c r="AH670" i="9"/>
  <c r="AG670" i="9"/>
  <c r="AH369" i="9"/>
  <c r="AF369" i="9"/>
  <c r="AI369" i="9"/>
  <c r="AG369" i="9"/>
  <c r="AE369" i="9"/>
  <c r="AI484" i="9"/>
  <c r="AH484" i="9"/>
  <c r="AG484" i="9"/>
  <c r="AF484" i="9"/>
  <c r="AE484" i="9"/>
  <c r="AI614" i="9"/>
  <c r="AH614" i="9"/>
  <c r="AG614" i="9"/>
  <c r="AF614" i="9"/>
  <c r="AE614" i="9"/>
  <c r="AI66" i="9"/>
  <c r="AH66" i="9"/>
  <c r="AG66" i="9"/>
  <c r="AF66" i="9"/>
  <c r="AE66" i="9"/>
  <c r="AI296" i="9"/>
  <c r="AH296" i="9"/>
  <c r="AG296" i="9"/>
  <c r="AF296" i="9"/>
  <c r="AE296" i="9"/>
  <c r="AJ296" i="9" s="1"/>
  <c r="AF706" i="9"/>
  <c r="AE706" i="9"/>
  <c r="AI706" i="9"/>
  <c r="AH706" i="9"/>
  <c r="AG706" i="9"/>
  <c r="AF161" i="9"/>
  <c r="AG161" i="9"/>
  <c r="AE161" i="9"/>
  <c r="AJ161" i="9" s="1"/>
  <c r="AI161" i="9"/>
  <c r="AH161" i="9"/>
  <c r="AG464" i="9"/>
  <c r="AI464" i="9"/>
  <c r="AH464" i="9"/>
  <c r="AF464" i="9"/>
  <c r="AE464" i="9"/>
  <c r="AG144" i="9"/>
  <c r="AH144" i="9"/>
  <c r="AE144" i="9"/>
  <c r="AI144" i="9"/>
  <c r="AF144" i="9"/>
  <c r="AI262" i="9"/>
  <c r="AG262" i="9"/>
  <c r="AF262" i="9"/>
  <c r="AE262" i="9"/>
  <c r="AJ262" i="9" s="1"/>
  <c r="AH262" i="9"/>
  <c r="AI238" i="9"/>
  <c r="AH238" i="9"/>
  <c r="AE238" i="9"/>
  <c r="AG238" i="9"/>
  <c r="AF238" i="9"/>
  <c r="AF668" i="9"/>
  <c r="AI668" i="9"/>
  <c r="AH668" i="9"/>
  <c r="AG668" i="9"/>
  <c r="AE668" i="9"/>
  <c r="AI387" i="9"/>
  <c r="AH387" i="9"/>
  <c r="AF387" i="9"/>
  <c r="AG387" i="9"/>
  <c r="AE387" i="9"/>
  <c r="AF239" i="9"/>
  <c r="AE239" i="9"/>
  <c r="AG239" i="9"/>
  <c r="AI239" i="9"/>
  <c r="AH239" i="9"/>
  <c r="AE281" i="9"/>
  <c r="AI281" i="9"/>
  <c r="AH281" i="9"/>
  <c r="AG281" i="9"/>
  <c r="AF281" i="9"/>
  <c r="AF299" i="9"/>
  <c r="AE299" i="9"/>
  <c r="AH299" i="9"/>
  <c r="AG299" i="9"/>
  <c r="AI299" i="9"/>
  <c r="AG480" i="9"/>
  <c r="AF480" i="9"/>
  <c r="AE480" i="9"/>
  <c r="AI480" i="9"/>
  <c r="AH480" i="9"/>
  <c r="AG492" i="9"/>
  <c r="AF492" i="9"/>
  <c r="AE492" i="9"/>
  <c r="AI492" i="9"/>
  <c r="AH492" i="9"/>
  <c r="AG651" i="9"/>
  <c r="AI651" i="9"/>
  <c r="AH651" i="9"/>
  <c r="AF651" i="9"/>
  <c r="AE651" i="9"/>
  <c r="AG567" i="9"/>
  <c r="AE567" i="9"/>
  <c r="AI567" i="9"/>
  <c r="AH567" i="9"/>
  <c r="AF567" i="9"/>
  <c r="AF89" i="9"/>
  <c r="AE89" i="9"/>
  <c r="AI89" i="9"/>
  <c r="AH89" i="9"/>
  <c r="AG89" i="9"/>
  <c r="AH349" i="9"/>
  <c r="AG349" i="9"/>
  <c r="AF349" i="9"/>
  <c r="AI349" i="9"/>
  <c r="AE349" i="9"/>
  <c r="AE462" i="9"/>
  <c r="AG462" i="9"/>
  <c r="AF462" i="9"/>
  <c r="AH462" i="9"/>
  <c r="AI462" i="9"/>
  <c r="AI133" i="9"/>
  <c r="AH133" i="9"/>
  <c r="AG133" i="9"/>
  <c r="AF133" i="9"/>
  <c r="AE133" i="9"/>
  <c r="AI587" i="9"/>
  <c r="AH587" i="9"/>
  <c r="AG587" i="9"/>
  <c r="AF587" i="9"/>
  <c r="AE587" i="9"/>
  <c r="AE257" i="9"/>
  <c r="AI257" i="9"/>
  <c r="AH257" i="9"/>
  <c r="AG257" i="9"/>
  <c r="AF257" i="9"/>
  <c r="AG246" i="9"/>
  <c r="AF246" i="9"/>
  <c r="AE246" i="9"/>
  <c r="AH246" i="9"/>
  <c r="AI246" i="9"/>
  <c r="AH383" i="9"/>
  <c r="AF383" i="9"/>
  <c r="AE383" i="9"/>
  <c r="AI383" i="9"/>
  <c r="AG383" i="9"/>
  <c r="AI315" i="9"/>
  <c r="AH315" i="9"/>
  <c r="AG315" i="9"/>
  <c r="AF315" i="9"/>
  <c r="AE315" i="9"/>
  <c r="AF541" i="9"/>
  <c r="AI541" i="9"/>
  <c r="AH541" i="9"/>
  <c r="AE541" i="9"/>
  <c r="AG541" i="9"/>
  <c r="AH148" i="9"/>
  <c r="AG148" i="9"/>
  <c r="AF148" i="9"/>
  <c r="AE148" i="9"/>
  <c r="AI148" i="9"/>
  <c r="AI83" i="9"/>
  <c r="AH83" i="9"/>
  <c r="AG83" i="9"/>
  <c r="AF83" i="9"/>
  <c r="AE83" i="9"/>
  <c r="AH229" i="9"/>
  <c r="AG229" i="9"/>
  <c r="AF229" i="9"/>
  <c r="AI229" i="9"/>
  <c r="AE229" i="9"/>
  <c r="AI506" i="9"/>
  <c r="AH506" i="9"/>
  <c r="AG506" i="9"/>
  <c r="AF506" i="9"/>
  <c r="AE506" i="9"/>
  <c r="AG215" i="9"/>
  <c r="AF215" i="9"/>
  <c r="AE215" i="9"/>
  <c r="AI215" i="9"/>
  <c r="AH215" i="9"/>
  <c r="AF227" i="9"/>
  <c r="AE227" i="9"/>
  <c r="AI227" i="9"/>
  <c r="AH227" i="9"/>
  <c r="AG227" i="9"/>
  <c r="AH634" i="9"/>
  <c r="AE634" i="9"/>
  <c r="AG634" i="9"/>
  <c r="AI634" i="9"/>
  <c r="AF634" i="9"/>
  <c r="AH225" i="9"/>
  <c r="AI225" i="9"/>
  <c r="AG225" i="9"/>
  <c r="AF225" i="9"/>
  <c r="AE225" i="9"/>
  <c r="AI205" i="9"/>
  <c r="AE205" i="9"/>
  <c r="AH205" i="9"/>
  <c r="AG205" i="9"/>
  <c r="AF205" i="9"/>
  <c r="AI435" i="9"/>
  <c r="AH435" i="9"/>
  <c r="AG435" i="9"/>
  <c r="AF435" i="9"/>
  <c r="AE435" i="9"/>
  <c r="AF113" i="9"/>
  <c r="AE113" i="9"/>
  <c r="AI113" i="9"/>
  <c r="AH113" i="9"/>
  <c r="AG113" i="9"/>
  <c r="AI131" i="9"/>
  <c r="AH131" i="9"/>
  <c r="AG131" i="9"/>
  <c r="AF131" i="9"/>
  <c r="AE131" i="9"/>
  <c r="AI450" i="9"/>
  <c r="AH450" i="9"/>
  <c r="AG450" i="9"/>
  <c r="AF450" i="9"/>
  <c r="AE450" i="9"/>
  <c r="AI571" i="9"/>
  <c r="AH571" i="9"/>
  <c r="AG571" i="9"/>
  <c r="AF571" i="9"/>
  <c r="AE571" i="9"/>
  <c r="AI63" i="9"/>
  <c r="AH63" i="9"/>
  <c r="AG63" i="9"/>
  <c r="AF63" i="9"/>
  <c r="AE63" i="9"/>
  <c r="AH643" i="9"/>
  <c r="AG643" i="9"/>
  <c r="AF643" i="9"/>
  <c r="AE643" i="9"/>
  <c r="AI643" i="9"/>
  <c r="AH55" i="9"/>
  <c r="AG55" i="9"/>
  <c r="AF55" i="9"/>
  <c r="AE55" i="9"/>
  <c r="AI55" i="9"/>
  <c r="AI525" i="9"/>
  <c r="AH525" i="9"/>
  <c r="AG525" i="9"/>
  <c r="AF525" i="9"/>
  <c r="AE525" i="9"/>
  <c r="AH297" i="9"/>
  <c r="AI297" i="9"/>
  <c r="AE297" i="9"/>
  <c r="AG297" i="9"/>
  <c r="AF297" i="9"/>
  <c r="AI597" i="9"/>
  <c r="AH597" i="9"/>
  <c r="AG597" i="9"/>
  <c r="AF597" i="9"/>
  <c r="AE597" i="9"/>
  <c r="AH535" i="9"/>
  <c r="AG535" i="9"/>
  <c r="AF535" i="9"/>
  <c r="AE535" i="9"/>
  <c r="AI535" i="9"/>
  <c r="AI140" i="9"/>
  <c r="AH140" i="9"/>
  <c r="AG140" i="9"/>
  <c r="AF140" i="9"/>
  <c r="AE140" i="9"/>
  <c r="AI167" i="9"/>
  <c r="AH167" i="9"/>
  <c r="AG167" i="9"/>
  <c r="AF167" i="9"/>
  <c r="AE167" i="9"/>
  <c r="AI98" i="9"/>
  <c r="AH98" i="9"/>
  <c r="AG98" i="9"/>
  <c r="AF98" i="9"/>
  <c r="AE98" i="9"/>
  <c r="AG326" i="9"/>
  <c r="AH326" i="9"/>
  <c r="AI326" i="9"/>
  <c r="AF326" i="9"/>
  <c r="AE326" i="9"/>
  <c r="AJ326" i="9" s="1"/>
  <c r="AH405" i="9"/>
  <c r="AG405" i="9"/>
  <c r="AF405" i="9"/>
  <c r="AE405" i="9"/>
  <c r="AI405" i="9"/>
  <c r="AG290" i="9"/>
  <c r="AH290" i="9"/>
  <c r="AI290" i="9"/>
  <c r="AF290" i="9"/>
  <c r="AE290" i="9"/>
  <c r="AE34" i="9"/>
  <c r="AI34" i="9"/>
  <c r="AH34" i="9"/>
  <c r="AG34" i="9"/>
  <c r="AF34" i="9"/>
  <c r="AI107" i="9"/>
  <c r="AH107" i="9"/>
  <c r="AG107" i="9"/>
  <c r="AF107" i="9"/>
  <c r="AE107" i="9"/>
  <c r="AE276" i="9"/>
  <c r="AF276" i="9"/>
  <c r="AG276" i="9"/>
  <c r="AI276" i="9"/>
  <c r="AH276" i="9"/>
  <c r="AI75" i="9"/>
  <c r="AH75" i="9"/>
  <c r="AG75" i="9"/>
  <c r="AF75" i="9"/>
  <c r="AE75" i="9"/>
  <c r="AI109" i="9"/>
  <c r="AH109" i="9"/>
  <c r="AG109" i="9"/>
  <c r="AF109" i="9"/>
  <c r="AE109" i="9"/>
  <c r="AH175" i="9"/>
  <c r="AE175" i="9"/>
  <c r="AI175" i="9"/>
  <c r="AG175" i="9"/>
  <c r="AF175" i="9"/>
  <c r="AG488" i="9"/>
  <c r="AI488" i="9"/>
  <c r="AH488" i="9"/>
  <c r="AF488" i="9"/>
  <c r="AE488" i="9"/>
  <c r="AH151" i="9"/>
  <c r="AE151" i="9"/>
  <c r="AI151" i="9"/>
  <c r="AG151" i="9"/>
  <c r="AF151" i="9"/>
  <c r="AE324" i="9"/>
  <c r="AF324" i="9"/>
  <c r="AG324" i="9"/>
  <c r="AI324" i="9"/>
  <c r="AH324" i="9"/>
  <c r="AI87" i="9"/>
  <c r="AH87" i="9"/>
  <c r="AG87" i="9"/>
  <c r="AF87" i="9"/>
  <c r="AE87" i="9"/>
  <c r="AG689" i="9"/>
  <c r="AF689" i="9"/>
  <c r="AE689" i="9"/>
  <c r="AI689" i="9"/>
  <c r="AH689" i="9"/>
  <c r="AE558" i="9"/>
  <c r="AI558" i="9"/>
  <c r="AH558" i="9"/>
  <c r="AG558" i="9"/>
  <c r="AF558" i="9"/>
  <c r="AE478" i="9"/>
  <c r="AI478" i="9"/>
  <c r="AH478" i="9"/>
  <c r="AG478" i="9"/>
  <c r="AF478" i="9"/>
  <c r="AI248" i="9"/>
  <c r="AH248" i="9"/>
  <c r="AG248" i="9"/>
  <c r="AF248" i="9"/>
  <c r="AE248" i="9"/>
  <c r="AI563" i="9"/>
  <c r="AH563" i="9"/>
  <c r="AG563" i="9"/>
  <c r="AF563" i="9"/>
  <c r="AE563" i="9"/>
  <c r="AI298" i="9"/>
  <c r="AH298" i="9"/>
  <c r="AG298" i="9"/>
  <c r="AF298" i="9"/>
  <c r="AE298" i="9"/>
  <c r="AE166" i="9"/>
  <c r="AF166" i="9"/>
  <c r="AH166" i="9"/>
  <c r="AG166" i="9"/>
  <c r="AI166" i="9"/>
  <c r="AE707" i="9"/>
  <c r="AH707" i="9"/>
  <c r="AG707" i="9"/>
  <c r="AF707" i="9"/>
  <c r="AI707" i="9"/>
  <c r="AE522" i="9"/>
  <c r="AI522" i="9"/>
  <c r="AH522" i="9"/>
  <c r="AG522" i="9"/>
  <c r="AF522" i="9"/>
  <c r="AH531" i="9"/>
  <c r="AI531" i="9"/>
  <c r="AG531" i="9"/>
  <c r="AF531" i="9"/>
  <c r="AE531" i="9"/>
  <c r="AH313" i="9"/>
  <c r="AG313" i="9"/>
  <c r="AF313" i="9"/>
  <c r="AE313" i="9"/>
  <c r="AI313" i="9"/>
  <c r="AG350" i="9"/>
  <c r="AH350" i="9"/>
  <c r="AE350" i="9"/>
  <c r="AF350" i="9"/>
  <c r="AI350" i="9"/>
  <c r="AH213" i="9"/>
  <c r="AI213" i="9"/>
  <c r="AF213" i="9"/>
  <c r="AG213" i="9"/>
  <c r="AE213" i="9"/>
  <c r="AI530" i="9"/>
  <c r="AH530" i="9"/>
  <c r="AG530" i="9"/>
  <c r="AF530" i="9"/>
  <c r="AE530" i="9"/>
  <c r="AE46" i="9"/>
  <c r="AI46" i="9"/>
  <c r="AH46" i="9"/>
  <c r="AG46" i="9"/>
  <c r="AF46" i="9"/>
  <c r="AF235" i="9"/>
  <c r="AG235" i="9"/>
  <c r="AE235" i="9"/>
  <c r="AI235" i="9"/>
  <c r="AH235" i="9"/>
  <c r="AI286" i="9"/>
  <c r="AH286" i="9"/>
  <c r="AG286" i="9"/>
  <c r="AF286" i="9"/>
  <c r="AE286" i="9"/>
  <c r="AE305" i="9"/>
  <c r="AF305" i="9"/>
  <c r="AG305" i="9"/>
  <c r="AI305" i="9"/>
  <c r="AH305" i="9"/>
  <c r="AE233" i="9"/>
  <c r="AH233" i="9"/>
  <c r="AG233" i="9"/>
  <c r="AF233" i="9"/>
  <c r="AI233" i="9"/>
  <c r="AI392" i="9"/>
  <c r="AH392" i="9"/>
  <c r="AG392" i="9"/>
  <c r="AE392" i="9"/>
  <c r="AF392" i="9"/>
  <c r="AI138" i="9"/>
  <c r="AH138" i="9"/>
  <c r="AG138" i="9"/>
  <c r="AF138" i="9"/>
  <c r="AE138" i="9"/>
  <c r="AG254" i="9"/>
  <c r="AH254" i="9"/>
  <c r="AF254" i="9"/>
  <c r="AE254" i="9"/>
  <c r="AI254" i="9"/>
  <c r="AE474" i="9"/>
  <c r="AH474" i="9"/>
  <c r="AG474" i="9"/>
  <c r="AF474" i="9"/>
  <c r="AI474" i="9"/>
  <c r="AF367" i="9"/>
  <c r="AG367" i="9"/>
  <c r="AI367" i="9"/>
  <c r="AH367" i="9"/>
  <c r="AE367" i="9"/>
  <c r="AG615" i="9"/>
  <c r="AI615" i="9"/>
  <c r="AF615" i="9"/>
  <c r="AE615" i="9"/>
  <c r="AH615" i="9"/>
  <c r="AH672" i="9"/>
  <c r="AG672" i="9"/>
  <c r="AF672" i="9"/>
  <c r="AE672" i="9"/>
  <c r="AI672" i="9"/>
  <c r="AI423" i="9"/>
  <c r="AH423" i="9"/>
  <c r="AG423" i="9"/>
  <c r="AF423" i="9"/>
  <c r="AE423" i="9"/>
  <c r="AG456" i="9"/>
  <c r="AF456" i="9"/>
  <c r="AE456" i="9"/>
  <c r="AI456" i="9"/>
  <c r="AH456" i="9"/>
  <c r="AF505" i="9"/>
  <c r="AI505" i="9"/>
  <c r="AH505" i="9"/>
  <c r="AG505" i="9"/>
  <c r="AE505" i="9"/>
  <c r="AF335" i="9"/>
  <c r="AE335" i="9"/>
  <c r="AI335" i="9"/>
  <c r="AH335" i="9"/>
  <c r="AG335" i="9"/>
  <c r="AG318" i="9"/>
  <c r="AF318" i="9"/>
  <c r="AE318" i="9"/>
  <c r="AI318" i="9"/>
  <c r="AH318" i="9"/>
  <c r="AI638" i="9"/>
  <c r="AH638" i="9"/>
  <c r="AG638" i="9"/>
  <c r="AF638" i="9"/>
  <c r="AE638" i="9"/>
  <c r="AG386" i="9"/>
  <c r="AE386" i="9"/>
  <c r="AH386" i="9"/>
  <c r="AI386" i="9"/>
  <c r="AF386" i="9"/>
  <c r="AF379" i="9"/>
  <c r="AG379" i="9"/>
  <c r="AI379" i="9"/>
  <c r="AH379" i="9"/>
  <c r="AE379" i="9"/>
  <c r="AI482" i="9"/>
  <c r="AH482" i="9"/>
  <c r="AG482" i="9"/>
  <c r="AF482" i="9"/>
  <c r="AE482" i="9"/>
  <c r="AF481" i="9"/>
  <c r="AI481" i="9"/>
  <c r="AH481" i="9"/>
  <c r="AG481" i="9"/>
  <c r="AE481" i="9"/>
  <c r="AF553" i="9"/>
  <c r="AE553" i="9"/>
  <c r="AI553" i="9"/>
  <c r="AG553" i="9"/>
  <c r="AH553" i="9"/>
  <c r="AI40" i="9"/>
  <c r="AH40" i="9"/>
  <c r="AG40" i="9"/>
  <c r="AF40" i="9"/>
  <c r="AE40" i="9"/>
  <c r="AG132" i="9"/>
  <c r="AH132" i="9"/>
  <c r="AF132" i="9"/>
  <c r="AE132" i="9"/>
  <c r="AI132" i="9"/>
  <c r="AF185" i="9"/>
  <c r="AG185" i="9"/>
  <c r="AI185" i="9"/>
  <c r="AH185" i="9"/>
  <c r="AE185" i="9"/>
  <c r="AH570" i="9"/>
  <c r="AF570" i="9"/>
  <c r="AE570" i="9"/>
  <c r="AG570" i="9"/>
  <c r="AI570" i="9"/>
  <c r="AI647" i="9"/>
  <c r="AF647" i="9"/>
  <c r="AE647" i="9"/>
  <c r="AH647" i="9"/>
  <c r="AG647" i="9"/>
  <c r="AI515" i="9"/>
  <c r="AH515" i="9"/>
  <c r="AG515" i="9"/>
  <c r="AF515" i="9"/>
  <c r="AE515" i="9"/>
  <c r="AG560" i="9"/>
  <c r="AI560" i="9"/>
  <c r="AH560" i="9"/>
  <c r="AF560" i="9"/>
  <c r="AE560" i="9"/>
  <c r="AF53" i="9"/>
  <c r="AE53" i="9"/>
  <c r="AI53" i="9"/>
  <c r="AH53" i="9"/>
  <c r="AG53" i="9"/>
  <c r="AI64" i="9"/>
  <c r="AH64" i="9"/>
  <c r="AF64" i="9"/>
  <c r="AE64" i="9"/>
  <c r="AI170" i="9"/>
  <c r="AF170" i="9"/>
  <c r="AE170" i="9"/>
  <c r="AH170" i="9"/>
  <c r="AG170" i="9"/>
  <c r="AI358" i="9"/>
  <c r="AF358" i="9"/>
  <c r="AG358" i="9"/>
  <c r="AH358" i="9"/>
  <c r="AE358" i="9"/>
  <c r="AE486" i="9"/>
  <c r="AI486" i="9"/>
  <c r="AH486" i="9"/>
  <c r="AG486" i="9"/>
  <c r="AF486" i="9"/>
  <c r="AH91" i="9"/>
  <c r="AG91" i="9"/>
  <c r="AF91" i="9"/>
  <c r="AE91" i="9"/>
  <c r="AI91" i="9"/>
  <c r="AI569" i="9"/>
  <c r="AH569" i="9"/>
  <c r="AG569" i="9"/>
  <c r="AF569" i="9"/>
  <c r="AE569" i="9"/>
  <c r="AE70" i="9"/>
  <c r="AI70" i="9"/>
  <c r="AH70" i="9"/>
  <c r="AG70" i="9"/>
  <c r="AF70" i="9"/>
  <c r="AH429" i="9"/>
  <c r="AG429" i="9"/>
  <c r="AF429" i="9"/>
  <c r="AE429" i="9"/>
  <c r="AI429" i="9"/>
  <c r="AH395" i="9"/>
  <c r="AF395" i="9"/>
  <c r="AE395" i="9"/>
  <c r="AI395" i="9"/>
  <c r="AG395" i="9"/>
  <c r="AI496" i="9"/>
  <c r="AH496" i="9"/>
  <c r="AG496" i="9"/>
  <c r="AF496" i="9"/>
  <c r="AE496" i="9"/>
  <c r="AI503" i="9"/>
  <c r="AG503" i="9"/>
  <c r="AF503" i="9"/>
  <c r="AE503" i="9"/>
  <c r="AH503" i="9"/>
  <c r="AF690" i="9"/>
  <c r="AG690" i="9"/>
  <c r="AE690" i="9"/>
  <c r="AI690" i="9"/>
  <c r="AH690" i="9"/>
  <c r="AE245" i="9"/>
  <c r="AI245" i="9"/>
  <c r="AH245" i="9"/>
  <c r="AG245" i="9"/>
  <c r="AF245" i="9"/>
  <c r="AI635" i="9"/>
  <c r="AF635" i="9"/>
  <c r="AE635" i="9"/>
  <c r="AH635" i="9"/>
  <c r="AG635" i="9"/>
  <c r="AF355" i="9"/>
  <c r="AG355" i="9"/>
  <c r="AI355" i="9"/>
  <c r="AH355" i="9"/>
  <c r="AE355" i="9"/>
  <c r="AI231" i="9"/>
  <c r="AH231" i="9"/>
  <c r="AE231" i="9"/>
  <c r="AG231" i="9"/>
  <c r="AF231" i="9"/>
  <c r="AH646" i="9"/>
  <c r="AE646" i="9"/>
  <c r="AF646" i="9"/>
  <c r="AI646" i="9"/>
  <c r="AG646" i="9"/>
  <c r="AI413" i="9"/>
  <c r="AH413" i="9"/>
  <c r="AG413" i="9"/>
  <c r="AE413" i="9"/>
  <c r="AF413" i="9"/>
  <c r="AF287" i="9"/>
  <c r="AE287" i="9"/>
  <c r="AG287" i="9"/>
  <c r="AI287" i="9"/>
  <c r="AH287" i="9"/>
  <c r="AI71" i="9"/>
  <c r="AH71" i="9"/>
  <c r="AG71" i="9"/>
  <c r="AF71" i="9"/>
  <c r="AE71" i="9"/>
  <c r="AI693" i="9"/>
  <c r="AH693" i="9"/>
  <c r="AG693" i="9"/>
  <c r="AF693" i="9"/>
  <c r="AE693" i="9"/>
  <c r="AH273" i="9"/>
  <c r="AI273" i="9"/>
  <c r="AG273" i="9"/>
  <c r="AF273" i="9"/>
  <c r="AE273" i="9"/>
  <c r="AI169" i="9"/>
  <c r="AH169" i="9"/>
  <c r="AG169" i="9"/>
  <c r="AF169" i="9"/>
  <c r="AE169" i="9"/>
  <c r="AI68" i="9"/>
  <c r="AH68" i="9"/>
  <c r="AG68" i="9"/>
  <c r="AF68" i="9"/>
  <c r="AE68" i="9"/>
  <c r="AF473" i="9"/>
  <c r="AE473" i="9"/>
  <c r="AI473" i="9"/>
  <c r="AH473" i="9"/>
  <c r="AG473" i="9"/>
  <c r="AE699" i="9"/>
  <c r="AI699" i="9"/>
  <c r="AH699" i="9"/>
  <c r="AG699" i="9"/>
  <c r="AF699" i="9"/>
  <c r="AI164" i="9"/>
  <c r="AH164" i="9"/>
  <c r="AG164" i="9"/>
  <c r="AF164" i="9"/>
  <c r="AE164" i="9"/>
  <c r="AH574" i="9"/>
  <c r="AE574" i="9"/>
  <c r="AI574" i="9"/>
  <c r="AG574" i="9"/>
  <c r="AF574" i="9"/>
  <c r="AE118" i="9"/>
  <c r="AI118" i="9"/>
  <c r="AH118" i="9"/>
  <c r="AG118" i="9"/>
  <c r="AF118" i="9"/>
  <c r="AH136" i="9"/>
  <c r="AG136" i="9"/>
  <c r="AF136" i="9"/>
  <c r="AE136" i="9"/>
  <c r="AI136" i="9"/>
  <c r="AI280" i="9"/>
  <c r="AE280" i="9"/>
  <c r="AF280" i="9"/>
  <c r="AG280" i="9"/>
  <c r="AH280" i="9"/>
  <c r="AG206" i="9"/>
  <c r="AH206" i="9"/>
  <c r="AI206" i="9"/>
  <c r="AF206" i="9"/>
  <c r="AE206" i="9"/>
  <c r="AI112" i="9"/>
  <c r="AH112" i="9"/>
  <c r="AG112" i="9"/>
  <c r="AF112" i="9"/>
  <c r="AE112" i="9"/>
  <c r="AI134" i="9"/>
  <c r="AF134" i="9"/>
  <c r="AE134" i="9"/>
  <c r="AH134" i="9"/>
  <c r="AG134" i="9"/>
  <c r="AF173" i="9"/>
  <c r="AG173" i="9"/>
  <c r="AI173" i="9"/>
  <c r="AH173" i="9"/>
  <c r="AE173" i="9"/>
  <c r="AG338" i="9"/>
  <c r="AH338" i="9"/>
  <c r="AE338" i="9"/>
  <c r="AI338" i="9"/>
  <c r="AF338" i="9"/>
  <c r="AE317" i="9"/>
  <c r="AF317" i="9"/>
  <c r="AG317" i="9"/>
  <c r="AI317" i="9"/>
  <c r="AH317" i="9"/>
  <c r="AE649" i="9"/>
  <c r="AH649" i="9"/>
  <c r="AG649" i="9"/>
  <c r="AI649" i="9"/>
  <c r="AF649" i="9"/>
  <c r="AI390" i="9"/>
  <c r="AG390" i="9"/>
  <c r="AF390" i="9"/>
  <c r="AE390" i="9"/>
  <c r="AH390" i="9"/>
  <c r="AF403" i="9"/>
  <c r="AE403" i="9"/>
  <c r="AI403" i="9"/>
  <c r="AG403" i="9"/>
  <c r="AH403" i="9"/>
  <c r="AG282" i="9"/>
  <c r="AF282" i="9"/>
  <c r="AE282" i="9"/>
  <c r="AI282" i="9"/>
  <c r="AH282" i="9"/>
  <c r="AF77" i="9"/>
  <c r="AE77" i="9"/>
  <c r="AI77" i="9"/>
  <c r="AH77" i="9"/>
  <c r="AG77" i="9"/>
  <c r="AI328" i="9"/>
  <c r="AE328" i="9"/>
  <c r="AG328" i="9"/>
  <c r="AF328" i="9"/>
  <c r="AH328" i="9"/>
  <c r="AI561" i="9"/>
  <c r="AH561" i="9"/>
  <c r="AG561" i="9"/>
  <c r="AE561" i="9"/>
  <c r="AF561" i="9"/>
  <c r="AI51" i="9"/>
  <c r="AH51" i="9"/>
  <c r="AG51" i="9"/>
  <c r="AF51" i="9"/>
  <c r="AE51" i="9"/>
  <c r="AI424" i="9"/>
  <c r="AH424" i="9"/>
  <c r="AG424" i="9"/>
  <c r="AF424" i="9"/>
  <c r="AE424" i="9"/>
  <c r="AG108" i="9"/>
  <c r="AF108" i="9"/>
  <c r="AE108" i="9"/>
  <c r="AI108" i="9"/>
  <c r="AH108" i="9"/>
  <c r="AI45" i="9"/>
  <c r="AH45" i="9"/>
  <c r="AG45" i="9"/>
  <c r="AF45" i="9"/>
  <c r="AE45" i="9"/>
  <c r="AH523" i="9"/>
  <c r="AG523" i="9"/>
  <c r="AF523" i="9"/>
  <c r="AE523" i="9"/>
  <c r="AI523" i="9"/>
  <c r="AI320" i="9"/>
  <c r="AH320" i="9"/>
  <c r="AG320" i="9"/>
  <c r="AE320" i="9"/>
  <c r="AF320" i="9"/>
  <c r="AH667" i="9"/>
  <c r="AG667" i="9"/>
  <c r="AF667" i="9"/>
  <c r="AE667" i="9"/>
  <c r="AI667" i="9"/>
  <c r="AI400" i="9"/>
  <c r="AG400" i="9"/>
  <c r="AF400" i="9"/>
  <c r="AE400" i="9"/>
  <c r="AH400" i="9"/>
  <c r="AI37" i="9"/>
  <c r="AH37" i="9"/>
  <c r="AG37" i="9"/>
  <c r="AF37" i="9"/>
  <c r="AE37" i="9"/>
  <c r="AF307" i="9"/>
  <c r="AG307" i="9"/>
  <c r="AI307" i="9"/>
  <c r="AH307" i="9"/>
  <c r="AE307" i="9"/>
  <c r="AJ307" i="9" s="1"/>
  <c r="AE372" i="9"/>
  <c r="AI372" i="9"/>
  <c r="AF372" i="9"/>
  <c r="AH372" i="9"/>
  <c r="AG372" i="9"/>
  <c r="AI188" i="9"/>
  <c r="AH188" i="9"/>
  <c r="AG188" i="9"/>
  <c r="AF188" i="9"/>
  <c r="AE188" i="9"/>
  <c r="AG624" i="9"/>
  <c r="AF624" i="9"/>
  <c r="AE624" i="9"/>
  <c r="AI624" i="9"/>
  <c r="AH624" i="9"/>
  <c r="AI356" i="9"/>
  <c r="AH356" i="9"/>
  <c r="AG356" i="9"/>
  <c r="AF356" i="9"/>
  <c r="AE356" i="9"/>
  <c r="AI465" i="9"/>
  <c r="AH465" i="9"/>
  <c r="AG465" i="9"/>
  <c r="AF465" i="9"/>
  <c r="AE465" i="9"/>
  <c r="AN33" i="9"/>
  <c r="AJ667" i="9" l="1"/>
  <c r="AJ424" i="9"/>
  <c r="AJ273" i="9"/>
  <c r="AJ503" i="9"/>
  <c r="AJ569" i="9"/>
  <c r="AJ246" i="9"/>
  <c r="AJ556" i="9"/>
  <c r="AR556" i="9" s="1"/>
  <c r="AS556" i="9" s="1"/>
  <c r="AJ184" i="9"/>
  <c r="AJ332" i="9"/>
  <c r="AJ115" i="9"/>
  <c r="AJ398" i="9"/>
  <c r="AJ578" i="9"/>
  <c r="AJ349" i="9"/>
  <c r="AJ606" i="9"/>
  <c r="AJ293" i="9"/>
  <c r="AJ528" i="9"/>
  <c r="AJ388" i="9"/>
  <c r="AJ69" i="9"/>
  <c r="AJ82" i="9"/>
  <c r="AJ416" i="9"/>
  <c r="AJ212" i="9"/>
  <c r="AJ203" i="9"/>
  <c r="AR203" i="9" s="1"/>
  <c r="AS203" i="9" s="1"/>
  <c r="AJ543" i="9"/>
  <c r="AJ551" i="9"/>
  <c r="AJ446" i="9"/>
  <c r="AJ421" i="9"/>
  <c r="AJ594" i="9"/>
  <c r="AJ547" i="9"/>
  <c r="AJ437" i="9"/>
  <c r="AJ489" i="9"/>
  <c r="AL489" i="9" s="1"/>
  <c r="AJ267" i="9"/>
  <c r="AJ615" i="9"/>
  <c r="AJ415" i="9"/>
  <c r="AJ167" i="9"/>
  <c r="AJ315" i="9"/>
  <c r="AJ469" i="9"/>
  <c r="AJ247" i="9"/>
  <c r="AJ655" i="9"/>
  <c r="AL655" i="9" s="1"/>
  <c r="AJ218" i="9"/>
  <c r="AJ278" i="9"/>
  <c r="AJ671" i="9"/>
  <c r="AJ601" i="9"/>
  <c r="AR601" i="9" s="1"/>
  <c r="AS601" i="9" s="1"/>
  <c r="AJ230" i="9"/>
  <c r="AJ702" i="9"/>
  <c r="AJ465" i="9"/>
  <c r="AJ173" i="9"/>
  <c r="AJ164" i="9"/>
  <c r="AJ429" i="9"/>
  <c r="AJ70" i="9"/>
  <c r="AJ358" i="9"/>
  <c r="AJ515" i="9"/>
  <c r="AJ423" i="9"/>
  <c r="AJ109" i="9"/>
  <c r="AJ535" i="9"/>
  <c r="AJ225" i="9"/>
  <c r="AJ249" i="9"/>
  <c r="AJ406" i="9"/>
  <c r="AJ310" i="9"/>
  <c r="AJ80" i="9"/>
  <c r="AJ234" i="9"/>
  <c r="AJ399" i="9"/>
  <c r="AR399" i="9" s="1"/>
  <c r="AS399" i="9" s="1"/>
  <c r="AJ344" i="9"/>
  <c r="AJ291" i="9"/>
  <c r="AJ188" i="9"/>
  <c r="AJ206" i="9"/>
  <c r="AR206" i="9" s="1"/>
  <c r="AS206" i="9" s="1"/>
  <c r="AJ170" i="9"/>
  <c r="AJ647" i="9"/>
  <c r="AJ638" i="9"/>
  <c r="AJ367" i="9"/>
  <c r="AM367" i="9" s="1"/>
  <c r="AO367" i="9" s="1"/>
  <c r="AJ269" i="9"/>
  <c r="AJ229" i="9"/>
  <c r="AJ124" i="9"/>
  <c r="AJ295" i="9"/>
  <c r="AJ219" i="9"/>
  <c r="AJ583" i="9"/>
  <c r="AJ657" i="9"/>
  <c r="AJ74" i="9"/>
  <c r="AR74" i="9" s="1"/>
  <c r="AJ86" i="9"/>
  <c r="AR86" i="9" s="1"/>
  <c r="AJ112" i="9"/>
  <c r="AJ136" i="9"/>
  <c r="AJ254" i="9"/>
  <c r="AJ286" i="9"/>
  <c r="AJ140" i="9"/>
  <c r="AJ550" i="9"/>
  <c r="AJ692" i="9"/>
  <c r="AJ700" i="9"/>
  <c r="AR700" i="9" s="1"/>
  <c r="AS700" i="9" s="1"/>
  <c r="AJ155" i="9"/>
  <c r="AJ433" i="9"/>
  <c r="AJ523" i="9"/>
  <c r="AR523" i="9" s="1"/>
  <c r="AS523" i="9" s="1"/>
  <c r="AJ129" i="9"/>
  <c r="AJ559" i="9"/>
  <c r="AJ666" i="9"/>
  <c r="AJ363" i="9"/>
  <c r="AR363" i="9" s="1"/>
  <c r="AS363" i="9" s="1"/>
  <c r="AJ487" i="9"/>
  <c r="AL487" i="9" s="1"/>
  <c r="AJ301" i="9"/>
  <c r="AJ222" i="9"/>
  <c r="AJ600" i="9"/>
  <c r="AL600" i="9" s="1"/>
  <c r="AJ602" i="9"/>
  <c r="AJ85" i="9"/>
  <c r="AJ464" i="9"/>
  <c r="AJ65" i="9"/>
  <c r="AR65" i="9" s="1"/>
  <c r="AJ187" i="9"/>
  <c r="AL187" i="9" s="1"/>
  <c r="AJ87" i="9"/>
  <c r="AJ405" i="9"/>
  <c r="AJ450" i="9"/>
  <c r="AR450" i="9" s="1"/>
  <c r="AS450" i="9" s="1"/>
  <c r="AJ651" i="9"/>
  <c r="AJ614" i="9"/>
  <c r="AJ393" i="9"/>
  <c r="AJ546" i="9"/>
  <c r="AJ703" i="9"/>
  <c r="AM703" i="9" s="1"/>
  <c r="AO703" i="9" s="1"/>
  <c r="AJ209" i="9"/>
  <c r="AJ117" i="9"/>
  <c r="AJ93" i="9"/>
  <c r="AJ176" i="9"/>
  <c r="AJ504" i="9"/>
  <c r="AJ73" i="9"/>
  <c r="AJ195" i="9"/>
  <c r="AL195" i="9" s="1"/>
  <c r="AJ426" i="9"/>
  <c r="AR426" i="9" s="1"/>
  <c r="AS426" i="9" s="1"/>
  <c r="AJ710" i="9"/>
  <c r="AJ470" i="9"/>
  <c r="AJ261" i="9"/>
  <c r="AM261" i="9" s="1"/>
  <c r="AO261" i="9" s="1"/>
  <c r="AJ517" i="9"/>
  <c r="AJ258" i="9"/>
  <c r="AJ458" i="9"/>
  <c r="AJ226" i="9"/>
  <c r="AR226" i="9" s="1"/>
  <c r="AS226" i="9" s="1"/>
  <c r="AJ378" i="9"/>
  <c r="AR378" i="9" s="1"/>
  <c r="AS378" i="9" s="1"/>
  <c r="AJ453" i="9"/>
  <c r="AJ438" i="9"/>
  <c r="AJ665" i="9"/>
  <c r="AR665" i="9" s="1"/>
  <c r="AS665" i="9" s="1"/>
  <c r="AJ255" i="9"/>
  <c r="AJ511" i="9"/>
  <c r="AJ92" i="9"/>
  <c r="AJ631" i="9"/>
  <c r="AR631" i="9" s="1"/>
  <c r="AS631" i="9" s="1"/>
  <c r="AJ340" i="9"/>
  <c r="AJ530" i="9"/>
  <c r="AJ290" i="9"/>
  <c r="AJ643" i="9"/>
  <c r="AM643" i="9" s="1"/>
  <c r="AO643" i="9" s="1"/>
  <c r="AJ677" i="9"/>
  <c r="AJ609" i="9"/>
  <c r="AJ457" i="9"/>
  <c r="AJ467" i="9"/>
  <c r="AR467" i="9" s="1"/>
  <c r="AS467" i="9" s="1"/>
  <c r="AJ193" i="9"/>
  <c r="AL193" i="9" s="1"/>
  <c r="AJ630" i="9"/>
  <c r="AJ339" i="9"/>
  <c r="AJ548" i="9"/>
  <c r="AR548" i="9" s="1"/>
  <c r="AS548" i="9" s="1"/>
  <c r="AJ96" i="9"/>
  <c r="AJ402" i="9"/>
  <c r="AJ337" i="9"/>
  <c r="AJ381" i="9"/>
  <c r="AR381" i="9" s="1"/>
  <c r="AS381" i="9" s="1"/>
  <c r="AJ283" i="9"/>
  <c r="AJ118" i="9"/>
  <c r="AJ64" i="9"/>
  <c r="AJ571" i="9"/>
  <c r="AR571" i="9" s="1"/>
  <c r="AS571" i="9" s="1"/>
  <c r="AJ668" i="9"/>
  <c r="AJ66" i="9"/>
  <c r="AJ168" i="9"/>
  <c r="AJ271" i="9"/>
  <c r="AJ97" i="9"/>
  <c r="AR97" i="9" s="1"/>
  <c r="AJ512" i="9"/>
  <c r="AJ288" i="9"/>
  <c r="AJ71" i="9"/>
  <c r="AJ635" i="9"/>
  <c r="AJ560" i="9"/>
  <c r="AJ481" i="9"/>
  <c r="AJ480" i="9"/>
  <c r="AR480" i="9" s="1"/>
  <c r="AS480" i="9" s="1"/>
  <c r="AJ706" i="9"/>
  <c r="AR706" i="9" s="1"/>
  <c r="AS706" i="9" s="1"/>
  <c r="AJ537" i="9"/>
  <c r="AJ610" i="9"/>
  <c r="AJ341" i="9"/>
  <c r="AJ105" i="9"/>
  <c r="AJ111" i="9"/>
  <c r="AJ217" i="9"/>
  <c r="AR217" i="9" s="1"/>
  <c r="AS217" i="9" s="1"/>
  <c r="AJ385" i="9"/>
  <c r="AJ139" i="9"/>
  <c r="AJ595" i="9"/>
  <c r="AR595" i="9" s="1"/>
  <c r="AS595" i="9" s="1"/>
  <c r="AJ308" i="9"/>
  <c r="AJ519" i="9"/>
  <c r="AJ54" i="9"/>
  <c r="AJ624" i="9"/>
  <c r="AJ400" i="9"/>
  <c r="AR400" i="9" s="1"/>
  <c r="AS400" i="9" s="1"/>
  <c r="AJ169" i="9"/>
  <c r="AR169" i="9" s="1"/>
  <c r="AS169" i="9" s="1"/>
  <c r="AJ355" i="9"/>
  <c r="AJ335" i="9"/>
  <c r="AJ689" i="9"/>
  <c r="AJ597" i="9"/>
  <c r="AJ506" i="9"/>
  <c r="AJ148" i="9"/>
  <c r="AR148" i="9" s="1"/>
  <c r="AJ484" i="9"/>
  <c r="AJ236" i="9"/>
  <c r="AR236" i="9" s="1"/>
  <c r="AS236" i="9" s="1"/>
  <c r="AJ412" i="9"/>
  <c r="AJ279" i="9"/>
  <c r="AM279" i="9" s="1"/>
  <c r="AO279" i="9" s="1"/>
  <c r="AJ708" i="9"/>
  <c r="AJ152" i="9"/>
  <c r="AJ220" i="9"/>
  <c r="AJ78" i="9"/>
  <c r="AR78" i="9" s="1"/>
  <c r="AJ459" i="9"/>
  <c r="AJ431" i="9"/>
  <c r="AJ566" i="9"/>
  <c r="AJ650" i="9"/>
  <c r="AM650" i="9" s="1"/>
  <c r="AO650" i="9" s="1"/>
  <c r="AJ357" i="9"/>
  <c r="AJ642" i="9"/>
  <c r="AJ314" i="9"/>
  <c r="AR314" i="9" s="1"/>
  <c r="AS314" i="9" s="1"/>
  <c r="AJ351" i="9"/>
  <c r="AR351" i="9" s="1"/>
  <c r="AS351" i="9" s="1"/>
  <c r="AJ526" i="9"/>
  <c r="AJ654" i="9"/>
  <c r="AJ663" i="9"/>
  <c r="AM663" i="9" s="1"/>
  <c r="AO663" i="9" s="1"/>
  <c r="AJ356" i="9"/>
  <c r="AJ390" i="9"/>
  <c r="AJ496" i="9"/>
  <c r="AJ132" i="9"/>
  <c r="AJ379" i="9"/>
  <c r="AJ531" i="9"/>
  <c r="AJ63" i="9"/>
  <c r="AJ265" i="9"/>
  <c r="AR265" i="9" s="1"/>
  <c r="AS265" i="9" s="1"/>
  <c r="AJ137" i="9"/>
  <c r="AJ210" i="9"/>
  <c r="AJ607" i="9"/>
  <c r="AJ100" i="9"/>
  <c r="AJ104" i="9"/>
  <c r="AJ306" i="9"/>
  <c r="AJ289" i="9"/>
  <c r="AJ327" i="9"/>
  <c r="AJ539" i="9"/>
  <c r="AJ619" i="9"/>
  <c r="AJ674" i="9"/>
  <c r="AR674" i="9" s="1"/>
  <c r="AS674" i="9" s="1"/>
  <c r="AJ397" i="9"/>
  <c r="AJ320" i="9"/>
  <c r="AJ108" i="9"/>
  <c r="AJ51" i="9"/>
  <c r="AJ693" i="9"/>
  <c r="AJ318" i="9"/>
  <c r="AJ505" i="9"/>
  <c r="AJ672" i="9"/>
  <c r="AJ138" i="9"/>
  <c r="AJ213" i="9"/>
  <c r="AJ522" i="9"/>
  <c r="AJ563" i="9"/>
  <c r="AJ525" i="9"/>
  <c r="AJ435" i="9"/>
  <c r="AJ83" i="9"/>
  <c r="AR83" i="9" s="1"/>
  <c r="AJ133" i="9"/>
  <c r="AR133" i="9" s="1"/>
  <c r="AJ492" i="9"/>
  <c r="AJ270" i="9"/>
  <c r="AJ440" i="9"/>
  <c r="AJ612" i="9"/>
  <c r="AJ361" i="9"/>
  <c r="AJ56" i="9"/>
  <c r="AJ701" i="9"/>
  <c r="AJ90" i="9"/>
  <c r="AR90" i="9" s="1"/>
  <c r="AJ645" i="9"/>
  <c r="AJ648" i="9"/>
  <c r="AJ495" i="9"/>
  <c r="AJ181" i="9"/>
  <c r="AJ575" i="9"/>
  <c r="AJ116" i="9"/>
  <c r="AJ333" i="9"/>
  <c r="AL333" i="9" s="1"/>
  <c r="AJ60" i="9"/>
  <c r="AJ62" i="9"/>
  <c r="AJ149" i="9"/>
  <c r="AR149" i="9" s="1"/>
  <c r="AJ180" i="9"/>
  <c r="AJ322" i="9"/>
  <c r="AJ331" i="9"/>
  <c r="AJ99" i="9"/>
  <c r="AR99" i="9" s="1"/>
  <c r="AJ330" i="9"/>
  <c r="AR330" i="9" s="1"/>
  <c r="AS330" i="9" s="1"/>
  <c r="AJ443" i="9"/>
  <c r="AJ653" i="9"/>
  <c r="AJ57" i="9"/>
  <c r="AR57" i="9" s="1"/>
  <c r="AJ177" i="9"/>
  <c r="AJ407" i="9"/>
  <c r="AJ135" i="9"/>
  <c r="AJ627" i="9"/>
  <c r="AJ102" i="9"/>
  <c r="AJ191" i="9"/>
  <c r="AJ527" i="9"/>
  <c r="AJ685" i="9"/>
  <c r="AR685" i="9" s="1"/>
  <c r="AS685" i="9" s="1"/>
  <c r="AJ538" i="9"/>
  <c r="AJ684" i="9"/>
  <c r="AJ143" i="9"/>
  <c r="AJ516" i="9"/>
  <c r="AR516" i="9" s="1"/>
  <c r="AS516" i="9" s="1"/>
  <c r="AJ534" i="9"/>
  <c r="AL534" i="9" s="1"/>
  <c r="AJ325" i="9"/>
  <c r="AJ179" i="9"/>
  <c r="AJ711" i="9"/>
  <c r="AR711" i="9" s="1"/>
  <c r="AS711" i="9" s="1"/>
  <c r="AJ698" i="9"/>
  <c r="AR698" i="9" s="1"/>
  <c r="AS698" i="9" s="1"/>
  <c r="AJ208" i="9"/>
  <c r="AR208" i="9" s="1"/>
  <c r="AS208" i="9" s="1"/>
  <c r="AJ323" i="9"/>
  <c r="AR323" i="9" s="1"/>
  <c r="AS323" i="9" s="1"/>
  <c r="AJ632" i="9"/>
  <c r="AM632" i="9" s="1"/>
  <c r="AO632" i="9" s="1"/>
  <c r="AJ679" i="9"/>
  <c r="AL679" i="9" s="1"/>
  <c r="AJ502" i="9"/>
  <c r="AJ81" i="9"/>
  <c r="AJ593" i="9"/>
  <c r="AR593" i="9" s="1"/>
  <c r="AS593" i="9" s="1"/>
  <c r="AJ360" i="9"/>
  <c r="AJ476" i="9"/>
  <c r="AJ581" i="9"/>
  <c r="AJ128" i="9"/>
  <c r="AJ375" i="9"/>
  <c r="AM375" i="9" s="1"/>
  <c r="AO375" i="9" s="1"/>
  <c r="AJ639" i="9"/>
  <c r="AR639" i="9" s="1"/>
  <c r="AS639" i="9" s="1"/>
  <c r="AJ490" i="9"/>
  <c r="AJ126" i="9"/>
  <c r="AJ130" i="9"/>
  <c r="AJ682" i="9"/>
  <c r="AJ582" i="9"/>
  <c r="AR582" i="9" s="1"/>
  <c r="AS582" i="9" s="1"/>
  <c r="AJ198" i="9"/>
  <c r="AJ613" i="9"/>
  <c r="AM613" i="9" s="1"/>
  <c r="AO613" i="9" s="1"/>
  <c r="AJ417" i="9"/>
  <c r="AJ304" i="9"/>
  <c r="AJ294" i="9"/>
  <c r="AL294" i="9" s="1"/>
  <c r="AJ280" i="9"/>
  <c r="AJ462" i="9"/>
  <c r="AR462" i="9" s="1"/>
  <c r="AS462" i="9" s="1"/>
  <c r="AJ549" i="9"/>
  <c r="AM549" i="9" s="1"/>
  <c r="AO549" i="9" s="1"/>
  <c r="AJ228" i="9"/>
  <c r="AR228" i="9" s="1"/>
  <c r="AS228" i="9" s="1"/>
  <c r="AJ392" i="9"/>
  <c r="AR392" i="9" s="1"/>
  <c r="AS392" i="9" s="1"/>
  <c r="AJ243" i="9"/>
  <c r="AJ553" i="9"/>
  <c r="AR553" i="9" s="1"/>
  <c r="AS553" i="9" s="1"/>
  <c r="AJ305" i="9"/>
  <c r="AR305" i="9" s="1"/>
  <c r="AS305" i="9" s="1"/>
  <c r="AJ147" i="9"/>
  <c r="AJ510" i="9"/>
  <c r="AJ163" i="9"/>
  <c r="AJ574" i="9"/>
  <c r="AR574" i="9" s="1"/>
  <c r="AS574" i="9" s="1"/>
  <c r="AJ413" i="9"/>
  <c r="AM413" i="9" s="1"/>
  <c r="AO413" i="9" s="1"/>
  <c r="AJ205" i="9"/>
  <c r="AR205" i="9" s="1"/>
  <c r="AS205" i="9" s="1"/>
  <c r="AJ707" i="9"/>
  <c r="AJ336" i="9"/>
  <c r="AM336" i="9" s="1"/>
  <c r="AO336" i="9" s="1"/>
  <c r="AJ182" i="9"/>
  <c r="AL182" i="9" s="1"/>
  <c r="AJ216" i="9"/>
  <c r="AL216" i="9" s="1"/>
  <c r="AJ577" i="9"/>
  <c r="AJ520" i="9"/>
  <c r="AR520" i="9" s="1"/>
  <c r="AS520" i="9" s="1"/>
  <c r="AJ599" i="9"/>
  <c r="AM599" i="9" s="1"/>
  <c r="AO599" i="9" s="1"/>
  <c r="AJ488" i="9"/>
  <c r="AR488" i="9" s="1"/>
  <c r="AS488" i="9" s="1"/>
  <c r="AJ276" i="9"/>
  <c r="AJ106" i="9"/>
  <c r="AR106" i="9" s="1"/>
  <c r="AJ686" i="9"/>
  <c r="AR686" i="9" s="1"/>
  <c r="AS686" i="9" s="1"/>
  <c r="AJ584" i="9"/>
  <c r="AJ444" i="9"/>
  <c r="AJ211" i="9"/>
  <c r="AJ656" i="9"/>
  <c r="AR656" i="9" s="1"/>
  <c r="AS656" i="9" s="1"/>
  <c r="AJ192" i="9"/>
  <c r="AR192" i="9" s="1"/>
  <c r="AS192" i="9" s="1"/>
  <c r="AJ292" i="9"/>
  <c r="AJ352" i="9"/>
  <c r="AJ408" i="9"/>
  <c r="AJ588" i="9"/>
  <c r="AJ396" i="9"/>
  <c r="AJ334" i="9"/>
  <c r="AJ664" i="9"/>
  <c r="AR664" i="9" s="1"/>
  <c r="AS664" i="9" s="1"/>
  <c r="AJ343" i="9"/>
  <c r="AR343" i="9" s="1"/>
  <c r="AS343" i="9" s="1"/>
  <c r="AJ194" i="9"/>
  <c r="AJ633" i="9"/>
  <c r="AR633" i="9" s="1"/>
  <c r="AS633" i="9" s="1"/>
  <c r="AJ675" i="9"/>
  <c r="AJ618" i="9"/>
  <c r="AJ427" i="9"/>
  <c r="AJ697" i="9"/>
  <c r="AR697" i="9" s="1"/>
  <c r="AS697" i="9" s="1"/>
  <c r="AJ373" i="9"/>
  <c r="AJ328" i="9"/>
  <c r="AR328" i="9" s="1"/>
  <c r="AS328" i="9" s="1"/>
  <c r="AJ264" i="9"/>
  <c r="AJ557" i="9"/>
  <c r="AR557" i="9" s="1"/>
  <c r="AS557" i="9" s="1"/>
  <c r="AJ372" i="9"/>
  <c r="AR372" i="9" s="1"/>
  <c r="AS372" i="9" s="1"/>
  <c r="AJ395" i="9"/>
  <c r="AJ474" i="9"/>
  <c r="AJ634" i="9"/>
  <c r="AJ365" i="9"/>
  <c r="AJ183" i="9"/>
  <c r="AJ649" i="9"/>
  <c r="AJ699" i="9"/>
  <c r="AR699" i="9" s="1"/>
  <c r="AS699" i="9" s="1"/>
  <c r="AJ231" i="9"/>
  <c r="AJ562" i="9"/>
  <c r="AJ329" i="9"/>
  <c r="AJ521" i="9"/>
  <c r="AJ694" i="9"/>
  <c r="AJ252" i="9"/>
  <c r="AJ592" i="9"/>
  <c r="AJ281" i="9"/>
  <c r="AJ568" i="9"/>
  <c r="AJ640" i="9"/>
  <c r="AM640" i="9" s="1"/>
  <c r="AO640" i="9" s="1"/>
  <c r="AJ617" i="9"/>
  <c r="AJ669" i="9"/>
  <c r="AR669" i="9" s="1"/>
  <c r="AS669" i="9" s="1"/>
  <c r="AJ491" i="9"/>
  <c r="AL491" i="9" s="1"/>
  <c r="AJ570" i="9"/>
  <c r="AJ151" i="9"/>
  <c r="AJ113" i="9"/>
  <c r="AJ670" i="9"/>
  <c r="AM670" i="9" s="1"/>
  <c r="AO670" i="9" s="1"/>
  <c r="AJ251" i="9"/>
  <c r="AJ432" i="9"/>
  <c r="AJ514" i="9"/>
  <c r="AR514" i="9" s="1"/>
  <c r="AS514" i="9" s="1"/>
  <c r="AJ207" i="9"/>
  <c r="AJ94" i="9"/>
  <c r="AR94" i="9" s="1"/>
  <c r="AJ134" i="9"/>
  <c r="AJ68" i="9"/>
  <c r="AJ91" i="9"/>
  <c r="AJ185" i="9"/>
  <c r="AJ248" i="9"/>
  <c r="AM248" i="9" s="1"/>
  <c r="AO248" i="9" s="1"/>
  <c r="AJ107" i="9"/>
  <c r="AJ239" i="9"/>
  <c r="AM239" i="9" s="1"/>
  <c r="AO239" i="9" s="1"/>
  <c r="AJ144" i="9"/>
  <c r="AL144" i="9" s="1"/>
  <c r="AJ436" i="9"/>
  <c r="AR436" i="9" s="1"/>
  <c r="AS436" i="9" s="1"/>
  <c r="AJ342" i="9"/>
  <c r="AR342" i="9" s="1"/>
  <c r="AS342" i="9" s="1"/>
  <c r="AJ540" i="9"/>
  <c r="AR540" i="9" s="1"/>
  <c r="AS540" i="9" s="1"/>
  <c r="AJ214" i="9"/>
  <c r="AR214" i="9" s="1"/>
  <c r="AS214" i="9" s="1"/>
  <c r="AJ576" i="9"/>
  <c r="AR576" i="9" s="1"/>
  <c r="AS576" i="9" s="1"/>
  <c r="AJ603" i="9"/>
  <c r="AR603" i="9" s="1"/>
  <c r="AS603" i="9" s="1"/>
  <c r="AJ501" i="9"/>
  <c r="AJ545" i="9"/>
  <c r="AJ186" i="9"/>
  <c r="AR186" i="9" s="1"/>
  <c r="AS186" i="9" s="1"/>
  <c r="AJ123" i="9"/>
  <c r="AJ498" i="9"/>
  <c r="AJ232" i="9"/>
  <c r="AR232" i="9" s="1"/>
  <c r="AS232" i="9" s="1"/>
  <c r="AJ536" i="9"/>
  <c r="AR536" i="9" s="1"/>
  <c r="AS536" i="9" s="1"/>
  <c r="AJ533" i="9"/>
  <c r="AM533" i="9" s="1"/>
  <c r="AO533" i="9" s="1"/>
  <c r="AJ554" i="9"/>
  <c r="AR554" i="9" s="1"/>
  <c r="AS554" i="9" s="1"/>
  <c r="AJ439" i="9"/>
  <c r="AJ605" i="9"/>
  <c r="AJ573" i="9"/>
  <c r="AJ302" i="9"/>
  <c r="AJ420" i="9"/>
  <c r="AJ52" i="9"/>
  <c r="AJ641" i="9"/>
  <c r="AM641" i="9" s="1"/>
  <c r="AO641" i="9" s="1"/>
  <c r="AJ362" i="9"/>
  <c r="AM362" i="9" s="1"/>
  <c r="AO362" i="9" s="1"/>
  <c r="AJ347" i="9"/>
  <c r="AR347" i="9" s="1"/>
  <c r="AS347" i="9" s="1"/>
  <c r="AJ285" i="9"/>
  <c r="AR285" i="9" s="1"/>
  <c r="AS285" i="9" s="1"/>
  <c r="AJ709" i="9"/>
  <c r="AM709" i="9" s="1"/>
  <c r="AO709" i="9" s="1"/>
  <c r="AJ159" i="9"/>
  <c r="AR159" i="9" s="1"/>
  <c r="AS159" i="9" s="1"/>
  <c r="AJ637" i="9"/>
  <c r="AR637" i="9" s="1"/>
  <c r="AS637" i="9" s="1"/>
  <c r="AJ565" i="9"/>
  <c r="AR565" i="9" s="1"/>
  <c r="AS565" i="9" s="1"/>
  <c r="AJ72" i="9"/>
  <c r="AJ348" i="9"/>
  <c r="AJ409" i="9"/>
  <c r="AJ171" i="9"/>
  <c r="AR171" i="9" s="1"/>
  <c r="AS171" i="9" s="1"/>
  <c r="AJ110" i="9"/>
  <c r="AJ661" i="9"/>
  <c r="AJ174" i="9"/>
  <c r="AR174" i="9" s="1"/>
  <c r="AS174" i="9" s="1"/>
  <c r="AJ652" i="9"/>
  <c r="AR652" i="9" s="1"/>
  <c r="AS652" i="9" s="1"/>
  <c r="AJ297" i="9"/>
  <c r="AR297" i="9" s="1"/>
  <c r="AS297" i="9" s="1"/>
  <c r="AJ683" i="9"/>
  <c r="AL683" i="9" s="1"/>
  <c r="AJ604" i="9"/>
  <c r="AJ644" i="9"/>
  <c r="AR644" i="9" s="1"/>
  <c r="AS644" i="9" s="1"/>
  <c r="AJ324" i="9"/>
  <c r="AJ712" i="9"/>
  <c r="AJ242" i="9"/>
  <c r="AJ611" i="9"/>
  <c r="AJ244" i="9"/>
  <c r="AJ268" i="9"/>
  <c r="AJ345" i="9"/>
  <c r="AR345" i="9" s="1"/>
  <c r="AS345" i="9" s="1"/>
  <c r="AJ201" i="9"/>
  <c r="AJ680" i="9"/>
  <c r="AJ678" i="9"/>
  <c r="AR678" i="9" s="1"/>
  <c r="AS678" i="9" s="1"/>
  <c r="AJ374" i="9"/>
  <c r="AR374" i="9" s="1"/>
  <c r="AS374" i="9" s="1"/>
  <c r="AJ676" i="9"/>
  <c r="AR676" i="9" s="1"/>
  <c r="AS676" i="9" s="1"/>
  <c r="AJ403" i="9"/>
  <c r="AL403" i="9" s="1"/>
  <c r="AJ127" i="9"/>
  <c r="AJ58" i="9"/>
  <c r="AJ486" i="9"/>
  <c r="AL486" i="9" s="1"/>
  <c r="AJ704" i="9"/>
  <c r="AJ364" i="9"/>
  <c r="AJ532" i="9"/>
  <c r="AR532" i="9" s="1"/>
  <c r="AS532" i="9" s="1"/>
  <c r="AJ454" i="9"/>
  <c r="AR454" i="9" s="1"/>
  <c r="AS454" i="9" s="1"/>
  <c r="AJ628" i="9"/>
  <c r="AR628" i="9" s="1"/>
  <c r="AS628" i="9" s="1"/>
  <c r="AJ623" i="9"/>
  <c r="AJ77" i="9"/>
  <c r="AR77" i="9" s="1"/>
  <c r="AJ240" i="9"/>
  <c r="AR240" i="9" s="1"/>
  <c r="AS240" i="9" s="1"/>
  <c r="AJ316" i="9"/>
  <c r="AJ485" i="9"/>
  <c r="AJ245" i="9"/>
  <c r="AJ282" i="9"/>
  <c r="AR282" i="9" s="1"/>
  <c r="AS282" i="9" s="1"/>
  <c r="AJ482" i="9"/>
  <c r="AM482" i="9" s="1"/>
  <c r="AO482" i="9" s="1"/>
  <c r="AJ233" i="9"/>
  <c r="AL233" i="9" s="1"/>
  <c r="AJ166" i="9"/>
  <c r="AJ98" i="9"/>
  <c r="AJ55" i="9"/>
  <c r="AR55" i="9" s="1"/>
  <c r="AJ131" i="9"/>
  <c r="AJ383" i="9"/>
  <c r="AR383" i="9" s="1"/>
  <c r="AS383" i="9" s="1"/>
  <c r="AJ257" i="9"/>
  <c r="AJ89" i="9"/>
  <c r="AR89" i="9" s="1"/>
  <c r="AJ103" i="9"/>
  <c r="AJ418" i="9"/>
  <c r="AJ376" i="9"/>
  <c r="AL376" i="9" s="1"/>
  <c r="AJ404" i="9"/>
  <c r="AJ196" i="9"/>
  <c r="AM196" i="9" s="1"/>
  <c r="AO196" i="9" s="1"/>
  <c r="AJ673" i="9"/>
  <c r="AJ101" i="9"/>
  <c r="AJ303" i="9"/>
  <c r="AJ88" i="9"/>
  <c r="AR88" i="9" s="1"/>
  <c r="AJ224" i="9"/>
  <c r="AM224" i="9" s="1"/>
  <c r="AO224" i="9" s="1"/>
  <c r="AJ507" i="9"/>
  <c r="AJ253" i="9"/>
  <c r="AJ475" i="9"/>
  <c r="AJ622" i="9"/>
  <c r="AJ199" i="9"/>
  <c r="AJ493" i="9"/>
  <c r="AR493" i="9" s="1"/>
  <c r="AS493" i="9" s="1"/>
  <c r="AJ461" i="9"/>
  <c r="AM461" i="9" s="1"/>
  <c r="AO461" i="9" s="1"/>
  <c r="AJ61" i="9"/>
  <c r="AL61" i="9" s="1"/>
  <c r="AJ237" i="9"/>
  <c r="AR237" i="9" s="1"/>
  <c r="AS237" i="9" s="1"/>
  <c r="AJ585" i="9"/>
  <c r="AR585" i="9" s="1"/>
  <c r="AS585" i="9" s="1"/>
  <c r="AJ428" i="9"/>
  <c r="AL428" i="9" s="1"/>
  <c r="AJ384" i="9"/>
  <c r="AR384" i="9" s="1"/>
  <c r="AS384" i="9" s="1"/>
  <c r="AJ321" i="9"/>
  <c r="AR321" i="9" s="1"/>
  <c r="AS321" i="9" s="1"/>
  <c r="AJ555" i="9"/>
  <c r="AR555" i="9" s="1"/>
  <c r="AS555" i="9" s="1"/>
  <c r="AJ197" i="9"/>
  <c r="AJ419" i="9"/>
  <c r="AJ513" i="9"/>
  <c r="AJ625" i="9"/>
  <c r="AR625" i="9" s="1"/>
  <c r="AS625" i="9" s="1"/>
  <c r="AJ145" i="9"/>
  <c r="AJ122" i="9"/>
  <c r="AJ223" i="9"/>
  <c r="AR223" i="9" s="1"/>
  <c r="AS223" i="9" s="1"/>
  <c r="AJ287" i="9"/>
  <c r="AR287" i="9" s="1"/>
  <c r="AS287" i="9" s="1"/>
  <c r="AJ394" i="9"/>
  <c r="AJ508" i="9"/>
  <c r="AR508" i="9" s="1"/>
  <c r="AS508" i="9" s="1"/>
  <c r="AJ221" i="9"/>
  <c r="AM221" i="9" s="1"/>
  <c r="AO221" i="9" s="1"/>
  <c r="AJ300" i="9"/>
  <c r="AJ580" i="9"/>
  <c r="AJ616" i="9"/>
  <c r="AJ658" i="9"/>
  <c r="AJ346" i="9"/>
  <c r="AR346" i="9" s="1"/>
  <c r="AS346" i="9" s="1"/>
  <c r="AJ256" i="9"/>
  <c r="AM256" i="9" s="1"/>
  <c r="AO256" i="9" s="1"/>
  <c r="AJ567" i="9"/>
  <c r="AL567" i="9" s="1"/>
  <c r="AJ471" i="9"/>
  <c r="AJ371" i="9"/>
  <c r="AM371" i="9" s="1"/>
  <c r="AO371" i="9" s="1"/>
  <c r="AJ359" i="9"/>
  <c r="AJ175" i="9"/>
  <c r="AJ621" i="9"/>
  <c r="AR621" i="9" s="1"/>
  <c r="AS621" i="9" s="1"/>
  <c r="AJ312" i="9"/>
  <c r="AR312" i="9" s="1"/>
  <c r="AS312" i="9" s="1"/>
  <c r="AJ497" i="9"/>
  <c r="AJ500" i="9"/>
  <c r="AJ688" i="9"/>
  <c r="AR688" i="9" s="1"/>
  <c r="AS688" i="9" s="1"/>
  <c r="AJ142" i="9"/>
  <c r="AJ687" i="9"/>
  <c r="AR687" i="9" s="1"/>
  <c r="AS687" i="9" s="1"/>
  <c r="AJ275" i="9"/>
  <c r="AJ425" i="9"/>
  <c r="AJ158" i="9"/>
  <c r="AJ466" i="9"/>
  <c r="AR466" i="9" s="1"/>
  <c r="AS466" i="9" s="1"/>
  <c r="AJ401" i="9"/>
  <c r="AJ561" i="9"/>
  <c r="AR561" i="9" s="1"/>
  <c r="AS561" i="9" s="1"/>
  <c r="AJ478" i="9"/>
  <c r="AJ473" i="9"/>
  <c r="AR473" i="9" s="1"/>
  <c r="AS473" i="9" s="1"/>
  <c r="AJ350" i="9"/>
  <c r="AJ227" i="9"/>
  <c r="AJ284" i="9"/>
  <c r="AJ451" i="9"/>
  <c r="AM451" i="9" s="1"/>
  <c r="AO451" i="9" s="1"/>
  <c r="AJ586" i="9"/>
  <c r="AJ263" i="9"/>
  <c r="AJ202" i="9"/>
  <c r="AR202" i="9" s="1"/>
  <c r="AS202" i="9" s="1"/>
  <c r="AJ317" i="9"/>
  <c r="AJ338" i="9"/>
  <c r="AR338" i="9" s="1"/>
  <c r="AS338" i="9" s="1"/>
  <c r="AJ646" i="9"/>
  <c r="AJ690" i="9"/>
  <c r="AJ53" i="9"/>
  <c r="AR53" i="9" s="1"/>
  <c r="AJ386" i="9"/>
  <c r="AJ456" i="9"/>
  <c r="AJ235" i="9"/>
  <c r="AJ313" i="9"/>
  <c r="AR313" i="9" s="1"/>
  <c r="AS313" i="9" s="1"/>
  <c r="AJ298" i="9"/>
  <c r="AR298" i="9" s="1"/>
  <c r="AS298" i="9" s="1"/>
  <c r="AJ558" i="9"/>
  <c r="AR558" i="9" s="1"/>
  <c r="AS558" i="9" s="1"/>
  <c r="AJ75" i="9"/>
  <c r="AR75" i="9" s="1"/>
  <c r="AJ215" i="9"/>
  <c r="AR215" i="9" s="1"/>
  <c r="AS215" i="9" s="1"/>
  <c r="AJ541" i="9"/>
  <c r="AJ587" i="9"/>
  <c r="AJ299" i="9"/>
  <c r="AJ387" i="9"/>
  <c r="AM387" i="9" s="1"/>
  <c r="AO387" i="9" s="1"/>
  <c r="AJ238" i="9"/>
  <c r="AJ369" i="9"/>
  <c r="AJ370" i="9"/>
  <c r="AJ442" i="9"/>
  <c r="AJ434" i="9"/>
  <c r="AJ660" i="9"/>
  <c r="AM660" i="9" s="1"/>
  <c r="AO660" i="9" s="1"/>
  <c r="AJ146" i="9"/>
  <c r="AJ636" i="9"/>
  <c r="AR636" i="9" s="1"/>
  <c r="AS636" i="9" s="1"/>
  <c r="AJ377" i="9"/>
  <c r="AJ59" i="9"/>
  <c r="AJ509" i="9"/>
  <c r="AJ311" i="9"/>
  <c r="AJ380" i="9"/>
  <c r="AM380" i="9" s="1"/>
  <c r="AO380" i="9" s="1"/>
  <c r="AJ598" i="9"/>
  <c r="AJ382" i="9"/>
  <c r="AM382" i="9" s="1"/>
  <c r="AO382" i="9" s="1"/>
  <c r="AJ494" i="9"/>
  <c r="AJ529" i="9"/>
  <c r="AJ499" i="9"/>
  <c r="AJ178" i="9"/>
  <c r="AR178" i="9" s="1"/>
  <c r="AS178" i="9" s="1"/>
  <c r="AJ447" i="9"/>
  <c r="AJ120" i="9"/>
  <c r="AJ544" i="9"/>
  <c r="AJ154" i="9"/>
  <c r="AJ200" i="9"/>
  <c r="AR200" i="9" s="1"/>
  <c r="AS200" i="9" s="1"/>
  <c r="AJ589" i="9"/>
  <c r="AL589" i="9" s="1"/>
  <c r="AJ414" i="9"/>
  <c r="AR414" i="9" s="1"/>
  <c r="AS414" i="9" s="1"/>
  <c r="AJ121" i="9"/>
  <c r="AR121" i="9" s="1"/>
  <c r="AJ250" i="9"/>
  <c r="AJ479" i="9"/>
  <c r="AM479" i="9" s="1"/>
  <c r="AO479" i="9" s="1"/>
  <c r="AR44" i="9"/>
  <c r="AJ190" i="9"/>
  <c r="AR190" i="9" s="1"/>
  <c r="AS190" i="9" s="1"/>
  <c r="AJ460" i="9"/>
  <c r="AR460" i="9" s="1"/>
  <c r="AS460" i="9" s="1"/>
  <c r="AJ319" i="9"/>
  <c r="AL319" i="9" s="1"/>
  <c r="AJ353" i="9"/>
  <c r="AJ626" i="9"/>
  <c r="AM626" i="9" s="1"/>
  <c r="AO626" i="9" s="1"/>
  <c r="AJ455" i="9"/>
  <c r="AM455" i="9" s="1"/>
  <c r="AO455" i="9" s="1"/>
  <c r="AJ463" i="9"/>
  <c r="AJ629" i="9"/>
  <c r="AR629" i="9" s="1"/>
  <c r="AS629" i="9" s="1"/>
  <c r="AJ596" i="9"/>
  <c r="AR596" i="9" s="1"/>
  <c r="AS596" i="9" s="1"/>
  <c r="AJ695" i="9"/>
  <c r="AR695" i="9" s="1"/>
  <c r="AS695" i="9" s="1"/>
  <c r="AJ391" i="9"/>
  <c r="AJ445" i="9"/>
  <c r="AR445" i="9" s="1"/>
  <c r="AS445" i="9" s="1"/>
  <c r="AJ389" i="9"/>
  <c r="AM389" i="9" s="1"/>
  <c r="AO389" i="9" s="1"/>
  <c r="AJ477" i="9"/>
  <c r="AJ468" i="9"/>
  <c r="B801" i="25"/>
  <c r="AR478" i="9"/>
  <c r="AS478" i="9" s="1"/>
  <c r="AR253" i="9"/>
  <c r="AS253" i="9" s="1"/>
  <c r="AL360" i="9"/>
  <c r="AR657" i="9"/>
  <c r="AS657" i="9" s="1"/>
  <c r="AM300" i="9"/>
  <c r="AO300" i="9" s="1"/>
  <c r="AR324" i="9"/>
  <c r="AS324" i="9" s="1"/>
  <c r="AM349" i="9"/>
  <c r="AO349" i="9" s="1"/>
  <c r="AM246" i="9"/>
  <c r="AO246" i="9" s="1"/>
  <c r="AR184" i="9"/>
  <c r="AS184" i="9" s="1"/>
  <c r="AR609" i="9"/>
  <c r="AS609" i="9" s="1"/>
  <c r="AR407" i="9"/>
  <c r="AS407" i="9" s="1"/>
  <c r="AL291" i="9"/>
  <c r="AR569" i="9"/>
  <c r="AS569" i="9" s="1"/>
  <c r="AR235" i="9"/>
  <c r="AS235" i="9" s="1"/>
  <c r="AL290" i="9"/>
  <c r="AR432" i="9"/>
  <c r="AS432" i="9" s="1"/>
  <c r="AR58" i="9"/>
  <c r="AL666" i="9"/>
  <c r="AR385" i="9"/>
  <c r="AS385" i="9" s="1"/>
  <c r="AM335" i="9"/>
  <c r="AO335" i="9" s="1"/>
  <c r="AR689" i="9"/>
  <c r="AS689" i="9" s="1"/>
  <c r="AR597" i="9"/>
  <c r="AS597" i="9" s="1"/>
  <c r="AR708" i="9"/>
  <c r="AS708" i="9" s="1"/>
  <c r="AR152" i="9"/>
  <c r="AR220" i="9"/>
  <c r="AS220" i="9" s="1"/>
  <c r="AR431" i="9"/>
  <c r="AS431" i="9" s="1"/>
  <c r="AM357" i="9"/>
  <c r="AO357" i="9" s="1"/>
  <c r="AR581" i="9"/>
  <c r="AS581" i="9" s="1"/>
  <c r="AR222" i="9"/>
  <c r="AS222" i="9" s="1"/>
  <c r="AM63" i="9"/>
  <c r="AO63" i="9" s="1"/>
  <c r="AR59" i="9"/>
  <c r="AR210" i="9"/>
  <c r="AS210" i="9" s="1"/>
  <c r="AL544" i="9"/>
  <c r="AR608" i="9"/>
  <c r="AS608" i="9" s="1"/>
  <c r="AR327" i="9"/>
  <c r="AS327" i="9" s="1"/>
  <c r="AR51" i="9"/>
  <c r="AR318" i="9"/>
  <c r="AS318" i="9" s="1"/>
  <c r="AR672" i="9"/>
  <c r="AS672" i="9" s="1"/>
  <c r="AM522" i="9"/>
  <c r="AO522" i="9" s="1"/>
  <c r="AL270" i="9"/>
  <c r="AR218" i="9"/>
  <c r="AS218" i="9" s="1"/>
  <c r="AR651" i="9"/>
  <c r="AS651" i="9" s="1"/>
  <c r="AM614" i="9"/>
  <c r="AO614" i="9" s="1"/>
  <c r="AR393" i="9"/>
  <c r="AS393" i="9" s="1"/>
  <c r="AM458" i="9"/>
  <c r="AO458" i="9" s="1"/>
  <c r="AR659" i="9"/>
  <c r="AS659" i="9" s="1"/>
  <c r="AR667" i="9"/>
  <c r="AS667" i="9" s="1"/>
  <c r="AL424" i="9"/>
  <c r="AM503" i="9"/>
  <c r="AO503" i="9" s="1"/>
  <c r="AR530" i="9"/>
  <c r="AS530" i="9" s="1"/>
  <c r="AR332" i="9"/>
  <c r="AS332" i="9" s="1"/>
  <c r="AR437" i="9"/>
  <c r="AS437" i="9" s="1"/>
  <c r="AR204" i="9"/>
  <c r="AS204" i="9" s="1"/>
  <c r="AR144" i="9"/>
  <c r="AR216" i="9"/>
  <c r="AS216" i="9" s="1"/>
  <c r="AR139" i="9"/>
  <c r="AM390" i="9"/>
  <c r="AO390" i="9" s="1"/>
  <c r="AL646" i="9"/>
  <c r="AR386" i="9"/>
  <c r="AS386" i="9" s="1"/>
  <c r="AR296" i="9"/>
  <c r="AS296" i="9" s="1"/>
  <c r="AL370" i="9"/>
  <c r="AR572" i="9"/>
  <c r="AS572" i="9" s="1"/>
  <c r="AR442" i="9"/>
  <c r="AS442" i="9" s="1"/>
  <c r="AR705" i="9"/>
  <c r="AS705" i="9" s="1"/>
  <c r="AR276" i="9"/>
  <c r="AS276" i="9" s="1"/>
  <c r="AR361" i="9"/>
  <c r="AS361" i="9" s="1"/>
  <c r="AR495" i="9"/>
  <c r="AS495" i="9" s="1"/>
  <c r="AR181" i="9"/>
  <c r="AS181" i="9" s="1"/>
  <c r="AR671" i="9"/>
  <c r="AS671" i="9" s="1"/>
  <c r="AR497" i="9"/>
  <c r="AS497" i="9" s="1"/>
  <c r="AR653" i="9"/>
  <c r="AS653" i="9" s="1"/>
  <c r="AR527" i="9"/>
  <c r="AS527" i="9" s="1"/>
  <c r="AR684" i="9"/>
  <c r="AS684" i="9" s="1"/>
  <c r="AR373" i="9"/>
  <c r="AS373" i="9" s="1"/>
  <c r="AR143" i="9"/>
  <c r="AR68" i="9"/>
  <c r="AR170" i="9"/>
  <c r="AS170" i="9" s="1"/>
  <c r="AM185" i="9"/>
  <c r="AO185" i="9" s="1"/>
  <c r="AL638" i="9"/>
  <c r="AR176" i="9"/>
  <c r="AS176" i="9" s="1"/>
  <c r="AR504" i="9"/>
  <c r="AS504" i="9" s="1"/>
  <c r="AR704" i="9"/>
  <c r="AS704" i="9" s="1"/>
  <c r="AR498" i="9"/>
  <c r="AS498" i="9" s="1"/>
  <c r="AR710" i="9"/>
  <c r="AS710" i="9" s="1"/>
  <c r="AR258" i="9"/>
  <c r="AS258" i="9" s="1"/>
  <c r="AR92" i="9"/>
  <c r="AM661" i="9"/>
  <c r="AO661" i="9" s="1"/>
  <c r="AR340" i="9"/>
  <c r="AS340" i="9" s="1"/>
  <c r="AR465" i="9"/>
  <c r="AS465" i="9" s="1"/>
  <c r="AR164" i="9"/>
  <c r="AS164" i="9" s="1"/>
  <c r="AR358" i="9"/>
  <c r="AS358" i="9" s="1"/>
  <c r="AM423" i="9"/>
  <c r="AO423" i="9" s="1"/>
  <c r="AR46" i="9"/>
  <c r="AL234" i="9"/>
  <c r="AR616" i="9"/>
  <c r="AS616" i="9" s="1"/>
  <c r="AR293" i="9"/>
  <c r="AS293" i="9" s="1"/>
  <c r="AR528" i="9"/>
  <c r="AS528" i="9" s="1"/>
  <c r="AR82" i="9"/>
  <c r="AR197" i="9"/>
  <c r="AS197" i="9" s="1"/>
  <c r="AM543" i="9"/>
  <c r="AO543" i="9" s="1"/>
  <c r="AR421" i="9"/>
  <c r="AS421" i="9" s="1"/>
  <c r="AR229" i="9"/>
  <c r="AS229" i="9" s="1"/>
  <c r="AR541" i="9"/>
  <c r="AS541" i="9" s="1"/>
  <c r="AL345" i="9"/>
  <c r="AL251" i="9"/>
  <c r="AR510" i="9"/>
  <c r="AS510" i="9" s="1"/>
  <c r="AR219" i="9"/>
  <c r="AS219" i="9" s="1"/>
  <c r="AR583" i="9"/>
  <c r="AS583" i="9" s="1"/>
  <c r="AR339" i="9"/>
  <c r="AS339" i="9" s="1"/>
  <c r="AR140" i="9"/>
  <c r="AR66" i="9"/>
  <c r="AR547" i="9"/>
  <c r="AS547" i="9" s="1"/>
  <c r="AR691" i="9"/>
  <c r="AS691" i="9" s="1"/>
  <c r="AM165" i="9"/>
  <c r="AO165" i="9" s="1"/>
  <c r="AR590" i="9"/>
  <c r="AS590" i="9" s="1"/>
  <c r="AR441" i="9"/>
  <c r="AS441" i="9" s="1"/>
  <c r="AR696" i="9"/>
  <c r="AS696" i="9" s="1"/>
  <c r="AR564" i="9"/>
  <c r="AS564" i="9" s="1"/>
  <c r="AR354" i="9"/>
  <c r="AS354" i="9" s="1"/>
  <c r="AR396" i="9"/>
  <c r="AS396" i="9" s="1"/>
  <c r="AR168" i="9"/>
  <c r="AS168" i="9" s="1"/>
  <c r="AR448" i="9"/>
  <c r="AS448" i="9" s="1"/>
  <c r="AL512" i="9"/>
  <c r="AR427" i="9"/>
  <c r="AS427" i="9" s="1"/>
  <c r="AM542" i="9"/>
  <c r="AO542" i="9" s="1"/>
  <c r="AR76" i="9"/>
  <c r="AR288" i="9"/>
  <c r="AS288" i="9" s="1"/>
  <c r="AR579" i="9"/>
  <c r="AS579" i="9" s="1"/>
  <c r="AM560" i="9"/>
  <c r="AO560" i="9" s="1"/>
  <c r="AR481" i="9"/>
  <c r="AS481" i="9" s="1"/>
  <c r="AR707" i="9"/>
  <c r="AS707" i="9" s="1"/>
  <c r="AR326" i="9"/>
  <c r="AS326" i="9" s="1"/>
  <c r="AR172" i="9"/>
  <c r="AS172" i="9" s="1"/>
  <c r="AR422" i="9"/>
  <c r="AS422" i="9" s="1"/>
  <c r="AR537" i="9"/>
  <c r="AS537" i="9" s="1"/>
  <c r="AR411" i="9"/>
  <c r="AS411" i="9" s="1"/>
  <c r="AR38" i="9"/>
  <c r="AM364" i="9"/>
  <c r="AO364" i="9" s="1"/>
  <c r="AR545" i="9"/>
  <c r="AS545" i="9" s="1"/>
  <c r="AL430" i="9"/>
  <c r="AR341" i="9"/>
  <c r="AS341" i="9" s="1"/>
  <c r="AR681" i="9"/>
  <c r="AS681" i="9" s="1"/>
  <c r="AM662" i="9"/>
  <c r="AO662" i="9" s="1"/>
  <c r="AM410" i="9"/>
  <c r="AO410" i="9" s="1"/>
  <c r="AM573" i="9"/>
  <c r="AO573" i="9" s="1"/>
  <c r="AR302" i="9"/>
  <c r="AS302" i="9" s="1"/>
  <c r="AM617" i="9"/>
  <c r="AO617" i="9" s="1"/>
  <c r="AL398" i="9"/>
  <c r="AR260" i="9"/>
  <c r="AS260" i="9" s="1"/>
  <c r="AM301" i="9"/>
  <c r="AO301" i="9" s="1"/>
  <c r="AR266" i="9"/>
  <c r="AS266" i="9" s="1"/>
  <c r="BD833" i="9"/>
  <c r="BE833" i="9" s="1"/>
  <c r="BF833" i="9" s="1"/>
  <c r="BD912" i="9"/>
  <c r="BE912" i="9" s="1"/>
  <c r="BF912" i="9" s="1"/>
  <c r="BD814" i="9"/>
  <c r="BE814" i="9" s="1"/>
  <c r="BF814" i="9" s="1"/>
  <c r="BD994" i="9"/>
  <c r="BE994" i="9" s="1"/>
  <c r="BF994" i="9" s="1"/>
  <c r="BD769" i="9"/>
  <c r="BE769" i="9" s="1"/>
  <c r="BF769" i="9" s="1"/>
  <c r="BD810" i="9"/>
  <c r="BE810" i="9" s="1"/>
  <c r="BF810" i="9" s="1"/>
  <c r="BD897" i="9"/>
  <c r="BE897" i="9" s="1"/>
  <c r="BF897" i="9" s="1"/>
  <c r="BD731" i="9"/>
  <c r="BE731" i="9" s="1"/>
  <c r="BF731" i="9" s="1"/>
  <c r="BD969" i="9"/>
  <c r="BE969" i="9" s="1"/>
  <c r="BF969" i="9" s="1"/>
  <c r="BD946" i="9"/>
  <c r="BE946" i="9" s="1"/>
  <c r="BF946" i="9" s="1"/>
  <c r="BD746" i="9"/>
  <c r="BE746" i="9" s="1"/>
  <c r="BF746" i="9" s="1"/>
  <c r="BD732" i="9"/>
  <c r="BE732" i="9" s="1"/>
  <c r="BF732" i="9" s="1"/>
  <c r="BD808" i="9"/>
  <c r="BE808" i="9" s="1"/>
  <c r="BF808" i="9" s="1"/>
  <c r="BD982" i="9"/>
  <c r="BE982" i="9" s="1"/>
  <c r="BF982" i="9" s="1"/>
  <c r="BD855" i="9"/>
  <c r="BE855" i="9" s="1"/>
  <c r="BF855" i="9" s="1"/>
  <c r="BD845" i="9"/>
  <c r="BE845" i="9" s="1"/>
  <c r="BF845" i="9" s="1"/>
  <c r="BD999" i="9"/>
  <c r="BE999" i="9" s="1"/>
  <c r="BF999" i="9" s="1"/>
  <c r="BD830" i="9"/>
  <c r="BE830" i="9" s="1"/>
  <c r="BF830" i="9" s="1"/>
  <c r="BD974" i="9"/>
  <c r="BE974" i="9" s="1"/>
  <c r="BF974" i="9" s="1"/>
  <c r="AR273" i="9"/>
  <c r="AS273" i="9" s="1"/>
  <c r="AR630" i="9"/>
  <c r="AS630" i="9" s="1"/>
  <c r="AR690" i="9"/>
  <c r="AS690" i="9" s="1"/>
  <c r="AR355" i="9"/>
  <c r="AS355" i="9" s="1"/>
  <c r="AR429" i="9"/>
  <c r="AS429" i="9" s="1"/>
  <c r="AR614" i="9"/>
  <c r="AS614" i="9" s="1"/>
  <c r="AR620" i="9"/>
  <c r="AS620" i="9" s="1"/>
  <c r="AR225" i="9"/>
  <c r="AS225" i="9" s="1"/>
  <c r="AR249" i="9"/>
  <c r="AS249" i="9" s="1"/>
  <c r="AR364" i="9"/>
  <c r="AS364" i="9" s="1"/>
  <c r="AR568" i="9"/>
  <c r="AS568" i="9" s="1"/>
  <c r="AR470" i="9"/>
  <c r="AS470" i="9" s="1"/>
  <c r="AR439" i="9"/>
  <c r="AS439" i="9" s="1"/>
  <c r="AR573" i="9"/>
  <c r="AS573" i="9" s="1"/>
  <c r="AR453" i="9"/>
  <c r="AS453" i="9" s="1"/>
  <c r="AR255" i="9"/>
  <c r="AS255" i="9" s="1"/>
  <c r="AR301" i="9"/>
  <c r="AS301" i="9" s="1"/>
  <c r="AR300" i="9"/>
  <c r="AS300" i="9" s="1"/>
  <c r="AR241" i="9"/>
  <c r="AS241" i="9" s="1"/>
  <c r="AR503" i="9"/>
  <c r="AS503" i="9" s="1"/>
  <c r="AR506" i="9"/>
  <c r="AS506" i="9" s="1"/>
  <c r="AR349" i="9"/>
  <c r="AS349" i="9" s="1"/>
  <c r="AR196" i="9"/>
  <c r="AS196" i="9" s="1"/>
  <c r="AR580" i="9"/>
  <c r="AS580" i="9" s="1"/>
  <c r="AR712" i="9"/>
  <c r="AS712" i="9" s="1"/>
  <c r="AR224" i="9"/>
  <c r="AS224" i="9" s="1"/>
  <c r="AR234" i="9"/>
  <c r="AS234" i="9" s="1"/>
  <c r="AR179" i="9"/>
  <c r="AS179" i="9" s="1"/>
  <c r="AR622" i="9"/>
  <c r="AS622" i="9" s="1"/>
  <c r="AR566" i="9"/>
  <c r="AS566" i="9" s="1"/>
  <c r="AR449" i="9"/>
  <c r="AS449" i="9" s="1"/>
  <c r="AR650" i="9"/>
  <c r="AS650" i="9" s="1"/>
  <c r="AR428" i="9"/>
  <c r="AS428" i="9" s="1"/>
  <c r="AR357" i="9"/>
  <c r="AS357" i="9" s="1"/>
  <c r="AR642" i="9"/>
  <c r="AS642" i="9" s="1"/>
  <c r="AR360" i="9"/>
  <c r="AS360" i="9" s="1"/>
  <c r="AR476" i="9"/>
  <c r="AS476" i="9" s="1"/>
  <c r="AR272" i="9"/>
  <c r="AS272" i="9" s="1"/>
  <c r="AR268" i="9"/>
  <c r="AS268" i="9" s="1"/>
  <c r="AR446" i="9"/>
  <c r="AS446" i="9" s="1"/>
  <c r="AR654" i="9"/>
  <c r="AS654" i="9" s="1"/>
  <c r="AR356" i="9"/>
  <c r="AS356" i="9" s="1"/>
  <c r="AR570" i="9"/>
  <c r="AS570" i="9" s="1"/>
  <c r="AR423" i="9"/>
  <c r="AS423" i="9" s="1"/>
  <c r="AR567" i="9"/>
  <c r="AS567" i="9" s="1"/>
  <c r="AR262" i="9"/>
  <c r="AS262" i="9" s="1"/>
  <c r="AR274" i="9"/>
  <c r="AS274" i="9" s="1"/>
  <c r="AR677" i="9"/>
  <c r="AS677" i="9" s="1"/>
  <c r="AR469" i="9"/>
  <c r="AS469" i="9" s="1"/>
  <c r="AR380" i="9"/>
  <c r="AS380" i="9" s="1"/>
  <c r="AR598" i="9"/>
  <c r="AS598" i="9" s="1"/>
  <c r="AR602" i="9"/>
  <c r="AS602" i="9" s="1"/>
  <c r="AR607" i="9"/>
  <c r="AS607" i="9" s="1"/>
  <c r="AR457" i="9"/>
  <c r="AS457" i="9" s="1"/>
  <c r="AR447" i="9"/>
  <c r="AS447" i="9" s="1"/>
  <c r="AR329" i="9"/>
  <c r="AS329" i="9" s="1"/>
  <c r="AR485" i="9"/>
  <c r="AS485" i="9" s="1"/>
  <c r="AR477" i="9"/>
  <c r="AS477" i="9" s="1"/>
  <c r="AR468" i="9"/>
  <c r="AS468" i="9" s="1"/>
  <c r="AR517" i="9"/>
  <c r="AS517" i="9" s="1"/>
  <c r="AR486" i="9"/>
  <c r="AS486" i="9" s="1"/>
  <c r="AR286" i="9"/>
  <c r="AS286" i="9" s="1"/>
  <c r="AR213" i="9"/>
  <c r="AS213" i="9" s="1"/>
  <c r="AR668" i="9"/>
  <c r="AS668" i="9" s="1"/>
  <c r="AR612" i="9"/>
  <c r="AS612" i="9" s="1"/>
  <c r="AR648" i="9"/>
  <c r="AS648" i="9" s="1"/>
  <c r="AR578" i="9"/>
  <c r="AS578" i="9" s="1"/>
  <c r="AR472" i="9"/>
  <c r="AS472" i="9" s="1"/>
  <c r="AR591" i="9"/>
  <c r="AS591" i="9" s="1"/>
  <c r="AR278" i="9"/>
  <c r="AS278" i="9" s="1"/>
  <c r="AR588" i="9"/>
  <c r="AS588" i="9" s="1"/>
  <c r="AR180" i="9"/>
  <c r="AS180" i="9" s="1"/>
  <c r="AR331" i="9"/>
  <c r="AS331" i="9" s="1"/>
  <c r="AR443" i="9"/>
  <c r="AS443" i="9" s="1"/>
  <c r="AR512" i="9"/>
  <c r="AS512" i="9" s="1"/>
  <c r="AR538" i="9"/>
  <c r="AS538" i="9" s="1"/>
  <c r="AR151" i="9"/>
  <c r="AR87" i="9"/>
  <c r="AR49" i="9"/>
  <c r="AR109" i="9"/>
  <c r="AR40" i="9"/>
  <c r="AR39" i="9"/>
  <c r="AR104" i="9"/>
  <c r="AR107" i="9"/>
  <c r="AR123" i="9"/>
  <c r="AR56" i="9"/>
  <c r="AR43" i="9"/>
  <c r="AR70" i="9"/>
  <c r="AR54" i="9"/>
  <c r="AR136" i="9"/>
  <c r="AR64" i="9"/>
  <c r="AR137" i="9"/>
  <c r="AR127" i="9"/>
  <c r="AR62" i="9"/>
  <c r="AM356" i="9"/>
  <c r="AO356" i="9" s="1"/>
  <c r="AL393" i="9"/>
  <c r="AM470" i="9"/>
  <c r="AO470" i="9" s="1"/>
  <c r="AL286" i="9"/>
  <c r="AL176" i="9"/>
  <c r="AM179" i="9"/>
  <c r="AO179" i="9" s="1"/>
  <c r="AM324" i="9"/>
  <c r="AO324" i="9" s="1"/>
  <c r="AM323" i="9"/>
  <c r="AO323" i="9" s="1"/>
  <c r="AL712" i="9"/>
  <c r="AM607" i="9"/>
  <c r="AO607" i="9" s="1"/>
  <c r="AM690" i="9"/>
  <c r="AO690" i="9" s="1"/>
  <c r="AM262" i="9"/>
  <c r="AO262" i="9" s="1"/>
  <c r="AM588" i="9"/>
  <c r="AO588" i="9" s="1"/>
  <c r="AM450" i="9"/>
  <c r="AO450" i="9" s="1"/>
  <c r="AM616" i="9"/>
  <c r="AO616" i="9" s="1"/>
  <c r="AM255" i="9"/>
  <c r="AO255" i="9" s="1"/>
  <c r="AM429" i="9"/>
  <c r="AO429" i="9" s="1"/>
  <c r="AL210" i="9"/>
  <c r="AM654" i="9"/>
  <c r="AO654" i="9" s="1"/>
  <c r="AM272" i="9"/>
  <c r="AO272" i="9" s="1"/>
  <c r="AM460" i="9"/>
  <c r="AO460" i="9" s="1"/>
  <c r="AL625" i="9"/>
  <c r="AM659" i="9"/>
  <c r="AO659" i="9" s="1"/>
  <c r="AM581" i="9"/>
  <c r="AO581" i="9" s="1"/>
  <c r="AM705" i="9"/>
  <c r="AO705" i="9" s="1"/>
  <c r="AL208" i="9"/>
  <c r="AL591" i="9"/>
  <c r="AM355" i="9"/>
  <c r="AO355" i="9" s="1"/>
  <c r="AM241" i="9"/>
  <c r="AO241" i="9" s="1"/>
  <c r="AM570" i="9"/>
  <c r="AO570" i="9" s="1"/>
  <c r="AM253" i="9"/>
  <c r="AO253" i="9" s="1"/>
  <c r="AL580" i="9"/>
  <c r="AM566" i="9"/>
  <c r="AO566" i="9" s="1"/>
  <c r="AL602" i="9"/>
  <c r="AL431" i="9"/>
  <c r="AM468" i="9"/>
  <c r="AO468" i="9" s="1"/>
  <c r="AM276" i="9"/>
  <c r="AO276" i="9" s="1"/>
  <c r="AM341" i="9"/>
  <c r="AO341" i="9" s="1"/>
  <c r="AL236" i="9"/>
  <c r="AM274" i="9"/>
  <c r="AO274" i="9" s="1"/>
  <c r="AM174" i="9"/>
  <c r="AO174" i="9" s="1"/>
  <c r="AM556" i="9"/>
  <c r="AO556" i="9" s="1"/>
  <c r="AM453" i="9"/>
  <c r="AO453" i="9" s="1"/>
  <c r="AM506" i="9"/>
  <c r="AO506" i="9" s="1"/>
  <c r="AL630" i="9"/>
  <c r="AM612" i="9"/>
  <c r="AO612" i="9" s="1"/>
  <c r="AM268" i="9"/>
  <c r="AO268" i="9" s="1"/>
  <c r="AM58" i="9"/>
  <c r="AO58" i="9" s="1"/>
  <c r="AM688" i="9"/>
  <c r="AO688" i="9" s="1"/>
  <c r="AM564" i="9"/>
  <c r="AO564" i="9" s="1"/>
  <c r="AL329" i="9"/>
  <c r="AM76" i="9"/>
  <c r="AO76" i="9" s="1"/>
  <c r="AM620" i="9"/>
  <c r="AO620" i="9" s="1"/>
  <c r="AM225" i="9"/>
  <c r="AO225" i="9" s="1"/>
  <c r="AL266" i="9"/>
  <c r="AL232" i="9"/>
  <c r="AM249" i="9"/>
  <c r="AO249" i="9" s="1"/>
  <c r="AL222" i="9"/>
  <c r="AL510" i="9"/>
  <c r="AL62" i="9"/>
  <c r="L23" i="22"/>
  <c r="N23" i="22" s="1"/>
  <c r="L19" i="22"/>
  <c r="N19" i="22" s="1"/>
  <c r="L35" i="22"/>
  <c r="N35" i="22" s="1"/>
  <c r="L17" i="22"/>
  <c r="N17" i="22" s="1"/>
  <c r="L18" i="22"/>
  <c r="N18" i="22" s="1"/>
  <c r="L21" i="22"/>
  <c r="N21" i="22" s="1"/>
  <c r="L22" i="22"/>
  <c r="N22" i="22" s="1"/>
  <c r="L20" i="22"/>
  <c r="N20" i="22" s="1"/>
  <c r="L33" i="22"/>
  <c r="N33" i="22" s="1"/>
  <c r="L32" i="22"/>
  <c r="N32" i="22" s="1"/>
  <c r="L34" i="22"/>
  <c r="N34" i="22" s="1"/>
  <c r="AL614" i="9"/>
  <c r="S33" i="9"/>
  <c r="R33" i="9"/>
  <c r="E1029" i="9"/>
  <c r="O19" i="22" l="1"/>
  <c r="P18" i="9"/>
  <c r="AD18" i="9" s="1"/>
  <c r="P22" i="9"/>
  <c r="AD22" i="9" s="1"/>
  <c r="O23" i="22"/>
  <c r="O20" i="22"/>
  <c r="P19" i="9"/>
  <c r="AD19" i="9" s="1"/>
  <c r="P21" i="9"/>
  <c r="AD21" i="9" s="1"/>
  <c r="O22" i="22"/>
  <c r="P17" i="9"/>
  <c r="AD17" i="9" s="1"/>
  <c r="O18" i="22"/>
  <c r="O21" i="22"/>
  <c r="P20" i="9"/>
  <c r="AD20" i="9" s="1"/>
  <c r="P16" i="9"/>
  <c r="AD16" i="9" s="1"/>
  <c r="O17" i="22"/>
  <c r="AR367" i="9"/>
  <c r="AS367" i="9" s="1"/>
  <c r="AR489" i="9"/>
  <c r="AS489" i="9" s="1"/>
  <c r="AM305" i="9"/>
  <c r="AO305" i="9" s="1"/>
  <c r="AR455" i="9"/>
  <c r="AS455" i="9" s="1"/>
  <c r="AM601" i="9"/>
  <c r="AO601" i="9" s="1"/>
  <c r="AR41" i="9"/>
  <c r="AS41" i="9" s="1"/>
  <c r="AR451" i="9"/>
  <c r="AS451" i="9" s="1"/>
  <c r="AR261" i="9"/>
  <c r="AS261" i="9" s="1"/>
  <c r="AL595" i="9"/>
  <c r="AL555" i="9"/>
  <c r="AM106" i="9"/>
  <c r="AO106" i="9" s="1"/>
  <c r="AR663" i="9"/>
  <c r="AS663" i="9" s="1"/>
  <c r="AR294" i="9"/>
  <c r="AS294" i="9" s="1"/>
  <c r="AM215" i="9"/>
  <c r="AO215" i="9" s="1"/>
  <c r="AM186" i="9"/>
  <c r="AO186" i="9" s="1"/>
  <c r="AL561" i="9"/>
  <c r="AR389" i="9"/>
  <c r="AS389" i="9" s="1"/>
  <c r="AM285" i="9"/>
  <c r="AO285" i="9" s="1"/>
  <c r="AR589" i="9"/>
  <c r="AS589" i="9" s="1"/>
  <c r="AM711" i="9"/>
  <c r="AO711" i="9" s="1"/>
  <c r="AM426" i="9"/>
  <c r="AO426" i="9" s="1"/>
  <c r="AM603" i="9"/>
  <c r="AO603" i="9" s="1"/>
  <c r="AM312" i="9"/>
  <c r="AO312" i="9" s="1"/>
  <c r="AR534" i="9"/>
  <c r="AS534" i="9" s="1"/>
  <c r="AR333" i="9"/>
  <c r="AS333" i="9" s="1"/>
  <c r="AR491" i="9"/>
  <c r="AS491" i="9" s="1"/>
  <c r="AR613" i="9"/>
  <c r="AS613" i="9" s="1"/>
  <c r="AM200" i="9"/>
  <c r="AO200" i="9" s="1"/>
  <c r="AL706" i="9"/>
  <c r="AR679" i="9"/>
  <c r="AS679" i="9" s="1"/>
  <c r="AL298" i="9"/>
  <c r="AR375" i="9"/>
  <c r="AS375" i="9" s="1"/>
  <c r="AL314" i="9"/>
  <c r="AR387" i="9"/>
  <c r="AS387" i="9" s="1"/>
  <c r="AR248" i="9"/>
  <c r="AS248" i="9" s="1"/>
  <c r="AR382" i="9"/>
  <c r="AS382" i="9" s="1"/>
  <c r="AL190" i="9"/>
  <c r="AM148" i="9"/>
  <c r="AO148" i="9" s="1"/>
  <c r="AM78" i="9"/>
  <c r="AO78" i="9" s="1"/>
  <c r="AL282" i="9"/>
  <c r="AL676" i="9"/>
  <c r="AR632" i="9"/>
  <c r="AS632" i="9" s="1"/>
  <c r="AL445" i="9"/>
  <c r="AM686" i="9"/>
  <c r="AO686" i="9" s="1"/>
  <c r="AR362" i="9"/>
  <c r="AS362" i="9" s="1"/>
  <c r="AM55" i="9"/>
  <c r="AO55" i="9" s="1"/>
  <c r="AL346" i="9"/>
  <c r="AR660" i="9"/>
  <c r="AS660" i="9" s="1"/>
  <c r="AR640" i="9"/>
  <c r="AS640" i="9" s="1"/>
  <c r="AR479" i="9"/>
  <c r="AS479" i="9" s="1"/>
  <c r="AR683" i="9"/>
  <c r="AS683" i="9" s="1"/>
  <c r="AM313" i="9"/>
  <c r="AO313" i="9" s="1"/>
  <c r="AR371" i="9"/>
  <c r="AS371" i="9" s="1"/>
  <c r="AM214" i="9"/>
  <c r="AO214" i="9" s="1"/>
  <c r="AL532" i="9"/>
  <c r="AR549" i="9"/>
  <c r="AS549" i="9" s="1"/>
  <c r="AL652" i="9"/>
  <c r="AR182" i="9"/>
  <c r="AS182" i="9" s="1"/>
  <c r="AL223" i="9"/>
  <c r="AL384" i="9"/>
  <c r="AM582" i="9"/>
  <c r="AO582" i="9" s="1"/>
  <c r="AM237" i="9"/>
  <c r="AO237" i="9" s="1"/>
  <c r="AR413" i="9"/>
  <c r="AS413" i="9" s="1"/>
  <c r="AR641" i="9"/>
  <c r="AS641" i="9" s="1"/>
  <c r="AR233" i="9"/>
  <c r="AS233" i="9" s="1"/>
  <c r="AR461" i="9"/>
  <c r="AS461" i="9" s="1"/>
  <c r="B802" i="25"/>
  <c r="AL527" i="9"/>
  <c r="AM569" i="9"/>
  <c r="AO569" i="9" s="1"/>
  <c r="AM342" i="9"/>
  <c r="AO342" i="9" s="1"/>
  <c r="AR61" i="9"/>
  <c r="AS61" i="9" s="1"/>
  <c r="AR424" i="9"/>
  <c r="AS424" i="9" s="1"/>
  <c r="AM293" i="9"/>
  <c r="AO293" i="9" s="1"/>
  <c r="AL636" i="9"/>
  <c r="AM178" i="9"/>
  <c r="AO178" i="9" s="1"/>
  <c r="AR626" i="9"/>
  <c r="AS626" i="9" s="1"/>
  <c r="AR246" i="9"/>
  <c r="AS246" i="9" s="1"/>
  <c r="AR256" i="9"/>
  <c r="AS256" i="9" s="1"/>
  <c r="AR709" i="9"/>
  <c r="AS709" i="9" s="1"/>
  <c r="AR335" i="9"/>
  <c r="AS335" i="9" s="1"/>
  <c r="AR319" i="9"/>
  <c r="AS319" i="9" s="1"/>
  <c r="AM481" i="9"/>
  <c r="AO481" i="9" s="1"/>
  <c r="AM465" i="9"/>
  <c r="AO465" i="9" s="1"/>
  <c r="AR251" i="9"/>
  <c r="AS251" i="9" s="1"/>
  <c r="AR646" i="9"/>
  <c r="AS646" i="9" s="1"/>
  <c r="AM318" i="9"/>
  <c r="AO318" i="9" s="1"/>
  <c r="AL140" i="9"/>
  <c r="AL554" i="9"/>
  <c r="AM565" i="9"/>
  <c r="AO565" i="9" s="1"/>
  <c r="AL553" i="9"/>
  <c r="AR703" i="9"/>
  <c r="AS703" i="9" s="1"/>
  <c r="AR655" i="9"/>
  <c r="AS655" i="9" s="1"/>
  <c r="AR376" i="9"/>
  <c r="AS376" i="9" s="1"/>
  <c r="AM609" i="9"/>
  <c r="AO609" i="9" s="1"/>
  <c r="AM260" i="9"/>
  <c r="AO260" i="9" s="1"/>
  <c r="AM340" i="9"/>
  <c r="AO340" i="9" s="1"/>
  <c r="AL258" i="9"/>
  <c r="AM608" i="9"/>
  <c r="AO608" i="9" s="1"/>
  <c r="AR458" i="9"/>
  <c r="AS458" i="9" s="1"/>
  <c r="AM572" i="9"/>
  <c r="AO572" i="9" s="1"/>
  <c r="AM296" i="9"/>
  <c r="AO296" i="9" s="1"/>
  <c r="AL240" i="9"/>
  <c r="AL478" i="9"/>
  <c r="AL396" i="9"/>
  <c r="AM576" i="9"/>
  <c r="AO576" i="9" s="1"/>
  <c r="AL399" i="9"/>
  <c r="AM181" i="9"/>
  <c r="AO181" i="9" s="1"/>
  <c r="AL202" i="9"/>
  <c r="AL516" i="9"/>
  <c r="AR522" i="9"/>
  <c r="AS522" i="9" s="1"/>
  <c r="AR487" i="9"/>
  <c r="AS487" i="9" s="1"/>
  <c r="AR398" i="9"/>
  <c r="AS398" i="9" s="1"/>
  <c r="AR430" i="9"/>
  <c r="AS430" i="9" s="1"/>
  <c r="AR185" i="9"/>
  <c r="AS185" i="9" s="1"/>
  <c r="AM414" i="9"/>
  <c r="AO414" i="9" s="1"/>
  <c r="AL421" i="9"/>
  <c r="AR63" i="9"/>
  <c r="AR599" i="9"/>
  <c r="AS599" i="9" s="1"/>
  <c r="AR279" i="9"/>
  <c r="AS279" i="9" s="1"/>
  <c r="AR543" i="9"/>
  <c r="AS543" i="9" s="1"/>
  <c r="AR290" i="9"/>
  <c r="AS290" i="9" s="1"/>
  <c r="AL664" i="9"/>
  <c r="AL149" i="9"/>
  <c r="AM392" i="9"/>
  <c r="AO392" i="9" s="1"/>
  <c r="AR670" i="9"/>
  <c r="AS670" i="9" s="1"/>
  <c r="AR221" i="9"/>
  <c r="AS221" i="9" s="1"/>
  <c r="AR193" i="9"/>
  <c r="AS193" i="9" s="1"/>
  <c r="AR165" i="9"/>
  <c r="AS165" i="9" s="1"/>
  <c r="AM597" i="9"/>
  <c r="AO597" i="9" s="1"/>
  <c r="AL170" i="9"/>
  <c r="AL326" i="9"/>
  <c r="AR600" i="9"/>
  <c r="AS600" i="9" s="1"/>
  <c r="AR666" i="9"/>
  <c r="AS666" i="9" s="1"/>
  <c r="AL547" i="9"/>
  <c r="AM493" i="9"/>
  <c r="AO493" i="9" s="1"/>
  <c r="AL541" i="9"/>
  <c r="AM656" i="9"/>
  <c r="AO656" i="9" s="1"/>
  <c r="AM400" i="9"/>
  <c r="AO400" i="9" s="1"/>
  <c r="AM432" i="9"/>
  <c r="AO432" i="9" s="1"/>
  <c r="AL385" i="9"/>
  <c r="AL454" i="9"/>
  <c r="AR291" i="9"/>
  <c r="AS291" i="9" s="1"/>
  <c r="AR336" i="9"/>
  <c r="AS336" i="9" s="1"/>
  <c r="AR270" i="9"/>
  <c r="AS270" i="9" s="1"/>
  <c r="AR544" i="9"/>
  <c r="AS544" i="9" s="1"/>
  <c r="AR638" i="9"/>
  <c r="AS638" i="9" s="1"/>
  <c r="AM164" i="9"/>
  <c r="AO164" i="9" s="1"/>
  <c r="AL583" i="9"/>
  <c r="AL339" i="9"/>
  <c r="AM699" i="9"/>
  <c r="AO699" i="9" s="1"/>
  <c r="AL302" i="9"/>
  <c r="AM386" i="9"/>
  <c r="AO386" i="9" s="1"/>
  <c r="AM667" i="9"/>
  <c r="AO667" i="9" s="1"/>
  <c r="AM681" i="9"/>
  <c r="AO681" i="9" s="1"/>
  <c r="AR617" i="9"/>
  <c r="AS617" i="9" s="1"/>
  <c r="AL514" i="9"/>
  <c r="AM197" i="9"/>
  <c r="AO197" i="9" s="1"/>
  <c r="AM332" i="9"/>
  <c r="AO332" i="9" s="1"/>
  <c r="AR542" i="9"/>
  <c r="AS542" i="9" s="1"/>
  <c r="AM422" i="9"/>
  <c r="AO422" i="9" s="1"/>
  <c r="AM347" i="9"/>
  <c r="AO347" i="9" s="1"/>
  <c r="AL159" i="9"/>
  <c r="AR643" i="9"/>
  <c r="AS643" i="9" s="1"/>
  <c r="AR410" i="9"/>
  <c r="AS410" i="9" s="1"/>
  <c r="AR560" i="9"/>
  <c r="AS560" i="9" s="1"/>
  <c r="AL631" i="9"/>
  <c r="AR390" i="9"/>
  <c r="AS390" i="9" s="1"/>
  <c r="AL220" i="9"/>
  <c r="AM574" i="9"/>
  <c r="AO574" i="9" s="1"/>
  <c r="AM669" i="9"/>
  <c r="AO669" i="9" s="1"/>
  <c r="AL590" i="9"/>
  <c r="AR187" i="9"/>
  <c r="AS187" i="9" s="1"/>
  <c r="AL633" i="9"/>
  <c r="AM528" i="9"/>
  <c r="AO528" i="9" s="1"/>
  <c r="AM540" i="9"/>
  <c r="AO540" i="9" s="1"/>
  <c r="AR403" i="9"/>
  <c r="AS403" i="9" s="1"/>
  <c r="AR195" i="9"/>
  <c r="AS195" i="9" s="1"/>
  <c r="AL530" i="9"/>
  <c r="AR662" i="9"/>
  <c r="AS662" i="9" s="1"/>
  <c r="AL66" i="9"/>
  <c r="AR482" i="9"/>
  <c r="AS482" i="9" s="1"/>
  <c r="AL372" i="9"/>
  <c r="AM651" i="9"/>
  <c r="AO651" i="9" s="1"/>
  <c r="AR370" i="9"/>
  <c r="AS370" i="9" s="1"/>
  <c r="AR661" i="9"/>
  <c r="AS661" i="9" s="1"/>
  <c r="AR533" i="9"/>
  <c r="AS533" i="9" s="1"/>
  <c r="AR239" i="9"/>
  <c r="AS239" i="9" s="1"/>
  <c r="AV210" i="9"/>
  <c r="AW210" i="9" s="1"/>
  <c r="AM628" i="9"/>
  <c r="AO628" i="9" s="1"/>
  <c r="AM137" i="9"/>
  <c r="AO137" i="9" s="1"/>
  <c r="AM64" i="9"/>
  <c r="AO64" i="9" s="1"/>
  <c r="AM462" i="9"/>
  <c r="AO462" i="9" s="1"/>
  <c r="AL54" i="9"/>
  <c r="AM447" i="9"/>
  <c r="AO447" i="9" s="1"/>
  <c r="AL343" i="9"/>
  <c r="AM82" i="9"/>
  <c r="AO82" i="9" s="1"/>
  <c r="AO43" i="9"/>
  <c r="AM537" i="9"/>
  <c r="AO537" i="9" s="1"/>
  <c r="AM265" i="9"/>
  <c r="AO265" i="9" s="1"/>
  <c r="AM53" i="9"/>
  <c r="AO53" i="9" s="1"/>
  <c r="AM273" i="9"/>
  <c r="AO273" i="9" s="1"/>
  <c r="AM585" i="9"/>
  <c r="AO585" i="9" s="1"/>
  <c r="AM218" i="9"/>
  <c r="AO218" i="9" s="1"/>
  <c r="AL86" i="9"/>
  <c r="AL558" i="9"/>
  <c r="AL710" i="9"/>
  <c r="AL109" i="9"/>
  <c r="AL668" i="9"/>
  <c r="AL57" i="9"/>
  <c r="AL203" i="9"/>
  <c r="AL508" i="9"/>
  <c r="AM378" i="9"/>
  <c r="AO378" i="9" s="1"/>
  <c r="AM442" i="9"/>
  <c r="AO442" i="9" s="1"/>
  <c r="AM297" i="9"/>
  <c r="AO297" i="9" s="1"/>
  <c r="AM696" i="9"/>
  <c r="AO696" i="9" s="1"/>
  <c r="AM598" i="9"/>
  <c r="AO598" i="9" s="1"/>
  <c r="AL568" i="9"/>
  <c r="AM74" i="9"/>
  <c r="AO74" i="9" s="1"/>
  <c r="AM139" i="9"/>
  <c r="AO139" i="9" s="1"/>
  <c r="AL383" i="9"/>
  <c r="AM644" i="9"/>
  <c r="AO644" i="9" s="1"/>
  <c r="AL678" i="9"/>
  <c r="AM373" i="9"/>
  <c r="AO373" i="9" s="1"/>
  <c r="AM358" i="9"/>
  <c r="AO358" i="9" s="1"/>
  <c r="AM68" i="9"/>
  <c r="AO68" i="9" s="1"/>
  <c r="AL206" i="9"/>
  <c r="AM228" i="9"/>
  <c r="AO228" i="9" s="1"/>
  <c r="AM338" i="9"/>
  <c r="AO338" i="9" s="1"/>
  <c r="AM219" i="9"/>
  <c r="AO219" i="9" s="1"/>
  <c r="AM436" i="9"/>
  <c r="AO436" i="9" s="1"/>
  <c r="AM446" i="9"/>
  <c r="AO446" i="9" s="1"/>
  <c r="AM596" i="9"/>
  <c r="AO596" i="9" s="1"/>
  <c r="AO38" i="9"/>
  <c r="AM684" i="9"/>
  <c r="AO684" i="9" s="1"/>
  <c r="AM56" i="9"/>
  <c r="AO56" i="9" s="1"/>
  <c r="AL328" i="9"/>
  <c r="AL473" i="9"/>
  <c r="AM477" i="9"/>
  <c r="AO477" i="9" s="1"/>
  <c r="AL51" i="9"/>
  <c r="AM622" i="9"/>
  <c r="AO622" i="9" s="1"/>
  <c r="AO44" i="9"/>
  <c r="AL97" i="9"/>
  <c r="AL685" i="9"/>
  <c r="AM437" i="9"/>
  <c r="AO437" i="9" s="1"/>
  <c r="AL523" i="9"/>
  <c r="AM443" i="9"/>
  <c r="AO443" i="9" s="1"/>
  <c r="AM217" i="9"/>
  <c r="AO217" i="9" s="1"/>
  <c r="AM123" i="9"/>
  <c r="AO123" i="9" s="1"/>
  <c r="AM671" i="9"/>
  <c r="AO671" i="9" s="1"/>
  <c r="AL476" i="9"/>
  <c r="AV266" i="9"/>
  <c r="AW266" i="9" s="1"/>
  <c r="AL83" i="9"/>
  <c r="AM127" i="9"/>
  <c r="AO127" i="9" s="1"/>
  <c r="AM689" i="9"/>
  <c r="AO689" i="9" s="1"/>
  <c r="AL168" i="9"/>
  <c r="AL695" i="9"/>
  <c r="AM485" i="9"/>
  <c r="AO485" i="9" s="1"/>
  <c r="AM498" i="9"/>
  <c r="AO498" i="9" s="1"/>
  <c r="AV576" i="9"/>
  <c r="AW576" i="9" s="1"/>
  <c r="AL497" i="9"/>
  <c r="AM621" i="9"/>
  <c r="AO621" i="9" s="1"/>
  <c r="AM687" i="9"/>
  <c r="AO687" i="9" s="1"/>
  <c r="AL672" i="9"/>
  <c r="AM143" i="9"/>
  <c r="AO143" i="9" s="1"/>
  <c r="AM407" i="9"/>
  <c r="AO407" i="9" s="1"/>
  <c r="AL578" i="9"/>
  <c r="AM180" i="9"/>
  <c r="AO180" i="9" s="1"/>
  <c r="AM441" i="9"/>
  <c r="AO441" i="9" s="1"/>
  <c r="AM642" i="9"/>
  <c r="AO642" i="9" s="1"/>
  <c r="AM520" i="9"/>
  <c r="AO520" i="9" s="1"/>
  <c r="AL677" i="9"/>
  <c r="AM327" i="9"/>
  <c r="AO327" i="9" s="1"/>
  <c r="AM90" i="9"/>
  <c r="AO90" i="9" s="1"/>
  <c r="AL700" i="9"/>
  <c r="AM75" i="9"/>
  <c r="AO75" i="9" s="1"/>
  <c r="AL457" i="9"/>
  <c r="AM495" i="9"/>
  <c r="AO495" i="9" s="1"/>
  <c r="AL488" i="9"/>
  <c r="AM92" i="9"/>
  <c r="AO92" i="9" s="1"/>
  <c r="AM538" i="9"/>
  <c r="AO538" i="9" s="1"/>
  <c r="AL77" i="9"/>
  <c r="AL648" i="9"/>
  <c r="AL466" i="9"/>
  <c r="AM205" i="9"/>
  <c r="AO205" i="9" s="1"/>
  <c r="AL94" i="9"/>
  <c r="AM374" i="9"/>
  <c r="AO374" i="9" s="1"/>
  <c r="AL287" i="9"/>
  <c r="AO40" i="9"/>
  <c r="AM354" i="9"/>
  <c r="AO354" i="9" s="1"/>
  <c r="AL184" i="9"/>
  <c r="AM653" i="9"/>
  <c r="AO653" i="9" s="1"/>
  <c r="AM579" i="9"/>
  <c r="AO579" i="9" s="1"/>
  <c r="AL330" i="9"/>
  <c r="AM59" i="9"/>
  <c r="AO59" i="9" s="1"/>
  <c r="AM361" i="9"/>
  <c r="AO361" i="9" s="1"/>
  <c r="AL152" i="9"/>
  <c r="AM381" i="9"/>
  <c r="AO381" i="9" s="1"/>
  <c r="AL691" i="9"/>
  <c r="AM674" i="9"/>
  <c r="AO674" i="9" s="1"/>
  <c r="AL204" i="9"/>
  <c r="AM136" i="9"/>
  <c r="AO136" i="9" s="1"/>
  <c r="AM213" i="9"/>
  <c r="AO213" i="9" s="1"/>
  <c r="AL134" i="9"/>
  <c r="AR134" i="9"/>
  <c r="AM65" i="9"/>
  <c r="AO65" i="9" s="1"/>
  <c r="AM121" i="9"/>
  <c r="AO121" i="9" s="1"/>
  <c r="AM278" i="9"/>
  <c r="AO278" i="9" s="1"/>
  <c r="AM639" i="9"/>
  <c r="AO639" i="9" s="1"/>
  <c r="AM467" i="9"/>
  <c r="AO467" i="9" s="1"/>
  <c r="AM151" i="9"/>
  <c r="AO151" i="9" s="1"/>
  <c r="AR42" i="9"/>
  <c r="AL132" i="9"/>
  <c r="AR132" i="9"/>
  <c r="AS143" i="9"/>
  <c r="AV143" i="9"/>
  <c r="AM154" i="9"/>
  <c r="AO154" i="9" s="1"/>
  <c r="AR154" i="9"/>
  <c r="AL101" i="9"/>
  <c r="AR101" i="9"/>
  <c r="AM96" i="9"/>
  <c r="AO96" i="9" s="1"/>
  <c r="AR96" i="9"/>
  <c r="AM80" i="9"/>
  <c r="AO80" i="9" s="1"/>
  <c r="AR80" i="9"/>
  <c r="AL117" i="9"/>
  <c r="AR117" i="9"/>
  <c r="AL113" i="9"/>
  <c r="AR113" i="9"/>
  <c r="AM135" i="9"/>
  <c r="AO135" i="9" s="1"/>
  <c r="AR135" i="9"/>
  <c r="AS107" i="9"/>
  <c r="AV107" i="9"/>
  <c r="AM88" i="9"/>
  <c r="AO88" i="9" s="1"/>
  <c r="AM107" i="9"/>
  <c r="AO107" i="9" s="1"/>
  <c r="AM321" i="9"/>
  <c r="AO321" i="9" s="1"/>
  <c r="AM141" i="9"/>
  <c r="AO141" i="9" s="1"/>
  <c r="AR141" i="9"/>
  <c r="AS64" i="9"/>
  <c r="AV64" i="9"/>
  <c r="AS97" i="9"/>
  <c r="AV97" i="9"/>
  <c r="AM120" i="9"/>
  <c r="AO120" i="9" s="1"/>
  <c r="AR120" i="9"/>
  <c r="AM103" i="9"/>
  <c r="AO103" i="9" s="1"/>
  <c r="AR103" i="9"/>
  <c r="AS94" i="9"/>
  <c r="AV94" i="9"/>
  <c r="AS78" i="9"/>
  <c r="AV78" i="9"/>
  <c r="AM125" i="9"/>
  <c r="AO125" i="9" s="1"/>
  <c r="AR125" i="9"/>
  <c r="AO34" i="9"/>
  <c r="AR34" i="9"/>
  <c r="AV57" i="9"/>
  <c r="AS57" i="9"/>
  <c r="AO45" i="9"/>
  <c r="AR45" i="9"/>
  <c r="AM704" i="9"/>
  <c r="AO704" i="9" s="1"/>
  <c r="AM439" i="9"/>
  <c r="AO439" i="9" s="1"/>
  <c r="AS133" i="9"/>
  <c r="AV133" i="9"/>
  <c r="AS136" i="9"/>
  <c r="AV136" i="9"/>
  <c r="AS59" i="9"/>
  <c r="AV59" i="9"/>
  <c r="AS89" i="9"/>
  <c r="AV89" i="9"/>
  <c r="AV104" i="9"/>
  <c r="AS104" i="9"/>
  <c r="AS152" i="9"/>
  <c r="AV152" i="9"/>
  <c r="AS87" i="9"/>
  <c r="AV87" i="9"/>
  <c r="AS151" i="9"/>
  <c r="AV151" i="9"/>
  <c r="AS99" i="9"/>
  <c r="AV99" i="9"/>
  <c r="AS121" i="9"/>
  <c r="AV121" i="9"/>
  <c r="AL235" i="9"/>
  <c r="AM89" i="9"/>
  <c r="AO89" i="9" s="1"/>
  <c r="AM87" i="9"/>
  <c r="AO87" i="9" s="1"/>
  <c r="AL102" i="9"/>
  <c r="AR102" i="9"/>
  <c r="AL71" i="9"/>
  <c r="AR71" i="9"/>
  <c r="AM108" i="9"/>
  <c r="AO108" i="9" s="1"/>
  <c r="AR108" i="9"/>
  <c r="AM150" i="9"/>
  <c r="AO150" i="9" s="1"/>
  <c r="AR150" i="9"/>
  <c r="AM146" i="9"/>
  <c r="AO146" i="9" s="1"/>
  <c r="AR146" i="9"/>
  <c r="AM131" i="9"/>
  <c r="AO131" i="9" s="1"/>
  <c r="AR131" i="9"/>
  <c r="AO35" i="9"/>
  <c r="AR35" i="9"/>
  <c r="AO50" i="9"/>
  <c r="AR50" i="9"/>
  <c r="AM142" i="9"/>
  <c r="AO142" i="9" s="1"/>
  <c r="AR142" i="9"/>
  <c r="AS46" i="9"/>
  <c r="AV46" i="9"/>
  <c r="AM116" i="9"/>
  <c r="AO116" i="9" s="1"/>
  <c r="AR116" i="9"/>
  <c r="AS88" i="9"/>
  <c r="AV88" i="9"/>
  <c r="AM548" i="9"/>
  <c r="AO548" i="9" s="1"/>
  <c r="AV65" i="9"/>
  <c r="AS65" i="9"/>
  <c r="AM708" i="9"/>
  <c r="AO708" i="9" s="1"/>
  <c r="AM229" i="9"/>
  <c r="AO229" i="9" s="1"/>
  <c r="AL427" i="9"/>
  <c r="AL657" i="9"/>
  <c r="AM665" i="9"/>
  <c r="AO665" i="9" s="1"/>
  <c r="AM169" i="9"/>
  <c r="AO169" i="9" s="1"/>
  <c r="AL448" i="9"/>
  <c r="AS76" i="9"/>
  <c r="AV76" i="9"/>
  <c r="AS86" i="9"/>
  <c r="AV86" i="9"/>
  <c r="AO47" i="9"/>
  <c r="AR47" i="9"/>
  <c r="AS149" i="9"/>
  <c r="AV149" i="9"/>
  <c r="AV41" i="9"/>
  <c r="AS55" i="9"/>
  <c r="AV55" i="9"/>
  <c r="AS39" i="9"/>
  <c r="AV39" i="9"/>
  <c r="AV148" i="9"/>
  <c r="AS148" i="9"/>
  <c r="AS58" i="9"/>
  <c r="AV58" i="9"/>
  <c r="AM158" i="9"/>
  <c r="AO158" i="9" s="1"/>
  <c r="AR158" i="9"/>
  <c r="AS106" i="9"/>
  <c r="AV106" i="9"/>
  <c r="AM84" i="9"/>
  <c r="AO84" i="9" s="1"/>
  <c r="AR84" i="9"/>
  <c r="AL70" i="9"/>
  <c r="AL331" i="9"/>
  <c r="AS62" i="9"/>
  <c r="AV62" i="9"/>
  <c r="AM156" i="9"/>
  <c r="AO156" i="9" s="1"/>
  <c r="AR156" i="9"/>
  <c r="AM69" i="9"/>
  <c r="AO69" i="9" s="1"/>
  <c r="AR69" i="9"/>
  <c r="AS43" i="9"/>
  <c r="AV43" i="9"/>
  <c r="AS75" i="9"/>
  <c r="AV75" i="9"/>
  <c r="AM98" i="9"/>
  <c r="AO98" i="9" s="1"/>
  <c r="AR98" i="9"/>
  <c r="AS63" i="9"/>
  <c r="AV63" i="9"/>
  <c r="AS109" i="9"/>
  <c r="AV109" i="9"/>
  <c r="AM147" i="9"/>
  <c r="AO147" i="9" s="1"/>
  <c r="AR147" i="9"/>
  <c r="AL129" i="9"/>
  <c r="AR129" i="9"/>
  <c r="AS66" i="9"/>
  <c r="AV66" i="9"/>
  <c r="AL114" i="9"/>
  <c r="AR114" i="9"/>
  <c r="AM99" i="9"/>
  <c r="AO99" i="9" s="1"/>
  <c r="AM171" i="9"/>
  <c r="AO171" i="9" s="1"/>
  <c r="AM536" i="9"/>
  <c r="AO536" i="9" s="1"/>
  <c r="AM153" i="9"/>
  <c r="AO153" i="9" s="1"/>
  <c r="AR153" i="9"/>
  <c r="AL157" i="9"/>
  <c r="AR157" i="9"/>
  <c r="AS54" i="9"/>
  <c r="AV54" i="9"/>
  <c r="AS90" i="9"/>
  <c r="AV90" i="9"/>
  <c r="AV53" i="9"/>
  <c r="AS53" i="9"/>
  <c r="AL110" i="9"/>
  <c r="AR110" i="9"/>
  <c r="AS40" i="9"/>
  <c r="AV40" i="9"/>
  <c r="AS92" i="9"/>
  <c r="AV92" i="9"/>
  <c r="AS82" i="9"/>
  <c r="AV82" i="9"/>
  <c r="AV77" i="9"/>
  <c r="AS77" i="9"/>
  <c r="AS140" i="9"/>
  <c r="AV140" i="9"/>
  <c r="AM81" i="9"/>
  <c r="AO81" i="9" s="1"/>
  <c r="AR81" i="9"/>
  <c r="AM469" i="9"/>
  <c r="AO469" i="9" s="1"/>
  <c r="AL60" i="9"/>
  <c r="AR60" i="9"/>
  <c r="AS74" i="9"/>
  <c r="AV74" i="9"/>
  <c r="AM119" i="9"/>
  <c r="AO119" i="9" s="1"/>
  <c r="AR119" i="9"/>
  <c r="AS56" i="9"/>
  <c r="AV56" i="9"/>
  <c r="AL118" i="9"/>
  <c r="AR118" i="9"/>
  <c r="AM72" i="9"/>
  <c r="AO72" i="9" s="1"/>
  <c r="AR72" i="9"/>
  <c r="AR37" i="9"/>
  <c r="AM111" i="9"/>
  <c r="AO111" i="9" s="1"/>
  <c r="AR111" i="9"/>
  <c r="AS139" i="9"/>
  <c r="AV139" i="9"/>
  <c r="AM155" i="9"/>
  <c r="AO155" i="9" s="1"/>
  <c r="AR155" i="9"/>
  <c r="AM138" i="9"/>
  <c r="AO138" i="9" s="1"/>
  <c r="AR138" i="9"/>
  <c r="AV583" i="9"/>
  <c r="AW583" i="9" s="1"/>
  <c r="AM124" i="9"/>
  <c r="AO124" i="9" s="1"/>
  <c r="AR124" i="9"/>
  <c r="AM226" i="9"/>
  <c r="AO226" i="9" s="1"/>
  <c r="AL363" i="9"/>
  <c r="AM192" i="9"/>
  <c r="AO192" i="9" s="1"/>
  <c r="AM707" i="9"/>
  <c r="AO707" i="9" s="1"/>
  <c r="AL172" i="9"/>
  <c r="AM95" i="9"/>
  <c r="AO95" i="9" s="1"/>
  <c r="AR95" i="9"/>
  <c r="AM85" i="9"/>
  <c r="AO85" i="9" s="1"/>
  <c r="AR85" i="9"/>
  <c r="AL73" i="9"/>
  <c r="AR73" i="9"/>
  <c r="AM67" i="9"/>
  <c r="AO67" i="9" s="1"/>
  <c r="AR67" i="9"/>
  <c r="AL122" i="9"/>
  <c r="AR122" i="9"/>
  <c r="AM52" i="9"/>
  <c r="AO52" i="9" s="1"/>
  <c r="AR52" i="9"/>
  <c r="AM130" i="9"/>
  <c r="AO130" i="9" s="1"/>
  <c r="AR130" i="9"/>
  <c r="AM105" i="9"/>
  <c r="AO105" i="9" s="1"/>
  <c r="AR105" i="9"/>
  <c r="AR48" i="9"/>
  <c r="AO36" i="9"/>
  <c r="AR36" i="9"/>
  <c r="AS70" i="9"/>
  <c r="AV70" i="9"/>
  <c r="AL449" i="9"/>
  <c r="AM629" i="9"/>
  <c r="AO629" i="9" s="1"/>
  <c r="AL351" i="9"/>
  <c r="AS127" i="9"/>
  <c r="AV127" i="9"/>
  <c r="AM100" i="9"/>
  <c r="AO100" i="9" s="1"/>
  <c r="AR100" i="9"/>
  <c r="AL93" i="9"/>
  <c r="AR93" i="9"/>
  <c r="AS83" i="9"/>
  <c r="AV83" i="9"/>
  <c r="AM145" i="9"/>
  <c r="AO145" i="9" s="1"/>
  <c r="AR145" i="9"/>
  <c r="AS123" i="9"/>
  <c r="AV123" i="9"/>
  <c r="AM126" i="9"/>
  <c r="AO126" i="9" s="1"/>
  <c r="AR126" i="9"/>
  <c r="AV49" i="9"/>
  <c r="AS49" i="9"/>
  <c r="AL112" i="9"/>
  <c r="AR112" i="9"/>
  <c r="AM91" i="9"/>
  <c r="AO91" i="9" s="1"/>
  <c r="AR91" i="9"/>
  <c r="AM411" i="9"/>
  <c r="AO411" i="9" s="1"/>
  <c r="AM517" i="9"/>
  <c r="AO517" i="9" s="1"/>
  <c r="AM698" i="9"/>
  <c r="AO698" i="9" s="1"/>
  <c r="AM104" i="9"/>
  <c r="AO104" i="9" s="1"/>
  <c r="AM288" i="9"/>
  <c r="AO288" i="9" s="1"/>
  <c r="AL571" i="9"/>
  <c r="AL697" i="9"/>
  <c r="AM133" i="9"/>
  <c r="AO133" i="9" s="1"/>
  <c r="AL79" i="9"/>
  <c r="AR79" i="9"/>
  <c r="AS137" i="9"/>
  <c r="AV137" i="9"/>
  <c r="AL115" i="9"/>
  <c r="AR115" i="9"/>
  <c r="AS44" i="9"/>
  <c r="AV44" i="9"/>
  <c r="AS144" i="9"/>
  <c r="AV144" i="9"/>
  <c r="AM128" i="9"/>
  <c r="AO128" i="9" s="1"/>
  <c r="AR128" i="9"/>
  <c r="AS38" i="9"/>
  <c r="AV38" i="9"/>
  <c r="AS51" i="9"/>
  <c r="AV51" i="9"/>
  <c r="AS68" i="9"/>
  <c r="AV68" i="9"/>
  <c r="AL702" i="9"/>
  <c r="AR702" i="9"/>
  <c r="AS702" i="9" s="1"/>
  <c r="AV288" i="9"/>
  <c r="AW288" i="9" s="1"/>
  <c r="AM191" i="9"/>
  <c r="AO191" i="9" s="1"/>
  <c r="AR191" i="9"/>
  <c r="AS191" i="9" s="1"/>
  <c r="AL592" i="9"/>
  <c r="AR592" i="9"/>
  <c r="AS592" i="9" s="1"/>
  <c r="AM627" i="9"/>
  <c r="AO627" i="9" s="1"/>
  <c r="AR627" i="9"/>
  <c r="AS627" i="9" s="1"/>
  <c r="AL618" i="9"/>
  <c r="AR618" i="9"/>
  <c r="AS618" i="9" s="1"/>
  <c r="AL230" i="9"/>
  <c r="AR230" i="9"/>
  <c r="AS230" i="9" s="1"/>
  <c r="AM675" i="9"/>
  <c r="AO675" i="9" s="1"/>
  <c r="AR675" i="9"/>
  <c r="AS675" i="9" s="1"/>
  <c r="AV443" i="9"/>
  <c r="AW443" i="9" s="1"/>
  <c r="AV168" i="9"/>
  <c r="AW168" i="9" s="1"/>
  <c r="AM550" i="9"/>
  <c r="AO550" i="9" s="1"/>
  <c r="AR550" i="9"/>
  <c r="AS550" i="9" s="1"/>
  <c r="AM524" i="9"/>
  <c r="AO524" i="9" s="1"/>
  <c r="AR524" i="9"/>
  <c r="AS524" i="9" s="1"/>
  <c r="AM334" i="9"/>
  <c r="AO334" i="9" s="1"/>
  <c r="AR334" i="9"/>
  <c r="AS334" i="9" s="1"/>
  <c r="AL162" i="9"/>
  <c r="AR162" i="9"/>
  <c r="AS162" i="9" s="1"/>
  <c r="AM408" i="9"/>
  <c r="AO408" i="9" s="1"/>
  <c r="AR408" i="9"/>
  <c r="AS408" i="9" s="1"/>
  <c r="AM309" i="9"/>
  <c r="AO309" i="9" s="1"/>
  <c r="AR309" i="9"/>
  <c r="AS309" i="9" s="1"/>
  <c r="AM518" i="9"/>
  <c r="AO518" i="9" s="1"/>
  <c r="AR518" i="9"/>
  <c r="AS518" i="9" s="1"/>
  <c r="AM575" i="9"/>
  <c r="AO575" i="9" s="1"/>
  <c r="AR575" i="9"/>
  <c r="AS575" i="9" s="1"/>
  <c r="AV472" i="9"/>
  <c r="AW472" i="9" s="1"/>
  <c r="AV578" i="9"/>
  <c r="AW578" i="9" s="1"/>
  <c r="AV218" i="9"/>
  <c r="AW218" i="9" s="1"/>
  <c r="AL211" i="9"/>
  <c r="AR211" i="9"/>
  <c r="AS211" i="9" s="1"/>
  <c r="AM444" i="9"/>
  <c r="AO444" i="9" s="1"/>
  <c r="AR444" i="9"/>
  <c r="AS444" i="9" s="1"/>
  <c r="AV612" i="9"/>
  <c r="AW612" i="9" s="1"/>
  <c r="AM464" i="9"/>
  <c r="AO464" i="9" s="1"/>
  <c r="AR464" i="9"/>
  <c r="AS464" i="9" s="1"/>
  <c r="AL435" i="9"/>
  <c r="AR435" i="9"/>
  <c r="AS435" i="9" s="1"/>
  <c r="AM175" i="9"/>
  <c r="AO175" i="9" s="1"/>
  <c r="AR175" i="9"/>
  <c r="AS175" i="9" s="1"/>
  <c r="AV213" i="9"/>
  <c r="AW213" i="9" s="1"/>
  <c r="AM505" i="9"/>
  <c r="AO505" i="9" s="1"/>
  <c r="AR505" i="9"/>
  <c r="AS505" i="9" s="1"/>
  <c r="AL635" i="9"/>
  <c r="AR635" i="9"/>
  <c r="AS635" i="9" s="1"/>
  <c r="AV328" i="9"/>
  <c r="AW328" i="9" s="1"/>
  <c r="AM577" i="9"/>
  <c r="AO577" i="9" s="1"/>
  <c r="AR577" i="9"/>
  <c r="AS577" i="9" s="1"/>
  <c r="AL209" i="9"/>
  <c r="AR209" i="9"/>
  <c r="AS209" i="9" s="1"/>
  <c r="AV477" i="9"/>
  <c r="AW477" i="9" s="1"/>
  <c r="AV599" i="9"/>
  <c r="AW599" i="9" s="1"/>
  <c r="AL402" i="9"/>
  <c r="AR402" i="9"/>
  <c r="AS402" i="9" s="1"/>
  <c r="AV596" i="9"/>
  <c r="AW596" i="9" s="1"/>
  <c r="AL463" i="9"/>
  <c r="AR463" i="9"/>
  <c r="AS463" i="9" s="1"/>
  <c r="AL539" i="9"/>
  <c r="AR539" i="9"/>
  <c r="AS539" i="9" s="1"/>
  <c r="AM263" i="9"/>
  <c r="AO263" i="9" s="1"/>
  <c r="AR263" i="9"/>
  <c r="AS263" i="9" s="1"/>
  <c r="AL353" i="9"/>
  <c r="AR353" i="9"/>
  <c r="AS353" i="9" s="1"/>
  <c r="AM277" i="9"/>
  <c r="AO277" i="9" s="1"/>
  <c r="AR277" i="9"/>
  <c r="AS277" i="9" s="1"/>
  <c r="AM247" i="9"/>
  <c r="AO247" i="9" s="1"/>
  <c r="AR247" i="9"/>
  <c r="AS247" i="9" s="1"/>
  <c r="AM250" i="9"/>
  <c r="AO250" i="9" s="1"/>
  <c r="AR250" i="9"/>
  <c r="AS250" i="9" s="1"/>
  <c r="AL207" i="9"/>
  <c r="AR207" i="9"/>
  <c r="AS207" i="9" s="1"/>
  <c r="AV200" i="9"/>
  <c r="AW200" i="9" s="1"/>
  <c r="AV447" i="9"/>
  <c r="AW447" i="9" s="1"/>
  <c r="AL562" i="9"/>
  <c r="AR562" i="9"/>
  <c r="AS562" i="9" s="1"/>
  <c r="AL471" i="9"/>
  <c r="AR471" i="9"/>
  <c r="AS471" i="9" s="1"/>
  <c r="AV602" i="9"/>
  <c r="AW602" i="9" s="1"/>
  <c r="AM594" i="9"/>
  <c r="AO594" i="9" s="1"/>
  <c r="AR594" i="9"/>
  <c r="AS594" i="9" s="1"/>
  <c r="AM311" i="9"/>
  <c r="AO311" i="9" s="1"/>
  <c r="AR311" i="9"/>
  <c r="AS311" i="9" s="1"/>
  <c r="AL509" i="9"/>
  <c r="AR509" i="9"/>
  <c r="AS509" i="9" s="1"/>
  <c r="AM680" i="9"/>
  <c r="AO680" i="9" s="1"/>
  <c r="AR680" i="9"/>
  <c r="AS680" i="9" s="1"/>
  <c r="AM295" i="9"/>
  <c r="AO295" i="9" s="1"/>
  <c r="AR295" i="9"/>
  <c r="AS295" i="9" s="1"/>
  <c r="AM201" i="9"/>
  <c r="AO201" i="9" s="1"/>
  <c r="AR201" i="9"/>
  <c r="AS201" i="9" s="1"/>
  <c r="AV265" i="9"/>
  <c r="AW265" i="9" s="1"/>
  <c r="AL452" i="9"/>
  <c r="AR452" i="9"/>
  <c r="AS452" i="9" s="1"/>
  <c r="AM161" i="9"/>
  <c r="AO161" i="9" s="1"/>
  <c r="AR161" i="9"/>
  <c r="AS161" i="9" s="1"/>
  <c r="AM299" i="9"/>
  <c r="AO299" i="9" s="1"/>
  <c r="AR299" i="9"/>
  <c r="AS299" i="9" s="1"/>
  <c r="AM315" i="9"/>
  <c r="AO315" i="9" s="1"/>
  <c r="AR315" i="9"/>
  <c r="AS315" i="9" s="1"/>
  <c r="AM227" i="9"/>
  <c r="AO227" i="9" s="1"/>
  <c r="AR227" i="9"/>
  <c r="AS227" i="9" s="1"/>
  <c r="AV558" i="9"/>
  <c r="AW558" i="9" s="1"/>
  <c r="AM350" i="9"/>
  <c r="AO350" i="9" s="1"/>
  <c r="AR350" i="9"/>
  <c r="AS350" i="9" s="1"/>
  <c r="AM456" i="9"/>
  <c r="AO456" i="9" s="1"/>
  <c r="AR456" i="9"/>
  <c r="AS456" i="9" s="1"/>
  <c r="AM245" i="9"/>
  <c r="AO245" i="9" s="1"/>
  <c r="AR245" i="9"/>
  <c r="AS245" i="9" s="1"/>
  <c r="AM317" i="9"/>
  <c r="AO317" i="9" s="1"/>
  <c r="AR317" i="9"/>
  <c r="AS317" i="9" s="1"/>
  <c r="AM496" i="9"/>
  <c r="AO496" i="9" s="1"/>
  <c r="AR496" i="9"/>
  <c r="AS496" i="9" s="1"/>
  <c r="AM307" i="9"/>
  <c r="AO307" i="9" s="1"/>
  <c r="AR307" i="9"/>
  <c r="AS307" i="9" s="1"/>
  <c r="AL281" i="9"/>
  <c r="AR281" i="9"/>
  <c r="AS281" i="9" s="1"/>
  <c r="AL417" i="9"/>
  <c r="AR417" i="9"/>
  <c r="AS417" i="9" s="1"/>
  <c r="AV446" i="9"/>
  <c r="AW446" i="9" s="1"/>
  <c r="AL551" i="9"/>
  <c r="AR551" i="9"/>
  <c r="AS551" i="9" s="1"/>
  <c r="AM490" i="9"/>
  <c r="AO490" i="9" s="1"/>
  <c r="AR490" i="9"/>
  <c r="AS490" i="9" s="1"/>
  <c r="AL526" i="9"/>
  <c r="AR526" i="9"/>
  <c r="AS526" i="9" s="1"/>
  <c r="AV203" i="9"/>
  <c r="AW203" i="9" s="1"/>
  <c r="AM259" i="9"/>
  <c r="AO259" i="9" s="1"/>
  <c r="AR259" i="9"/>
  <c r="AS259" i="9" s="1"/>
  <c r="AV593" i="9"/>
  <c r="AW593" i="9" s="1"/>
  <c r="AL416" i="9"/>
  <c r="AR416" i="9"/>
  <c r="AS416" i="9" s="1"/>
  <c r="AM502" i="9"/>
  <c r="AO502" i="9" s="1"/>
  <c r="AR502" i="9"/>
  <c r="AS502" i="9" s="1"/>
  <c r="AM658" i="9"/>
  <c r="AO658" i="9" s="1"/>
  <c r="AR658" i="9"/>
  <c r="AS658" i="9" s="1"/>
  <c r="AM344" i="9"/>
  <c r="AO344" i="9" s="1"/>
  <c r="AR344" i="9"/>
  <c r="AS344" i="9" s="1"/>
  <c r="AL388" i="9"/>
  <c r="AR388" i="9"/>
  <c r="AS388" i="9" s="1"/>
  <c r="AV622" i="9"/>
  <c r="AW622" i="9" s="1"/>
  <c r="AM459" i="9"/>
  <c r="AO459" i="9" s="1"/>
  <c r="AR459" i="9"/>
  <c r="AS459" i="9" s="1"/>
  <c r="AL611" i="9"/>
  <c r="AR611" i="9"/>
  <c r="AS611" i="9" s="1"/>
  <c r="AM242" i="9"/>
  <c r="AO242" i="9" s="1"/>
  <c r="AR242" i="9"/>
  <c r="AS242" i="9" s="1"/>
  <c r="AM507" i="9"/>
  <c r="AO507" i="9" s="1"/>
  <c r="AR507" i="9"/>
  <c r="AS507" i="9" s="1"/>
  <c r="AM243" i="9"/>
  <c r="AO243" i="9" s="1"/>
  <c r="AR243" i="9"/>
  <c r="AS243" i="9" s="1"/>
  <c r="AM310" i="9"/>
  <c r="AO310" i="9" s="1"/>
  <c r="AR310" i="9"/>
  <c r="AS310" i="9" s="1"/>
  <c r="AL406" i="9"/>
  <c r="AR406" i="9"/>
  <c r="AS406" i="9" s="1"/>
  <c r="AM412" i="9"/>
  <c r="AO412" i="9" s="1"/>
  <c r="AR412" i="9"/>
  <c r="AS412" i="9" s="1"/>
  <c r="AM606" i="9"/>
  <c r="AO606" i="9" s="1"/>
  <c r="AR606" i="9"/>
  <c r="AS606" i="9" s="1"/>
  <c r="AL257" i="9"/>
  <c r="AR257" i="9"/>
  <c r="AS257" i="9" s="1"/>
  <c r="AM535" i="9"/>
  <c r="AO535" i="9" s="1"/>
  <c r="AR535" i="9"/>
  <c r="AS535" i="9" s="1"/>
  <c r="AM474" i="9"/>
  <c r="AO474" i="9" s="1"/>
  <c r="AR474" i="9"/>
  <c r="AS474" i="9" s="1"/>
  <c r="AL231" i="9"/>
  <c r="AR231" i="9"/>
  <c r="AS231" i="9" s="1"/>
  <c r="AL420" i="9"/>
  <c r="AR420" i="9"/>
  <c r="AS420" i="9" s="1"/>
  <c r="AL692" i="9"/>
  <c r="AR692" i="9"/>
  <c r="AS692" i="9" s="1"/>
  <c r="AV585" i="9"/>
  <c r="AW585" i="9" s="1"/>
  <c r="AL401" i="9"/>
  <c r="AR401" i="9"/>
  <c r="AS401" i="9" s="1"/>
  <c r="AM623" i="9"/>
  <c r="AO623" i="9" s="1"/>
  <c r="AR623" i="9"/>
  <c r="AS623" i="9" s="1"/>
  <c r="AM409" i="9"/>
  <c r="AO409" i="9" s="1"/>
  <c r="AR409" i="9"/>
  <c r="AS409" i="9" s="1"/>
  <c r="AM269" i="9"/>
  <c r="AO269" i="9" s="1"/>
  <c r="AR269" i="9"/>
  <c r="AS269" i="9" s="1"/>
  <c r="AM604" i="9"/>
  <c r="AO604" i="9" s="1"/>
  <c r="AR604" i="9"/>
  <c r="AS604" i="9" s="1"/>
  <c r="AM511" i="9"/>
  <c r="AO511" i="9" s="1"/>
  <c r="AR511" i="9"/>
  <c r="AS511" i="9" s="1"/>
  <c r="AM519" i="9"/>
  <c r="AO519" i="9" s="1"/>
  <c r="AR519" i="9"/>
  <c r="AS519" i="9" s="1"/>
  <c r="AM308" i="9"/>
  <c r="AO308" i="9" s="1"/>
  <c r="AR308" i="9"/>
  <c r="AS308" i="9" s="1"/>
  <c r="AL438" i="9"/>
  <c r="AR438" i="9"/>
  <c r="AS438" i="9" s="1"/>
  <c r="AV508" i="9"/>
  <c r="AW508" i="9" s="1"/>
  <c r="AV217" i="9"/>
  <c r="AW217" i="9" s="1"/>
  <c r="AL415" i="9"/>
  <c r="AR415" i="9"/>
  <c r="AS415" i="9" s="1"/>
  <c r="AM605" i="9"/>
  <c r="AO605" i="9" s="1"/>
  <c r="AR605" i="9"/>
  <c r="AS605" i="9" s="1"/>
  <c r="AL559" i="9"/>
  <c r="AR559" i="9"/>
  <c r="AS559" i="9" s="1"/>
  <c r="AM394" i="9"/>
  <c r="AO394" i="9" s="1"/>
  <c r="AR394" i="9"/>
  <c r="AS394" i="9" s="1"/>
  <c r="AM425" i="9"/>
  <c r="AO425" i="9" s="1"/>
  <c r="AR425" i="9"/>
  <c r="AS425" i="9" s="1"/>
  <c r="AV710" i="9"/>
  <c r="AW710" i="9" s="1"/>
  <c r="AM610" i="9"/>
  <c r="AO610" i="9" s="1"/>
  <c r="AR610" i="9"/>
  <c r="AS610" i="9" s="1"/>
  <c r="AM501" i="9"/>
  <c r="AO501" i="9" s="1"/>
  <c r="AR501" i="9"/>
  <c r="AS501" i="9" s="1"/>
  <c r="AM673" i="9"/>
  <c r="AO673" i="9" s="1"/>
  <c r="AR673" i="9"/>
  <c r="AS673" i="9" s="1"/>
  <c r="AV689" i="9"/>
  <c r="AW689" i="9" s="1"/>
  <c r="AV537" i="9"/>
  <c r="AW537" i="9" s="1"/>
  <c r="AV342" i="9"/>
  <c r="AW342" i="9" s="1"/>
  <c r="AL546" i="9"/>
  <c r="AR546" i="9"/>
  <c r="AS546" i="9" s="1"/>
  <c r="AV706" i="9"/>
  <c r="AW706" i="9" s="1"/>
  <c r="AV462" i="9"/>
  <c r="AW462" i="9" s="1"/>
  <c r="AM405" i="9"/>
  <c r="AO405" i="9" s="1"/>
  <c r="AR405" i="9"/>
  <c r="AS405" i="9" s="1"/>
  <c r="AM615" i="9"/>
  <c r="AO615" i="9" s="1"/>
  <c r="AR615" i="9"/>
  <c r="AS615" i="9" s="1"/>
  <c r="AM647" i="9"/>
  <c r="AO647" i="9" s="1"/>
  <c r="AR647" i="9"/>
  <c r="AS647" i="9" s="1"/>
  <c r="AM395" i="9"/>
  <c r="AO395" i="9" s="1"/>
  <c r="AR395" i="9"/>
  <c r="AS395" i="9" s="1"/>
  <c r="AM173" i="9"/>
  <c r="AO173" i="9" s="1"/>
  <c r="AR173" i="9"/>
  <c r="AS173" i="9" s="1"/>
  <c r="AL624" i="9"/>
  <c r="AR624" i="9"/>
  <c r="AS624" i="9" s="1"/>
  <c r="AV473" i="9"/>
  <c r="AW473" i="9" s="1"/>
  <c r="AV273" i="9"/>
  <c r="AW273" i="9" s="1"/>
  <c r="AV684" i="9"/>
  <c r="AW684" i="9" s="1"/>
  <c r="AV685" i="9"/>
  <c r="AW685" i="9" s="1"/>
  <c r="AV687" i="9"/>
  <c r="AW687" i="9" s="1"/>
  <c r="AV427" i="9"/>
  <c r="AW427" i="9" s="1"/>
  <c r="AV407" i="9"/>
  <c r="AW407" i="9" s="1"/>
  <c r="AM177" i="9"/>
  <c r="AO177" i="9" s="1"/>
  <c r="AR177" i="9"/>
  <c r="AS177" i="9" s="1"/>
  <c r="AV653" i="9"/>
  <c r="AW653" i="9" s="1"/>
  <c r="AM194" i="9"/>
  <c r="AO194" i="9" s="1"/>
  <c r="AR194" i="9"/>
  <c r="AS194" i="9" s="1"/>
  <c r="AV343" i="9"/>
  <c r="AW343" i="9" s="1"/>
  <c r="AV331" i="9"/>
  <c r="AW331" i="9" s="1"/>
  <c r="AM322" i="9"/>
  <c r="AO322" i="9" s="1"/>
  <c r="AR322" i="9"/>
  <c r="AS322" i="9" s="1"/>
  <c r="AV396" i="9"/>
  <c r="AW396" i="9" s="1"/>
  <c r="AV354" i="9"/>
  <c r="AW354" i="9" s="1"/>
  <c r="AV601" i="9"/>
  <c r="AW601" i="9" s="1"/>
  <c r="AV671" i="9"/>
  <c r="AW671" i="9" s="1"/>
  <c r="AL366" i="9"/>
  <c r="AR366" i="9"/>
  <c r="AS366" i="9" s="1"/>
  <c r="AV591" i="9"/>
  <c r="AW591" i="9" s="1"/>
  <c r="AV181" i="9"/>
  <c r="AW181" i="9" s="1"/>
  <c r="AV648" i="9"/>
  <c r="AW648" i="9" s="1"/>
  <c r="AV437" i="9"/>
  <c r="AW437" i="9" s="1"/>
  <c r="AV361" i="9"/>
  <c r="AW361" i="9" s="1"/>
  <c r="AV686" i="9"/>
  <c r="AW686" i="9" s="1"/>
  <c r="AV668" i="9"/>
  <c r="AW668" i="9" s="1"/>
  <c r="AV571" i="9"/>
  <c r="AW571" i="9" s="1"/>
  <c r="AV488" i="9"/>
  <c r="AW488" i="9" s="1"/>
  <c r="AV286" i="9"/>
  <c r="AW286" i="9" s="1"/>
  <c r="AV318" i="9"/>
  <c r="AW318" i="9" s="1"/>
  <c r="AV287" i="9"/>
  <c r="AW287" i="9" s="1"/>
  <c r="AV523" i="9"/>
  <c r="AW523" i="9" s="1"/>
  <c r="AV517" i="9"/>
  <c r="AW517" i="9" s="1"/>
  <c r="AV372" i="9"/>
  <c r="AW372" i="9" s="1"/>
  <c r="AV381" i="9"/>
  <c r="AW381" i="9" s="1"/>
  <c r="AV485" i="9"/>
  <c r="AW485" i="9" s="1"/>
  <c r="AV202" i="9"/>
  <c r="AW202" i="9" s="1"/>
  <c r="AV674" i="9"/>
  <c r="AW674" i="9" s="1"/>
  <c r="AV327" i="9"/>
  <c r="AW327" i="9" s="1"/>
  <c r="AV705" i="9"/>
  <c r="AW705" i="9" s="1"/>
  <c r="AV190" i="9"/>
  <c r="AW190" i="9" s="1"/>
  <c r="AV479" i="9"/>
  <c r="AW479" i="9" s="1"/>
  <c r="AV467" i="9"/>
  <c r="AW467" i="9" s="1"/>
  <c r="AV414" i="9"/>
  <c r="AW414" i="9" s="1"/>
  <c r="AV514" i="9"/>
  <c r="AW514" i="9" s="1"/>
  <c r="AV457" i="9"/>
  <c r="AW457" i="9" s="1"/>
  <c r="AV432" i="9"/>
  <c r="AW432" i="9" s="1"/>
  <c r="AV657" i="9"/>
  <c r="AW657" i="9" s="1"/>
  <c r="AV609" i="9"/>
  <c r="AW609" i="9" s="1"/>
  <c r="AV274" i="9"/>
  <c r="AW274" i="9" s="1"/>
  <c r="AV184" i="9"/>
  <c r="AW184" i="9" s="1"/>
  <c r="AV556" i="9"/>
  <c r="AW556" i="9" s="1"/>
  <c r="AV262" i="9"/>
  <c r="AW262" i="9" s="1"/>
  <c r="AV567" i="9"/>
  <c r="AW567" i="9" s="1"/>
  <c r="AV541" i="9"/>
  <c r="AW541" i="9" s="1"/>
  <c r="AV643" i="9"/>
  <c r="AW643" i="9" s="1"/>
  <c r="AV298" i="9"/>
  <c r="AW298" i="9" s="1"/>
  <c r="AV530" i="9"/>
  <c r="AW530" i="9" s="1"/>
  <c r="AV386" i="9"/>
  <c r="AW386" i="9" s="1"/>
  <c r="AV423" i="9"/>
  <c r="AW423" i="9" s="1"/>
  <c r="AV356" i="9"/>
  <c r="AW356" i="9" s="1"/>
  <c r="AV421" i="9"/>
  <c r="AW421" i="9" s="1"/>
  <c r="AV613" i="9"/>
  <c r="AW613" i="9" s="1"/>
  <c r="AV582" i="9"/>
  <c r="AW582" i="9" s="1"/>
  <c r="AV625" i="9"/>
  <c r="AW625" i="9" s="1"/>
  <c r="AV272" i="9"/>
  <c r="AW272" i="9" s="1"/>
  <c r="AV375" i="9"/>
  <c r="AW375" i="9" s="1"/>
  <c r="AV197" i="9"/>
  <c r="AW197" i="9" s="1"/>
  <c r="AV581" i="9"/>
  <c r="AW581" i="9" s="1"/>
  <c r="AV346" i="9"/>
  <c r="AW346" i="9" s="1"/>
  <c r="AV357" i="9"/>
  <c r="AW357" i="9" s="1"/>
  <c r="AV679" i="9"/>
  <c r="AW679" i="9" s="1"/>
  <c r="AV650" i="9"/>
  <c r="AW650" i="9" s="1"/>
  <c r="AV461" i="9"/>
  <c r="AW461" i="9" s="1"/>
  <c r="AV493" i="9"/>
  <c r="AW493" i="9" s="1"/>
  <c r="AV431" i="9"/>
  <c r="AW431" i="9" s="1"/>
  <c r="AV616" i="9"/>
  <c r="AW616" i="9" s="1"/>
  <c r="AV711" i="9"/>
  <c r="AW711" i="9" s="1"/>
  <c r="AV179" i="9"/>
  <c r="AW179" i="9" s="1"/>
  <c r="AV534" i="9"/>
  <c r="AW534" i="9" s="1"/>
  <c r="AV712" i="9"/>
  <c r="AW712" i="9" s="1"/>
  <c r="AV580" i="9"/>
  <c r="AW580" i="9" s="1"/>
  <c r="AV376" i="9"/>
  <c r="AW376" i="9" s="1"/>
  <c r="AV506" i="9"/>
  <c r="AW506" i="9" s="1"/>
  <c r="AV478" i="9"/>
  <c r="AW478" i="9" s="1"/>
  <c r="AV341" i="9"/>
  <c r="AW341" i="9" s="1"/>
  <c r="AV555" i="9"/>
  <c r="AW555" i="9" s="1"/>
  <c r="AV237" i="9"/>
  <c r="AW237" i="9" s="1"/>
  <c r="AV340" i="9"/>
  <c r="AW340" i="9" s="1"/>
  <c r="AV487" i="9"/>
  <c r="AW487" i="9" s="1"/>
  <c r="AV557" i="9"/>
  <c r="AW557" i="9" s="1"/>
  <c r="AV159" i="9"/>
  <c r="AW159" i="9" s="1"/>
  <c r="AV255" i="9"/>
  <c r="AW255" i="9" s="1"/>
  <c r="AV491" i="9"/>
  <c r="AW491" i="9" s="1"/>
  <c r="AV595" i="9"/>
  <c r="AW595" i="9" s="1"/>
  <c r="AV362" i="9"/>
  <c r="AW362" i="9" s="1"/>
  <c r="AV302" i="9"/>
  <c r="AW302" i="9" s="1"/>
  <c r="AV573" i="9"/>
  <c r="AW573" i="9" s="1"/>
  <c r="AV533" i="9"/>
  <c r="AW533" i="9" s="1"/>
  <c r="AV182" i="9"/>
  <c r="AW182" i="9" s="1"/>
  <c r="AV532" i="9"/>
  <c r="AW532" i="9" s="1"/>
  <c r="AV603" i="9"/>
  <c r="AW603" i="9" s="1"/>
  <c r="AV249" i="9"/>
  <c r="AW249" i="9" s="1"/>
  <c r="AV540" i="9"/>
  <c r="AW540" i="9" s="1"/>
  <c r="AV620" i="9"/>
  <c r="AW620" i="9" s="1"/>
  <c r="AV393" i="9"/>
  <c r="AW393" i="9" s="1"/>
  <c r="AV239" i="9"/>
  <c r="AW239" i="9" s="1"/>
  <c r="AV450" i="9"/>
  <c r="AW450" i="9" s="1"/>
  <c r="AV248" i="9"/>
  <c r="AW248" i="9" s="1"/>
  <c r="AV560" i="9"/>
  <c r="AW560" i="9" s="1"/>
  <c r="AV355" i="9"/>
  <c r="AW355" i="9" s="1"/>
  <c r="AV282" i="9"/>
  <c r="AW282" i="9" s="1"/>
  <c r="AV465" i="9"/>
  <c r="AW465" i="9" s="1"/>
  <c r="AV338" i="9"/>
  <c r="AW338" i="9" s="1"/>
  <c r="AM275" i="9"/>
  <c r="AO275" i="9" s="1"/>
  <c r="AR275" i="9"/>
  <c r="AS275" i="9" s="1"/>
  <c r="AL433" i="9"/>
  <c r="AR433" i="9"/>
  <c r="AS433" i="9" s="1"/>
  <c r="AM160" i="9"/>
  <c r="AO160" i="9" s="1"/>
  <c r="AR160" i="9"/>
  <c r="AS160" i="9" s="1"/>
  <c r="AM189" i="9"/>
  <c r="AO189" i="9" s="1"/>
  <c r="AR189" i="9"/>
  <c r="AS189" i="9" s="1"/>
  <c r="AL252" i="9"/>
  <c r="AR252" i="9"/>
  <c r="AS252" i="9" s="1"/>
  <c r="AM694" i="9"/>
  <c r="AO694" i="9" s="1"/>
  <c r="AR694" i="9"/>
  <c r="AS694" i="9" s="1"/>
  <c r="AV700" i="9"/>
  <c r="AW700" i="9" s="1"/>
  <c r="AL271" i="9"/>
  <c r="AR271" i="9"/>
  <c r="AS271" i="9" s="1"/>
  <c r="AM500" i="9"/>
  <c r="AO500" i="9" s="1"/>
  <c r="AR500" i="9"/>
  <c r="AS500" i="9" s="1"/>
  <c r="AM267" i="9"/>
  <c r="AO267" i="9" s="1"/>
  <c r="AR267" i="9"/>
  <c r="AS267" i="9" s="1"/>
  <c r="AV664" i="9"/>
  <c r="AW664" i="9" s="1"/>
  <c r="AM713" i="9"/>
  <c r="AO713" i="9" s="1"/>
  <c r="AR713" i="9"/>
  <c r="AS713" i="9" s="1"/>
  <c r="AM368" i="9"/>
  <c r="AO368" i="9" s="1"/>
  <c r="AR368" i="9"/>
  <c r="AS368" i="9" s="1"/>
  <c r="AV564" i="9"/>
  <c r="AW564" i="9" s="1"/>
  <c r="AV696" i="9"/>
  <c r="AW696" i="9" s="1"/>
  <c r="AV278" i="9"/>
  <c r="AW278" i="9" s="1"/>
  <c r="AM352" i="9"/>
  <c r="AO352" i="9" s="1"/>
  <c r="AR352" i="9"/>
  <c r="AS352" i="9" s="1"/>
  <c r="AL292" i="9"/>
  <c r="AR292" i="9"/>
  <c r="AS292" i="9" s="1"/>
  <c r="AV192" i="9"/>
  <c r="AW192" i="9" s="1"/>
  <c r="AL645" i="9"/>
  <c r="AR645" i="9"/>
  <c r="AS645" i="9" s="1"/>
  <c r="AM701" i="9"/>
  <c r="AO701" i="9" s="1"/>
  <c r="AR701" i="9"/>
  <c r="AS701" i="9" s="1"/>
  <c r="AM521" i="9"/>
  <c r="AO521" i="9" s="1"/>
  <c r="AR521" i="9"/>
  <c r="AS521" i="9" s="1"/>
  <c r="AM584" i="9"/>
  <c r="AO584" i="9" s="1"/>
  <c r="AR584" i="9"/>
  <c r="AS584" i="9" s="1"/>
  <c r="AM440" i="9"/>
  <c r="AO440" i="9" s="1"/>
  <c r="AR440" i="9"/>
  <c r="AS440" i="9" s="1"/>
  <c r="AM492" i="9"/>
  <c r="AO492" i="9" s="1"/>
  <c r="AR492" i="9"/>
  <c r="AS492" i="9" s="1"/>
  <c r="AL525" i="9"/>
  <c r="AR525" i="9"/>
  <c r="AS525" i="9" s="1"/>
  <c r="AL563" i="9"/>
  <c r="AR563" i="9"/>
  <c r="AS563" i="9" s="1"/>
  <c r="AM254" i="9"/>
  <c r="AO254" i="9" s="1"/>
  <c r="AR254" i="9"/>
  <c r="AS254" i="9" s="1"/>
  <c r="AV170" i="9"/>
  <c r="AW170" i="9" s="1"/>
  <c r="AM280" i="9"/>
  <c r="AO280" i="9" s="1"/>
  <c r="AR280" i="9"/>
  <c r="AS280" i="9" s="1"/>
  <c r="AL188" i="9"/>
  <c r="AR188" i="9"/>
  <c r="AS188" i="9" s="1"/>
  <c r="AM264" i="9"/>
  <c r="AO264" i="9" s="1"/>
  <c r="AR264" i="9"/>
  <c r="AS264" i="9" s="1"/>
  <c r="AM397" i="9"/>
  <c r="AO397" i="9" s="1"/>
  <c r="AR397" i="9"/>
  <c r="AS397" i="9" s="1"/>
  <c r="AM283" i="9"/>
  <c r="AO283" i="9" s="1"/>
  <c r="AR283" i="9"/>
  <c r="AS283" i="9" s="1"/>
  <c r="AM337" i="9"/>
  <c r="AO337" i="9" s="1"/>
  <c r="AR337" i="9"/>
  <c r="AS337" i="9" s="1"/>
  <c r="AM391" i="9"/>
  <c r="AO391" i="9" s="1"/>
  <c r="AR391" i="9"/>
  <c r="AS391" i="9" s="1"/>
  <c r="AV629" i="9"/>
  <c r="AW629" i="9" s="1"/>
  <c r="AM619" i="9"/>
  <c r="AO619" i="9" s="1"/>
  <c r="AR619" i="9"/>
  <c r="AS619" i="9" s="1"/>
  <c r="AM359" i="9"/>
  <c r="AO359" i="9" s="1"/>
  <c r="AR359" i="9"/>
  <c r="AS359" i="9" s="1"/>
  <c r="AV548" i="9"/>
  <c r="AW548" i="9" s="1"/>
  <c r="AM552" i="9"/>
  <c r="AO552" i="9" s="1"/>
  <c r="AR552" i="9"/>
  <c r="AS552" i="9" s="1"/>
  <c r="AM289" i="9"/>
  <c r="AO289" i="9" s="1"/>
  <c r="AR289" i="9"/>
  <c r="AS289" i="9" s="1"/>
  <c r="AL483" i="9"/>
  <c r="AR483" i="9"/>
  <c r="AS483" i="9" s="1"/>
  <c r="AL306" i="9"/>
  <c r="AR306" i="9"/>
  <c r="AS306" i="9" s="1"/>
  <c r="AV678" i="9"/>
  <c r="AW678" i="9" s="1"/>
  <c r="AM586" i="9"/>
  <c r="AO586" i="9" s="1"/>
  <c r="AR586" i="9"/>
  <c r="AS586" i="9" s="1"/>
  <c r="AM163" i="9"/>
  <c r="AO163" i="9" s="1"/>
  <c r="AR163" i="9"/>
  <c r="AS163" i="9" s="1"/>
  <c r="AM499" i="9"/>
  <c r="AO499" i="9" s="1"/>
  <c r="AR499" i="9"/>
  <c r="AS499" i="9" s="1"/>
  <c r="AM529" i="9"/>
  <c r="AO529" i="9" s="1"/>
  <c r="AR529" i="9"/>
  <c r="AS529" i="9" s="1"/>
  <c r="AM494" i="9"/>
  <c r="AO494" i="9" s="1"/>
  <c r="AR494" i="9"/>
  <c r="AS494" i="9" s="1"/>
  <c r="AV598" i="9"/>
  <c r="AW598" i="9" s="1"/>
  <c r="AV469" i="9"/>
  <c r="AW469" i="9" s="1"/>
  <c r="AM377" i="9"/>
  <c r="AO377" i="9" s="1"/>
  <c r="AR377" i="9"/>
  <c r="AS377" i="9" s="1"/>
  <c r="AL434" i="9"/>
  <c r="AR434" i="9"/>
  <c r="AS434" i="9" s="1"/>
  <c r="AL284" i="9"/>
  <c r="AR284" i="9"/>
  <c r="AS284" i="9" s="1"/>
  <c r="AM316" i="9"/>
  <c r="AO316" i="9" s="1"/>
  <c r="AR316" i="9"/>
  <c r="AS316" i="9" s="1"/>
  <c r="AV442" i="9"/>
  <c r="AW442" i="9" s="1"/>
  <c r="AM369" i="9"/>
  <c r="AO369" i="9" s="1"/>
  <c r="AR369" i="9"/>
  <c r="AS369" i="9" s="1"/>
  <c r="AM238" i="9"/>
  <c r="AO238" i="9" s="1"/>
  <c r="AR238" i="9"/>
  <c r="AS238" i="9" s="1"/>
  <c r="AM587" i="9"/>
  <c r="AO587" i="9" s="1"/>
  <c r="AR587" i="9"/>
  <c r="AS587" i="9" s="1"/>
  <c r="AV229" i="9"/>
  <c r="AW229" i="9" s="1"/>
  <c r="AM167" i="9"/>
  <c r="AO167" i="9" s="1"/>
  <c r="AR167" i="9"/>
  <c r="AS167" i="9" s="1"/>
  <c r="AM531" i="9"/>
  <c r="AO531" i="9" s="1"/>
  <c r="AR531" i="9"/>
  <c r="AS531" i="9" s="1"/>
  <c r="AV235" i="9"/>
  <c r="AW235" i="9" s="1"/>
  <c r="AL379" i="9"/>
  <c r="AR379" i="9"/>
  <c r="AS379" i="9" s="1"/>
  <c r="AM693" i="9"/>
  <c r="AO693" i="9" s="1"/>
  <c r="AR693" i="9"/>
  <c r="AS693" i="9" s="1"/>
  <c r="AM320" i="9"/>
  <c r="AO320" i="9" s="1"/>
  <c r="AR320" i="9"/>
  <c r="AS320" i="9" s="1"/>
  <c r="AV570" i="9"/>
  <c r="AW570" i="9" s="1"/>
  <c r="AL649" i="9"/>
  <c r="AR649" i="9"/>
  <c r="AS649" i="9" s="1"/>
  <c r="AL348" i="9"/>
  <c r="AR348" i="9"/>
  <c r="AS348" i="9" s="1"/>
  <c r="AL304" i="9"/>
  <c r="AR304" i="9"/>
  <c r="AS304" i="9" s="1"/>
  <c r="AM198" i="9"/>
  <c r="AO198" i="9" s="1"/>
  <c r="AR198" i="9"/>
  <c r="AS198" i="9" s="1"/>
  <c r="AM682" i="9"/>
  <c r="AO682" i="9" s="1"/>
  <c r="AR682" i="9"/>
  <c r="AS682" i="9" s="1"/>
  <c r="AL513" i="9"/>
  <c r="AR513" i="9"/>
  <c r="AS513" i="9" s="1"/>
  <c r="AM419" i="9"/>
  <c r="AO419" i="9" s="1"/>
  <c r="AR419" i="9"/>
  <c r="AS419" i="9" s="1"/>
  <c r="AV351" i="9"/>
  <c r="AW351" i="9" s="1"/>
  <c r="AL212" i="9"/>
  <c r="AR212" i="9"/>
  <c r="AS212" i="9" s="1"/>
  <c r="AV476" i="9"/>
  <c r="AW476" i="9" s="1"/>
  <c r="AV642" i="9"/>
  <c r="AW642" i="9" s="1"/>
  <c r="AM183" i="9"/>
  <c r="AO183" i="9" s="1"/>
  <c r="AR183" i="9"/>
  <c r="AS183" i="9" s="1"/>
  <c r="AM365" i="9"/>
  <c r="AO365" i="9" s="1"/>
  <c r="AR365" i="9"/>
  <c r="AS365" i="9" s="1"/>
  <c r="AV449" i="9"/>
  <c r="AW449" i="9" s="1"/>
  <c r="AV566" i="9"/>
  <c r="AW566" i="9" s="1"/>
  <c r="AM199" i="9"/>
  <c r="AO199" i="9" s="1"/>
  <c r="AR199" i="9"/>
  <c r="AS199" i="9" s="1"/>
  <c r="AV698" i="9"/>
  <c r="AW698" i="9" s="1"/>
  <c r="AL244" i="9"/>
  <c r="AR244" i="9"/>
  <c r="AS244" i="9" s="1"/>
  <c r="AM475" i="9"/>
  <c r="AO475" i="9" s="1"/>
  <c r="AR475" i="9"/>
  <c r="AS475" i="9" s="1"/>
  <c r="AM325" i="9"/>
  <c r="AO325" i="9" s="1"/>
  <c r="AR325" i="9"/>
  <c r="AS325" i="9" s="1"/>
  <c r="AV516" i="9"/>
  <c r="AW516" i="9" s="1"/>
  <c r="AM303" i="9"/>
  <c r="AO303" i="9" s="1"/>
  <c r="AR303" i="9"/>
  <c r="AS303" i="9" s="1"/>
  <c r="AV708" i="9"/>
  <c r="AW708" i="9" s="1"/>
  <c r="AM404" i="9"/>
  <c r="AO404" i="9" s="1"/>
  <c r="AR404" i="9"/>
  <c r="AS404" i="9" s="1"/>
  <c r="AM418" i="9"/>
  <c r="AO418" i="9" s="1"/>
  <c r="AR418" i="9"/>
  <c r="AS418" i="9" s="1"/>
  <c r="AM484" i="9"/>
  <c r="AO484" i="9" s="1"/>
  <c r="AR484" i="9"/>
  <c r="AS484" i="9" s="1"/>
  <c r="AM634" i="9"/>
  <c r="AO634" i="9" s="1"/>
  <c r="AR634" i="9"/>
  <c r="AS634" i="9" s="1"/>
  <c r="AL166" i="9"/>
  <c r="AR166" i="9"/>
  <c r="AS166" i="9" s="1"/>
  <c r="AM515" i="9"/>
  <c r="AO515" i="9" s="1"/>
  <c r="AR515" i="9"/>
  <c r="AS515" i="9" s="1"/>
  <c r="AV667" i="9"/>
  <c r="AW667" i="9" s="1"/>
  <c r="AV373" i="9"/>
  <c r="AW373" i="9" s="1"/>
  <c r="AV321" i="9"/>
  <c r="AW321" i="9" s="1"/>
  <c r="AV652" i="9"/>
  <c r="AW652" i="9" s="1"/>
  <c r="AV644" i="9"/>
  <c r="AW644" i="9" s="1"/>
  <c r="AV171" i="9"/>
  <c r="AW171" i="9" s="1"/>
  <c r="AV260" i="9"/>
  <c r="AW260" i="9" s="1"/>
  <c r="AV637" i="9"/>
  <c r="AW637" i="9" s="1"/>
  <c r="AV363" i="9"/>
  <c r="AW363" i="9" s="1"/>
  <c r="AV228" i="9"/>
  <c r="AW228" i="9" s="1"/>
  <c r="AV665" i="9"/>
  <c r="AW665" i="9" s="1"/>
  <c r="AV669" i="9"/>
  <c r="AW669" i="9" s="1"/>
  <c r="AV378" i="9"/>
  <c r="AW378" i="9" s="1"/>
  <c r="AV226" i="9"/>
  <c r="AW226" i="9" s="1"/>
  <c r="AV258" i="9"/>
  <c r="AW258" i="9" s="1"/>
  <c r="AV261" i="9"/>
  <c r="AW261" i="9" s="1"/>
  <c r="AV439" i="9"/>
  <c r="AW439" i="9" s="1"/>
  <c r="AV470" i="9"/>
  <c r="AW470" i="9" s="1"/>
  <c r="AV568" i="9"/>
  <c r="AW568" i="9" s="1"/>
  <c r="AV536" i="9"/>
  <c r="AW536" i="9" s="1"/>
  <c r="AV186" i="9"/>
  <c r="AW186" i="9" s="1"/>
  <c r="AV545" i="9"/>
  <c r="AW545" i="9" s="1"/>
  <c r="AV704" i="9"/>
  <c r="AW704" i="9" s="1"/>
  <c r="AV214" i="9"/>
  <c r="AW214" i="9" s="1"/>
  <c r="AV383" i="9"/>
  <c r="AW383" i="9" s="1"/>
  <c r="AV411" i="9"/>
  <c r="AW411" i="9" s="1"/>
  <c r="AV422" i="9"/>
  <c r="AW422" i="9" s="1"/>
  <c r="AV436" i="9"/>
  <c r="AW436" i="9" s="1"/>
  <c r="AV172" i="9"/>
  <c r="AW172" i="9" s="1"/>
  <c r="AV480" i="9"/>
  <c r="AW480" i="9" s="1"/>
  <c r="AV297" i="9"/>
  <c r="AW297" i="9" s="1"/>
  <c r="AV707" i="9"/>
  <c r="AW707" i="9" s="1"/>
  <c r="AV481" i="9"/>
  <c r="AW481" i="9" s="1"/>
  <c r="AV358" i="9"/>
  <c r="AW358" i="9" s="1"/>
  <c r="AV169" i="9"/>
  <c r="AW169" i="9" s="1"/>
  <c r="AV561" i="9"/>
  <c r="AW561" i="9" s="1"/>
  <c r="AV219" i="9"/>
  <c r="AW219" i="9" s="1"/>
  <c r="AV639" i="9"/>
  <c r="AW639" i="9" s="1"/>
  <c r="AV294" i="9"/>
  <c r="AW294" i="9" s="1"/>
  <c r="AV579" i="9"/>
  <c r="AW579" i="9" s="1"/>
  <c r="AV538" i="9"/>
  <c r="AW538" i="9" s="1"/>
  <c r="AV527" i="9"/>
  <c r="AW527" i="9" s="1"/>
  <c r="AV697" i="9"/>
  <c r="AW697" i="9" s="1"/>
  <c r="AV512" i="9"/>
  <c r="AW512" i="9" s="1"/>
  <c r="AV448" i="9"/>
  <c r="AW448" i="9" s="1"/>
  <c r="AV688" i="9"/>
  <c r="AW688" i="9" s="1"/>
  <c r="AV633" i="9"/>
  <c r="AW633" i="9" s="1"/>
  <c r="AV330" i="9"/>
  <c r="AW330" i="9" s="1"/>
  <c r="AV497" i="9"/>
  <c r="AW497" i="9" s="1"/>
  <c r="AV489" i="9"/>
  <c r="AW489" i="9" s="1"/>
  <c r="AV204" i="9"/>
  <c r="AW204" i="9" s="1"/>
  <c r="AV180" i="9"/>
  <c r="AW180" i="9" s="1"/>
  <c r="AV588" i="9"/>
  <c r="AW588" i="9" s="1"/>
  <c r="AV333" i="9"/>
  <c r="AW333" i="9" s="1"/>
  <c r="AV441" i="9"/>
  <c r="AW441" i="9" s="1"/>
  <c r="AV312" i="9"/>
  <c r="AW312" i="9" s="1"/>
  <c r="AV590" i="9"/>
  <c r="AW590" i="9" s="1"/>
  <c r="AV495" i="9"/>
  <c r="AW495" i="9" s="1"/>
  <c r="AV656" i="9"/>
  <c r="AW656" i="9" s="1"/>
  <c r="AV691" i="9"/>
  <c r="AW691" i="9" s="1"/>
  <c r="AV621" i="9"/>
  <c r="AW621" i="9" s="1"/>
  <c r="AV547" i="9"/>
  <c r="AW547" i="9" s="1"/>
  <c r="AV205" i="9"/>
  <c r="AW205" i="9" s="1"/>
  <c r="AV276" i="9"/>
  <c r="AW276" i="9" s="1"/>
  <c r="AV522" i="9"/>
  <c r="AW522" i="9" s="1"/>
  <c r="AV672" i="9"/>
  <c r="AW672" i="9" s="1"/>
  <c r="AV486" i="9"/>
  <c r="AW486" i="9" s="1"/>
  <c r="AV206" i="9"/>
  <c r="AW206" i="9" s="1"/>
  <c r="AV466" i="9"/>
  <c r="AW466" i="9" s="1"/>
  <c r="AV454" i="9"/>
  <c r="AW454" i="9" s="1"/>
  <c r="AV468" i="9"/>
  <c r="AW468" i="9" s="1"/>
  <c r="AV389" i="9"/>
  <c r="AW389" i="9" s="1"/>
  <c r="AV445" i="9"/>
  <c r="AW445" i="9" s="1"/>
  <c r="AV695" i="9"/>
  <c r="AW695" i="9" s="1"/>
  <c r="AV329" i="9"/>
  <c r="AW329" i="9" s="1"/>
  <c r="AV676" i="9"/>
  <c r="AW676" i="9" s="1"/>
  <c r="AV455" i="9"/>
  <c r="AW455" i="9" s="1"/>
  <c r="AV339" i="9"/>
  <c r="AW339" i="9" s="1"/>
  <c r="AV460" i="9"/>
  <c r="AW460" i="9" s="1"/>
  <c r="AV371" i="9"/>
  <c r="AW371" i="9" s="1"/>
  <c r="AV374" i="9"/>
  <c r="AW374" i="9" s="1"/>
  <c r="AV608" i="9"/>
  <c r="AW608" i="9" s="1"/>
  <c r="AV589" i="9"/>
  <c r="AW589" i="9" s="1"/>
  <c r="AV178" i="9"/>
  <c r="AW178" i="9" s="1"/>
  <c r="AV520" i="9"/>
  <c r="AW520" i="9" s="1"/>
  <c r="AV607" i="9"/>
  <c r="AW607" i="9" s="1"/>
  <c r="AV380" i="9"/>
  <c r="AW380" i="9" s="1"/>
  <c r="AV677" i="9"/>
  <c r="AW677" i="9" s="1"/>
  <c r="AV636" i="9"/>
  <c r="AW636" i="9" s="1"/>
  <c r="AV510" i="9"/>
  <c r="AW510" i="9" s="1"/>
  <c r="AV332" i="9"/>
  <c r="AW332" i="9" s="1"/>
  <c r="AV345" i="9"/>
  <c r="AW345" i="9" s="1"/>
  <c r="AV572" i="9"/>
  <c r="AW572" i="9" s="1"/>
  <c r="AV296" i="9"/>
  <c r="AW296" i="9" s="1"/>
  <c r="AV387" i="9"/>
  <c r="AW387" i="9" s="1"/>
  <c r="AV215" i="9"/>
  <c r="AW215" i="9" s="1"/>
  <c r="AV290" i="9"/>
  <c r="AW290" i="9" s="1"/>
  <c r="AV313" i="9"/>
  <c r="AW313" i="9" s="1"/>
  <c r="AV305" i="9"/>
  <c r="AW305" i="9" s="1"/>
  <c r="AV553" i="9"/>
  <c r="AW553" i="9" s="1"/>
  <c r="AV574" i="9"/>
  <c r="AW574" i="9" s="1"/>
  <c r="AV324" i="9"/>
  <c r="AW324" i="9" s="1"/>
  <c r="AV569" i="9"/>
  <c r="AW569" i="9" s="1"/>
  <c r="AV498" i="9"/>
  <c r="AW498" i="9" s="1"/>
  <c r="AV223" i="9"/>
  <c r="AW223" i="9" s="1"/>
  <c r="AV654" i="9"/>
  <c r="AW654" i="9" s="1"/>
  <c r="AV222" i="9"/>
  <c r="AW222" i="9" s="1"/>
  <c r="AV268" i="9"/>
  <c r="AW268" i="9" s="1"/>
  <c r="AV256" i="9"/>
  <c r="AW256" i="9" s="1"/>
  <c r="AV659" i="9"/>
  <c r="AW659" i="9" s="1"/>
  <c r="AV314" i="9"/>
  <c r="AW314" i="9" s="1"/>
  <c r="AV360" i="9"/>
  <c r="AW360" i="9" s="1"/>
  <c r="AV384" i="9"/>
  <c r="AW384" i="9" s="1"/>
  <c r="AV428" i="9"/>
  <c r="AW428" i="9" s="1"/>
  <c r="AV323" i="9"/>
  <c r="AW323" i="9" s="1"/>
  <c r="AV208" i="9"/>
  <c r="AW208" i="9" s="1"/>
  <c r="AV528" i="9"/>
  <c r="AW528" i="9" s="1"/>
  <c r="AV293" i="9"/>
  <c r="AW293" i="9" s="1"/>
  <c r="AV399" i="9"/>
  <c r="AW399" i="9" s="1"/>
  <c r="AV253" i="9"/>
  <c r="AW253" i="9" s="1"/>
  <c r="AV234" i="9"/>
  <c r="AW234" i="9" s="1"/>
  <c r="AV224" i="9"/>
  <c r="AW224" i="9" s="1"/>
  <c r="AV220" i="9"/>
  <c r="AW220" i="9" s="1"/>
  <c r="AV196" i="9"/>
  <c r="AW196" i="9" s="1"/>
  <c r="AV240" i="9"/>
  <c r="AW240" i="9" s="1"/>
  <c r="AV236" i="9"/>
  <c r="AW236" i="9" s="1"/>
  <c r="AV349" i="9"/>
  <c r="AW349" i="9" s="1"/>
  <c r="AV597" i="9"/>
  <c r="AW597" i="9" s="1"/>
  <c r="AV392" i="9"/>
  <c r="AW392" i="9" s="1"/>
  <c r="AV503" i="9"/>
  <c r="AW503" i="9" s="1"/>
  <c r="AV385" i="9"/>
  <c r="AW385" i="9" s="1"/>
  <c r="AV241" i="9"/>
  <c r="AW241" i="9" s="1"/>
  <c r="AV632" i="9"/>
  <c r="AW632" i="9" s="1"/>
  <c r="AV300" i="9"/>
  <c r="AW300" i="9" s="1"/>
  <c r="AV174" i="9"/>
  <c r="AW174" i="9" s="1"/>
  <c r="AV301" i="9"/>
  <c r="AW301" i="9" s="1"/>
  <c r="AV565" i="9"/>
  <c r="AW565" i="9" s="1"/>
  <c r="AV631" i="9"/>
  <c r="AW631" i="9" s="1"/>
  <c r="AV628" i="9"/>
  <c r="AW628" i="9" s="1"/>
  <c r="AV221" i="9"/>
  <c r="AW221" i="9" s="1"/>
  <c r="AV285" i="9"/>
  <c r="AW285" i="9" s="1"/>
  <c r="AV347" i="9"/>
  <c r="AW347" i="9" s="1"/>
  <c r="AV453" i="9"/>
  <c r="AW453" i="9" s="1"/>
  <c r="AV458" i="9"/>
  <c r="AW458" i="9" s="1"/>
  <c r="AV216" i="9"/>
  <c r="AW216" i="9" s="1"/>
  <c r="AV554" i="9"/>
  <c r="AW554" i="9" s="1"/>
  <c r="AV681" i="9"/>
  <c r="AW681" i="9" s="1"/>
  <c r="AV232" i="9"/>
  <c r="AW232" i="9" s="1"/>
  <c r="AV426" i="9"/>
  <c r="AW426" i="9" s="1"/>
  <c r="AV364" i="9"/>
  <c r="AW364" i="9" s="1"/>
  <c r="AV699" i="9"/>
  <c r="AW699" i="9" s="1"/>
  <c r="AV225" i="9"/>
  <c r="AW225" i="9" s="1"/>
  <c r="AV504" i="9"/>
  <c r="AW504" i="9" s="1"/>
  <c r="AV176" i="9"/>
  <c r="AW176" i="9" s="1"/>
  <c r="AV703" i="9"/>
  <c r="AW703" i="9" s="1"/>
  <c r="AV614" i="9"/>
  <c r="AW614" i="9" s="1"/>
  <c r="AV651" i="9"/>
  <c r="AW651" i="9" s="1"/>
  <c r="AV326" i="9"/>
  <c r="AW326" i="9" s="1"/>
  <c r="AV367" i="9"/>
  <c r="AW367" i="9" s="1"/>
  <c r="AV185" i="9"/>
  <c r="AW185" i="9" s="1"/>
  <c r="AV429" i="9"/>
  <c r="AW429" i="9" s="1"/>
  <c r="AV164" i="9"/>
  <c r="AW164" i="9" s="1"/>
  <c r="AV400" i="9"/>
  <c r="AW400" i="9" s="1"/>
  <c r="AV690" i="9"/>
  <c r="AW690" i="9" s="1"/>
  <c r="AV630" i="9"/>
  <c r="AW630" i="9" s="1"/>
  <c r="AV319" i="9"/>
  <c r="AW319" i="9" s="1"/>
  <c r="AM115" i="9"/>
  <c r="AO115" i="9" s="1"/>
  <c r="AM286" i="9"/>
  <c r="AO286" i="9" s="1"/>
  <c r="AL189" i="9"/>
  <c r="AL670" i="9"/>
  <c r="AL540" i="9"/>
  <c r="AM114" i="9"/>
  <c r="AO114" i="9" s="1"/>
  <c r="AM433" i="9"/>
  <c r="AO433" i="9" s="1"/>
  <c r="AM110" i="9"/>
  <c r="AO110" i="9" s="1"/>
  <c r="AL696" i="9"/>
  <c r="AL237" i="9"/>
  <c r="AL269" i="9"/>
  <c r="AL177" i="9"/>
  <c r="AM216" i="9"/>
  <c r="AO216" i="9" s="1"/>
  <c r="AL667" i="9"/>
  <c r="AM512" i="9"/>
  <c r="AO512" i="9" s="1"/>
  <c r="AM558" i="9"/>
  <c r="AO558" i="9" s="1"/>
  <c r="AM523" i="9"/>
  <c r="AO523" i="9" s="1"/>
  <c r="AL674" i="9"/>
  <c r="AL518" i="9"/>
  <c r="AL537" i="9"/>
  <c r="AL492" i="9"/>
  <c r="AL323" i="9"/>
  <c r="AL439" i="9"/>
  <c r="AL660" i="9"/>
  <c r="AL409" i="9"/>
  <c r="AM672" i="9"/>
  <c r="AO672" i="9" s="1"/>
  <c r="AM166" i="9"/>
  <c r="AO166" i="9" s="1"/>
  <c r="AL96" i="9"/>
  <c r="AL395" i="9"/>
  <c r="AL380" i="9"/>
  <c r="AM454" i="9"/>
  <c r="AO454" i="9" s="1"/>
  <c r="AL156" i="9"/>
  <c r="AL470" i="9"/>
  <c r="AL477" i="9"/>
  <c r="AM360" i="9"/>
  <c r="AO360" i="9" s="1"/>
  <c r="AL153" i="9"/>
  <c r="AL194" i="9"/>
  <c r="AM112" i="9"/>
  <c r="AO112" i="9" s="1"/>
  <c r="AM420" i="9"/>
  <c r="AO420" i="9" s="1"/>
  <c r="AL640" i="9"/>
  <c r="AM476" i="9"/>
  <c r="AO476" i="9" s="1"/>
  <c r="AL312" i="9"/>
  <c r="AL418" i="9"/>
  <c r="AL145" i="9"/>
  <c r="AL375" i="9"/>
  <c r="AM445" i="9"/>
  <c r="AO445" i="9" s="1"/>
  <c r="AL364" i="9"/>
  <c r="AM206" i="9"/>
  <c r="AO206" i="9" s="1"/>
  <c r="AL327" i="9"/>
  <c r="AL596" i="9"/>
  <c r="AM592" i="9"/>
  <c r="AO592" i="9" s="1"/>
  <c r="AL198" i="9"/>
  <c r="AM657" i="9"/>
  <c r="AO657" i="9" s="1"/>
  <c r="AL265" i="9"/>
  <c r="AM93" i="9"/>
  <c r="AO93" i="9" s="1"/>
  <c r="AM427" i="9"/>
  <c r="AO427" i="9" s="1"/>
  <c r="AL661" i="9"/>
  <c r="AL104" i="9"/>
  <c r="AM86" i="9"/>
  <c r="AO86" i="9" s="1"/>
  <c r="AM559" i="9"/>
  <c r="AO559" i="9" s="1"/>
  <c r="AL191" i="9"/>
  <c r="AM546" i="9"/>
  <c r="AO546" i="9" s="1"/>
  <c r="AL332" i="9"/>
  <c r="AL634" i="9"/>
  <c r="AL116" i="9"/>
  <c r="AL356" i="9"/>
  <c r="AL577" i="9"/>
  <c r="AM679" i="9"/>
  <c r="AO679" i="9" s="1"/>
  <c r="AM561" i="9"/>
  <c r="AO561" i="9" s="1"/>
  <c r="AM118" i="9"/>
  <c r="AO118" i="9" s="1"/>
  <c r="AL493" i="9"/>
  <c r="AL135" i="9"/>
  <c r="AL469" i="9"/>
  <c r="AL136" i="9"/>
  <c r="AM398" i="9"/>
  <c r="AO398" i="9" s="1"/>
  <c r="AM697" i="9"/>
  <c r="AO697" i="9" s="1"/>
  <c r="AL432" i="9"/>
  <c r="AL85" i="9"/>
  <c r="AL603" i="9"/>
  <c r="AL320" i="9"/>
  <c r="AL643" i="9"/>
  <c r="AM466" i="9"/>
  <c r="AO466" i="9" s="1"/>
  <c r="AM434" i="9"/>
  <c r="AO434" i="9" s="1"/>
  <c r="AL386" i="9"/>
  <c r="AL419" i="9"/>
  <c r="AL594" i="9"/>
  <c r="AL80" i="9"/>
  <c r="AL151" i="9"/>
  <c r="AL130" i="9"/>
  <c r="AM319" i="9"/>
  <c r="AO319" i="9" s="1"/>
  <c r="AL662" i="9"/>
  <c r="AO48" i="9"/>
  <c r="AO39" i="9"/>
  <c r="AM203" i="9"/>
  <c r="AO203" i="9" s="1"/>
  <c r="AM129" i="9"/>
  <c r="AO129" i="9" s="1"/>
  <c r="AL413" i="9"/>
  <c r="AL460" i="9"/>
  <c r="AM635" i="9"/>
  <c r="AO635" i="9" s="1"/>
  <c r="AL307" i="9"/>
  <c r="AL78" i="9"/>
  <c r="AM448" i="9"/>
  <c r="AO448" i="9" s="1"/>
  <c r="AL576" i="9"/>
  <c r="AL303" i="9"/>
  <c r="AM149" i="9"/>
  <c r="AO149" i="9" s="1"/>
  <c r="AM379" i="9"/>
  <c r="AO379" i="9" s="1"/>
  <c r="AM210" i="9"/>
  <c r="AO210" i="9" s="1"/>
  <c r="AM287" i="9"/>
  <c r="AO287" i="9" s="1"/>
  <c r="AM403" i="9"/>
  <c r="AO403" i="9" s="1"/>
  <c r="AL337" i="9"/>
  <c r="AM463" i="9"/>
  <c r="AO463" i="9" s="1"/>
  <c r="AM351" i="9"/>
  <c r="AO351" i="9" s="1"/>
  <c r="AL498" i="9"/>
  <c r="AL400" i="9"/>
  <c r="AL259" i="9"/>
  <c r="AL250" i="9"/>
  <c r="AL502" i="9"/>
  <c r="AL467" i="9"/>
  <c r="AM57" i="9"/>
  <c r="AO57" i="9" s="1"/>
  <c r="AL241" i="9"/>
  <c r="AL367" i="9"/>
  <c r="AL289" i="9"/>
  <c r="AM302" i="9"/>
  <c r="AO302" i="9" s="1"/>
  <c r="AL160" i="9"/>
  <c r="AM230" i="9"/>
  <c r="AO230" i="9" s="1"/>
  <c r="AM172" i="9"/>
  <c r="AO172" i="9" s="1"/>
  <c r="AM497" i="9"/>
  <c r="AO497" i="9" s="1"/>
  <c r="AL665" i="9"/>
  <c r="AM508" i="9"/>
  <c r="AO508" i="9" s="1"/>
  <c r="AL256" i="9"/>
  <c r="AO46" i="9"/>
  <c r="AL468" i="9"/>
  <c r="AL248" i="9"/>
  <c r="AM97" i="9"/>
  <c r="AO97" i="9" s="1"/>
  <c r="AM306" i="9"/>
  <c r="AO306" i="9" s="1"/>
  <c r="AM562" i="9"/>
  <c r="AO562" i="9" s="1"/>
  <c r="AL219" i="9"/>
  <c r="AL74" i="9"/>
  <c r="AM525" i="9"/>
  <c r="AO525" i="9" s="1"/>
  <c r="AL200" i="9"/>
  <c r="AL268" i="9"/>
  <c r="AM571" i="9"/>
  <c r="AO571" i="9" s="1"/>
  <c r="AM488" i="9"/>
  <c r="AO488" i="9" s="1"/>
  <c r="AL543" i="9"/>
  <c r="AL619" i="9"/>
  <c r="AM636" i="9"/>
  <c r="AO636" i="9" s="1"/>
  <c r="AL215" i="9"/>
  <c r="AL260" i="9"/>
  <c r="AM61" i="9"/>
  <c r="AO61" i="9" s="1"/>
  <c r="AM638" i="9"/>
  <c r="AO638" i="9" s="1"/>
  <c r="AL627" i="9"/>
  <c r="AL169" i="9"/>
  <c r="AL390" i="9"/>
  <c r="AL613" i="9"/>
  <c r="AM489" i="9"/>
  <c r="AO489" i="9" s="1"/>
  <c r="AM348" i="9"/>
  <c r="AO348" i="9" s="1"/>
  <c r="AL520" i="9"/>
  <c r="AM363" i="9"/>
  <c r="AO363" i="9" s="1"/>
  <c r="AL126" i="9"/>
  <c r="AM291" i="9"/>
  <c r="AO291" i="9" s="1"/>
  <c r="AL295" i="9"/>
  <c r="AL262" i="9"/>
  <c r="AM209" i="9"/>
  <c r="AO209" i="9" s="1"/>
  <c r="AL275" i="9"/>
  <c r="AM383" i="9"/>
  <c r="AO383" i="9" s="1"/>
  <c r="AL171" i="9"/>
  <c r="AL98" i="9"/>
  <c r="AM652" i="9"/>
  <c r="AO652" i="9" s="1"/>
  <c r="AO42" i="9"/>
  <c r="AL305" i="9"/>
  <c r="AM590" i="9"/>
  <c r="AO590" i="9" s="1"/>
  <c r="AL496" i="9"/>
  <c r="AL608" i="9"/>
  <c r="AL485" i="9"/>
  <c r="AL58" i="9"/>
  <c r="AL507" i="9"/>
  <c r="AL121" i="9"/>
  <c r="AL321" i="9"/>
  <c r="AM399" i="9"/>
  <c r="AO399" i="9" s="1"/>
  <c r="AM393" i="9"/>
  <c r="AO393" i="9" s="1"/>
  <c r="AL229" i="9"/>
  <c r="AM195" i="9"/>
  <c r="AO195" i="9" s="1"/>
  <c r="AL436" i="9"/>
  <c r="AL658" i="9"/>
  <c r="AL297" i="9"/>
  <c r="AL178" i="9"/>
  <c r="AM331" i="9"/>
  <c r="AO331" i="9" s="1"/>
  <c r="AM271" i="9"/>
  <c r="AO271" i="9" s="1"/>
  <c r="AL133" i="9"/>
  <c r="AM211" i="9"/>
  <c r="AO211" i="9" s="1"/>
  <c r="AL531" i="9"/>
  <c r="AL263" i="9"/>
  <c r="AL285" i="9"/>
  <c r="AL242" i="9"/>
  <c r="AL451" i="9"/>
  <c r="AM176" i="9"/>
  <c r="AO176" i="9" s="1"/>
  <c r="AL154" i="9"/>
  <c r="AM532" i="9"/>
  <c r="AO532" i="9" s="1"/>
  <c r="AM402" i="9"/>
  <c r="AO402" i="9" s="1"/>
  <c r="AM385" i="9"/>
  <c r="AO385" i="9" s="1"/>
  <c r="AM77" i="9"/>
  <c r="AO77" i="9" s="1"/>
  <c r="AL639" i="9"/>
  <c r="AM330" i="9"/>
  <c r="AO330" i="9" s="1"/>
  <c r="AL446" i="9"/>
  <c r="AM438" i="9"/>
  <c r="AO438" i="9" s="1"/>
  <c r="AL671" i="9"/>
  <c r="AL300" i="9"/>
  <c r="AM51" i="9"/>
  <c r="AO51" i="9" s="1"/>
  <c r="AL629" i="9"/>
  <c r="AL261" i="9"/>
  <c r="AM384" i="9"/>
  <c r="AO384" i="9" s="1"/>
  <c r="AM401" i="9"/>
  <c r="AO401" i="9" s="1"/>
  <c r="AM144" i="9"/>
  <c r="AO144" i="9" s="1"/>
  <c r="AL92" i="9"/>
  <c r="AM534" i="9"/>
  <c r="AO534" i="9" s="1"/>
  <c r="AL273" i="9"/>
  <c r="AM204" i="9"/>
  <c r="AO204" i="9" s="1"/>
  <c r="AM101" i="9"/>
  <c r="AO101" i="9" s="1"/>
  <c r="AM366" i="9"/>
  <c r="AO366" i="9" s="1"/>
  <c r="AM157" i="9"/>
  <c r="AO157" i="9" s="1"/>
  <c r="AL703" i="9"/>
  <c r="AM478" i="9"/>
  <c r="AO478" i="9" s="1"/>
  <c r="AL675" i="9"/>
  <c r="AM152" i="9"/>
  <c r="AO152" i="9" s="1"/>
  <c r="AL615" i="9"/>
  <c r="AM339" i="9"/>
  <c r="AO339" i="9" s="1"/>
  <c r="AM618" i="9"/>
  <c r="AO618" i="9" s="1"/>
  <c r="AL139" i="9"/>
  <c r="AM415" i="9"/>
  <c r="AO415" i="9" s="1"/>
  <c r="AM353" i="9"/>
  <c r="AO353" i="9" s="1"/>
  <c r="AL181" i="9"/>
  <c r="AM555" i="9"/>
  <c r="AO555" i="9" s="1"/>
  <c r="AL704" i="9"/>
  <c r="AM631" i="9"/>
  <c r="AO631" i="9" s="1"/>
  <c r="AL656" i="9"/>
  <c r="AM134" i="9"/>
  <c r="AO134" i="9" s="1"/>
  <c r="AM591" i="9"/>
  <c r="AO591" i="9" s="1"/>
  <c r="AL192" i="9"/>
  <c r="AM666" i="9"/>
  <c r="AO666" i="9" s="1"/>
  <c r="AL205" i="9"/>
  <c r="AL499" i="9"/>
  <c r="AL88" i="9"/>
  <c r="AM168" i="9"/>
  <c r="AO168" i="9" s="1"/>
  <c r="AM430" i="9"/>
  <c r="AO430" i="9" s="1"/>
  <c r="AL612" i="9"/>
  <c r="AL84" i="9"/>
  <c r="AM645" i="9"/>
  <c r="AO645" i="9" s="1"/>
  <c r="AL371" i="9"/>
  <c r="AL167" i="9"/>
  <c r="AM509" i="9"/>
  <c r="AO509" i="9" s="1"/>
  <c r="AL535" i="9"/>
  <c r="AM421" i="9"/>
  <c r="AO421" i="9" s="1"/>
  <c r="AM676" i="9"/>
  <c r="AO676" i="9" s="1"/>
  <c r="AM692" i="9"/>
  <c r="AO692" i="9" s="1"/>
  <c r="AM282" i="9"/>
  <c r="AO282" i="9" s="1"/>
  <c r="AL357" i="9"/>
  <c r="AL582" i="9"/>
  <c r="AM611" i="9"/>
  <c r="AO611" i="9" s="1"/>
  <c r="AL586" i="9"/>
  <c r="AL276" i="9"/>
  <c r="AL342" i="9"/>
  <c r="AL338" i="9"/>
  <c r="AL659" i="9"/>
  <c r="AM222" i="9"/>
  <c r="AO222" i="9" s="1"/>
  <c r="AL100" i="9"/>
  <c r="AL389" i="9"/>
  <c r="AL484" i="9"/>
  <c r="AL163" i="9"/>
  <c r="AM633" i="9"/>
  <c r="AO633" i="9" s="1"/>
  <c r="AL173" i="9"/>
  <c r="AL218" i="9"/>
  <c r="AL90" i="9"/>
  <c r="AM625" i="9"/>
  <c r="AO625" i="9" s="1"/>
  <c r="AL626" i="9"/>
  <c r="AM376" i="9"/>
  <c r="AO376" i="9" s="1"/>
  <c r="AM220" i="9"/>
  <c r="AO220" i="9" s="1"/>
  <c r="AM102" i="9"/>
  <c r="AO102" i="9" s="1"/>
  <c r="AM551" i="9"/>
  <c r="AO551" i="9" s="1"/>
  <c r="AL599" i="9"/>
  <c r="AM457" i="9"/>
  <c r="AO457" i="9" s="1"/>
  <c r="AM187" i="9"/>
  <c r="AO187" i="9" s="1"/>
  <c r="AM162" i="9"/>
  <c r="AO162" i="9" s="1"/>
  <c r="AM712" i="9"/>
  <c r="AO712" i="9" s="1"/>
  <c r="AL309" i="9"/>
  <c r="AL254" i="9"/>
  <c r="AL387" i="9"/>
  <c r="AL669" i="9"/>
  <c r="AL606" i="9"/>
  <c r="AL63" i="9"/>
  <c r="AL687" i="9"/>
  <c r="AM487" i="9"/>
  <c r="AO487" i="9" s="1"/>
  <c r="AL565" i="9"/>
  <c r="AM568" i="9"/>
  <c r="AO568" i="9" s="1"/>
  <c r="AL164" i="9"/>
  <c r="AM314" i="9"/>
  <c r="AO314" i="9" s="1"/>
  <c r="AL462" i="9"/>
  <c r="AL147" i="9"/>
  <c r="AL310" i="9"/>
  <c r="AL598" i="9"/>
  <c r="AL81" i="9"/>
  <c r="AM449" i="9"/>
  <c r="AO449" i="9" s="1"/>
  <c r="AM266" i="9"/>
  <c r="AO266" i="9" s="1"/>
  <c r="AL711" i="9"/>
  <c r="AM62" i="9"/>
  <c r="AO62" i="9" s="1"/>
  <c r="AM54" i="9"/>
  <c r="AO54" i="9" s="1"/>
  <c r="AM452" i="9"/>
  <c r="AO452" i="9" s="1"/>
  <c r="AL410" i="9"/>
  <c r="AL682" i="9"/>
  <c r="AM208" i="9"/>
  <c r="AO208" i="9" s="1"/>
  <c r="AL426" i="9"/>
  <c r="AM600" i="9"/>
  <c r="AO600" i="9" s="1"/>
  <c r="AL365" i="9"/>
  <c r="AM60" i="9"/>
  <c r="AO60" i="9" s="1"/>
  <c r="AL570" i="9"/>
  <c r="AM122" i="9"/>
  <c r="AO122" i="9" s="1"/>
  <c r="AL264" i="9"/>
  <c r="AO41" i="9"/>
  <c r="AM184" i="9"/>
  <c r="AO184" i="9" s="1"/>
  <c r="AL381" i="9"/>
  <c r="AL108" i="9"/>
  <c r="AL494" i="9"/>
  <c r="AL443" i="9"/>
  <c r="AL340" i="9"/>
  <c r="AM193" i="9"/>
  <c r="AO193" i="9" s="1"/>
  <c r="AM113" i="9"/>
  <c r="AO113" i="9" s="1"/>
  <c r="AM109" i="9"/>
  <c r="AO109" i="9" s="1"/>
  <c r="AL479" i="9"/>
  <c r="AL317" i="9"/>
  <c r="AL392" i="9"/>
  <c r="AL408" i="9"/>
  <c r="AM668" i="9"/>
  <c r="AO668" i="9" s="1"/>
  <c r="AL566" i="9"/>
  <c r="AL681" i="9"/>
  <c r="AL227" i="9"/>
  <c r="AL663" i="9"/>
  <c r="AL701" i="9"/>
  <c r="AL373" i="9"/>
  <c r="AM328" i="9"/>
  <c r="AO328" i="9" s="1"/>
  <c r="AM649" i="9"/>
  <c r="AO649" i="9" s="1"/>
  <c r="AL456" i="9"/>
  <c r="AM683" i="9"/>
  <c r="AO683" i="9" s="1"/>
  <c r="AL334" i="9"/>
  <c r="AL391" i="9"/>
  <c r="AM240" i="9"/>
  <c r="AO240" i="9" s="1"/>
  <c r="AM428" i="9"/>
  <c r="AO428" i="9" s="1"/>
  <c r="AM207" i="9"/>
  <c r="AO207" i="9" s="1"/>
  <c r="AM281" i="9"/>
  <c r="AO281" i="9" s="1"/>
  <c r="AL350" i="9"/>
  <c r="AM188" i="9"/>
  <c r="AO188" i="9" s="1"/>
  <c r="AL224" i="9"/>
  <c r="AL95" i="9"/>
  <c r="AL429" i="9"/>
  <c r="AL316" i="9"/>
  <c r="AM471" i="9"/>
  <c r="AO471" i="9" s="1"/>
  <c r="AL503" i="9"/>
  <c r="AL621" i="9"/>
  <c r="AL495" i="9"/>
  <c r="AM304" i="9"/>
  <c r="AO304" i="9" s="1"/>
  <c r="AM345" i="9"/>
  <c r="AO345" i="9" s="1"/>
  <c r="AL175" i="9"/>
  <c r="AL267" i="9"/>
  <c r="AM257" i="9"/>
  <c r="AO257" i="9" s="1"/>
  <c r="AL708" i="9"/>
  <c r="AM706" i="9"/>
  <c r="AO706" i="9" s="1"/>
  <c r="AL141" i="9"/>
  <c r="AM251" i="9"/>
  <c r="AO251" i="9" s="1"/>
  <c r="AL574" i="9"/>
  <c r="AL588" i="9"/>
  <c r="AL146" i="9"/>
  <c r="AL131" i="9"/>
  <c r="AL69" i="9"/>
  <c r="AL311" i="9"/>
  <c r="AL698" i="9"/>
  <c r="AL165" i="9"/>
  <c r="AL313" i="9"/>
  <c r="AL148" i="9"/>
  <c r="AM73" i="9"/>
  <c r="AO73" i="9" s="1"/>
  <c r="AL369" i="9"/>
  <c r="AM159" i="9"/>
  <c r="AO159" i="9" s="1"/>
  <c r="AL709" i="9"/>
  <c r="AL684" i="9"/>
  <c r="AL536" i="9"/>
  <c r="AM140" i="9"/>
  <c r="AO140" i="9" s="1"/>
  <c r="AL362" i="9"/>
  <c r="AL548" i="9"/>
  <c r="AL673" i="9"/>
  <c r="AL124" i="9"/>
  <c r="AL324" i="9"/>
  <c r="AM233" i="9"/>
  <c r="AO233" i="9" s="1"/>
  <c r="AL155" i="9"/>
  <c r="AL308" i="9"/>
  <c r="AL119" i="9"/>
  <c r="AL585" i="9"/>
  <c r="AL325" i="9"/>
  <c r="AL511" i="9"/>
  <c r="AL322" i="9"/>
  <c r="AL91" i="9"/>
  <c r="AL82" i="9"/>
  <c r="AL584" i="9"/>
  <c r="AM483" i="9"/>
  <c r="AO483" i="9" s="1"/>
  <c r="AL707" i="9"/>
  <c r="AL552" i="9"/>
  <c r="AL404" i="9"/>
  <c r="AL458" i="9"/>
  <c r="AL72" i="9"/>
  <c r="AL150" i="9"/>
  <c r="AL359" i="9"/>
  <c r="AM326" i="9"/>
  <c r="AO326" i="9" s="1"/>
  <c r="AM132" i="9"/>
  <c r="AO132" i="9" s="1"/>
  <c r="AL713" i="9"/>
  <c r="AL137" i="9"/>
  <c r="AL455" i="9"/>
  <c r="AM544" i="9"/>
  <c r="AO544" i="9" s="1"/>
  <c r="AM66" i="9"/>
  <c r="AO66" i="9" s="1"/>
  <c r="AM510" i="9"/>
  <c r="AO510" i="9" s="1"/>
  <c r="AL64" i="9"/>
  <c r="AM630" i="9"/>
  <c r="AO630" i="9" s="1"/>
  <c r="AM595" i="9"/>
  <c r="AO595" i="9" s="1"/>
  <c r="AM190" i="9"/>
  <c r="AO190" i="9" s="1"/>
  <c r="AM691" i="9"/>
  <c r="AO691" i="9" s="1"/>
  <c r="AL505" i="9"/>
  <c r="AL686" i="9"/>
  <c r="AM417" i="9"/>
  <c r="AO417" i="9" s="1"/>
  <c r="AM648" i="9"/>
  <c r="AO648" i="9" s="1"/>
  <c r="AM702" i="9"/>
  <c r="AO702" i="9" s="1"/>
  <c r="AM664" i="9"/>
  <c r="AO664" i="9" s="1"/>
  <c r="AL689" i="9"/>
  <c r="AL103" i="9"/>
  <c r="AL217" i="9"/>
  <c r="AL128" i="9"/>
  <c r="AL125" i="9"/>
  <c r="AL201" i="9"/>
  <c r="AL280" i="9"/>
  <c r="AL105" i="9"/>
  <c r="AL186" i="9"/>
  <c r="AL481" i="9"/>
  <c r="AL474" i="9"/>
  <c r="AM294" i="9"/>
  <c r="AO294" i="9" s="1"/>
  <c r="AL221" i="9"/>
  <c r="AL628" i="9"/>
  <c r="AL142" i="9"/>
  <c r="AL573" i="9"/>
  <c r="AM333" i="9"/>
  <c r="AO333" i="9" s="1"/>
  <c r="AM473" i="9"/>
  <c r="AO473" i="9" s="1"/>
  <c r="AL246" i="9"/>
  <c r="AL174" i="9"/>
  <c r="AL501" i="9"/>
  <c r="AL274" i="9"/>
  <c r="AL138" i="9"/>
  <c r="AM530" i="9"/>
  <c r="AO530" i="9" s="1"/>
  <c r="AL378" i="9"/>
  <c r="AL225" i="9"/>
  <c r="AM435" i="9"/>
  <c r="AO435" i="9" s="1"/>
  <c r="AL699" i="9"/>
  <c r="AL382" i="9"/>
  <c r="AM567" i="9"/>
  <c r="AO567" i="9" s="1"/>
  <c r="AL407" i="9"/>
  <c r="AM700" i="9"/>
  <c r="AO700" i="9" s="1"/>
  <c r="AL336" i="9"/>
  <c r="AL318" i="9"/>
  <c r="AL694" i="9"/>
  <c r="AL377" i="9"/>
  <c r="AL529" i="9"/>
  <c r="AL604" i="9"/>
  <c r="AL459" i="9"/>
  <c r="AL651" i="9"/>
  <c r="AL587" i="9"/>
  <c r="AL405" i="9"/>
  <c r="AM486" i="9"/>
  <c r="AO486" i="9" s="1"/>
  <c r="AL368" i="9"/>
  <c r="AL354" i="9"/>
  <c r="AM329" i="9"/>
  <c r="AO329" i="9" s="1"/>
  <c r="AM553" i="9"/>
  <c r="AO553" i="9" s="1"/>
  <c r="AL111" i="9"/>
  <c r="AL358" i="9"/>
  <c r="AL549" i="9"/>
  <c r="AL515" i="9"/>
  <c r="AL277" i="9"/>
  <c r="AL437" i="9"/>
  <c r="AM513" i="9"/>
  <c r="AO513" i="9" s="1"/>
  <c r="AM624" i="9"/>
  <c r="AO624" i="9" s="1"/>
  <c r="AM541" i="9"/>
  <c r="AO541" i="9" s="1"/>
  <c r="AL179" i="9"/>
  <c r="AL579" i="9"/>
  <c r="AM117" i="9"/>
  <c r="AO117" i="9" s="1"/>
  <c r="AL214" i="9"/>
  <c r="AO49" i="9"/>
  <c r="AM244" i="9"/>
  <c r="AO244" i="9" s="1"/>
  <c r="AL59" i="9"/>
  <c r="AL414" i="9"/>
  <c r="AL461" i="9"/>
  <c r="AL538" i="9"/>
  <c r="AM212" i="9"/>
  <c r="AO212" i="9" s="1"/>
  <c r="AL293" i="9"/>
  <c r="AL647" i="9"/>
  <c r="AM589" i="9"/>
  <c r="AO589" i="9" s="1"/>
  <c r="AL228" i="9"/>
  <c r="AL622" i="9"/>
  <c r="AL55" i="9"/>
  <c r="AL279" i="9"/>
  <c r="AM79" i="9"/>
  <c r="AO79" i="9" s="1"/>
  <c r="AL607" i="9"/>
  <c r="AL296" i="9"/>
  <c r="AM202" i="9"/>
  <c r="AO202" i="9" s="1"/>
  <c r="AL440" i="9"/>
  <c r="AM182" i="9"/>
  <c r="AO182" i="9" s="1"/>
  <c r="AL65" i="9"/>
  <c r="AM236" i="9"/>
  <c r="AO236" i="9" s="1"/>
  <c r="AL550" i="9"/>
  <c r="AL341" i="9"/>
  <c r="AL352" i="9"/>
  <c r="AM284" i="9"/>
  <c r="AO284" i="9" s="1"/>
  <c r="AM70" i="9"/>
  <c r="AO70" i="9" s="1"/>
  <c r="AL422" i="9"/>
  <c r="AM563" i="9"/>
  <c r="AO563" i="9" s="1"/>
  <c r="AL609" i="9"/>
  <c r="AL143" i="9"/>
  <c r="AM290" i="9"/>
  <c r="AO290" i="9" s="1"/>
  <c r="AL605" i="9"/>
  <c r="AM343" i="9"/>
  <c r="AO343" i="9" s="1"/>
  <c r="AM370" i="9"/>
  <c r="AO370" i="9" s="1"/>
  <c r="AM292" i="9"/>
  <c r="AO292" i="9" s="1"/>
  <c r="AL288" i="9"/>
  <c r="AL52" i="9"/>
  <c r="AL197" i="9"/>
  <c r="AL183" i="9"/>
  <c r="AL688" i="9"/>
  <c r="AM516" i="9"/>
  <c r="AO516" i="9" s="1"/>
  <c r="AM298" i="9"/>
  <c r="AO298" i="9" s="1"/>
  <c r="AL315" i="9"/>
  <c r="AL180" i="9"/>
  <c r="AL423" i="9"/>
  <c r="AL411" i="9"/>
  <c r="AL374" i="9"/>
  <c r="AL272" i="9"/>
  <c r="AL196" i="9"/>
  <c r="AM94" i="9"/>
  <c r="AO94" i="9" s="1"/>
  <c r="AL690" i="9"/>
  <c r="AL533" i="9"/>
  <c r="AL450" i="9"/>
  <c r="AM646" i="9"/>
  <c r="AO646" i="9" s="1"/>
  <c r="AM578" i="9"/>
  <c r="AO578" i="9" s="1"/>
  <c r="AL653" i="9"/>
  <c r="AL528" i="9"/>
  <c r="AL680" i="9"/>
  <c r="AL106" i="9"/>
  <c r="AM710" i="9"/>
  <c r="AO710" i="9" s="1"/>
  <c r="AL301" i="9"/>
  <c r="AM235" i="9"/>
  <c r="AO235" i="9" s="1"/>
  <c r="AM388" i="9"/>
  <c r="AO388" i="9" s="1"/>
  <c r="AL158" i="9"/>
  <c r="AL361" i="9"/>
  <c r="AL444" i="9"/>
  <c r="AL616" i="9"/>
  <c r="AL542" i="9"/>
  <c r="AM539" i="9"/>
  <c r="AO539" i="9" s="1"/>
  <c r="AL641" i="9"/>
  <c r="AL521" i="9"/>
  <c r="AL654" i="9"/>
  <c r="AL569" i="9"/>
  <c r="AM231" i="9"/>
  <c r="AO231" i="9" s="1"/>
  <c r="AM655" i="9"/>
  <c r="AO655" i="9" s="1"/>
  <c r="AL475" i="9"/>
  <c r="AL87" i="9"/>
  <c r="AL394" i="9"/>
  <c r="AL517" i="9"/>
  <c r="AL255" i="9"/>
  <c r="AL465" i="9"/>
  <c r="AM252" i="9"/>
  <c r="AO252" i="9" s="1"/>
  <c r="AL226" i="9"/>
  <c r="AL623" i="9"/>
  <c r="AM234" i="9"/>
  <c r="AO234" i="9" s="1"/>
  <c r="AL412" i="9"/>
  <c r="AL397" i="9"/>
  <c r="AL642" i="9"/>
  <c r="AL199" i="9"/>
  <c r="AL519" i="9"/>
  <c r="AM593" i="9"/>
  <c r="AO593" i="9" s="1"/>
  <c r="AL593" i="9"/>
  <c r="AL238" i="9"/>
  <c r="AL299" i="9"/>
  <c r="AM270" i="9"/>
  <c r="AO270" i="9" s="1"/>
  <c r="AL650" i="9"/>
  <c r="AM554" i="9"/>
  <c r="AO554" i="9" s="1"/>
  <c r="AL524" i="9"/>
  <c r="AL500" i="9"/>
  <c r="AL53" i="9"/>
  <c r="AL620" i="9"/>
  <c r="AL253" i="9"/>
  <c r="AL560" i="9"/>
  <c r="AL355" i="9"/>
  <c r="AM547" i="9"/>
  <c r="AO547" i="9" s="1"/>
  <c r="AM637" i="9"/>
  <c r="AO637" i="9" s="1"/>
  <c r="AL637" i="9"/>
  <c r="AM406" i="9"/>
  <c r="AO406" i="9" s="1"/>
  <c r="AL464" i="9"/>
  <c r="AM372" i="9"/>
  <c r="AO372" i="9" s="1"/>
  <c r="AM695" i="9"/>
  <c r="AO695" i="9" s="1"/>
  <c r="AM685" i="9"/>
  <c r="AO685" i="9" s="1"/>
  <c r="AL213" i="9"/>
  <c r="AL610" i="9"/>
  <c r="AL99" i="9"/>
  <c r="AM170" i="9"/>
  <c r="AO170" i="9" s="1"/>
  <c r="AL67" i="9"/>
  <c r="AL601" i="9"/>
  <c r="AL556" i="9"/>
  <c r="AL283" i="9"/>
  <c r="AM416" i="9"/>
  <c r="AO416" i="9" s="1"/>
  <c r="AL68" i="9"/>
  <c r="AL107" i="9"/>
  <c r="AL56" i="9"/>
  <c r="AM504" i="9"/>
  <c r="AO504" i="9" s="1"/>
  <c r="AL504" i="9"/>
  <c r="AL693" i="9"/>
  <c r="AL239" i="9"/>
  <c r="AM527" i="9"/>
  <c r="AO527" i="9" s="1"/>
  <c r="AO37" i="9"/>
  <c r="AM223" i="9"/>
  <c r="AO223" i="9" s="1"/>
  <c r="AL447" i="9"/>
  <c r="AL617" i="9"/>
  <c r="AL482" i="9"/>
  <c r="AM396" i="9"/>
  <c r="AO396" i="9" s="1"/>
  <c r="AL247" i="9"/>
  <c r="AM71" i="9"/>
  <c r="AO71" i="9" s="1"/>
  <c r="AL245" i="9"/>
  <c r="AL632" i="9"/>
  <c r="AL347" i="9"/>
  <c r="AL349" i="9"/>
  <c r="AM514" i="9"/>
  <c r="AO514" i="9" s="1"/>
  <c r="AL575" i="9"/>
  <c r="AL123" i="9"/>
  <c r="AL522" i="9"/>
  <c r="AL335" i="9"/>
  <c r="AL506" i="9"/>
  <c r="AM83" i="9"/>
  <c r="AO83" i="9" s="1"/>
  <c r="AL705" i="9"/>
  <c r="AL442" i="9"/>
  <c r="AM258" i="9"/>
  <c r="AO258" i="9" s="1"/>
  <c r="AL89" i="9"/>
  <c r="AL127" i="9"/>
  <c r="AL120" i="9"/>
  <c r="AL76" i="9"/>
  <c r="AL453" i="9"/>
  <c r="AM602" i="9"/>
  <c r="AO602" i="9" s="1"/>
  <c r="AL161" i="9"/>
  <c r="AL644" i="9"/>
  <c r="AL75" i="9"/>
  <c r="AM480" i="9"/>
  <c r="AO480" i="9" s="1"/>
  <c r="AL480" i="9"/>
  <c r="AL185" i="9"/>
  <c r="AL278" i="9"/>
  <c r="AL243" i="9"/>
  <c r="AM583" i="9"/>
  <c r="AO583" i="9" s="1"/>
  <c r="AL581" i="9"/>
  <c r="AM346" i="9"/>
  <c r="AO346" i="9" s="1"/>
  <c r="AM431" i="9"/>
  <c r="AO431" i="9" s="1"/>
  <c r="AM526" i="9"/>
  <c r="AO526" i="9" s="1"/>
  <c r="AL572" i="9"/>
  <c r="AL425" i="9"/>
  <c r="AM677" i="9"/>
  <c r="AO677" i="9" s="1"/>
  <c r="AL249" i="9"/>
  <c r="AM580" i="9"/>
  <c r="AO580" i="9" s="1"/>
  <c r="AM491" i="9"/>
  <c r="AO491" i="9" s="1"/>
  <c r="AM424" i="9"/>
  <c r="AO424" i="9" s="1"/>
  <c r="AM678" i="9"/>
  <c r="AO678" i="9" s="1"/>
  <c r="AL564" i="9"/>
  <c r="AL441" i="9"/>
  <c r="AL597" i="9"/>
  <c r="AL344" i="9"/>
  <c r="AM232" i="9"/>
  <c r="AO232" i="9" s="1"/>
  <c r="AL557" i="9"/>
  <c r="AM557" i="9"/>
  <c r="AO557" i="9" s="1"/>
  <c r="AL490" i="9"/>
  <c r="AL545" i="9"/>
  <c r="AM545" i="9"/>
  <c r="AO545" i="9" s="1"/>
  <c r="AL472" i="9"/>
  <c r="AM472" i="9"/>
  <c r="AO472" i="9" s="1"/>
  <c r="U33" i="9"/>
  <c r="T33" i="9"/>
  <c r="AV413" i="9" l="1"/>
  <c r="AW413" i="9" s="1"/>
  <c r="AV709" i="9"/>
  <c r="AW709" i="9" s="1"/>
  <c r="AV451" i="9"/>
  <c r="AW451" i="9" s="1"/>
  <c r="AV61" i="9"/>
  <c r="AV193" i="9"/>
  <c r="AW193" i="9" s="1"/>
  <c r="AV600" i="9"/>
  <c r="AW600" i="9" s="1"/>
  <c r="AV663" i="9"/>
  <c r="AW663" i="9" s="1"/>
  <c r="AV410" i="9"/>
  <c r="AW410" i="9" s="1"/>
  <c r="AV382" i="9"/>
  <c r="AW382" i="9" s="1"/>
  <c r="AV549" i="9"/>
  <c r="AW549" i="9" s="1"/>
  <c r="AV335" i="9"/>
  <c r="AW335" i="9" s="1"/>
  <c r="AV660" i="9"/>
  <c r="AW660" i="9" s="1"/>
  <c r="AV666" i="9"/>
  <c r="AW666" i="9" s="1"/>
  <c r="AV640" i="9"/>
  <c r="AW640" i="9" s="1"/>
  <c r="AV626" i="9"/>
  <c r="AW626" i="9" s="1"/>
  <c r="AV187" i="9"/>
  <c r="AW187" i="9" s="1"/>
  <c r="AV683" i="9"/>
  <c r="AW683" i="9" s="1"/>
  <c r="AV544" i="9"/>
  <c r="AW544" i="9" s="1"/>
  <c r="AV246" i="9"/>
  <c r="AW246" i="9" s="1"/>
  <c r="AV617" i="9"/>
  <c r="AW617" i="9" s="1"/>
  <c r="AV398" i="9"/>
  <c r="AW398" i="9" s="1"/>
  <c r="AV424" i="9"/>
  <c r="AW424" i="9" s="1"/>
  <c r="AV370" i="9"/>
  <c r="AW370" i="9" s="1"/>
  <c r="AV233" i="9"/>
  <c r="AW233" i="9" s="1"/>
  <c r="AV430" i="9"/>
  <c r="AW430" i="9" s="1"/>
  <c r="AV641" i="9"/>
  <c r="AW641" i="9" s="1"/>
  <c r="AV482" i="9"/>
  <c r="AW482" i="9" s="1"/>
  <c r="B803" i="25"/>
  <c r="AV670" i="9"/>
  <c r="AW670" i="9" s="1"/>
  <c r="AV279" i="9"/>
  <c r="AW279" i="9" s="1"/>
  <c r="AV662" i="9"/>
  <c r="AW662" i="9" s="1"/>
  <c r="AV543" i="9"/>
  <c r="AW543" i="9" s="1"/>
  <c r="AV655" i="9"/>
  <c r="AW655" i="9" s="1"/>
  <c r="AV270" i="9"/>
  <c r="AW270" i="9" s="1"/>
  <c r="AZ266" i="9"/>
  <c r="BA266" i="9" s="1"/>
  <c r="AV638" i="9"/>
  <c r="AW638" i="9" s="1"/>
  <c r="AV646" i="9"/>
  <c r="AW646" i="9" s="1"/>
  <c r="AV251" i="9"/>
  <c r="AW251" i="9" s="1"/>
  <c r="AV291" i="9"/>
  <c r="AW291" i="9" s="1"/>
  <c r="AV403" i="9"/>
  <c r="AW403" i="9" s="1"/>
  <c r="AZ576" i="9"/>
  <c r="BA576" i="9" s="1"/>
  <c r="AV165" i="9"/>
  <c r="AW165" i="9" s="1"/>
  <c r="AV390" i="9"/>
  <c r="AW390" i="9" s="1"/>
  <c r="AZ583" i="9"/>
  <c r="BA583" i="9" s="1"/>
  <c r="AV542" i="9"/>
  <c r="AW542" i="9" s="1"/>
  <c r="AV336" i="9"/>
  <c r="AW336" i="9" s="1"/>
  <c r="AZ210" i="9"/>
  <c r="BA210" i="9" s="1"/>
  <c r="AV195" i="9"/>
  <c r="AW195" i="9" s="1"/>
  <c r="AV661" i="9"/>
  <c r="AW661" i="9" s="1"/>
  <c r="AS117" i="9"/>
  <c r="AV117" i="9"/>
  <c r="AW144" i="9"/>
  <c r="AZ144" i="9"/>
  <c r="AS100" i="9"/>
  <c r="AV100" i="9"/>
  <c r="AS81" i="9"/>
  <c r="AV81" i="9"/>
  <c r="AS110" i="9"/>
  <c r="AV110" i="9"/>
  <c r="AZ87" i="9"/>
  <c r="AW87" i="9"/>
  <c r="AW133" i="9"/>
  <c r="AZ133" i="9"/>
  <c r="AW78" i="9"/>
  <c r="AZ78" i="9"/>
  <c r="AS141" i="9"/>
  <c r="AV141" i="9"/>
  <c r="AS132" i="9"/>
  <c r="AV132" i="9"/>
  <c r="AW49" i="9"/>
  <c r="AZ49" i="9"/>
  <c r="AS105" i="9"/>
  <c r="AV105" i="9"/>
  <c r="AS85" i="9"/>
  <c r="AV85" i="9"/>
  <c r="AS138" i="9"/>
  <c r="AV138" i="9"/>
  <c r="AS118" i="9"/>
  <c r="AV118" i="9"/>
  <c r="AZ63" i="9"/>
  <c r="AW63" i="9"/>
  <c r="AW62" i="9"/>
  <c r="AZ62" i="9"/>
  <c r="AW86" i="9"/>
  <c r="AZ86" i="9"/>
  <c r="AW65" i="9"/>
  <c r="AZ65" i="9"/>
  <c r="AS35" i="9"/>
  <c r="AV35" i="9"/>
  <c r="AS102" i="9"/>
  <c r="AV102" i="9"/>
  <c r="AS80" i="9"/>
  <c r="AV80" i="9"/>
  <c r="AS42" i="9"/>
  <c r="AV42" i="9"/>
  <c r="AS126" i="9"/>
  <c r="AV126" i="9"/>
  <c r="AZ127" i="9"/>
  <c r="AW127" i="9"/>
  <c r="AW140" i="9"/>
  <c r="AZ140" i="9"/>
  <c r="AW148" i="9"/>
  <c r="AZ148" i="9"/>
  <c r="AW152" i="9"/>
  <c r="AZ152" i="9"/>
  <c r="AW94" i="9"/>
  <c r="AZ94" i="9"/>
  <c r="AS48" i="9"/>
  <c r="AV48" i="9"/>
  <c r="AV73" i="9"/>
  <c r="AS73" i="9"/>
  <c r="AS72" i="9"/>
  <c r="AV72" i="9"/>
  <c r="AW109" i="9"/>
  <c r="AZ109" i="9"/>
  <c r="AS156" i="9"/>
  <c r="AV156" i="9"/>
  <c r="AW58" i="9"/>
  <c r="AZ58" i="9"/>
  <c r="AW61" i="9"/>
  <c r="AZ61" i="9"/>
  <c r="AS130" i="9"/>
  <c r="AV130" i="9"/>
  <c r="AS95" i="9"/>
  <c r="AV95" i="9"/>
  <c r="AS155" i="9"/>
  <c r="AV155" i="9"/>
  <c r="AW56" i="9"/>
  <c r="AZ56" i="9"/>
  <c r="AW53" i="9"/>
  <c r="AZ53" i="9"/>
  <c r="AS114" i="9"/>
  <c r="AV114" i="9"/>
  <c r="AS98" i="9"/>
  <c r="AV98" i="9"/>
  <c r="AZ39" i="9"/>
  <c r="AW39" i="9"/>
  <c r="AW76" i="9"/>
  <c r="AZ76" i="9"/>
  <c r="AW88" i="9"/>
  <c r="AZ88" i="9"/>
  <c r="AS131" i="9"/>
  <c r="AV131" i="9"/>
  <c r="AS96" i="9"/>
  <c r="AV96" i="9"/>
  <c r="AW68" i="9"/>
  <c r="AZ68" i="9"/>
  <c r="AW44" i="9"/>
  <c r="AZ44" i="9"/>
  <c r="AZ123" i="9"/>
  <c r="AW123" i="9"/>
  <c r="AW90" i="9"/>
  <c r="AZ90" i="9"/>
  <c r="AV45" i="9"/>
  <c r="AS45" i="9"/>
  <c r="AS103" i="9"/>
  <c r="AV103" i="9"/>
  <c r="AS52" i="9"/>
  <c r="AV52" i="9"/>
  <c r="AZ139" i="9"/>
  <c r="AW139" i="9"/>
  <c r="AS119" i="9"/>
  <c r="AV119" i="9"/>
  <c r="AW77" i="9"/>
  <c r="AZ77" i="9"/>
  <c r="AW66" i="9"/>
  <c r="AZ66" i="9"/>
  <c r="AZ75" i="9"/>
  <c r="AW75" i="9"/>
  <c r="AS84" i="9"/>
  <c r="AV84" i="9"/>
  <c r="AZ55" i="9"/>
  <c r="AW55" i="9"/>
  <c r="AS116" i="9"/>
  <c r="AV116" i="9"/>
  <c r="AS146" i="9"/>
  <c r="AV146" i="9"/>
  <c r="AW104" i="9"/>
  <c r="AZ104" i="9"/>
  <c r="AZ107" i="9"/>
  <c r="AW107" i="9"/>
  <c r="AS101" i="9"/>
  <c r="AV101" i="9"/>
  <c r="AZ51" i="9"/>
  <c r="AW51" i="9"/>
  <c r="AS115" i="9"/>
  <c r="AV115" i="9"/>
  <c r="AS145" i="9"/>
  <c r="AV145" i="9"/>
  <c r="AW82" i="9"/>
  <c r="AZ82" i="9"/>
  <c r="AW54" i="9"/>
  <c r="AZ54" i="9"/>
  <c r="AW121" i="9"/>
  <c r="AZ121" i="9"/>
  <c r="AW89" i="9"/>
  <c r="AZ89" i="9"/>
  <c r="AS120" i="9"/>
  <c r="AV120" i="9"/>
  <c r="AS50" i="9"/>
  <c r="AV50" i="9"/>
  <c r="AW70" i="9"/>
  <c r="AZ70" i="9"/>
  <c r="AS122" i="9"/>
  <c r="AV122" i="9"/>
  <c r="AS111" i="9"/>
  <c r="AV111" i="9"/>
  <c r="AW74" i="9"/>
  <c r="AZ74" i="9"/>
  <c r="AS129" i="9"/>
  <c r="AV129" i="9"/>
  <c r="AZ43" i="9"/>
  <c r="AW43" i="9"/>
  <c r="AW106" i="9"/>
  <c r="AZ106" i="9"/>
  <c r="AW46" i="9"/>
  <c r="AZ46" i="9"/>
  <c r="AS150" i="9"/>
  <c r="AV150" i="9"/>
  <c r="AW57" i="9"/>
  <c r="AZ57" i="9"/>
  <c r="AS135" i="9"/>
  <c r="AV135" i="9"/>
  <c r="AS154" i="9"/>
  <c r="AV154" i="9"/>
  <c r="AS47" i="9"/>
  <c r="AV47" i="9"/>
  <c r="AW38" i="9"/>
  <c r="AZ38" i="9"/>
  <c r="AW137" i="9"/>
  <c r="AZ137" i="9"/>
  <c r="AS91" i="9"/>
  <c r="AV91" i="9"/>
  <c r="AZ83" i="9"/>
  <c r="AW83" i="9"/>
  <c r="AW92" i="9"/>
  <c r="AZ92" i="9"/>
  <c r="AS157" i="9"/>
  <c r="AV157" i="9"/>
  <c r="AW41" i="9"/>
  <c r="AZ41" i="9"/>
  <c r="AZ99" i="9"/>
  <c r="AW99" i="9"/>
  <c r="AZ59" i="9"/>
  <c r="AW59" i="9"/>
  <c r="AS34" i="9"/>
  <c r="AV34" i="9"/>
  <c r="AW97" i="9"/>
  <c r="AZ97" i="9"/>
  <c r="AS36" i="9"/>
  <c r="AV36" i="9"/>
  <c r="AS67" i="9"/>
  <c r="AV67" i="9"/>
  <c r="AV37" i="9"/>
  <c r="AS37" i="9"/>
  <c r="AS60" i="9"/>
  <c r="AV60" i="9"/>
  <c r="AS147" i="9"/>
  <c r="AV147" i="9"/>
  <c r="AV69" i="9"/>
  <c r="AS69" i="9"/>
  <c r="AS158" i="9"/>
  <c r="AV158" i="9"/>
  <c r="AW149" i="9"/>
  <c r="AZ149" i="9"/>
  <c r="AS142" i="9"/>
  <c r="AV142" i="9"/>
  <c r="AS108" i="9"/>
  <c r="AV108" i="9"/>
  <c r="AS113" i="9"/>
  <c r="AV113" i="9"/>
  <c r="AZ143" i="9"/>
  <c r="AW143" i="9"/>
  <c r="AS134" i="9"/>
  <c r="AV134" i="9"/>
  <c r="AS71" i="9"/>
  <c r="AV71" i="9"/>
  <c r="AS128" i="9"/>
  <c r="AV128" i="9"/>
  <c r="AS79" i="9"/>
  <c r="AV79" i="9"/>
  <c r="AS112" i="9"/>
  <c r="AV112" i="9"/>
  <c r="AS93" i="9"/>
  <c r="AV93" i="9"/>
  <c r="AV124" i="9"/>
  <c r="AS124" i="9"/>
  <c r="AW40" i="9"/>
  <c r="AZ40" i="9"/>
  <c r="AS153" i="9"/>
  <c r="AV153" i="9"/>
  <c r="AZ151" i="9"/>
  <c r="AW151" i="9"/>
  <c r="AW136" i="9"/>
  <c r="AZ136" i="9"/>
  <c r="AS125" i="9"/>
  <c r="AV125" i="9"/>
  <c r="AW64" i="9"/>
  <c r="AZ64" i="9"/>
  <c r="AZ429" i="9"/>
  <c r="BA429" i="9" s="1"/>
  <c r="AZ367" i="9"/>
  <c r="BA367" i="9" s="1"/>
  <c r="AZ651" i="9"/>
  <c r="BA651" i="9" s="1"/>
  <c r="AZ703" i="9"/>
  <c r="BA703" i="9" s="1"/>
  <c r="AZ504" i="9"/>
  <c r="BA504" i="9" s="1"/>
  <c r="AZ699" i="9"/>
  <c r="BA699" i="9" s="1"/>
  <c r="AZ554" i="9"/>
  <c r="BA554" i="9" s="1"/>
  <c r="AZ458" i="9"/>
  <c r="BA458" i="9" s="1"/>
  <c r="AZ285" i="9"/>
  <c r="BA285" i="9" s="1"/>
  <c r="AZ565" i="9"/>
  <c r="BA565" i="9" s="1"/>
  <c r="AZ174" i="9"/>
  <c r="BA174" i="9" s="1"/>
  <c r="AZ385" i="9"/>
  <c r="BA385" i="9" s="1"/>
  <c r="AZ349" i="9"/>
  <c r="BA349" i="9" s="1"/>
  <c r="AZ234" i="9"/>
  <c r="BA234" i="9" s="1"/>
  <c r="AZ399" i="9"/>
  <c r="BA399" i="9" s="1"/>
  <c r="AZ528" i="9"/>
  <c r="BA528" i="9" s="1"/>
  <c r="AZ323" i="9"/>
  <c r="BA323" i="9" s="1"/>
  <c r="AZ659" i="9"/>
  <c r="BA659" i="9" s="1"/>
  <c r="AZ498" i="9"/>
  <c r="BA498" i="9" s="1"/>
  <c r="AZ569" i="9"/>
  <c r="BA569" i="9" s="1"/>
  <c r="AZ305" i="9"/>
  <c r="BA305" i="9" s="1"/>
  <c r="AZ345" i="9"/>
  <c r="BA345" i="9" s="1"/>
  <c r="AZ510" i="9"/>
  <c r="BA510" i="9" s="1"/>
  <c r="AZ677" i="9"/>
  <c r="BA677" i="9" s="1"/>
  <c r="AZ520" i="9"/>
  <c r="BA520" i="9" s="1"/>
  <c r="AZ371" i="9"/>
  <c r="BA371" i="9" s="1"/>
  <c r="AZ339" i="9"/>
  <c r="BA339" i="9" s="1"/>
  <c r="AZ695" i="9"/>
  <c r="BA695" i="9" s="1"/>
  <c r="AZ389" i="9"/>
  <c r="BA389" i="9" s="1"/>
  <c r="AZ454" i="9"/>
  <c r="BA454" i="9" s="1"/>
  <c r="AZ206" i="9"/>
  <c r="BA206" i="9" s="1"/>
  <c r="AZ621" i="9"/>
  <c r="BA621" i="9" s="1"/>
  <c r="AZ633" i="9"/>
  <c r="BA633" i="9" s="1"/>
  <c r="AZ448" i="9"/>
  <c r="BA448" i="9" s="1"/>
  <c r="AZ527" i="9"/>
  <c r="BA527" i="9" s="1"/>
  <c r="AZ579" i="9"/>
  <c r="BA579" i="9" s="1"/>
  <c r="AZ481" i="9"/>
  <c r="BA481" i="9" s="1"/>
  <c r="AZ172" i="9"/>
  <c r="BA172" i="9" s="1"/>
  <c r="AZ704" i="9"/>
  <c r="BA704" i="9" s="1"/>
  <c r="AZ568" i="9"/>
  <c r="BA568" i="9" s="1"/>
  <c r="AZ652" i="9"/>
  <c r="BA652" i="9" s="1"/>
  <c r="AV515" i="9"/>
  <c r="AW515" i="9" s="1"/>
  <c r="AV634" i="9"/>
  <c r="AW634" i="9" s="1"/>
  <c r="AV418" i="9"/>
  <c r="AW418" i="9" s="1"/>
  <c r="AZ708" i="9"/>
  <c r="BA708" i="9" s="1"/>
  <c r="AV475" i="9"/>
  <c r="AW475" i="9" s="1"/>
  <c r="AZ698" i="9"/>
  <c r="BA698" i="9" s="1"/>
  <c r="AZ566" i="9"/>
  <c r="BA566" i="9" s="1"/>
  <c r="AV365" i="9"/>
  <c r="AW365" i="9" s="1"/>
  <c r="AV212" i="9"/>
  <c r="AW212" i="9" s="1"/>
  <c r="AV419" i="9"/>
  <c r="AW419" i="9" s="1"/>
  <c r="AV682" i="9"/>
  <c r="AW682" i="9" s="1"/>
  <c r="AV304" i="9"/>
  <c r="AW304" i="9" s="1"/>
  <c r="AV649" i="9"/>
  <c r="AW649" i="9" s="1"/>
  <c r="AV320" i="9"/>
  <c r="AW320" i="9" s="1"/>
  <c r="AV379" i="9"/>
  <c r="AW379" i="9" s="1"/>
  <c r="AV531" i="9"/>
  <c r="AW531" i="9" s="1"/>
  <c r="AV238" i="9"/>
  <c r="AW238" i="9" s="1"/>
  <c r="AV284" i="9"/>
  <c r="AW284" i="9" s="1"/>
  <c r="AV377" i="9"/>
  <c r="AW377" i="9" s="1"/>
  <c r="AZ598" i="9"/>
  <c r="BA598" i="9" s="1"/>
  <c r="AV529" i="9"/>
  <c r="AW529" i="9" s="1"/>
  <c r="AV163" i="9"/>
  <c r="AW163" i="9" s="1"/>
  <c r="AV483" i="9"/>
  <c r="AW483" i="9" s="1"/>
  <c r="AV552" i="9"/>
  <c r="AW552" i="9" s="1"/>
  <c r="AV359" i="9"/>
  <c r="AW359" i="9" s="1"/>
  <c r="AV337" i="9"/>
  <c r="AW337" i="9" s="1"/>
  <c r="AV397" i="9"/>
  <c r="AW397" i="9" s="1"/>
  <c r="AV188" i="9"/>
  <c r="AW188" i="9" s="1"/>
  <c r="AV563" i="9"/>
  <c r="AW563" i="9" s="1"/>
  <c r="AV492" i="9"/>
  <c r="AW492" i="9" s="1"/>
  <c r="AV584" i="9"/>
  <c r="AW584" i="9" s="1"/>
  <c r="AV701" i="9"/>
  <c r="AW701" i="9" s="1"/>
  <c r="AZ192" i="9"/>
  <c r="BA192" i="9" s="1"/>
  <c r="AV352" i="9"/>
  <c r="AW352" i="9" s="1"/>
  <c r="AZ696" i="9"/>
  <c r="BA696" i="9" s="1"/>
  <c r="AV368" i="9"/>
  <c r="AW368" i="9" s="1"/>
  <c r="AZ664" i="9"/>
  <c r="BA664" i="9" s="1"/>
  <c r="AV500" i="9"/>
  <c r="AW500" i="9" s="1"/>
  <c r="AZ700" i="9"/>
  <c r="BA700" i="9" s="1"/>
  <c r="AV252" i="9"/>
  <c r="AW252" i="9" s="1"/>
  <c r="AV160" i="9"/>
  <c r="AW160" i="9" s="1"/>
  <c r="AV275" i="9"/>
  <c r="AW275" i="9" s="1"/>
  <c r="AZ282" i="9"/>
  <c r="BA282" i="9" s="1"/>
  <c r="AZ248" i="9"/>
  <c r="BA248" i="9" s="1"/>
  <c r="AZ620" i="9"/>
  <c r="BA620" i="9" s="1"/>
  <c r="AZ487" i="9"/>
  <c r="BA487" i="9" s="1"/>
  <c r="AZ340" i="9"/>
  <c r="BA340" i="9" s="1"/>
  <c r="AZ424" i="9"/>
  <c r="BA424" i="9" s="1"/>
  <c r="AZ670" i="9"/>
  <c r="BA670" i="9" s="1"/>
  <c r="AZ712" i="9"/>
  <c r="BA712" i="9" s="1"/>
  <c r="AZ616" i="9"/>
  <c r="BA616" i="9" s="1"/>
  <c r="AZ493" i="9"/>
  <c r="BA493" i="9" s="1"/>
  <c r="AZ650" i="9"/>
  <c r="BA650" i="9" s="1"/>
  <c r="AZ356" i="9"/>
  <c r="BA356" i="9" s="1"/>
  <c r="AZ184" i="9"/>
  <c r="BA184" i="9" s="1"/>
  <c r="AZ660" i="9"/>
  <c r="BA660" i="9" s="1"/>
  <c r="AZ432" i="9"/>
  <c r="BA432" i="9" s="1"/>
  <c r="AZ485" i="9"/>
  <c r="BA485" i="9" s="1"/>
  <c r="AZ517" i="9"/>
  <c r="BA517" i="9" s="1"/>
  <c r="AZ286" i="9"/>
  <c r="BA286" i="9" s="1"/>
  <c r="AZ686" i="9"/>
  <c r="BA686" i="9" s="1"/>
  <c r="AZ648" i="9"/>
  <c r="BA648" i="9" s="1"/>
  <c r="AV322" i="9"/>
  <c r="AW322" i="9" s="1"/>
  <c r="AZ473" i="9"/>
  <c r="BA473" i="9" s="1"/>
  <c r="AV173" i="9"/>
  <c r="AW173" i="9" s="1"/>
  <c r="AV647" i="9"/>
  <c r="AW647" i="9" s="1"/>
  <c r="AV405" i="9"/>
  <c r="AW405" i="9" s="1"/>
  <c r="AZ342" i="9"/>
  <c r="BA342" i="9" s="1"/>
  <c r="AV610" i="9"/>
  <c r="AW610" i="9" s="1"/>
  <c r="AV425" i="9"/>
  <c r="AW425" i="9" s="1"/>
  <c r="AV559" i="9"/>
  <c r="AW559" i="9" s="1"/>
  <c r="AZ549" i="9"/>
  <c r="BA549" i="9" s="1"/>
  <c r="AV438" i="9"/>
  <c r="AW438" i="9" s="1"/>
  <c r="AV519" i="9"/>
  <c r="AW519" i="9" s="1"/>
  <c r="AV604" i="9"/>
  <c r="AW604" i="9" s="1"/>
  <c r="AV409" i="9"/>
  <c r="AW409" i="9" s="1"/>
  <c r="AV401" i="9"/>
  <c r="AW401" i="9" s="1"/>
  <c r="AV692" i="9"/>
  <c r="AW692" i="9" s="1"/>
  <c r="AV231" i="9"/>
  <c r="AW231" i="9" s="1"/>
  <c r="AV535" i="9"/>
  <c r="AW535" i="9" s="1"/>
  <c r="AV606" i="9"/>
  <c r="AW606" i="9" s="1"/>
  <c r="AV406" i="9"/>
  <c r="AW406" i="9" s="1"/>
  <c r="AV243" i="9"/>
  <c r="AW243" i="9" s="1"/>
  <c r="AV242" i="9"/>
  <c r="AW242" i="9" s="1"/>
  <c r="AV459" i="9"/>
  <c r="AW459" i="9" s="1"/>
  <c r="AV388" i="9"/>
  <c r="AW388" i="9" s="1"/>
  <c r="AV658" i="9"/>
  <c r="AW658" i="9" s="1"/>
  <c r="AV416" i="9"/>
  <c r="AW416" i="9" s="1"/>
  <c r="AV259" i="9"/>
  <c r="AW259" i="9" s="1"/>
  <c r="AV526" i="9"/>
  <c r="AW526" i="9" s="1"/>
  <c r="AV551" i="9"/>
  <c r="AW551" i="9" s="1"/>
  <c r="AV417" i="9"/>
  <c r="AW417" i="9" s="1"/>
  <c r="AV307" i="9"/>
  <c r="AW307" i="9" s="1"/>
  <c r="AV245" i="9"/>
  <c r="AW245" i="9" s="1"/>
  <c r="AV350" i="9"/>
  <c r="AW350" i="9" s="1"/>
  <c r="AV227" i="9"/>
  <c r="AW227" i="9" s="1"/>
  <c r="AV299" i="9"/>
  <c r="AW299" i="9" s="1"/>
  <c r="AV452" i="9"/>
  <c r="AW452" i="9" s="1"/>
  <c r="AV201" i="9"/>
  <c r="AW201" i="9" s="1"/>
  <c r="AV680" i="9"/>
  <c r="AW680" i="9" s="1"/>
  <c r="AV311" i="9"/>
  <c r="AW311" i="9" s="1"/>
  <c r="AZ602" i="9"/>
  <c r="BA602" i="9" s="1"/>
  <c r="AV562" i="9"/>
  <c r="AW562" i="9" s="1"/>
  <c r="AZ200" i="9"/>
  <c r="BA200" i="9" s="1"/>
  <c r="AV250" i="9"/>
  <c r="AW250" i="9" s="1"/>
  <c r="AV277" i="9"/>
  <c r="AW277" i="9" s="1"/>
  <c r="AV263" i="9"/>
  <c r="AW263" i="9" s="1"/>
  <c r="AV463" i="9"/>
  <c r="AW463" i="9" s="1"/>
  <c r="AV402" i="9"/>
  <c r="AW402" i="9" s="1"/>
  <c r="AZ477" i="9"/>
  <c r="BA477" i="9" s="1"/>
  <c r="AV577" i="9"/>
  <c r="AW577" i="9" s="1"/>
  <c r="AV635" i="9"/>
  <c r="AW635" i="9" s="1"/>
  <c r="AV435" i="9"/>
  <c r="AW435" i="9" s="1"/>
  <c r="AZ612" i="9"/>
  <c r="BA612" i="9" s="1"/>
  <c r="AV211" i="9"/>
  <c r="AW211" i="9" s="1"/>
  <c r="AZ578" i="9"/>
  <c r="BA578" i="9" s="1"/>
  <c r="AV575" i="9"/>
  <c r="AW575" i="9" s="1"/>
  <c r="AV309" i="9"/>
  <c r="AW309" i="9" s="1"/>
  <c r="AV162" i="9"/>
  <c r="AW162" i="9" s="1"/>
  <c r="AV524" i="9"/>
  <c r="AW524" i="9" s="1"/>
  <c r="AZ168" i="9"/>
  <c r="BA168" i="9" s="1"/>
  <c r="AV675" i="9"/>
  <c r="AW675" i="9" s="1"/>
  <c r="AV618" i="9"/>
  <c r="AW618" i="9" s="1"/>
  <c r="AV592" i="9"/>
  <c r="AW592" i="9" s="1"/>
  <c r="AZ288" i="9"/>
  <c r="BA288" i="9" s="1"/>
  <c r="AZ690" i="9"/>
  <c r="BA690" i="9" s="1"/>
  <c r="AZ164" i="9"/>
  <c r="BA164" i="9" s="1"/>
  <c r="AZ326" i="9"/>
  <c r="BA326" i="9" s="1"/>
  <c r="AZ176" i="9"/>
  <c r="BA176" i="9" s="1"/>
  <c r="AZ216" i="9"/>
  <c r="BA216" i="9" s="1"/>
  <c r="AZ640" i="9"/>
  <c r="BA640" i="9" s="1"/>
  <c r="AZ300" i="9"/>
  <c r="BA300" i="9" s="1"/>
  <c r="AZ503" i="9"/>
  <c r="BA503" i="9" s="1"/>
  <c r="AZ236" i="9"/>
  <c r="BA236" i="9" s="1"/>
  <c r="AZ196" i="9"/>
  <c r="BA196" i="9" s="1"/>
  <c r="AZ224" i="9"/>
  <c r="BA224" i="9" s="1"/>
  <c r="AZ208" i="9"/>
  <c r="BA208" i="9" s="1"/>
  <c r="AZ384" i="9"/>
  <c r="BA384" i="9" s="1"/>
  <c r="AZ256" i="9"/>
  <c r="BA256" i="9" s="1"/>
  <c r="AZ324" i="9"/>
  <c r="BA324" i="9" s="1"/>
  <c r="AZ553" i="9"/>
  <c r="BA553" i="9" s="1"/>
  <c r="AZ572" i="9"/>
  <c r="BA572" i="9" s="1"/>
  <c r="AZ332" i="9"/>
  <c r="BA332" i="9" s="1"/>
  <c r="AZ636" i="9"/>
  <c r="BA636" i="9" s="1"/>
  <c r="AZ380" i="9"/>
  <c r="BA380" i="9" s="1"/>
  <c r="AZ455" i="9"/>
  <c r="BA455" i="9" s="1"/>
  <c r="AZ445" i="9"/>
  <c r="BA445" i="9" s="1"/>
  <c r="AZ312" i="9"/>
  <c r="BA312" i="9" s="1"/>
  <c r="AZ180" i="9"/>
  <c r="BA180" i="9" s="1"/>
  <c r="AZ489" i="9"/>
  <c r="BA489" i="9" s="1"/>
  <c r="AZ688" i="9"/>
  <c r="BA688" i="9" s="1"/>
  <c r="AZ294" i="9"/>
  <c r="BA294" i="9" s="1"/>
  <c r="AZ219" i="9"/>
  <c r="BA219" i="9" s="1"/>
  <c r="AZ169" i="9"/>
  <c r="BA169" i="9" s="1"/>
  <c r="AZ297" i="9"/>
  <c r="BA297" i="9" s="1"/>
  <c r="AZ422" i="9"/>
  <c r="BA422" i="9" s="1"/>
  <c r="AZ383" i="9"/>
  <c r="BA383" i="9" s="1"/>
  <c r="AZ186" i="9"/>
  <c r="BA186" i="9" s="1"/>
  <c r="AZ439" i="9"/>
  <c r="BA439" i="9" s="1"/>
  <c r="AZ258" i="9"/>
  <c r="BA258" i="9" s="1"/>
  <c r="AZ378" i="9"/>
  <c r="BA378" i="9" s="1"/>
  <c r="AZ665" i="9"/>
  <c r="BA665" i="9" s="1"/>
  <c r="AZ709" i="9"/>
  <c r="BA709" i="9" s="1"/>
  <c r="AZ637" i="9"/>
  <c r="BA637" i="9" s="1"/>
  <c r="AZ171" i="9"/>
  <c r="BA171" i="9" s="1"/>
  <c r="AZ373" i="9"/>
  <c r="BA373" i="9" s="1"/>
  <c r="AZ516" i="9"/>
  <c r="BA516" i="9" s="1"/>
  <c r="AZ642" i="9"/>
  <c r="BA642" i="9" s="1"/>
  <c r="AZ229" i="9"/>
  <c r="BA229" i="9" s="1"/>
  <c r="AZ442" i="9"/>
  <c r="BA442" i="9" s="1"/>
  <c r="AZ678" i="9"/>
  <c r="BA678" i="9" s="1"/>
  <c r="AZ629" i="9"/>
  <c r="BA629" i="9" s="1"/>
  <c r="AZ170" i="9"/>
  <c r="BA170" i="9" s="1"/>
  <c r="AZ560" i="9"/>
  <c r="BA560" i="9" s="1"/>
  <c r="AZ239" i="9"/>
  <c r="BA239" i="9" s="1"/>
  <c r="AZ335" i="9"/>
  <c r="BA335" i="9" s="1"/>
  <c r="AZ603" i="9"/>
  <c r="BA603" i="9" s="1"/>
  <c r="AZ532" i="9"/>
  <c r="BA532" i="9" s="1"/>
  <c r="AZ430" i="9"/>
  <c r="BA430" i="9" s="1"/>
  <c r="AZ573" i="9"/>
  <c r="BA573" i="9" s="1"/>
  <c r="AZ617" i="9"/>
  <c r="BA617" i="9" s="1"/>
  <c r="AZ362" i="9"/>
  <c r="BA362" i="9" s="1"/>
  <c r="AZ491" i="9"/>
  <c r="BA491" i="9" s="1"/>
  <c r="AZ159" i="9"/>
  <c r="BA159" i="9" s="1"/>
  <c r="AZ555" i="9"/>
  <c r="BA555" i="9" s="1"/>
  <c r="AZ478" i="9"/>
  <c r="BA478" i="9" s="1"/>
  <c r="AZ179" i="9"/>
  <c r="BA179" i="9" s="1"/>
  <c r="AZ357" i="9"/>
  <c r="BA357" i="9" s="1"/>
  <c r="AZ581" i="9"/>
  <c r="BA581" i="9" s="1"/>
  <c r="AZ375" i="9"/>
  <c r="BA375" i="9" s="1"/>
  <c r="AZ625" i="9"/>
  <c r="BA625" i="9" s="1"/>
  <c r="AZ613" i="9"/>
  <c r="BA613" i="9" s="1"/>
  <c r="AZ423" i="9"/>
  <c r="BA423" i="9" s="1"/>
  <c r="AZ413" i="9"/>
  <c r="BA413" i="9" s="1"/>
  <c r="AZ530" i="9"/>
  <c r="BA530" i="9" s="1"/>
  <c r="AZ643" i="9"/>
  <c r="BA643" i="9" s="1"/>
  <c r="AZ567" i="9"/>
  <c r="BA567" i="9" s="1"/>
  <c r="AZ609" i="9"/>
  <c r="BA609" i="9" s="1"/>
  <c r="AZ657" i="9"/>
  <c r="BA657" i="9" s="1"/>
  <c r="AZ514" i="9"/>
  <c r="BA514" i="9" s="1"/>
  <c r="AZ467" i="9"/>
  <c r="BA467" i="9" s="1"/>
  <c r="AZ190" i="9"/>
  <c r="BA190" i="9" s="1"/>
  <c r="AZ674" i="9"/>
  <c r="BA674" i="9" s="1"/>
  <c r="AZ287" i="9"/>
  <c r="BA287" i="9" s="1"/>
  <c r="AZ571" i="9"/>
  <c r="BA571" i="9" s="1"/>
  <c r="AZ437" i="9"/>
  <c r="BA437" i="9" s="1"/>
  <c r="AZ591" i="9"/>
  <c r="BA591" i="9" s="1"/>
  <c r="AZ671" i="9"/>
  <c r="BA671" i="9" s="1"/>
  <c r="AZ354" i="9"/>
  <c r="BA354" i="9" s="1"/>
  <c r="AZ343" i="9"/>
  <c r="BA343" i="9" s="1"/>
  <c r="AZ653" i="9"/>
  <c r="BA653" i="9" s="1"/>
  <c r="AZ407" i="9"/>
  <c r="BA407" i="9" s="1"/>
  <c r="AZ685" i="9"/>
  <c r="BA685" i="9" s="1"/>
  <c r="AZ193" i="9"/>
  <c r="BA193" i="9" s="1"/>
  <c r="AZ706" i="9"/>
  <c r="BA706" i="9" s="1"/>
  <c r="AZ689" i="9"/>
  <c r="BA689" i="9" s="1"/>
  <c r="AZ217" i="9"/>
  <c r="BA217" i="9" s="1"/>
  <c r="AZ213" i="9"/>
  <c r="BA213" i="9" s="1"/>
  <c r="AZ319" i="9"/>
  <c r="BA319" i="9" s="1"/>
  <c r="AZ185" i="9"/>
  <c r="BA185" i="9" s="1"/>
  <c r="AZ614" i="9"/>
  <c r="BA614" i="9" s="1"/>
  <c r="AZ225" i="9"/>
  <c r="BA225" i="9" s="1"/>
  <c r="AZ426" i="9"/>
  <c r="BA426" i="9" s="1"/>
  <c r="AZ681" i="9"/>
  <c r="BA681" i="9" s="1"/>
  <c r="AZ641" i="9"/>
  <c r="BA641" i="9" s="1"/>
  <c r="AZ347" i="9"/>
  <c r="BA347" i="9" s="1"/>
  <c r="AZ221" i="9"/>
  <c r="BA221" i="9" s="1"/>
  <c r="AZ631" i="9"/>
  <c r="BA631" i="9" s="1"/>
  <c r="AZ301" i="9"/>
  <c r="BA301" i="9" s="1"/>
  <c r="AZ241" i="9"/>
  <c r="BA241" i="9" s="1"/>
  <c r="AZ597" i="9"/>
  <c r="BA597" i="9" s="1"/>
  <c r="AZ253" i="9"/>
  <c r="BA253" i="9" s="1"/>
  <c r="AZ293" i="9"/>
  <c r="BA293" i="9" s="1"/>
  <c r="AZ314" i="9"/>
  <c r="BA314" i="9" s="1"/>
  <c r="AZ222" i="9"/>
  <c r="BA222" i="9" s="1"/>
  <c r="AZ223" i="9"/>
  <c r="BA223" i="9" s="1"/>
  <c r="AZ313" i="9"/>
  <c r="BA313" i="9" s="1"/>
  <c r="AZ215" i="9"/>
  <c r="BA215" i="9" s="1"/>
  <c r="AZ387" i="9"/>
  <c r="BA387" i="9" s="1"/>
  <c r="AZ607" i="9"/>
  <c r="BA607" i="9" s="1"/>
  <c r="AZ178" i="9"/>
  <c r="BA178" i="9" s="1"/>
  <c r="AZ589" i="9"/>
  <c r="BA589" i="9" s="1"/>
  <c r="AZ374" i="9"/>
  <c r="BA374" i="9" s="1"/>
  <c r="AZ460" i="9"/>
  <c r="BA460" i="9" s="1"/>
  <c r="AZ329" i="9"/>
  <c r="BA329" i="9" s="1"/>
  <c r="AZ468" i="9"/>
  <c r="BA468" i="9" s="1"/>
  <c r="AZ466" i="9"/>
  <c r="BA466" i="9" s="1"/>
  <c r="AZ486" i="9"/>
  <c r="BA486" i="9" s="1"/>
  <c r="AZ522" i="9"/>
  <c r="BA522" i="9" s="1"/>
  <c r="AZ205" i="9"/>
  <c r="BA205" i="9" s="1"/>
  <c r="AZ547" i="9"/>
  <c r="BA547" i="9" s="1"/>
  <c r="AZ691" i="9"/>
  <c r="BA691" i="9" s="1"/>
  <c r="AZ495" i="9"/>
  <c r="BA495" i="9" s="1"/>
  <c r="AZ333" i="9"/>
  <c r="BA333" i="9" s="1"/>
  <c r="AZ330" i="9"/>
  <c r="BA330" i="9" s="1"/>
  <c r="AZ512" i="9"/>
  <c r="BA512" i="9" s="1"/>
  <c r="AZ697" i="9"/>
  <c r="BA697" i="9" s="1"/>
  <c r="AZ538" i="9"/>
  <c r="BA538" i="9" s="1"/>
  <c r="AZ561" i="9"/>
  <c r="BA561" i="9" s="1"/>
  <c r="AZ436" i="9"/>
  <c r="BA436" i="9" s="1"/>
  <c r="AZ545" i="9"/>
  <c r="BA545" i="9" s="1"/>
  <c r="AZ226" i="9"/>
  <c r="BA226" i="9" s="1"/>
  <c r="AZ228" i="9"/>
  <c r="BA228" i="9" s="1"/>
  <c r="AZ260" i="9"/>
  <c r="BA260" i="9" s="1"/>
  <c r="AZ644" i="9"/>
  <c r="BA644" i="9" s="1"/>
  <c r="AV166" i="9"/>
  <c r="AW166" i="9" s="1"/>
  <c r="AV484" i="9"/>
  <c r="AW484" i="9" s="1"/>
  <c r="AV404" i="9"/>
  <c r="AW404" i="9" s="1"/>
  <c r="AV303" i="9"/>
  <c r="AW303" i="9" s="1"/>
  <c r="AV325" i="9"/>
  <c r="AW325" i="9" s="1"/>
  <c r="AV244" i="9"/>
  <c r="AW244" i="9" s="1"/>
  <c r="AV199" i="9"/>
  <c r="AW199" i="9" s="1"/>
  <c r="AZ449" i="9"/>
  <c r="BA449" i="9" s="1"/>
  <c r="AV183" i="9"/>
  <c r="AW183" i="9" s="1"/>
  <c r="AV513" i="9"/>
  <c r="AW513" i="9" s="1"/>
  <c r="AV198" i="9"/>
  <c r="AW198" i="9" s="1"/>
  <c r="AV348" i="9"/>
  <c r="AW348" i="9" s="1"/>
  <c r="AZ570" i="9"/>
  <c r="BA570" i="9" s="1"/>
  <c r="AV693" i="9"/>
  <c r="AW693" i="9" s="1"/>
  <c r="AV167" i="9"/>
  <c r="AW167" i="9" s="1"/>
  <c r="AV587" i="9"/>
  <c r="AW587" i="9" s="1"/>
  <c r="AV369" i="9"/>
  <c r="AW369" i="9" s="1"/>
  <c r="AV316" i="9"/>
  <c r="AW316" i="9" s="1"/>
  <c r="AV434" i="9"/>
  <c r="AW434" i="9" s="1"/>
  <c r="AZ469" i="9"/>
  <c r="BA469" i="9" s="1"/>
  <c r="AV494" i="9"/>
  <c r="AW494" i="9" s="1"/>
  <c r="AV499" i="9"/>
  <c r="AW499" i="9" s="1"/>
  <c r="AV586" i="9"/>
  <c r="AW586" i="9" s="1"/>
  <c r="AV306" i="9"/>
  <c r="AW306" i="9" s="1"/>
  <c r="AV289" i="9"/>
  <c r="AW289" i="9" s="1"/>
  <c r="AV619" i="9"/>
  <c r="AW619" i="9" s="1"/>
  <c r="AV391" i="9"/>
  <c r="AW391" i="9" s="1"/>
  <c r="AV283" i="9"/>
  <c r="AW283" i="9" s="1"/>
  <c r="AV264" i="9"/>
  <c r="AW264" i="9" s="1"/>
  <c r="AV280" i="9"/>
  <c r="AW280" i="9" s="1"/>
  <c r="AV254" i="9"/>
  <c r="AW254" i="9" s="1"/>
  <c r="AV525" i="9"/>
  <c r="AW525" i="9" s="1"/>
  <c r="AV440" i="9"/>
  <c r="AW440" i="9" s="1"/>
  <c r="AV521" i="9"/>
  <c r="AW521" i="9" s="1"/>
  <c r="AV645" i="9"/>
  <c r="AW645" i="9" s="1"/>
  <c r="AV292" i="9"/>
  <c r="AW292" i="9" s="1"/>
  <c r="AZ564" i="9"/>
  <c r="BA564" i="9" s="1"/>
  <c r="AV713" i="9"/>
  <c r="AW713" i="9" s="1"/>
  <c r="AV267" i="9"/>
  <c r="AW267" i="9" s="1"/>
  <c r="AV271" i="9"/>
  <c r="AW271" i="9" s="1"/>
  <c r="AV694" i="9"/>
  <c r="AW694" i="9" s="1"/>
  <c r="AV189" i="9"/>
  <c r="AW189" i="9" s="1"/>
  <c r="AV433" i="9"/>
  <c r="AW433" i="9" s="1"/>
  <c r="AZ465" i="9"/>
  <c r="BA465" i="9" s="1"/>
  <c r="AZ533" i="9"/>
  <c r="BA533" i="9" s="1"/>
  <c r="AZ302" i="9"/>
  <c r="BA302" i="9" s="1"/>
  <c r="AZ557" i="9"/>
  <c r="BA557" i="9" s="1"/>
  <c r="AZ376" i="9"/>
  <c r="BA376" i="9" s="1"/>
  <c r="AZ580" i="9"/>
  <c r="BA580" i="9" s="1"/>
  <c r="AZ461" i="9"/>
  <c r="BA461" i="9" s="1"/>
  <c r="AZ197" i="9"/>
  <c r="BA197" i="9" s="1"/>
  <c r="AZ272" i="9"/>
  <c r="BA272" i="9" s="1"/>
  <c r="AZ298" i="9"/>
  <c r="BA298" i="9" s="1"/>
  <c r="AZ541" i="9"/>
  <c r="BA541" i="9" s="1"/>
  <c r="AZ451" i="9"/>
  <c r="BA451" i="9" s="1"/>
  <c r="AZ457" i="9"/>
  <c r="BA457" i="9" s="1"/>
  <c r="AZ479" i="9"/>
  <c r="BA479" i="9" s="1"/>
  <c r="AZ372" i="9"/>
  <c r="BA372" i="9" s="1"/>
  <c r="AZ668" i="9"/>
  <c r="BA668" i="9" s="1"/>
  <c r="AV366" i="9"/>
  <c r="AW366" i="9" s="1"/>
  <c r="AZ396" i="9"/>
  <c r="BA396" i="9" s="1"/>
  <c r="AV194" i="9"/>
  <c r="AW194" i="9" s="1"/>
  <c r="AV177" i="9"/>
  <c r="AW177" i="9" s="1"/>
  <c r="AZ684" i="9"/>
  <c r="BA684" i="9" s="1"/>
  <c r="AV624" i="9"/>
  <c r="AW624" i="9" s="1"/>
  <c r="AV395" i="9"/>
  <c r="AW395" i="9" s="1"/>
  <c r="AV615" i="9"/>
  <c r="AW615" i="9" s="1"/>
  <c r="AV546" i="9"/>
  <c r="AW546" i="9" s="1"/>
  <c r="AZ537" i="9"/>
  <c r="BA537" i="9" s="1"/>
  <c r="AV673" i="9"/>
  <c r="AW673" i="9" s="1"/>
  <c r="AV501" i="9"/>
  <c r="AW501" i="9" s="1"/>
  <c r="AZ710" i="9"/>
  <c r="BA710" i="9" s="1"/>
  <c r="AV394" i="9"/>
  <c r="AW394" i="9" s="1"/>
  <c r="AV605" i="9"/>
  <c r="AW605" i="9" s="1"/>
  <c r="AV415" i="9"/>
  <c r="AW415" i="9" s="1"/>
  <c r="AV308" i="9"/>
  <c r="AW308" i="9" s="1"/>
  <c r="AV511" i="9"/>
  <c r="AW511" i="9" s="1"/>
  <c r="AV269" i="9"/>
  <c r="AW269" i="9" s="1"/>
  <c r="AV623" i="9"/>
  <c r="AW623" i="9" s="1"/>
  <c r="AV420" i="9"/>
  <c r="AW420" i="9" s="1"/>
  <c r="AV474" i="9"/>
  <c r="AW474" i="9" s="1"/>
  <c r="AV257" i="9"/>
  <c r="AW257" i="9" s="1"/>
  <c r="AV412" i="9"/>
  <c r="AW412" i="9" s="1"/>
  <c r="AV310" i="9"/>
  <c r="AW310" i="9" s="1"/>
  <c r="AV507" i="9"/>
  <c r="AW507" i="9" s="1"/>
  <c r="AV611" i="9"/>
  <c r="AW611" i="9" s="1"/>
  <c r="AZ622" i="9"/>
  <c r="BA622" i="9" s="1"/>
  <c r="AV344" i="9"/>
  <c r="AW344" i="9" s="1"/>
  <c r="AV502" i="9"/>
  <c r="AW502" i="9" s="1"/>
  <c r="AV490" i="9"/>
  <c r="AW490" i="9" s="1"/>
  <c r="AV281" i="9"/>
  <c r="AW281" i="9" s="1"/>
  <c r="AV496" i="9"/>
  <c r="AW496" i="9" s="1"/>
  <c r="AV317" i="9"/>
  <c r="AW317" i="9" s="1"/>
  <c r="AV456" i="9"/>
  <c r="AW456" i="9" s="1"/>
  <c r="AV315" i="9"/>
  <c r="AW315" i="9" s="1"/>
  <c r="AV161" i="9"/>
  <c r="AW161" i="9" s="1"/>
  <c r="AV295" i="9"/>
  <c r="AW295" i="9" s="1"/>
  <c r="AV509" i="9"/>
  <c r="AW509" i="9" s="1"/>
  <c r="AV594" i="9"/>
  <c r="AW594" i="9" s="1"/>
  <c r="AV471" i="9"/>
  <c r="AW471" i="9" s="1"/>
  <c r="AZ447" i="9"/>
  <c r="BA447" i="9" s="1"/>
  <c r="AV207" i="9"/>
  <c r="AW207" i="9" s="1"/>
  <c r="AV247" i="9"/>
  <c r="AW247" i="9" s="1"/>
  <c r="AV353" i="9"/>
  <c r="AW353" i="9" s="1"/>
  <c r="AV539" i="9"/>
  <c r="AW539" i="9" s="1"/>
  <c r="AZ596" i="9"/>
  <c r="BA596" i="9" s="1"/>
  <c r="AV209" i="9"/>
  <c r="AW209" i="9" s="1"/>
  <c r="AZ328" i="9"/>
  <c r="BA328" i="9" s="1"/>
  <c r="AV505" i="9"/>
  <c r="AW505" i="9" s="1"/>
  <c r="AV175" i="9"/>
  <c r="AW175" i="9" s="1"/>
  <c r="AV464" i="9"/>
  <c r="AW464" i="9" s="1"/>
  <c r="AV444" i="9"/>
  <c r="AW444" i="9" s="1"/>
  <c r="AV518" i="9"/>
  <c r="AW518" i="9" s="1"/>
  <c r="AV408" i="9"/>
  <c r="AW408" i="9" s="1"/>
  <c r="AV334" i="9"/>
  <c r="AW334" i="9" s="1"/>
  <c r="AV550" i="9"/>
  <c r="AW550" i="9" s="1"/>
  <c r="AV230" i="9"/>
  <c r="AW230" i="9" s="1"/>
  <c r="AV627" i="9"/>
  <c r="AW627" i="9" s="1"/>
  <c r="AV191" i="9"/>
  <c r="AW191" i="9" s="1"/>
  <c r="AV702" i="9"/>
  <c r="AW702" i="9" s="1"/>
  <c r="AZ630" i="9"/>
  <c r="BA630" i="9" s="1"/>
  <c r="AZ400" i="9"/>
  <c r="BA400" i="9" s="1"/>
  <c r="AZ364" i="9"/>
  <c r="BA364" i="9" s="1"/>
  <c r="AZ232" i="9"/>
  <c r="BA232" i="9" s="1"/>
  <c r="AZ453" i="9"/>
  <c r="BA453" i="9" s="1"/>
  <c r="AZ628" i="9"/>
  <c r="BA628" i="9" s="1"/>
  <c r="AZ632" i="9"/>
  <c r="BA632" i="9" s="1"/>
  <c r="AZ392" i="9"/>
  <c r="BA392" i="9" s="1"/>
  <c r="AZ240" i="9"/>
  <c r="BA240" i="9" s="1"/>
  <c r="AZ220" i="9"/>
  <c r="BA220" i="9" s="1"/>
  <c r="AZ428" i="9"/>
  <c r="BA428" i="9" s="1"/>
  <c r="AZ360" i="9"/>
  <c r="BA360" i="9" s="1"/>
  <c r="AZ268" i="9"/>
  <c r="BA268" i="9" s="1"/>
  <c r="AZ654" i="9"/>
  <c r="BA654" i="9" s="1"/>
  <c r="AZ574" i="9"/>
  <c r="BA574" i="9" s="1"/>
  <c r="AZ290" i="9"/>
  <c r="BA290" i="9" s="1"/>
  <c r="AZ296" i="9"/>
  <c r="BA296" i="9" s="1"/>
  <c r="AZ600" i="9"/>
  <c r="BA600" i="9" s="1"/>
  <c r="AZ608" i="9"/>
  <c r="BA608" i="9" s="1"/>
  <c r="AZ676" i="9"/>
  <c r="BA676" i="9" s="1"/>
  <c r="AZ672" i="9"/>
  <c r="BA672" i="9" s="1"/>
  <c r="AZ276" i="9"/>
  <c r="BA276" i="9" s="1"/>
  <c r="AZ656" i="9"/>
  <c r="BA656" i="9" s="1"/>
  <c r="AZ590" i="9"/>
  <c r="BA590" i="9" s="1"/>
  <c r="AZ441" i="9"/>
  <c r="BA441" i="9" s="1"/>
  <c r="AZ588" i="9"/>
  <c r="BA588" i="9" s="1"/>
  <c r="AZ204" i="9"/>
  <c r="BA204" i="9" s="1"/>
  <c r="AZ497" i="9"/>
  <c r="BA497" i="9" s="1"/>
  <c r="AZ639" i="9"/>
  <c r="BA639" i="9" s="1"/>
  <c r="AZ358" i="9"/>
  <c r="BA358" i="9" s="1"/>
  <c r="AZ707" i="9"/>
  <c r="BA707" i="9" s="1"/>
  <c r="AZ480" i="9"/>
  <c r="BA480" i="9" s="1"/>
  <c r="AZ411" i="9"/>
  <c r="BA411" i="9" s="1"/>
  <c r="AZ214" i="9"/>
  <c r="BA214" i="9" s="1"/>
  <c r="AZ536" i="9"/>
  <c r="BA536" i="9" s="1"/>
  <c r="AZ470" i="9"/>
  <c r="BA470" i="9" s="1"/>
  <c r="AZ261" i="9"/>
  <c r="BA261" i="9" s="1"/>
  <c r="AZ669" i="9"/>
  <c r="BA669" i="9" s="1"/>
  <c r="AZ363" i="9"/>
  <c r="BA363" i="9" s="1"/>
  <c r="AZ321" i="9"/>
  <c r="BA321" i="9" s="1"/>
  <c r="AZ667" i="9"/>
  <c r="BA667" i="9" s="1"/>
  <c r="AZ476" i="9"/>
  <c r="BA476" i="9" s="1"/>
  <c r="AZ351" i="9"/>
  <c r="BA351" i="9" s="1"/>
  <c r="AZ235" i="9"/>
  <c r="BA235" i="9" s="1"/>
  <c r="AZ548" i="9"/>
  <c r="BA548" i="9" s="1"/>
  <c r="AZ278" i="9"/>
  <c r="BA278" i="9" s="1"/>
  <c r="AZ338" i="9"/>
  <c r="BA338" i="9" s="1"/>
  <c r="AZ355" i="9"/>
  <c r="BA355" i="9" s="1"/>
  <c r="AZ450" i="9"/>
  <c r="BA450" i="9" s="1"/>
  <c r="AZ393" i="9"/>
  <c r="BA393" i="9" s="1"/>
  <c r="AZ540" i="9"/>
  <c r="BA540" i="9" s="1"/>
  <c r="AZ249" i="9"/>
  <c r="BA249" i="9" s="1"/>
  <c r="AZ182" i="9"/>
  <c r="BA182" i="9" s="1"/>
  <c r="AZ410" i="9"/>
  <c r="BA410" i="9" s="1"/>
  <c r="AZ595" i="9"/>
  <c r="BA595" i="9" s="1"/>
  <c r="AZ255" i="9"/>
  <c r="BA255" i="9" s="1"/>
  <c r="AZ237" i="9"/>
  <c r="BA237" i="9" s="1"/>
  <c r="AZ341" i="9"/>
  <c r="BA341" i="9" s="1"/>
  <c r="AZ482" i="9"/>
  <c r="BA482" i="9" s="1"/>
  <c r="AZ506" i="9"/>
  <c r="BA506" i="9" s="1"/>
  <c r="AZ534" i="9"/>
  <c r="BA534" i="9" s="1"/>
  <c r="AZ711" i="9"/>
  <c r="BA711" i="9" s="1"/>
  <c r="AZ431" i="9"/>
  <c r="BA431" i="9" s="1"/>
  <c r="AZ679" i="9"/>
  <c r="BA679" i="9" s="1"/>
  <c r="AZ346" i="9"/>
  <c r="BA346" i="9" s="1"/>
  <c r="AZ582" i="9"/>
  <c r="BA582" i="9" s="1"/>
  <c r="AZ421" i="9"/>
  <c r="BA421" i="9" s="1"/>
  <c r="AZ386" i="9"/>
  <c r="BA386" i="9" s="1"/>
  <c r="AZ262" i="9"/>
  <c r="BA262" i="9" s="1"/>
  <c r="AZ556" i="9"/>
  <c r="BA556" i="9" s="1"/>
  <c r="AZ251" i="9"/>
  <c r="BA251" i="9" s="1"/>
  <c r="AZ274" i="9"/>
  <c r="BA274" i="9" s="1"/>
  <c r="AZ382" i="9"/>
  <c r="BA382" i="9" s="1"/>
  <c r="AZ414" i="9"/>
  <c r="BA414" i="9" s="1"/>
  <c r="AZ705" i="9"/>
  <c r="BA705" i="9" s="1"/>
  <c r="AZ327" i="9"/>
  <c r="BA327" i="9" s="1"/>
  <c r="AZ202" i="9"/>
  <c r="BA202" i="9" s="1"/>
  <c r="AZ381" i="9"/>
  <c r="BA381" i="9" s="1"/>
  <c r="AZ523" i="9"/>
  <c r="BA523" i="9" s="1"/>
  <c r="AZ318" i="9"/>
  <c r="BA318" i="9" s="1"/>
  <c r="AZ488" i="9"/>
  <c r="BA488" i="9" s="1"/>
  <c r="AZ361" i="9"/>
  <c r="BA361" i="9" s="1"/>
  <c r="AZ181" i="9"/>
  <c r="BA181" i="9" s="1"/>
  <c r="AZ601" i="9"/>
  <c r="BA601" i="9" s="1"/>
  <c r="AZ331" i="9"/>
  <c r="BA331" i="9" s="1"/>
  <c r="AZ427" i="9"/>
  <c r="BA427" i="9" s="1"/>
  <c r="AZ687" i="9"/>
  <c r="BA687" i="9" s="1"/>
  <c r="AZ273" i="9"/>
  <c r="BA273" i="9" s="1"/>
  <c r="AZ462" i="9"/>
  <c r="BA462" i="9" s="1"/>
  <c r="AZ508" i="9"/>
  <c r="BA508" i="9" s="1"/>
  <c r="AZ585" i="9"/>
  <c r="BA585" i="9" s="1"/>
  <c r="AZ593" i="9"/>
  <c r="BA593" i="9" s="1"/>
  <c r="AZ203" i="9"/>
  <c r="BA203" i="9" s="1"/>
  <c r="AZ446" i="9"/>
  <c r="BA446" i="9" s="1"/>
  <c r="AZ558" i="9"/>
  <c r="BA558" i="9" s="1"/>
  <c r="AZ265" i="9"/>
  <c r="BA265" i="9" s="1"/>
  <c r="AZ599" i="9"/>
  <c r="BA599" i="9" s="1"/>
  <c r="AZ218" i="9"/>
  <c r="BA218" i="9" s="1"/>
  <c r="AZ472" i="9"/>
  <c r="BA472" i="9" s="1"/>
  <c r="AZ443" i="9"/>
  <c r="BA443" i="9" s="1"/>
  <c r="Y33" i="9"/>
  <c r="AC33" i="9" s="1"/>
  <c r="X33" i="9"/>
  <c r="AB33" i="9" s="1"/>
  <c r="W33" i="9"/>
  <c r="AA33" i="9" s="1"/>
  <c r="V33" i="9"/>
  <c r="Z33" i="9" s="1"/>
  <c r="C17" i="22"/>
  <c r="C18" i="22" s="1"/>
  <c r="C19" i="22" s="1"/>
  <c r="C20" i="22" s="1"/>
  <c r="C21" i="22" s="1"/>
  <c r="C22" i="22" s="1"/>
  <c r="C23" i="22" s="1"/>
  <c r="C48" i="22" s="1"/>
  <c r="C49" i="22" s="1"/>
  <c r="C50" i="22" s="1"/>
  <c r="C51" i="22" s="1"/>
  <c r="C52" i="22" s="1"/>
  <c r="C53" i="22" s="1"/>
  <c r="C54" i="22" s="1"/>
  <c r="C55" i="22" s="1"/>
  <c r="C56" i="22" s="1"/>
  <c r="C57" i="22" s="1"/>
  <c r="C58" i="22" s="1"/>
  <c r="C59" i="22" s="1"/>
  <c r="C60" i="22" s="1"/>
  <c r="C61" i="22" s="1"/>
  <c r="C62" i="22" s="1"/>
  <c r="C63" i="22" s="1"/>
  <c r="C64" i="22" s="1"/>
  <c r="C65" i="22" s="1"/>
  <c r="C66" i="22" s="1"/>
  <c r="C67" i="22" s="1"/>
  <c r="C68" i="22" s="1"/>
  <c r="C69" i="22" s="1"/>
  <c r="C70" i="22" s="1"/>
  <c r="C71" i="22" s="1"/>
  <c r="C72" i="22" s="1"/>
  <c r="C73" i="22" s="1"/>
  <c r="C74" i="22" s="1"/>
  <c r="C75" i="22" s="1"/>
  <c r="C76" i="22" s="1"/>
  <c r="C77" i="22" s="1"/>
  <c r="C78" i="22" s="1"/>
  <c r="C79" i="22" s="1"/>
  <c r="C80" i="22" s="1"/>
  <c r="C81" i="22" s="1"/>
  <c r="C82" i="22" s="1"/>
  <c r="C83" i="22" s="1"/>
  <c r="C84" i="22" s="1"/>
  <c r="C85" i="22" s="1"/>
  <c r="C86" i="22" s="1"/>
  <c r="C87" i="22" s="1"/>
  <c r="C88" i="22" s="1"/>
  <c r="C89" i="22" s="1"/>
  <c r="C90" i="22" s="1"/>
  <c r="C91" i="22" s="1"/>
  <c r="C92" i="22" s="1"/>
  <c r="C93" i="22" s="1"/>
  <c r="C94" i="22" s="1"/>
  <c r="C95" i="22" s="1"/>
  <c r="C96" i="22" s="1"/>
  <c r="C97" i="22" s="1"/>
  <c r="C98" i="22" s="1"/>
  <c r="C99" i="22" s="1"/>
  <c r="C100" i="22" s="1"/>
  <c r="C101" i="22" s="1"/>
  <c r="C102" i="22" s="1"/>
  <c r="C103" i="22" s="1"/>
  <c r="C104" i="22" s="1"/>
  <c r="C105" i="22" s="1"/>
  <c r="C106" i="22" s="1"/>
  <c r="C107" i="22" s="1"/>
  <c r="C108" i="22" s="1"/>
  <c r="C109" i="22" s="1"/>
  <c r="C110" i="22" s="1"/>
  <c r="C111" i="22" s="1"/>
  <c r="C112" i="22" s="1"/>
  <c r="C113" i="22" s="1"/>
  <c r="C114" i="22" s="1"/>
  <c r="C115" i="22" s="1"/>
  <c r="C116" i="22" s="1"/>
  <c r="C117" i="22" s="1"/>
  <c r="C118" i="22" s="1"/>
  <c r="C119" i="22" s="1"/>
  <c r="C120" i="22" s="1"/>
  <c r="C121" i="22" s="1"/>
  <c r="C122" i="22" s="1"/>
  <c r="C123" i="22" s="1"/>
  <c r="C124" i="22" s="1"/>
  <c r="C125" i="22" s="1"/>
  <c r="C126" i="22" s="1"/>
  <c r="C127" i="22" s="1"/>
  <c r="C128" i="22" s="1"/>
  <c r="C129" i="22" s="1"/>
  <c r="C130" i="22" s="1"/>
  <c r="C131" i="22" s="1"/>
  <c r="C132" i="22" s="1"/>
  <c r="C133" i="22" s="1"/>
  <c r="C134" i="22" s="1"/>
  <c r="C135" i="22" s="1"/>
  <c r="C136" i="22" s="1"/>
  <c r="C137" i="22" s="1"/>
  <c r="C138" i="22" s="1"/>
  <c r="C139" i="22" s="1"/>
  <c r="C140" i="22" s="1"/>
  <c r="C141" i="22" s="1"/>
  <c r="C142" i="22" s="1"/>
  <c r="C143" i="22" s="1"/>
  <c r="C144" i="22" s="1"/>
  <c r="C145" i="22" s="1"/>
  <c r="C146" i="22" s="1"/>
  <c r="C147" i="22" s="1"/>
  <c r="C148" i="22" s="1"/>
  <c r="C149" i="22" s="1"/>
  <c r="C150" i="22" s="1"/>
  <c r="C151" i="22" s="1"/>
  <c r="C152" i="22" s="1"/>
  <c r="C153" i="22" s="1"/>
  <c r="C154" i="22" s="1"/>
  <c r="C155" i="22" s="1"/>
  <c r="C156" i="22" s="1"/>
  <c r="C157" i="22" s="1"/>
  <c r="C158" i="22" s="1"/>
  <c r="C159" i="22" s="1"/>
  <c r="C160" i="22" s="1"/>
  <c r="C161" i="22" s="1"/>
  <c r="C162" i="22" s="1"/>
  <c r="C163" i="22" s="1"/>
  <c r="C164" i="22" s="1"/>
  <c r="C165" i="22" s="1"/>
  <c r="C166" i="22" s="1"/>
  <c r="C167" i="22" s="1"/>
  <c r="C168" i="22" s="1"/>
  <c r="C169" i="22" s="1"/>
  <c r="C170" i="22" s="1"/>
  <c r="C171" i="22" s="1"/>
  <c r="C172" i="22" s="1"/>
  <c r="C173" i="22" s="1"/>
  <c r="C174" i="22" s="1"/>
  <c r="C175" i="22" s="1"/>
  <c r="C176" i="22" s="1"/>
  <c r="C177" i="22" s="1"/>
  <c r="C178" i="22" s="1"/>
  <c r="C179" i="22" s="1"/>
  <c r="C180" i="22" s="1"/>
  <c r="C181" i="22" s="1"/>
  <c r="C182" i="22" s="1"/>
  <c r="C183" i="22" s="1"/>
  <c r="C184" i="22" s="1"/>
  <c r="C185" i="22" s="1"/>
  <c r="C186" i="22" s="1"/>
  <c r="C187" i="22" s="1"/>
  <c r="C188" i="22" s="1"/>
  <c r="C189" i="22" s="1"/>
  <c r="C190" i="22" s="1"/>
  <c r="C191" i="22" s="1"/>
  <c r="C192" i="22" s="1"/>
  <c r="C193" i="22" s="1"/>
  <c r="C194" i="22" s="1"/>
  <c r="C195" i="22" s="1"/>
  <c r="C196" i="22" s="1"/>
  <c r="C197" i="22" s="1"/>
  <c r="C198" i="22" s="1"/>
  <c r="C199" i="22" s="1"/>
  <c r="C200" i="22" s="1"/>
  <c r="C201" i="22" s="1"/>
  <c r="C202" i="22" s="1"/>
  <c r="C203" i="22" s="1"/>
  <c r="C204" i="22" s="1"/>
  <c r="C205" i="22" s="1"/>
  <c r="C206" i="22" s="1"/>
  <c r="C207" i="22" s="1"/>
  <c r="C208" i="22" s="1"/>
  <c r="C209" i="22" s="1"/>
  <c r="C210" i="22" s="1"/>
  <c r="C211" i="22" s="1"/>
  <c r="C212" i="22" s="1"/>
  <c r="C213" i="22" s="1"/>
  <c r="C214" i="22" s="1"/>
  <c r="C215" i="22" s="1"/>
  <c r="C216" i="22" s="1"/>
  <c r="C217" i="22" s="1"/>
  <c r="C218" i="22" s="1"/>
  <c r="C219" i="22" s="1"/>
  <c r="C220" i="22" s="1"/>
  <c r="C221" i="22" s="1"/>
  <c r="C222" i="22" s="1"/>
  <c r="C223" i="22" s="1"/>
  <c r="C224" i="22" s="1"/>
  <c r="C225" i="22" s="1"/>
  <c r="C226" i="22" s="1"/>
  <c r="C227" i="22" s="1"/>
  <c r="C228" i="22" s="1"/>
  <c r="C229" i="22" s="1"/>
  <c r="C230" i="22" s="1"/>
  <c r="C231" i="22" s="1"/>
  <c r="C232" i="22" s="1"/>
  <c r="C233" i="22" s="1"/>
  <c r="C234" i="22" s="1"/>
  <c r="C235" i="22" s="1"/>
  <c r="C236" i="22" s="1"/>
  <c r="C237" i="22" s="1"/>
  <c r="C238" i="22" s="1"/>
  <c r="C239" i="22" s="1"/>
  <c r="C240" i="22" s="1"/>
  <c r="C241" i="22" s="1"/>
  <c r="C242" i="22" s="1"/>
  <c r="C243" i="22" s="1"/>
  <c r="C244" i="22" s="1"/>
  <c r="C245" i="22" s="1"/>
  <c r="C246" i="22" s="1"/>
  <c r="C247" i="22" s="1"/>
  <c r="C248" i="22" s="1"/>
  <c r="C249" i="22" s="1"/>
  <c r="C250" i="22" s="1"/>
  <c r="C251" i="22" s="1"/>
  <c r="C252" i="22" s="1"/>
  <c r="C253" i="22" s="1"/>
  <c r="C254" i="22" s="1"/>
  <c r="C255" i="22" s="1"/>
  <c r="C256" i="22" s="1"/>
  <c r="C257" i="22" s="1"/>
  <c r="C258" i="22" s="1"/>
  <c r="C259" i="22" s="1"/>
  <c r="C260" i="22" s="1"/>
  <c r="C261" i="22" s="1"/>
  <c r="C262" i="22" s="1"/>
  <c r="C263" i="22" s="1"/>
  <c r="C264" i="22" s="1"/>
  <c r="C265" i="22" s="1"/>
  <c r="C266" i="22" s="1"/>
  <c r="C267" i="22" s="1"/>
  <c r="C268" i="22" s="1"/>
  <c r="C269" i="22" s="1"/>
  <c r="C270" i="22" s="1"/>
  <c r="C271" i="22" s="1"/>
  <c r="C272" i="22" s="1"/>
  <c r="C273" i="22" s="1"/>
  <c r="C274" i="22" s="1"/>
  <c r="C275" i="22" s="1"/>
  <c r="C276" i="22" s="1"/>
  <c r="C277" i="22" s="1"/>
  <c r="C278" i="22" s="1"/>
  <c r="C279" i="22" s="1"/>
  <c r="C280" i="22" s="1"/>
  <c r="C281" i="22" s="1"/>
  <c r="C282" i="22" s="1"/>
  <c r="C283" i="22" s="1"/>
  <c r="C284" i="22" s="1"/>
  <c r="C285" i="22" s="1"/>
  <c r="C286" i="22" s="1"/>
  <c r="C287" i="22" s="1"/>
  <c r="C288" i="22" s="1"/>
  <c r="C289" i="22" s="1"/>
  <c r="C290" i="22" s="1"/>
  <c r="C291" i="22" s="1"/>
  <c r="C292" i="22" s="1"/>
  <c r="C293" i="22" s="1"/>
  <c r="C294" i="22" s="1"/>
  <c r="C295" i="22" s="1"/>
  <c r="C296" i="22" s="1"/>
  <c r="C297" i="22" s="1"/>
  <c r="C298" i="22" s="1"/>
  <c r="C299" i="22" s="1"/>
  <c r="C300" i="22" s="1"/>
  <c r="C301" i="22" s="1"/>
  <c r="C302" i="22" s="1"/>
  <c r="C303" i="22" s="1"/>
  <c r="C304" i="22" s="1"/>
  <c r="C305" i="22" s="1"/>
  <c r="C306" i="22" s="1"/>
  <c r="C307" i="22" s="1"/>
  <c r="C308" i="22" s="1"/>
  <c r="C309" i="22" s="1"/>
  <c r="C310" i="22" s="1"/>
  <c r="C311" i="22" s="1"/>
  <c r="C312" i="22" s="1"/>
  <c r="C313" i="22" s="1"/>
  <c r="C314" i="22" s="1"/>
  <c r="C315" i="22" s="1"/>
  <c r="C316" i="22" s="1"/>
  <c r="C317" i="22" s="1"/>
  <c r="C318" i="22" s="1"/>
  <c r="C319" i="22" s="1"/>
  <c r="C320" i="22" s="1"/>
  <c r="C321" i="22" s="1"/>
  <c r="C322" i="22" s="1"/>
  <c r="C323" i="22" s="1"/>
  <c r="C324" i="22" s="1"/>
  <c r="C325" i="22" s="1"/>
  <c r="C326" i="22" s="1"/>
  <c r="C327" i="22" s="1"/>
  <c r="C328" i="22" s="1"/>
  <c r="C329" i="22" s="1"/>
  <c r="C330" i="22" s="1"/>
  <c r="C331" i="22" s="1"/>
  <c r="C332" i="22" s="1"/>
  <c r="C333" i="22" s="1"/>
  <c r="C334" i="22" s="1"/>
  <c r="C335" i="22" s="1"/>
  <c r="C336" i="22" s="1"/>
  <c r="C337" i="22" s="1"/>
  <c r="C338" i="22" s="1"/>
  <c r="C339" i="22" s="1"/>
  <c r="C340" i="22" s="1"/>
  <c r="C341" i="22" s="1"/>
  <c r="C342" i="22" s="1"/>
  <c r="C343" i="22" s="1"/>
  <c r="C344" i="22" s="1"/>
  <c r="C345" i="22" s="1"/>
  <c r="C346" i="22" s="1"/>
  <c r="C347" i="22" s="1"/>
  <c r="C348" i="22" s="1"/>
  <c r="C349" i="22" s="1"/>
  <c r="C350" i="22" s="1"/>
  <c r="C351" i="22" s="1"/>
  <c r="C352" i="22" s="1"/>
  <c r="C353" i="22" s="1"/>
  <c r="C354" i="22" s="1"/>
  <c r="C355" i="22" s="1"/>
  <c r="C356" i="22" s="1"/>
  <c r="C357" i="22" s="1"/>
  <c r="C358" i="22" s="1"/>
  <c r="C359" i="22" s="1"/>
  <c r="C360" i="22" s="1"/>
  <c r="C361" i="22" s="1"/>
  <c r="C362" i="22" s="1"/>
  <c r="C363" i="22" s="1"/>
  <c r="C364" i="22" s="1"/>
  <c r="C365" i="22" s="1"/>
  <c r="C366" i="22" s="1"/>
  <c r="C367" i="22" s="1"/>
  <c r="C368" i="22" s="1"/>
  <c r="C369" i="22" s="1"/>
  <c r="C370" i="22" s="1"/>
  <c r="C371" i="22" s="1"/>
  <c r="C372" i="22" s="1"/>
  <c r="C373" i="22" s="1"/>
  <c r="C374" i="22" s="1"/>
  <c r="C375" i="22" s="1"/>
  <c r="C376" i="22" s="1"/>
  <c r="C377" i="22" s="1"/>
  <c r="C378" i="22" s="1"/>
  <c r="C379" i="22" s="1"/>
  <c r="C380" i="22" s="1"/>
  <c r="C381" i="22" s="1"/>
  <c r="C382" i="22" s="1"/>
  <c r="C383" i="22" s="1"/>
  <c r="C384" i="22" s="1"/>
  <c r="C385" i="22" s="1"/>
  <c r="C386" i="22" s="1"/>
  <c r="C387" i="22" s="1"/>
  <c r="C388" i="22" s="1"/>
  <c r="C389" i="22" s="1"/>
  <c r="C390" i="22" s="1"/>
  <c r="C391" i="22" s="1"/>
  <c r="C392" i="22" s="1"/>
  <c r="C393" i="22" s="1"/>
  <c r="C394" i="22" s="1"/>
  <c r="C395" i="22" s="1"/>
  <c r="C396" i="22" s="1"/>
  <c r="C397" i="22" s="1"/>
  <c r="C398" i="22" s="1"/>
  <c r="C399" i="22" s="1"/>
  <c r="C400" i="22" s="1"/>
  <c r="C401" i="22" s="1"/>
  <c r="C402" i="22" s="1"/>
  <c r="C403" i="22" s="1"/>
  <c r="C404" i="22" s="1"/>
  <c r="C405" i="22" s="1"/>
  <c r="C406" i="22" s="1"/>
  <c r="C407" i="22" s="1"/>
  <c r="C408" i="22" s="1"/>
  <c r="C409" i="22" s="1"/>
  <c r="C410" i="22" s="1"/>
  <c r="C411" i="22" s="1"/>
  <c r="C412" i="22" s="1"/>
  <c r="C413" i="22" s="1"/>
  <c r="C414" i="22" s="1"/>
  <c r="C415" i="22" s="1"/>
  <c r="C416" i="22" s="1"/>
  <c r="C417" i="22" s="1"/>
  <c r="C418" i="22" s="1"/>
  <c r="C419" i="22" s="1"/>
  <c r="C420" i="22" s="1"/>
  <c r="C421" i="22" s="1"/>
  <c r="C422" i="22" s="1"/>
  <c r="C423" i="22" s="1"/>
  <c r="C424" i="22" s="1"/>
  <c r="C425" i="22" s="1"/>
  <c r="C426" i="22" s="1"/>
  <c r="C427" i="22" s="1"/>
  <c r="C428" i="22" s="1"/>
  <c r="C429" i="22" s="1"/>
  <c r="C430" i="22" s="1"/>
  <c r="C431" i="22" s="1"/>
  <c r="C432" i="22" s="1"/>
  <c r="C433" i="22" s="1"/>
  <c r="C434" i="22" s="1"/>
  <c r="C435" i="22" s="1"/>
  <c r="C436" i="22" s="1"/>
  <c r="C437" i="22" s="1"/>
  <c r="C438" i="22" s="1"/>
  <c r="C439" i="22" s="1"/>
  <c r="C440" i="22" s="1"/>
  <c r="C441" i="22" s="1"/>
  <c r="C442" i="22" s="1"/>
  <c r="C443" i="22" s="1"/>
  <c r="C444" i="22" s="1"/>
  <c r="C445" i="22" s="1"/>
  <c r="C446" i="22" s="1"/>
  <c r="C447" i="22" s="1"/>
  <c r="C448" i="22" s="1"/>
  <c r="C449" i="22" s="1"/>
  <c r="C450" i="22" s="1"/>
  <c r="C451" i="22" s="1"/>
  <c r="C452" i="22" s="1"/>
  <c r="C453" i="22" s="1"/>
  <c r="C454" i="22" s="1"/>
  <c r="C455" i="22" s="1"/>
  <c r="C456" i="22" s="1"/>
  <c r="C457" i="22" s="1"/>
  <c r="C458" i="22" s="1"/>
  <c r="C459" i="22" s="1"/>
  <c r="C460" i="22" s="1"/>
  <c r="C461" i="22" s="1"/>
  <c r="C462" i="22" s="1"/>
  <c r="C463" i="22" s="1"/>
  <c r="C464" i="22" s="1"/>
  <c r="C465" i="22" s="1"/>
  <c r="C466" i="22" s="1"/>
  <c r="C467" i="22" s="1"/>
  <c r="C468" i="22" s="1"/>
  <c r="C469" i="22" s="1"/>
  <c r="C470" i="22" s="1"/>
  <c r="C471" i="22" s="1"/>
  <c r="C472" i="22" s="1"/>
  <c r="C473" i="22" s="1"/>
  <c r="C474" i="22" s="1"/>
  <c r="C475" i="22" s="1"/>
  <c r="C476" i="22" s="1"/>
  <c r="C477" i="22" s="1"/>
  <c r="C478" i="22" s="1"/>
  <c r="C479" i="22" s="1"/>
  <c r="C480" i="22" s="1"/>
  <c r="C481" i="22" s="1"/>
  <c r="C482" i="22" s="1"/>
  <c r="C483" i="22" s="1"/>
  <c r="C484" i="22" s="1"/>
  <c r="C485" i="22" s="1"/>
  <c r="C486" i="22" s="1"/>
  <c r="C487" i="22" s="1"/>
  <c r="C488" i="22" s="1"/>
  <c r="C489" i="22" s="1"/>
  <c r="C490" i="22" s="1"/>
  <c r="C491" i="22" s="1"/>
  <c r="C492" i="22" s="1"/>
  <c r="C493" i="22" s="1"/>
  <c r="C494" i="22" s="1"/>
  <c r="C495" i="22" s="1"/>
  <c r="C496" i="22" s="1"/>
  <c r="C497" i="22" s="1"/>
  <c r="C498" i="22" s="1"/>
  <c r="C499" i="22" s="1"/>
  <c r="C500" i="22" s="1"/>
  <c r="C501" i="22" s="1"/>
  <c r="C502" i="22" s="1"/>
  <c r="C503" i="22" s="1"/>
  <c r="C504" i="22" s="1"/>
  <c r="C505" i="22" s="1"/>
  <c r="C506" i="22" s="1"/>
  <c r="C507" i="22" s="1"/>
  <c r="C508" i="22" s="1"/>
  <c r="C509" i="22" s="1"/>
  <c r="C510" i="22" s="1"/>
  <c r="C511" i="22" s="1"/>
  <c r="C512" i="22" s="1"/>
  <c r="C513" i="22" s="1"/>
  <c r="C514" i="22" s="1"/>
  <c r="C515" i="22" s="1"/>
  <c r="C516" i="22" s="1"/>
  <c r="C517" i="22" s="1"/>
  <c r="C518" i="22" s="1"/>
  <c r="C519" i="22" s="1"/>
  <c r="C520" i="22" s="1"/>
  <c r="C521" i="22" s="1"/>
  <c r="C522" i="22" s="1"/>
  <c r="C523" i="22" s="1"/>
  <c r="C524" i="22" s="1"/>
  <c r="C525" i="22" s="1"/>
  <c r="C526" i="22" s="1"/>
  <c r="C527" i="22" s="1"/>
  <c r="C528" i="22" s="1"/>
  <c r="C529" i="22" s="1"/>
  <c r="C530" i="22" s="1"/>
  <c r="C531" i="22" s="1"/>
  <c r="C532" i="22" s="1"/>
  <c r="C533" i="22" s="1"/>
  <c r="C534" i="22" s="1"/>
  <c r="C535" i="22" s="1"/>
  <c r="C536" i="22" s="1"/>
  <c r="C537" i="22" s="1"/>
  <c r="C538" i="22" s="1"/>
  <c r="C539" i="22" s="1"/>
  <c r="C540" i="22" s="1"/>
  <c r="C541" i="22" s="1"/>
  <c r="C542" i="22" s="1"/>
  <c r="C543" i="22" s="1"/>
  <c r="C544" i="22" s="1"/>
  <c r="C545" i="22" s="1"/>
  <c r="C546" i="22" s="1"/>
  <c r="C547" i="22" s="1"/>
  <c r="C548" i="22" s="1"/>
  <c r="C549" i="22" s="1"/>
  <c r="C550" i="22" s="1"/>
  <c r="C551" i="22" s="1"/>
  <c r="C552" i="22" s="1"/>
  <c r="C553" i="22" s="1"/>
  <c r="C554" i="22" s="1"/>
  <c r="C555" i="22" s="1"/>
  <c r="C556" i="22" s="1"/>
  <c r="C557" i="22" s="1"/>
  <c r="C558" i="22" s="1"/>
  <c r="C559" i="22" s="1"/>
  <c r="C560" i="22" s="1"/>
  <c r="C561" i="22" s="1"/>
  <c r="C562" i="22" s="1"/>
  <c r="C563" i="22" s="1"/>
  <c r="C564" i="22" s="1"/>
  <c r="C565" i="22" s="1"/>
  <c r="C566" i="22" s="1"/>
  <c r="C567" i="22" s="1"/>
  <c r="C568" i="22" s="1"/>
  <c r="C569" i="22" s="1"/>
  <c r="C570" i="22" s="1"/>
  <c r="C571" i="22" s="1"/>
  <c r="C572" i="22" s="1"/>
  <c r="C573" i="22" s="1"/>
  <c r="C574" i="22" s="1"/>
  <c r="C575" i="22" s="1"/>
  <c r="C576" i="22" s="1"/>
  <c r="C577" i="22" s="1"/>
  <c r="C578" i="22" s="1"/>
  <c r="C579" i="22" s="1"/>
  <c r="C580" i="22" s="1"/>
  <c r="C581" i="22" s="1"/>
  <c r="C582" i="22" s="1"/>
  <c r="C583" i="22" s="1"/>
  <c r="C584" i="22" s="1"/>
  <c r="C585" i="22" s="1"/>
  <c r="C586" i="22" s="1"/>
  <c r="C587" i="22" s="1"/>
  <c r="C588" i="22" s="1"/>
  <c r="C589" i="22" s="1"/>
  <c r="C590" i="22" s="1"/>
  <c r="C591" i="22" s="1"/>
  <c r="C592" i="22" s="1"/>
  <c r="C593" i="22" s="1"/>
  <c r="C594" i="22" s="1"/>
  <c r="C595" i="22" s="1"/>
  <c r="C596" i="22" s="1"/>
  <c r="C597" i="22" s="1"/>
  <c r="C598" i="22" s="1"/>
  <c r="C599" i="22" s="1"/>
  <c r="C600" i="22" s="1"/>
  <c r="C601" i="22" s="1"/>
  <c r="C602" i="22" s="1"/>
  <c r="C603" i="22" s="1"/>
  <c r="C604" i="22" s="1"/>
  <c r="C605" i="22" s="1"/>
  <c r="C606" i="22" s="1"/>
  <c r="C607" i="22" s="1"/>
  <c r="C608" i="22" s="1"/>
  <c r="C609" i="22" s="1"/>
  <c r="C610" i="22" s="1"/>
  <c r="C611" i="22" s="1"/>
  <c r="C612" i="22" s="1"/>
  <c r="C613" i="22" s="1"/>
  <c r="C614" i="22" s="1"/>
  <c r="C615" i="22" s="1"/>
  <c r="C616" i="22" s="1"/>
  <c r="C617" i="22" s="1"/>
  <c r="C618" i="22" s="1"/>
  <c r="C619" i="22" s="1"/>
  <c r="C620" i="22" s="1"/>
  <c r="C621" i="22" s="1"/>
  <c r="C622" i="22" s="1"/>
  <c r="C623" i="22" s="1"/>
  <c r="C624" i="22" s="1"/>
  <c r="C625" i="22" s="1"/>
  <c r="C626" i="22" s="1"/>
  <c r="C627" i="22" s="1"/>
  <c r="C628" i="22" s="1"/>
  <c r="C629" i="22" s="1"/>
  <c r="C630" i="22" s="1"/>
  <c r="C631" i="22" s="1"/>
  <c r="C632" i="22" s="1"/>
  <c r="C633" i="22" s="1"/>
  <c r="C634" i="22" s="1"/>
  <c r="C635" i="22" s="1"/>
  <c r="C636" i="22" s="1"/>
  <c r="C637" i="22" s="1"/>
  <c r="C638" i="22" s="1"/>
  <c r="C639" i="22" s="1"/>
  <c r="C640" i="22" s="1"/>
  <c r="C641" i="22" s="1"/>
  <c r="C642" i="22" s="1"/>
  <c r="C643" i="22" s="1"/>
  <c r="C644" i="22" s="1"/>
  <c r="C645" i="22" s="1"/>
  <c r="C646" i="22" s="1"/>
  <c r="C647" i="22" s="1"/>
  <c r="C648" i="22" s="1"/>
  <c r="C649" i="22" s="1"/>
  <c r="C650" i="22" s="1"/>
  <c r="C651" i="22" s="1"/>
  <c r="C652" i="22" s="1"/>
  <c r="C653" i="22" s="1"/>
  <c r="C654" i="22" s="1"/>
  <c r="C655" i="22" s="1"/>
  <c r="C656" i="22" s="1"/>
  <c r="C657" i="22" s="1"/>
  <c r="C658" i="22" s="1"/>
  <c r="C659" i="22" s="1"/>
  <c r="C660" i="22" s="1"/>
  <c r="C661" i="22" s="1"/>
  <c r="C662" i="22" s="1"/>
  <c r="C663" i="22" s="1"/>
  <c r="C664" i="22" s="1"/>
  <c r="C665" i="22" s="1"/>
  <c r="C666" i="22" s="1"/>
  <c r="C667" i="22" s="1"/>
  <c r="C668" i="22" s="1"/>
  <c r="C669" i="22" s="1"/>
  <c r="C670" i="22" s="1"/>
  <c r="C671" i="22" s="1"/>
  <c r="C672" i="22" s="1"/>
  <c r="C673" i="22" s="1"/>
  <c r="C674" i="22" s="1"/>
  <c r="C675" i="22" s="1"/>
  <c r="C676" i="22" s="1"/>
  <c r="C677" i="22" s="1"/>
  <c r="C678" i="22" s="1"/>
  <c r="C679" i="22" s="1"/>
  <c r="C680" i="22" s="1"/>
  <c r="C681" i="22" s="1"/>
  <c r="C682" i="22" s="1"/>
  <c r="C683" i="22" s="1"/>
  <c r="C684" i="22" s="1"/>
  <c r="C685" i="22" s="1"/>
  <c r="C686" i="22" s="1"/>
  <c r="C687" i="22" s="1"/>
  <c r="C688" i="22" s="1"/>
  <c r="C689" i="22" s="1"/>
  <c r="C690" i="22" s="1"/>
  <c r="C691" i="22" s="1"/>
  <c r="C692" i="22" s="1"/>
  <c r="C693" i="22" s="1"/>
  <c r="C694" i="22" s="1"/>
  <c r="C695" i="22" s="1"/>
  <c r="C696" i="22" s="1"/>
  <c r="C697" i="22" s="1"/>
  <c r="C698" i="22" s="1"/>
  <c r="C699" i="22" s="1"/>
  <c r="C700" i="22" s="1"/>
  <c r="C701" i="22" s="1"/>
  <c r="C702" i="22" s="1"/>
  <c r="C703" i="22" s="1"/>
  <c r="C704" i="22" s="1"/>
  <c r="C705" i="22" s="1"/>
  <c r="C706" i="22" s="1"/>
  <c r="C707" i="22" s="1"/>
  <c r="C708" i="22" s="1"/>
  <c r="C709" i="22" s="1"/>
  <c r="C710" i="22" s="1"/>
  <c r="C711" i="22" s="1"/>
  <c r="C712" i="22" s="1"/>
  <c r="C713" i="22" s="1"/>
  <c r="C714" i="22" s="1"/>
  <c r="C715" i="22" s="1"/>
  <c r="C716" i="22" s="1"/>
  <c r="C717" i="22" s="1"/>
  <c r="C718" i="22" s="1"/>
  <c r="C719" i="22" s="1"/>
  <c r="C720" i="22" s="1"/>
  <c r="C721" i="22" s="1"/>
  <c r="C722" i="22" s="1"/>
  <c r="C723" i="22" s="1"/>
  <c r="C724" i="22" s="1"/>
  <c r="C725" i="22" s="1"/>
  <c r="C726" i="22" s="1"/>
  <c r="C727" i="22" s="1"/>
  <c r="C728" i="22" s="1"/>
  <c r="C729" i="22" s="1"/>
  <c r="C730" i="22" s="1"/>
  <c r="C731" i="22" s="1"/>
  <c r="C732" i="22" s="1"/>
  <c r="C733" i="22" s="1"/>
  <c r="C734" i="22" s="1"/>
  <c r="C735" i="22" s="1"/>
  <c r="C736" i="22" s="1"/>
  <c r="C737" i="22" s="1"/>
  <c r="C738" i="22" s="1"/>
  <c r="C739" i="22" s="1"/>
  <c r="C740" i="22" s="1"/>
  <c r="C741" i="22" s="1"/>
  <c r="C742" i="22" s="1"/>
  <c r="C743" i="22" s="1"/>
  <c r="C744" i="22" s="1"/>
  <c r="C745" i="22" s="1"/>
  <c r="C746" i="22" s="1"/>
  <c r="C747" i="22" s="1"/>
  <c r="C748" i="22" s="1"/>
  <c r="C749" i="22" s="1"/>
  <c r="C750" i="22" s="1"/>
  <c r="C751" i="22" s="1"/>
  <c r="C752" i="22" s="1"/>
  <c r="C753" i="22" s="1"/>
  <c r="C754" i="22" s="1"/>
  <c r="C755" i="22" s="1"/>
  <c r="C756" i="22" s="1"/>
  <c r="C757" i="22" s="1"/>
  <c r="C758" i="22" s="1"/>
  <c r="C759" i="22" s="1"/>
  <c r="C760" i="22" s="1"/>
  <c r="C761" i="22" s="1"/>
  <c r="C762" i="22" s="1"/>
  <c r="C763" i="22" s="1"/>
  <c r="C764" i="22" s="1"/>
  <c r="C765" i="22" s="1"/>
  <c r="C766" i="22" s="1"/>
  <c r="C767" i="22" s="1"/>
  <c r="C768" i="22" s="1"/>
  <c r="C769" i="22" s="1"/>
  <c r="C770" i="22" s="1"/>
  <c r="C771" i="22" s="1"/>
  <c r="C772" i="22" s="1"/>
  <c r="C773" i="22" s="1"/>
  <c r="C774" i="22" s="1"/>
  <c r="C775" i="22" s="1"/>
  <c r="C776" i="22" s="1"/>
  <c r="C777" i="22" s="1"/>
  <c r="C778" i="22" s="1"/>
  <c r="C779" i="22" s="1"/>
  <c r="C780" i="22" s="1"/>
  <c r="C781" i="22" s="1"/>
  <c r="C782" i="22" s="1"/>
  <c r="C783" i="22" s="1"/>
  <c r="C784" i="22" s="1"/>
  <c r="C785" i="22" s="1"/>
  <c r="C786" i="22" s="1"/>
  <c r="C787" i="22" s="1"/>
  <c r="C788" i="22" s="1"/>
  <c r="C789" i="22" s="1"/>
  <c r="C790" i="22" s="1"/>
  <c r="C791" i="22" s="1"/>
  <c r="C792" i="22" s="1"/>
  <c r="C793" i="22" s="1"/>
  <c r="C794" i="22" s="1"/>
  <c r="C795" i="22" s="1"/>
  <c r="C796" i="22" s="1"/>
  <c r="C797" i="22" s="1"/>
  <c r="C798" i="22" s="1"/>
  <c r="C799" i="22" s="1"/>
  <c r="C800" i="22" s="1"/>
  <c r="C801" i="22" s="1"/>
  <c r="C802" i="22" s="1"/>
  <c r="C803" i="22" s="1"/>
  <c r="C804" i="22" s="1"/>
  <c r="C805" i="22" s="1"/>
  <c r="C806" i="22" s="1"/>
  <c r="C807" i="22" s="1"/>
  <c r="C808" i="22" s="1"/>
  <c r="C809" i="22" s="1"/>
  <c r="C810" i="22" s="1"/>
  <c r="C811" i="22" s="1"/>
  <c r="C812" i="22" s="1"/>
  <c r="C813" i="22" s="1"/>
  <c r="C814" i="22" s="1"/>
  <c r="C815" i="22" s="1"/>
  <c r="C816" i="22" s="1"/>
  <c r="C817" i="22" s="1"/>
  <c r="C818" i="22" s="1"/>
  <c r="C819" i="22" s="1"/>
  <c r="C820" i="22" s="1"/>
  <c r="C821" i="22" s="1"/>
  <c r="C822" i="22" s="1"/>
  <c r="C823" i="22" s="1"/>
  <c r="C824" i="22" s="1"/>
  <c r="C825" i="22" s="1"/>
  <c r="C826" i="22" s="1"/>
  <c r="C827" i="22" s="1"/>
  <c r="C828" i="22" s="1"/>
  <c r="C829" i="22" s="1"/>
  <c r="C830" i="22" s="1"/>
  <c r="C831" i="22" s="1"/>
  <c r="C832" i="22" s="1"/>
  <c r="C833" i="22" s="1"/>
  <c r="C834" i="22" s="1"/>
  <c r="C835" i="22" s="1"/>
  <c r="C836" i="22" s="1"/>
  <c r="C837" i="22" s="1"/>
  <c r="C838" i="22" s="1"/>
  <c r="C839" i="22" s="1"/>
  <c r="C840" i="22" s="1"/>
  <c r="C841" i="22" s="1"/>
  <c r="C842" i="22" s="1"/>
  <c r="C843" i="22" s="1"/>
  <c r="C844" i="22" s="1"/>
  <c r="C845" i="22" s="1"/>
  <c r="C846" i="22" s="1"/>
  <c r="C847" i="22" s="1"/>
  <c r="C848" i="22" s="1"/>
  <c r="C849" i="22" s="1"/>
  <c r="C850" i="22" s="1"/>
  <c r="C851" i="22" s="1"/>
  <c r="C852" i="22" s="1"/>
  <c r="C853" i="22" s="1"/>
  <c r="C854" i="22" s="1"/>
  <c r="C855" i="22" s="1"/>
  <c r="C856" i="22" s="1"/>
  <c r="C857" i="22" s="1"/>
  <c r="C858" i="22" s="1"/>
  <c r="C859" i="22" s="1"/>
  <c r="C860" i="22" s="1"/>
  <c r="C861" i="22" s="1"/>
  <c r="C862" i="22" s="1"/>
  <c r="C863" i="22" s="1"/>
  <c r="C864" i="22" s="1"/>
  <c r="C865" i="22" s="1"/>
  <c r="C866" i="22" s="1"/>
  <c r="C867" i="22" s="1"/>
  <c r="C868" i="22" s="1"/>
  <c r="C869" i="22" s="1"/>
  <c r="C870" i="22" s="1"/>
  <c r="C871" i="22" s="1"/>
  <c r="C872" i="22" s="1"/>
  <c r="C873" i="22" s="1"/>
  <c r="C874" i="22" s="1"/>
  <c r="C875" i="22" s="1"/>
  <c r="C876" i="22" s="1"/>
  <c r="C877" i="22" s="1"/>
  <c r="C878" i="22" s="1"/>
  <c r="C879" i="22" s="1"/>
  <c r="C880" i="22" s="1"/>
  <c r="C881" i="22" s="1"/>
  <c r="C882" i="22" s="1"/>
  <c r="C883" i="22" s="1"/>
  <c r="C884" i="22" s="1"/>
  <c r="C885" i="22" s="1"/>
  <c r="C886" i="22" s="1"/>
  <c r="C887" i="22" s="1"/>
  <c r="C888" i="22" s="1"/>
  <c r="C889" i="22" s="1"/>
  <c r="C890" i="22" s="1"/>
  <c r="C891" i="22" s="1"/>
  <c r="C892" i="22" s="1"/>
  <c r="C893" i="22" s="1"/>
  <c r="C894" i="22" s="1"/>
  <c r="C895" i="22" s="1"/>
  <c r="C896" i="22" s="1"/>
  <c r="C897" i="22" s="1"/>
  <c r="C898" i="22" s="1"/>
  <c r="C899" i="22" s="1"/>
  <c r="C900" i="22" s="1"/>
  <c r="C901" i="22" s="1"/>
  <c r="C902" i="22" s="1"/>
  <c r="C903" i="22" s="1"/>
  <c r="C904" i="22" s="1"/>
  <c r="C905" i="22" s="1"/>
  <c r="C906" i="22" s="1"/>
  <c r="C907" i="22" s="1"/>
  <c r="C908" i="22" s="1"/>
  <c r="C909" i="22" s="1"/>
  <c r="C910" i="22" s="1"/>
  <c r="C911" i="22" s="1"/>
  <c r="C912" i="22" s="1"/>
  <c r="C913" i="22" s="1"/>
  <c r="C914" i="22" s="1"/>
  <c r="C915" i="22" s="1"/>
  <c r="C916" i="22" s="1"/>
  <c r="C917" i="22" s="1"/>
  <c r="C918" i="22" s="1"/>
  <c r="C919" i="22" s="1"/>
  <c r="C920" i="22" s="1"/>
  <c r="C921" i="22" s="1"/>
  <c r="C922" i="22" s="1"/>
  <c r="C923" i="22" s="1"/>
  <c r="C924" i="22" s="1"/>
  <c r="C925" i="22" s="1"/>
  <c r="C926" i="22" s="1"/>
  <c r="C927" i="22" s="1"/>
  <c r="C928" i="22" s="1"/>
  <c r="C929" i="22" s="1"/>
  <c r="C930" i="22" s="1"/>
  <c r="C931" i="22" s="1"/>
  <c r="C932" i="22" s="1"/>
  <c r="C933" i="22" s="1"/>
  <c r="C934" i="22" s="1"/>
  <c r="C935" i="22" s="1"/>
  <c r="C936" i="22" s="1"/>
  <c r="C937" i="22" s="1"/>
  <c r="C938" i="22" s="1"/>
  <c r="C939" i="22" s="1"/>
  <c r="C940" i="22" s="1"/>
  <c r="C941" i="22" s="1"/>
  <c r="C942" i="22" s="1"/>
  <c r="C943" i="22" s="1"/>
  <c r="C944" i="22" s="1"/>
  <c r="C945" i="22" s="1"/>
  <c r="C946" i="22" s="1"/>
  <c r="C947" i="22" s="1"/>
  <c r="C948" i="22" s="1"/>
  <c r="C949" i="22" s="1"/>
  <c r="C950" i="22" s="1"/>
  <c r="C951" i="22" s="1"/>
  <c r="C952" i="22" s="1"/>
  <c r="C953" i="22" s="1"/>
  <c r="C954" i="22" s="1"/>
  <c r="C955" i="22" s="1"/>
  <c r="C956" i="22" s="1"/>
  <c r="C957" i="22" s="1"/>
  <c r="C958" i="22" s="1"/>
  <c r="C959" i="22" s="1"/>
  <c r="C960" i="22" s="1"/>
  <c r="C961" i="22" s="1"/>
  <c r="C962" i="22" s="1"/>
  <c r="C963" i="22" s="1"/>
  <c r="C964" i="22" s="1"/>
  <c r="C965" i="22" s="1"/>
  <c r="C966" i="22" s="1"/>
  <c r="C967" i="22" s="1"/>
  <c r="C968" i="22" s="1"/>
  <c r="C969" i="22" s="1"/>
  <c r="C970" i="22" s="1"/>
  <c r="C971" i="22" s="1"/>
  <c r="C972" i="22" s="1"/>
  <c r="C973" i="22" s="1"/>
  <c r="C974" i="22" s="1"/>
  <c r="C975" i="22" s="1"/>
  <c r="C976" i="22" s="1"/>
  <c r="C977" i="22" s="1"/>
  <c r="C978" i="22" s="1"/>
  <c r="C979" i="22" s="1"/>
  <c r="C980" i="22" s="1"/>
  <c r="C981" i="22" s="1"/>
  <c r="C982" i="22" s="1"/>
  <c r="C983" i="22" s="1"/>
  <c r="C984" i="22" s="1"/>
  <c r="C985" i="22" s="1"/>
  <c r="C986" i="22" s="1"/>
  <c r="C987" i="22" s="1"/>
  <c r="C988" i="22" s="1"/>
  <c r="C989" i="22" s="1"/>
  <c r="C990" i="22" s="1"/>
  <c r="C991" i="22" s="1"/>
  <c r="C992" i="22" s="1"/>
  <c r="C993" i="22" s="1"/>
  <c r="C994" i="22" s="1"/>
  <c r="C995" i="22" s="1"/>
  <c r="C996" i="22" s="1"/>
  <c r="C997" i="22" s="1"/>
  <c r="C998" i="22" s="1"/>
  <c r="C999" i="22" s="1"/>
  <c r="C1000" i="22" s="1"/>
  <c r="C1001" i="22" s="1"/>
  <c r="C1002" i="22" s="1"/>
  <c r="C1003" i="22" s="1"/>
  <c r="C1004" i="22" s="1"/>
  <c r="C1005" i="22" s="1"/>
  <c r="C1006" i="22" s="1"/>
  <c r="C1007" i="22" s="1"/>
  <c r="C1008" i="22" s="1"/>
  <c r="C1009" i="22" s="1"/>
  <c r="C1010" i="22" s="1"/>
  <c r="C1011" i="22" s="1"/>
  <c r="C1012" i="22" s="1"/>
  <c r="C1013" i="22" s="1"/>
  <c r="C1014" i="22" s="1"/>
  <c r="C1015" i="22" s="1"/>
  <c r="AZ663" i="9" l="1"/>
  <c r="BA663" i="9" s="1"/>
  <c r="AZ646" i="9"/>
  <c r="BA646" i="9" s="1"/>
  <c r="AZ666" i="9"/>
  <c r="BA666" i="9" s="1"/>
  <c r="AZ398" i="9"/>
  <c r="BA398" i="9" s="1"/>
  <c r="AZ683" i="9"/>
  <c r="BA683" i="9" s="1"/>
  <c r="AZ626" i="9"/>
  <c r="BA626" i="9" s="1"/>
  <c r="BD576" i="9"/>
  <c r="BE576" i="9" s="1"/>
  <c r="BF576" i="9" s="1"/>
  <c r="AZ187" i="9"/>
  <c r="BA187" i="9" s="1"/>
  <c r="AZ403" i="9"/>
  <c r="BA403" i="9" s="1"/>
  <c r="AZ291" i="9"/>
  <c r="BA291" i="9" s="1"/>
  <c r="AZ270" i="9"/>
  <c r="BA270" i="9" s="1"/>
  <c r="AZ246" i="9"/>
  <c r="BA246" i="9" s="1"/>
  <c r="AZ336" i="9"/>
  <c r="BA336" i="9" s="1"/>
  <c r="AZ370" i="9"/>
  <c r="BA370" i="9" s="1"/>
  <c r="AZ279" i="9"/>
  <c r="BA279" i="9" s="1"/>
  <c r="AZ662" i="9"/>
  <c r="BA662" i="9" s="1"/>
  <c r="BD266" i="9"/>
  <c r="BE266" i="9" s="1"/>
  <c r="BF266" i="9" s="1"/>
  <c r="AZ638" i="9"/>
  <c r="BA638" i="9" s="1"/>
  <c r="AZ233" i="9"/>
  <c r="BA233" i="9" s="1"/>
  <c r="AZ165" i="9"/>
  <c r="BA165" i="9" s="1"/>
  <c r="BD210" i="9"/>
  <c r="BE210" i="9" s="1"/>
  <c r="BF210" i="9" s="1"/>
  <c r="AZ544" i="9"/>
  <c r="BA544" i="9" s="1"/>
  <c r="AZ390" i="9"/>
  <c r="BA390" i="9" s="1"/>
  <c r="B804" i="25"/>
  <c r="AZ655" i="9"/>
  <c r="BA655" i="9" s="1"/>
  <c r="AZ542" i="9"/>
  <c r="BA542" i="9" s="1"/>
  <c r="AZ543" i="9"/>
  <c r="BA543" i="9" s="1"/>
  <c r="BD583" i="9"/>
  <c r="BE583" i="9" s="1"/>
  <c r="BF583" i="9" s="1"/>
  <c r="AZ661" i="9"/>
  <c r="BA661" i="9" s="1"/>
  <c r="AZ195" i="9"/>
  <c r="BA195" i="9" s="1"/>
  <c r="AW125" i="9"/>
  <c r="AZ125" i="9"/>
  <c r="AW93" i="9"/>
  <c r="AZ93" i="9"/>
  <c r="BA97" i="9"/>
  <c r="BD97" i="9"/>
  <c r="BE97" i="9" s="1"/>
  <c r="BA92" i="9"/>
  <c r="BD92" i="9"/>
  <c r="BE92" i="9" s="1"/>
  <c r="AW154" i="9"/>
  <c r="AZ154" i="9"/>
  <c r="BA104" i="9"/>
  <c r="BD104" i="9"/>
  <c r="BE104" i="9" s="1"/>
  <c r="BA66" i="9"/>
  <c r="BD66" i="9"/>
  <c r="BE66" i="9" s="1"/>
  <c r="AZ131" i="9"/>
  <c r="AW131" i="9"/>
  <c r="BA53" i="9"/>
  <c r="BD53" i="9"/>
  <c r="BE53" i="9" s="1"/>
  <c r="BA58" i="9"/>
  <c r="BD58" i="9"/>
  <c r="BE58" i="9" s="1"/>
  <c r="BA94" i="9"/>
  <c r="BD94" i="9"/>
  <c r="BE94" i="9" s="1"/>
  <c r="AW42" i="9"/>
  <c r="AZ42" i="9"/>
  <c r="BA87" i="9"/>
  <c r="BD87" i="9"/>
  <c r="BE87" i="9" s="1"/>
  <c r="AW124" i="9"/>
  <c r="AZ124" i="9"/>
  <c r="BA143" i="9"/>
  <c r="BD143" i="9"/>
  <c r="BE143" i="9" s="1"/>
  <c r="AW69" i="9"/>
  <c r="AZ69" i="9"/>
  <c r="BA43" i="9"/>
  <c r="BD43" i="9"/>
  <c r="BE43" i="9" s="1"/>
  <c r="AW50" i="9"/>
  <c r="AZ50" i="9"/>
  <c r="AW145" i="9"/>
  <c r="AZ145" i="9"/>
  <c r="AW45" i="9"/>
  <c r="AZ45" i="9"/>
  <c r="BA62" i="9"/>
  <c r="BD62" i="9"/>
  <c r="BE62" i="9" s="1"/>
  <c r="BA49" i="9"/>
  <c r="BD49" i="9"/>
  <c r="BE49" i="9" s="1"/>
  <c r="AW110" i="9"/>
  <c r="AZ110" i="9"/>
  <c r="BA75" i="9"/>
  <c r="BD75" i="9"/>
  <c r="BE75" i="9" s="1"/>
  <c r="BA136" i="9"/>
  <c r="BD136" i="9"/>
  <c r="BE136" i="9" s="1"/>
  <c r="AW112" i="9"/>
  <c r="AZ112" i="9"/>
  <c r="AW113" i="9"/>
  <c r="AZ113" i="9"/>
  <c r="AZ147" i="9"/>
  <c r="AW147" i="9"/>
  <c r="AW34" i="9"/>
  <c r="AZ34" i="9"/>
  <c r="AZ135" i="9"/>
  <c r="AW135" i="9"/>
  <c r="AW129" i="9"/>
  <c r="AZ129" i="9"/>
  <c r="AW146" i="9"/>
  <c r="AZ146" i="9"/>
  <c r="BA77" i="9"/>
  <c r="BD77" i="9"/>
  <c r="BE77" i="9" s="1"/>
  <c r="BA90" i="9"/>
  <c r="BD90" i="9"/>
  <c r="BE90" i="9" s="1"/>
  <c r="BA88" i="9"/>
  <c r="BD88" i="9"/>
  <c r="BE88" i="9" s="1"/>
  <c r="BA56" i="9"/>
  <c r="BD56" i="9"/>
  <c r="BE56" i="9" s="1"/>
  <c r="AW156" i="9"/>
  <c r="AZ156" i="9"/>
  <c r="BA152" i="9"/>
  <c r="BD152" i="9"/>
  <c r="BE152" i="9" s="1"/>
  <c r="AW80" i="9"/>
  <c r="AZ80" i="9"/>
  <c r="BA83" i="9"/>
  <c r="BD83" i="9"/>
  <c r="BE83" i="9" s="1"/>
  <c r="AW120" i="9"/>
  <c r="AZ120" i="9"/>
  <c r="AZ115" i="9"/>
  <c r="AW115" i="9"/>
  <c r="AW132" i="9"/>
  <c r="AZ132" i="9"/>
  <c r="AW81" i="9"/>
  <c r="AZ81" i="9"/>
  <c r="BA86" i="9"/>
  <c r="BD86" i="9"/>
  <c r="BE86" i="9" s="1"/>
  <c r="AZ79" i="9"/>
  <c r="AW79" i="9"/>
  <c r="AW108" i="9"/>
  <c r="AZ108" i="9"/>
  <c r="AW60" i="9"/>
  <c r="AZ60" i="9"/>
  <c r="AZ91" i="9"/>
  <c r="AW91" i="9"/>
  <c r="BA57" i="9"/>
  <c r="BD57" i="9"/>
  <c r="BE57" i="9" s="1"/>
  <c r="BA74" i="9"/>
  <c r="BD74" i="9"/>
  <c r="BE74" i="9" s="1"/>
  <c r="AW116" i="9"/>
  <c r="AZ116" i="9"/>
  <c r="AZ119" i="9"/>
  <c r="AW119" i="9"/>
  <c r="BA76" i="9"/>
  <c r="BD76" i="9"/>
  <c r="BE76" i="9" s="1"/>
  <c r="AZ155" i="9"/>
  <c r="AW155" i="9"/>
  <c r="BA109" i="9"/>
  <c r="BD109" i="9"/>
  <c r="BE109" i="9" s="1"/>
  <c r="BA148" i="9"/>
  <c r="BD148" i="9"/>
  <c r="BE148" i="9" s="1"/>
  <c r="BA63" i="9"/>
  <c r="BD63" i="9"/>
  <c r="BE63" i="9" s="1"/>
  <c r="BA151" i="9"/>
  <c r="BD151" i="9"/>
  <c r="BE151" i="9" s="1"/>
  <c r="BA59" i="9"/>
  <c r="BD59" i="9"/>
  <c r="BE59" i="9" s="1"/>
  <c r="BA89" i="9"/>
  <c r="BD89" i="9"/>
  <c r="BE89" i="9" s="1"/>
  <c r="BA123" i="9"/>
  <c r="BD123" i="9"/>
  <c r="BE123" i="9" s="1"/>
  <c r="AW102" i="9"/>
  <c r="AZ102" i="9"/>
  <c r="AW118" i="9"/>
  <c r="AZ118" i="9"/>
  <c r="AW141" i="9"/>
  <c r="AZ141" i="9"/>
  <c r="AW100" i="9"/>
  <c r="AZ100" i="9"/>
  <c r="AW153" i="9"/>
  <c r="AZ153" i="9"/>
  <c r="AW128" i="9"/>
  <c r="AZ128" i="9"/>
  <c r="AW142" i="9"/>
  <c r="AZ142" i="9"/>
  <c r="BA137" i="9"/>
  <c r="BD137" i="9"/>
  <c r="BE137" i="9" s="1"/>
  <c r="AW150" i="9"/>
  <c r="AZ150" i="9"/>
  <c r="AZ111" i="9"/>
  <c r="AW111" i="9"/>
  <c r="BA51" i="9"/>
  <c r="BD51" i="9"/>
  <c r="BE51" i="9" s="1"/>
  <c r="BA44" i="9"/>
  <c r="BD44" i="9"/>
  <c r="BE44" i="9" s="1"/>
  <c r="AZ95" i="9"/>
  <c r="AW95" i="9"/>
  <c r="AW72" i="9"/>
  <c r="AZ72" i="9"/>
  <c r="BA140" i="9"/>
  <c r="BD140" i="9"/>
  <c r="BE140" i="9" s="1"/>
  <c r="AW37" i="9"/>
  <c r="AZ37" i="9"/>
  <c r="BA99" i="9"/>
  <c r="BD99" i="9"/>
  <c r="BE99" i="9" s="1"/>
  <c r="BA121" i="9"/>
  <c r="BD121" i="9"/>
  <c r="BE121" i="9" s="1"/>
  <c r="BA55" i="9"/>
  <c r="BD55" i="9"/>
  <c r="BE55" i="9" s="1"/>
  <c r="BA139" i="9"/>
  <c r="BD139" i="9"/>
  <c r="BE139" i="9" s="1"/>
  <c r="BA39" i="9"/>
  <c r="BD39" i="9"/>
  <c r="BE39" i="9" s="1"/>
  <c r="AZ35" i="9"/>
  <c r="AW35" i="9"/>
  <c r="AW138" i="9"/>
  <c r="AZ138" i="9"/>
  <c r="BA78" i="9"/>
  <c r="BD78" i="9"/>
  <c r="BE78" i="9" s="1"/>
  <c r="BA144" i="9"/>
  <c r="BD144" i="9"/>
  <c r="BE144" i="9" s="1"/>
  <c r="BA82" i="9"/>
  <c r="BD82" i="9"/>
  <c r="BE82" i="9" s="1"/>
  <c r="BA107" i="9"/>
  <c r="BD107" i="9"/>
  <c r="BE107" i="9" s="1"/>
  <c r="BA40" i="9"/>
  <c r="BD40" i="9"/>
  <c r="BE40" i="9" s="1"/>
  <c r="AZ71" i="9"/>
  <c r="AW71" i="9"/>
  <c r="BA149" i="9"/>
  <c r="BD149" i="9"/>
  <c r="BE149" i="9" s="1"/>
  <c r="AW67" i="9"/>
  <c r="AZ67" i="9"/>
  <c r="BA41" i="9"/>
  <c r="BD41" i="9"/>
  <c r="BE41" i="9" s="1"/>
  <c r="BA38" i="9"/>
  <c r="BD38" i="9"/>
  <c r="BE38" i="9" s="1"/>
  <c r="BA46" i="9"/>
  <c r="BD46" i="9"/>
  <c r="BE46" i="9" s="1"/>
  <c r="AW122" i="9"/>
  <c r="AZ122" i="9"/>
  <c r="AW101" i="9"/>
  <c r="AZ101" i="9"/>
  <c r="AW84" i="9"/>
  <c r="AZ84" i="9"/>
  <c r="AW52" i="9"/>
  <c r="AZ52" i="9"/>
  <c r="BA68" i="9"/>
  <c r="BD68" i="9"/>
  <c r="BE68" i="9" s="1"/>
  <c r="AW98" i="9"/>
  <c r="AZ98" i="9"/>
  <c r="AW130" i="9"/>
  <c r="AZ130" i="9"/>
  <c r="BA54" i="9"/>
  <c r="BD54" i="9"/>
  <c r="BE54" i="9" s="1"/>
  <c r="AW73" i="9"/>
  <c r="AZ73" i="9"/>
  <c r="BA127" i="9"/>
  <c r="BD127" i="9"/>
  <c r="BE127" i="9" s="1"/>
  <c r="BA65" i="9"/>
  <c r="BD65" i="9"/>
  <c r="BE65" i="9" s="1"/>
  <c r="AW85" i="9"/>
  <c r="AZ85" i="9"/>
  <c r="BA133" i="9"/>
  <c r="BD133" i="9"/>
  <c r="BE133" i="9" s="1"/>
  <c r="AW117" i="9"/>
  <c r="AZ117" i="9"/>
  <c r="AW105" i="9"/>
  <c r="AZ105" i="9"/>
  <c r="BA64" i="9"/>
  <c r="BD64" i="9"/>
  <c r="BE64" i="9" s="1"/>
  <c r="AW134" i="9"/>
  <c r="AZ134" i="9"/>
  <c r="AW158" i="9"/>
  <c r="AZ158" i="9"/>
  <c r="AW36" i="9"/>
  <c r="AZ36" i="9"/>
  <c r="AW157" i="9"/>
  <c r="AZ157" i="9"/>
  <c r="AZ47" i="9"/>
  <c r="AW47" i="9"/>
  <c r="BA106" i="9"/>
  <c r="BD106" i="9"/>
  <c r="BE106" i="9" s="1"/>
  <c r="BA70" i="9"/>
  <c r="BD70" i="9"/>
  <c r="BE70" i="9" s="1"/>
  <c r="AZ103" i="9"/>
  <c r="AW103" i="9"/>
  <c r="AW96" i="9"/>
  <c r="AZ96" i="9"/>
  <c r="AW114" i="9"/>
  <c r="AZ114" i="9"/>
  <c r="BA61" i="9"/>
  <c r="BD61" i="9"/>
  <c r="BE61" i="9" s="1"/>
  <c r="AW48" i="9"/>
  <c r="AZ48" i="9"/>
  <c r="AW126" i="9"/>
  <c r="AZ126" i="9"/>
  <c r="BD218" i="9"/>
  <c r="BE218" i="9" s="1"/>
  <c r="BF218" i="9" s="1"/>
  <c r="BD462" i="9"/>
  <c r="BE462" i="9" s="1"/>
  <c r="BF462" i="9" s="1"/>
  <c r="BD427" i="9"/>
  <c r="BE427" i="9" s="1"/>
  <c r="BF427" i="9" s="1"/>
  <c r="BD523" i="9"/>
  <c r="BE523" i="9" s="1"/>
  <c r="BF523" i="9" s="1"/>
  <c r="BD327" i="9"/>
  <c r="BE327" i="9" s="1"/>
  <c r="BF327" i="9" s="1"/>
  <c r="BD556" i="9"/>
  <c r="BE556" i="9" s="1"/>
  <c r="BF556" i="9" s="1"/>
  <c r="BD534" i="9"/>
  <c r="BE534" i="9" s="1"/>
  <c r="BF534" i="9" s="1"/>
  <c r="BD182" i="9"/>
  <c r="BE182" i="9" s="1"/>
  <c r="BF182" i="9" s="1"/>
  <c r="BD472" i="9"/>
  <c r="BE472" i="9" s="1"/>
  <c r="BF472" i="9" s="1"/>
  <c r="BD599" i="9"/>
  <c r="BE599" i="9" s="1"/>
  <c r="BF599" i="9" s="1"/>
  <c r="BD558" i="9"/>
  <c r="BE558" i="9" s="1"/>
  <c r="BF558" i="9" s="1"/>
  <c r="BD203" i="9"/>
  <c r="BE203" i="9" s="1"/>
  <c r="BF203" i="9" s="1"/>
  <c r="BD585" i="9"/>
  <c r="BE585" i="9" s="1"/>
  <c r="BF585" i="9" s="1"/>
  <c r="BD601" i="9"/>
  <c r="BE601" i="9" s="1"/>
  <c r="BF601" i="9" s="1"/>
  <c r="BD488" i="9"/>
  <c r="BE488" i="9" s="1"/>
  <c r="BF488" i="9" s="1"/>
  <c r="BD202" i="9"/>
  <c r="BE202" i="9" s="1"/>
  <c r="BF202" i="9" s="1"/>
  <c r="BD382" i="9"/>
  <c r="BE382" i="9" s="1"/>
  <c r="BF382" i="9" s="1"/>
  <c r="BD262" i="9"/>
  <c r="BE262" i="9" s="1"/>
  <c r="BF262" i="9" s="1"/>
  <c r="BD482" i="9"/>
  <c r="BE482" i="9" s="1"/>
  <c r="BF482" i="9" s="1"/>
  <c r="BD237" i="9"/>
  <c r="BE237" i="9" s="1"/>
  <c r="BF237" i="9" s="1"/>
  <c r="BD255" i="9"/>
  <c r="BE255" i="9" s="1"/>
  <c r="BF255" i="9" s="1"/>
  <c r="BD540" i="9"/>
  <c r="BE540" i="9" s="1"/>
  <c r="BF540" i="9" s="1"/>
  <c r="BD450" i="9"/>
  <c r="BE450" i="9" s="1"/>
  <c r="BF450" i="9" s="1"/>
  <c r="BD338" i="9"/>
  <c r="BE338" i="9" s="1"/>
  <c r="BF338" i="9" s="1"/>
  <c r="BD235" i="9"/>
  <c r="BE235" i="9" s="1"/>
  <c r="BF235" i="9" s="1"/>
  <c r="BD476" i="9"/>
  <c r="BE476" i="9" s="1"/>
  <c r="BF476" i="9" s="1"/>
  <c r="BD214" i="9"/>
  <c r="BE214" i="9" s="1"/>
  <c r="BF214" i="9" s="1"/>
  <c r="BD707" i="9"/>
  <c r="BE707" i="9" s="1"/>
  <c r="BF707" i="9" s="1"/>
  <c r="BD639" i="9"/>
  <c r="BE639" i="9" s="1"/>
  <c r="BF639" i="9" s="1"/>
  <c r="BD204" i="9"/>
  <c r="BE204" i="9" s="1"/>
  <c r="BF204" i="9" s="1"/>
  <c r="BD676" i="9"/>
  <c r="BE676" i="9" s="1"/>
  <c r="BF676" i="9" s="1"/>
  <c r="BD296" i="9"/>
  <c r="BE296" i="9" s="1"/>
  <c r="BF296" i="9" s="1"/>
  <c r="BD268" i="9"/>
  <c r="BE268" i="9" s="1"/>
  <c r="BF268" i="9" s="1"/>
  <c r="BD360" i="9"/>
  <c r="BE360" i="9" s="1"/>
  <c r="BF360" i="9" s="1"/>
  <c r="BD364" i="9"/>
  <c r="BE364" i="9" s="1"/>
  <c r="BF364" i="9" s="1"/>
  <c r="BD400" i="9"/>
  <c r="BE400" i="9" s="1"/>
  <c r="BF400" i="9" s="1"/>
  <c r="AZ230" i="9"/>
  <c r="BA230" i="9" s="1"/>
  <c r="AZ175" i="9"/>
  <c r="BA175" i="9" s="1"/>
  <c r="BD328" i="9"/>
  <c r="BE328" i="9" s="1"/>
  <c r="BF328" i="9" s="1"/>
  <c r="BD596" i="9"/>
  <c r="BE596" i="9" s="1"/>
  <c r="BF596" i="9" s="1"/>
  <c r="AZ353" i="9"/>
  <c r="BA353" i="9" s="1"/>
  <c r="AZ207" i="9"/>
  <c r="BA207" i="9" s="1"/>
  <c r="AZ317" i="9"/>
  <c r="BA317" i="9" s="1"/>
  <c r="AZ281" i="9"/>
  <c r="BA281" i="9" s="1"/>
  <c r="AZ344" i="9"/>
  <c r="BA344" i="9" s="1"/>
  <c r="AZ420" i="9"/>
  <c r="BA420" i="9" s="1"/>
  <c r="AZ308" i="9"/>
  <c r="BA308" i="9" s="1"/>
  <c r="BD710" i="9"/>
  <c r="BE710" i="9" s="1"/>
  <c r="BF710" i="9" s="1"/>
  <c r="AZ615" i="9"/>
  <c r="BA615" i="9" s="1"/>
  <c r="BD684" i="9"/>
  <c r="BE684" i="9" s="1"/>
  <c r="BF684" i="9" s="1"/>
  <c r="AZ194" i="9"/>
  <c r="BA194" i="9" s="1"/>
  <c r="BD668" i="9"/>
  <c r="BE668" i="9" s="1"/>
  <c r="BF668" i="9" s="1"/>
  <c r="BD457" i="9"/>
  <c r="BE457" i="9" s="1"/>
  <c r="BF457" i="9" s="1"/>
  <c r="BD376" i="9"/>
  <c r="BE376" i="9" s="1"/>
  <c r="BF376" i="9" s="1"/>
  <c r="BD302" i="9"/>
  <c r="BE302" i="9" s="1"/>
  <c r="BF302" i="9" s="1"/>
  <c r="BD465" i="9"/>
  <c r="BE465" i="9" s="1"/>
  <c r="BF465" i="9" s="1"/>
  <c r="AZ645" i="9"/>
  <c r="BA645" i="9" s="1"/>
  <c r="AZ254" i="9"/>
  <c r="BA254" i="9" s="1"/>
  <c r="AZ391" i="9"/>
  <c r="BA391" i="9" s="1"/>
  <c r="AZ289" i="9"/>
  <c r="BA289" i="9" s="1"/>
  <c r="AZ494" i="9"/>
  <c r="BA494" i="9" s="1"/>
  <c r="AZ434" i="9"/>
  <c r="BA434" i="9" s="1"/>
  <c r="AZ369" i="9"/>
  <c r="BA369" i="9" s="1"/>
  <c r="AZ167" i="9"/>
  <c r="BA167" i="9" s="1"/>
  <c r="BD570" i="9"/>
  <c r="BE570" i="9" s="1"/>
  <c r="BF570" i="9" s="1"/>
  <c r="BD449" i="9"/>
  <c r="BE449" i="9" s="1"/>
  <c r="BF449" i="9" s="1"/>
  <c r="AZ303" i="9"/>
  <c r="BA303" i="9" s="1"/>
  <c r="AZ484" i="9"/>
  <c r="BA484" i="9" s="1"/>
  <c r="BD226" i="9"/>
  <c r="BE226" i="9" s="1"/>
  <c r="BF226" i="9" s="1"/>
  <c r="BD561" i="9"/>
  <c r="BE561" i="9" s="1"/>
  <c r="BF561" i="9" s="1"/>
  <c r="BD330" i="9"/>
  <c r="BE330" i="9" s="1"/>
  <c r="BF330" i="9" s="1"/>
  <c r="BD547" i="9"/>
  <c r="BE547" i="9" s="1"/>
  <c r="BF547" i="9" s="1"/>
  <c r="BD329" i="9"/>
  <c r="BE329" i="9" s="1"/>
  <c r="BF329" i="9" s="1"/>
  <c r="BD178" i="9"/>
  <c r="BE178" i="9" s="1"/>
  <c r="BF178" i="9" s="1"/>
  <c r="BD215" i="9"/>
  <c r="BE215" i="9" s="1"/>
  <c r="BF215" i="9" s="1"/>
  <c r="BD597" i="9"/>
  <c r="BE597" i="9" s="1"/>
  <c r="BF597" i="9" s="1"/>
  <c r="BD213" i="9"/>
  <c r="BE213" i="9" s="1"/>
  <c r="BF213" i="9" s="1"/>
  <c r="BD685" i="9"/>
  <c r="BE685" i="9" s="1"/>
  <c r="BF685" i="9" s="1"/>
  <c r="BD407" i="9"/>
  <c r="BE407" i="9" s="1"/>
  <c r="BF407" i="9" s="1"/>
  <c r="BD343" i="9"/>
  <c r="BE343" i="9" s="1"/>
  <c r="BF343" i="9" s="1"/>
  <c r="BD671" i="9"/>
  <c r="BE671" i="9" s="1"/>
  <c r="BF671" i="9" s="1"/>
  <c r="BD437" i="9"/>
  <c r="BE437" i="9" s="1"/>
  <c r="BF437" i="9" s="1"/>
  <c r="BD287" i="9"/>
  <c r="BE287" i="9" s="1"/>
  <c r="BF287" i="9" s="1"/>
  <c r="BD467" i="9"/>
  <c r="BE467" i="9" s="1"/>
  <c r="BF467" i="9" s="1"/>
  <c r="BD609" i="9"/>
  <c r="BE609" i="9" s="1"/>
  <c r="BF609" i="9" s="1"/>
  <c r="BD567" i="9"/>
  <c r="BE567" i="9" s="1"/>
  <c r="BF567" i="9" s="1"/>
  <c r="BD530" i="9"/>
  <c r="BE530" i="9" s="1"/>
  <c r="BF530" i="9" s="1"/>
  <c r="BD423" i="9"/>
  <c r="BE423" i="9" s="1"/>
  <c r="BF423" i="9" s="1"/>
  <c r="BD625" i="9"/>
  <c r="BE625" i="9" s="1"/>
  <c r="BF625" i="9" s="1"/>
  <c r="BD581" i="9"/>
  <c r="BE581" i="9" s="1"/>
  <c r="BF581" i="9" s="1"/>
  <c r="BD179" i="9"/>
  <c r="BE179" i="9" s="1"/>
  <c r="BF179" i="9" s="1"/>
  <c r="BD478" i="9"/>
  <c r="BE478" i="9" s="1"/>
  <c r="BF478" i="9" s="1"/>
  <c r="BD491" i="9"/>
  <c r="BE491" i="9" s="1"/>
  <c r="BF491" i="9" s="1"/>
  <c r="BD430" i="9"/>
  <c r="BE430" i="9" s="1"/>
  <c r="BF430" i="9" s="1"/>
  <c r="BD603" i="9"/>
  <c r="BE603" i="9" s="1"/>
  <c r="BF603" i="9" s="1"/>
  <c r="BD442" i="9"/>
  <c r="BE442" i="9" s="1"/>
  <c r="BF442" i="9" s="1"/>
  <c r="BD171" i="9"/>
  <c r="BE171" i="9" s="1"/>
  <c r="BF171" i="9" s="1"/>
  <c r="BD709" i="9"/>
  <c r="BE709" i="9" s="1"/>
  <c r="BF709" i="9" s="1"/>
  <c r="BD439" i="9"/>
  <c r="BE439" i="9" s="1"/>
  <c r="BF439" i="9" s="1"/>
  <c r="BD383" i="9"/>
  <c r="BE383" i="9" s="1"/>
  <c r="BF383" i="9" s="1"/>
  <c r="BD169" i="9"/>
  <c r="BE169" i="9" s="1"/>
  <c r="BF169" i="9" s="1"/>
  <c r="BD294" i="9"/>
  <c r="BE294" i="9" s="1"/>
  <c r="BF294" i="9" s="1"/>
  <c r="BD688" i="9"/>
  <c r="BE688" i="9" s="1"/>
  <c r="BF688" i="9" s="1"/>
  <c r="BD380" i="9"/>
  <c r="BE380" i="9" s="1"/>
  <c r="BF380" i="9" s="1"/>
  <c r="BD256" i="9"/>
  <c r="BE256" i="9" s="1"/>
  <c r="BF256" i="9" s="1"/>
  <c r="BD208" i="9"/>
  <c r="BE208" i="9" s="1"/>
  <c r="BF208" i="9" s="1"/>
  <c r="AZ675" i="9"/>
  <c r="BA675" i="9" s="1"/>
  <c r="AZ524" i="9"/>
  <c r="BA524" i="9" s="1"/>
  <c r="AZ309" i="9"/>
  <c r="BA309" i="9" s="1"/>
  <c r="BD578" i="9"/>
  <c r="BE578" i="9" s="1"/>
  <c r="BF578" i="9" s="1"/>
  <c r="BD612" i="9"/>
  <c r="BE612" i="9" s="1"/>
  <c r="BF612" i="9" s="1"/>
  <c r="AZ635" i="9"/>
  <c r="BA635" i="9" s="1"/>
  <c r="BD477" i="9"/>
  <c r="BE477" i="9" s="1"/>
  <c r="BF477" i="9" s="1"/>
  <c r="AZ277" i="9"/>
  <c r="BA277" i="9" s="1"/>
  <c r="BD200" i="9"/>
  <c r="BE200" i="9" s="1"/>
  <c r="BF200" i="9" s="1"/>
  <c r="AZ452" i="9"/>
  <c r="BA452" i="9" s="1"/>
  <c r="AZ227" i="9"/>
  <c r="BA227" i="9" s="1"/>
  <c r="AZ245" i="9"/>
  <c r="BA245" i="9" s="1"/>
  <c r="AZ417" i="9"/>
  <c r="BA417" i="9" s="1"/>
  <c r="AZ526" i="9"/>
  <c r="BA526" i="9" s="1"/>
  <c r="AZ242" i="9"/>
  <c r="BA242" i="9" s="1"/>
  <c r="AZ406" i="9"/>
  <c r="BA406" i="9" s="1"/>
  <c r="AZ535" i="9"/>
  <c r="BA535" i="9" s="1"/>
  <c r="AZ409" i="9"/>
  <c r="BA409" i="9" s="1"/>
  <c r="AZ425" i="9"/>
  <c r="BA425" i="9" s="1"/>
  <c r="BD342" i="9"/>
  <c r="BE342" i="9" s="1"/>
  <c r="BF342" i="9" s="1"/>
  <c r="BD648" i="9"/>
  <c r="BE648" i="9" s="1"/>
  <c r="BF648" i="9" s="1"/>
  <c r="BD286" i="9"/>
  <c r="BE286" i="9" s="1"/>
  <c r="BF286" i="9" s="1"/>
  <c r="BD517" i="9"/>
  <c r="BE517" i="9" s="1"/>
  <c r="BF517" i="9" s="1"/>
  <c r="BD432" i="9"/>
  <c r="BE432" i="9" s="1"/>
  <c r="BF432" i="9" s="1"/>
  <c r="BD660" i="9"/>
  <c r="BE660" i="9" s="1"/>
  <c r="BF660" i="9" s="1"/>
  <c r="BD493" i="9"/>
  <c r="BE493" i="9" s="1"/>
  <c r="BF493" i="9" s="1"/>
  <c r="BD712" i="9"/>
  <c r="BE712" i="9" s="1"/>
  <c r="BF712" i="9" s="1"/>
  <c r="BD340" i="9"/>
  <c r="BE340" i="9" s="1"/>
  <c r="BF340" i="9" s="1"/>
  <c r="BD620" i="9"/>
  <c r="BE620" i="9" s="1"/>
  <c r="BF620" i="9" s="1"/>
  <c r="BD282" i="9"/>
  <c r="BE282" i="9" s="1"/>
  <c r="BF282" i="9" s="1"/>
  <c r="AZ160" i="9"/>
  <c r="BA160" i="9" s="1"/>
  <c r="BD664" i="9"/>
  <c r="BE664" i="9" s="1"/>
  <c r="BF664" i="9" s="1"/>
  <c r="AZ584" i="9"/>
  <c r="BA584" i="9" s="1"/>
  <c r="AZ337" i="9"/>
  <c r="BA337" i="9" s="1"/>
  <c r="AZ552" i="9"/>
  <c r="BA552" i="9" s="1"/>
  <c r="BD598" i="9"/>
  <c r="BE598" i="9" s="1"/>
  <c r="BF598" i="9" s="1"/>
  <c r="AZ284" i="9"/>
  <c r="BA284" i="9" s="1"/>
  <c r="AZ320" i="9"/>
  <c r="BA320" i="9" s="1"/>
  <c r="AZ304" i="9"/>
  <c r="BA304" i="9" s="1"/>
  <c r="BD698" i="9"/>
  <c r="BE698" i="9" s="1"/>
  <c r="BF698" i="9" s="1"/>
  <c r="AZ634" i="9"/>
  <c r="BA634" i="9" s="1"/>
  <c r="BD704" i="9"/>
  <c r="BE704" i="9" s="1"/>
  <c r="BF704" i="9" s="1"/>
  <c r="BD206" i="9"/>
  <c r="BE206" i="9" s="1"/>
  <c r="BF206" i="9" s="1"/>
  <c r="BD323" i="9"/>
  <c r="BE323" i="9" s="1"/>
  <c r="BF323" i="9" s="1"/>
  <c r="BD399" i="9"/>
  <c r="BE399" i="9" s="1"/>
  <c r="BF399" i="9" s="1"/>
  <c r="BD565" i="9"/>
  <c r="BE565" i="9" s="1"/>
  <c r="BF565" i="9" s="1"/>
  <c r="BD554" i="9"/>
  <c r="BE554" i="9" s="1"/>
  <c r="BF554" i="9" s="1"/>
  <c r="BD504" i="9"/>
  <c r="BE504" i="9" s="1"/>
  <c r="BF504" i="9" s="1"/>
  <c r="BD651" i="9"/>
  <c r="BE651" i="9" s="1"/>
  <c r="BF651" i="9" s="1"/>
  <c r="BD429" i="9"/>
  <c r="BE429" i="9" s="1"/>
  <c r="BF429" i="9" s="1"/>
  <c r="BD331" i="9"/>
  <c r="BE331" i="9" s="1"/>
  <c r="BF331" i="9" s="1"/>
  <c r="BD318" i="9"/>
  <c r="BE318" i="9" s="1"/>
  <c r="BF318" i="9" s="1"/>
  <c r="BD705" i="9"/>
  <c r="BE705" i="9" s="1"/>
  <c r="BF705" i="9" s="1"/>
  <c r="BD251" i="9"/>
  <c r="BE251" i="9" s="1"/>
  <c r="BF251" i="9" s="1"/>
  <c r="BD403" i="9"/>
  <c r="BE403" i="9" s="1"/>
  <c r="BF403" i="9" s="1"/>
  <c r="BD421" i="9"/>
  <c r="BE421" i="9" s="1"/>
  <c r="BF421" i="9" s="1"/>
  <c r="BD679" i="9"/>
  <c r="BE679" i="9" s="1"/>
  <c r="BF679" i="9" s="1"/>
  <c r="BD711" i="9"/>
  <c r="BE711" i="9" s="1"/>
  <c r="BF711" i="9" s="1"/>
  <c r="BD410" i="9"/>
  <c r="BE410" i="9" s="1"/>
  <c r="BF410" i="9" s="1"/>
  <c r="BD393" i="9"/>
  <c r="BE393" i="9" s="1"/>
  <c r="BF393" i="9" s="1"/>
  <c r="BD548" i="9"/>
  <c r="BE548" i="9" s="1"/>
  <c r="BF548" i="9" s="1"/>
  <c r="BD321" i="9"/>
  <c r="BE321" i="9" s="1"/>
  <c r="BF321" i="9" s="1"/>
  <c r="BD669" i="9"/>
  <c r="BE669" i="9" s="1"/>
  <c r="BF669" i="9" s="1"/>
  <c r="BD470" i="9"/>
  <c r="BE470" i="9" s="1"/>
  <c r="BF470" i="9" s="1"/>
  <c r="BD358" i="9"/>
  <c r="BE358" i="9" s="1"/>
  <c r="BF358" i="9" s="1"/>
  <c r="BD441" i="9"/>
  <c r="BE441" i="9" s="1"/>
  <c r="BF441" i="9" s="1"/>
  <c r="BD656" i="9"/>
  <c r="BE656" i="9" s="1"/>
  <c r="BF656" i="9" s="1"/>
  <c r="BD672" i="9"/>
  <c r="BE672" i="9" s="1"/>
  <c r="BF672" i="9" s="1"/>
  <c r="BD240" i="9"/>
  <c r="BE240" i="9" s="1"/>
  <c r="BF240" i="9" s="1"/>
  <c r="BD628" i="9"/>
  <c r="BE628" i="9" s="1"/>
  <c r="BF628" i="9" s="1"/>
  <c r="AZ191" i="9"/>
  <c r="BA191" i="9" s="1"/>
  <c r="AZ334" i="9"/>
  <c r="BA334" i="9" s="1"/>
  <c r="AZ518" i="9"/>
  <c r="BA518" i="9" s="1"/>
  <c r="AZ505" i="9"/>
  <c r="BA505" i="9" s="1"/>
  <c r="AZ594" i="9"/>
  <c r="BA594" i="9" s="1"/>
  <c r="AZ161" i="9"/>
  <c r="BA161" i="9" s="1"/>
  <c r="AZ611" i="9"/>
  <c r="BA611" i="9" s="1"/>
  <c r="AZ310" i="9"/>
  <c r="BA310" i="9" s="1"/>
  <c r="AZ257" i="9"/>
  <c r="BA257" i="9" s="1"/>
  <c r="AZ269" i="9"/>
  <c r="BA269" i="9" s="1"/>
  <c r="AZ605" i="9"/>
  <c r="BA605" i="9" s="1"/>
  <c r="AZ673" i="9"/>
  <c r="BA673" i="9" s="1"/>
  <c r="AZ546" i="9"/>
  <c r="BA546" i="9" s="1"/>
  <c r="BD197" i="9"/>
  <c r="BE197" i="9" s="1"/>
  <c r="BF197" i="9" s="1"/>
  <c r="BD336" i="9"/>
  <c r="BE336" i="9" s="1"/>
  <c r="BF336" i="9" s="1"/>
  <c r="BD638" i="9"/>
  <c r="BE638" i="9" s="1"/>
  <c r="BF638" i="9" s="1"/>
  <c r="AZ189" i="9"/>
  <c r="BA189" i="9" s="1"/>
  <c r="AZ271" i="9"/>
  <c r="BA271" i="9" s="1"/>
  <c r="AZ713" i="9"/>
  <c r="BA713" i="9" s="1"/>
  <c r="AZ292" i="9"/>
  <c r="BA292" i="9" s="1"/>
  <c r="AZ521" i="9"/>
  <c r="BA521" i="9" s="1"/>
  <c r="AZ525" i="9"/>
  <c r="BA525" i="9" s="1"/>
  <c r="AZ280" i="9"/>
  <c r="BA280" i="9" s="1"/>
  <c r="AZ306" i="9"/>
  <c r="BA306" i="9" s="1"/>
  <c r="BD469" i="9"/>
  <c r="BE469" i="9" s="1"/>
  <c r="BF469" i="9" s="1"/>
  <c r="AZ316" i="9"/>
  <c r="BA316" i="9" s="1"/>
  <c r="AZ198" i="9"/>
  <c r="BA198" i="9" s="1"/>
  <c r="AZ404" i="9"/>
  <c r="BA404" i="9" s="1"/>
  <c r="BD436" i="9"/>
  <c r="BE436" i="9" s="1"/>
  <c r="BF436" i="9" s="1"/>
  <c r="BD697" i="9"/>
  <c r="BE697" i="9" s="1"/>
  <c r="BF697" i="9" s="1"/>
  <c r="BD495" i="9"/>
  <c r="BE495" i="9" s="1"/>
  <c r="BF495" i="9" s="1"/>
  <c r="BD522" i="9"/>
  <c r="BE522" i="9" s="1"/>
  <c r="BF522" i="9" s="1"/>
  <c r="BD466" i="9"/>
  <c r="BE466" i="9" s="1"/>
  <c r="BF466" i="9" s="1"/>
  <c r="BD374" i="9"/>
  <c r="BE374" i="9" s="1"/>
  <c r="BF374" i="9" s="1"/>
  <c r="BD253" i="9"/>
  <c r="BE253" i="9" s="1"/>
  <c r="BF253" i="9" s="1"/>
  <c r="BD301" i="9"/>
  <c r="BE301" i="9" s="1"/>
  <c r="BF301" i="9" s="1"/>
  <c r="BD221" i="9"/>
  <c r="BE221" i="9" s="1"/>
  <c r="BF221" i="9" s="1"/>
  <c r="BD641" i="9"/>
  <c r="BE641" i="9" s="1"/>
  <c r="BF641" i="9" s="1"/>
  <c r="BD426" i="9"/>
  <c r="BE426" i="9" s="1"/>
  <c r="BF426" i="9" s="1"/>
  <c r="BD225" i="9"/>
  <c r="BE225" i="9" s="1"/>
  <c r="BF225" i="9" s="1"/>
  <c r="BD185" i="9"/>
  <c r="BE185" i="9" s="1"/>
  <c r="BF185" i="9" s="1"/>
  <c r="BD217" i="9"/>
  <c r="BE217" i="9" s="1"/>
  <c r="BF217" i="9" s="1"/>
  <c r="BD689" i="9"/>
  <c r="BE689" i="9" s="1"/>
  <c r="BF689" i="9" s="1"/>
  <c r="BD674" i="9"/>
  <c r="BE674" i="9" s="1"/>
  <c r="BF674" i="9" s="1"/>
  <c r="BD617" i="9"/>
  <c r="BE617" i="9" s="1"/>
  <c r="BF617" i="9" s="1"/>
  <c r="BD239" i="9"/>
  <c r="BE239" i="9" s="1"/>
  <c r="BF239" i="9" s="1"/>
  <c r="BD663" i="9"/>
  <c r="BE663" i="9" s="1"/>
  <c r="BF663" i="9" s="1"/>
  <c r="BD629" i="9"/>
  <c r="BE629" i="9" s="1"/>
  <c r="BF629" i="9" s="1"/>
  <c r="BD642" i="9"/>
  <c r="BE642" i="9" s="1"/>
  <c r="BF642" i="9" s="1"/>
  <c r="BD373" i="9"/>
  <c r="BE373" i="9" s="1"/>
  <c r="BF373" i="9" s="1"/>
  <c r="BD258" i="9"/>
  <c r="BE258" i="9" s="1"/>
  <c r="BF258" i="9" s="1"/>
  <c r="BD455" i="9"/>
  <c r="BE455" i="9" s="1"/>
  <c r="BF455" i="9" s="1"/>
  <c r="BD332" i="9"/>
  <c r="BE332" i="9" s="1"/>
  <c r="BF332" i="9" s="1"/>
  <c r="BD324" i="9"/>
  <c r="BE324" i="9" s="1"/>
  <c r="BF324" i="9" s="1"/>
  <c r="BD384" i="9"/>
  <c r="BE384" i="9" s="1"/>
  <c r="BF384" i="9" s="1"/>
  <c r="BD196" i="9"/>
  <c r="BE196" i="9" s="1"/>
  <c r="BF196" i="9" s="1"/>
  <c r="BD503" i="9"/>
  <c r="BE503" i="9" s="1"/>
  <c r="BF503" i="9" s="1"/>
  <c r="BD216" i="9"/>
  <c r="BE216" i="9" s="1"/>
  <c r="BF216" i="9" s="1"/>
  <c r="BD176" i="9"/>
  <c r="BE176" i="9" s="1"/>
  <c r="BF176" i="9" s="1"/>
  <c r="BD164" i="9"/>
  <c r="BE164" i="9" s="1"/>
  <c r="BF164" i="9" s="1"/>
  <c r="BD288" i="9"/>
  <c r="BE288" i="9" s="1"/>
  <c r="BF288" i="9" s="1"/>
  <c r="AZ618" i="9"/>
  <c r="BA618" i="9" s="1"/>
  <c r="BD168" i="9"/>
  <c r="BE168" i="9" s="1"/>
  <c r="BF168" i="9" s="1"/>
  <c r="AZ350" i="9"/>
  <c r="BA350" i="9" s="1"/>
  <c r="AZ658" i="9"/>
  <c r="BA658" i="9" s="1"/>
  <c r="AZ459" i="9"/>
  <c r="BA459" i="9" s="1"/>
  <c r="AZ606" i="9"/>
  <c r="BA606" i="9" s="1"/>
  <c r="AZ604" i="9"/>
  <c r="BA604" i="9" s="1"/>
  <c r="AZ438" i="9"/>
  <c r="BA438" i="9" s="1"/>
  <c r="BD549" i="9"/>
  <c r="BE549" i="9" s="1"/>
  <c r="BF549" i="9" s="1"/>
  <c r="AZ647" i="9"/>
  <c r="BA647" i="9" s="1"/>
  <c r="BD473" i="9"/>
  <c r="BE473" i="9" s="1"/>
  <c r="BF473" i="9" s="1"/>
  <c r="AZ322" i="9"/>
  <c r="BA322" i="9" s="1"/>
  <c r="BD650" i="9"/>
  <c r="BE650" i="9" s="1"/>
  <c r="BF650" i="9" s="1"/>
  <c r="BD424" i="9"/>
  <c r="BE424" i="9" s="1"/>
  <c r="BF424" i="9" s="1"/>
  <c r="BD487" i="9"/>
  <c r="BE487" i="9" s="1"/>
  <c r="BF487" i="9" s="1"/>
  <c r="BD700" i="9"/>
  <c r="BE700" i="9" s="1"/>
  <c r="BF700" i="9" s="1"/>
  <c r="BD696" i="9"/>
  <c r="BE696" i="9" s="1"/>
  <c r="BF696" i="9" s="1"/>
  <c r="BD192" i="9"/>
  <c r="BE192" i="9" s="1"/>
  <c r="BF192" i="9" s="1"/>
  <c r="AZ563" i="9"/>
  <c r="BA563" i="9" s="1"/>
  <c r="AZ483" i="9"/>
  <c r="BA483" i="9" s="1"/>
  <c r="AZ163" i="9"/>
  <c r="BA163" i="9" s="1"/>
  <c r="AZ531" i="9"/>
  <c r="BA531" i="9" s="1"/>
  <c r="AZ419" i="9"/>
  <c r="BA419" i="9" s="1"/>
  <c r="AZ365" i="9"/>
  <c r="BA365" i="9" s="1"/>
  <c r="BD708" i="9"/>
  <c r="BE708" i="9" s="1"/>
  <c r="BF708" i="9" s="1"/>
  <c r="BD652" i="9"/>
  <c r="BE652" i="9" s="1"/>
  <c r="BF652" i="9" s="1"/>
  <c r="BD568" i="9"/>
  <c r="BE568" i="9" s="1"/>
  <c r="BF568" i="9" s="1"/>
  <c r="BD579" i="9"/>
  <c r="BE579" i="9" s="1"/>
  <c r="BF579" i="9" s="1"/>
  <c r="BD633" i="9"/>
  <c r="BE633" i="9" s="1"/>
  <c r="BF633" i="9" s="1"/>
  <c r="BD621" i="9"/>
  <c r="BE621" i="9" s="1"/>
  <c r="BF621" i="9" s="1"/>
  <c r="BD389" i="9"/>
  <c r="BE389" i="9" s="1"/>
  <c r="BF389" i="9" s="1"/>
  <c r="BD339" i="9"/>
  <c r="BE339" i="9" s="1"/>
  <c r="BF339" i="9" s="1"/>
  <c r="BD677" i="9"/>
  <c r="BE677" i="9" s="1"/>
  <c r="BF677" i="9" s="1"/>
  <c r="BD345" i="9"/>
  <c r="BE345" i="9" s="1"/>
  <c r="BF345" i="9" s="1"/>
  <c r="BD569" i="9"/>
  <c r="BE569" i="9" s="1"/>
  <c r="BF569" i="9" s="1"/>
  <c r="BD234" i="9"/>
  <c r="BE234" i="9" s="1"/>
  <c r="BF234" i="9" s="1"/>
  <c r="BD349" i="9"/>
  <c r="BE349" i="9" s="1"/>
  <c r="BF349" i="9" s="1"/>
  <c r="BD174" i="9"/>
  <c r="BE174" i="9" s="1"/>
  <c r="BF174" i="9" s="1"/>
  <c r="BD458" i="9"/>
  <c r="BE458" i="9" s="1"/>
  <c r="BF458" i="9" s="1"/>
  <c r="BD699" i="9"/>
  <c r="BE699" i="9" s="1"/>
  <c r="BF699" i="9" s="1"/>
  <c r="BD443" i="9"/>
  <c r="BE443" i="9" s="1"/>
  <c r="BF443" i="9" s="1"/>
  <c r="BD265" i="9"/>
  <c r="BE265" i="9" s="1"/>
  <c r="BF265" i="9" s="1"/>
  <c r="BD446" i="9"/>
  <c r="BE446" i="9" s="1"/>
  <c r="BF446" i="9" s="1"/>
  <c r="BD593" i="9"/>
  <c r="BE593" i="9" s="1"/>
  <c r="BF593" i="9" s="1"/>
  <c r="BD508" i="9"/>
  <c r="BE508" i="9" s="1"/>
  <c r="BF508" i="9" s="1"/>
  <c r="BD273" i="9"/>
  <c r="BE273" i="9" s="1"/>
  <c r="BF273" i="9" s="1"/>
  <c r="BD181" i="9"/>
  <c r="BE181" i="9" s="1"/>
  <c r="BF181" i="9" s="1"/>
  <c r="BD361" i="9"/>
  <c r="BE361" i="9" s="1"/>
  <c r="BF361" i="9" s="1"/>
  <c r="BD381" i="9"/>
  <c r="BE381" i="9" s="1"/>
  <c r="BF381" i="9" s="1"/>
  <c r="BD414" i="9"/>
  <c r="BE414" i="9" s="1"/>
  <c r="BF414" i="9" s="1"/>
  <c r="BD274" i="9"/>
  <c r="BE274" i="9" s="1"/>
  <c r="BF274" i="9" s="1"/>
  <c r="BD386" i="9"/>
  <c r="BE386" i="9" s="1"/>
  <c r="BF386" i="9" s="1"/>
  <c r="BD646" i="9"/>
  <c r="BE646" i="9" s="1"/>
  <c r="BF646" i="9" s="1"/>
  <c r="BD582" i="9"/>
  <c r="BE582" i="9" s="1"/>
  <c r="BF582" i="9" s="1"/>
  <c r="BD346" i="9"/>
  <c r="BE346" i="9" s="1"/>
  <c r="BF346" i="9" s="1"/>
  <c r="BD431" i="9"/>
  <c r="BE431" i="9" s="1"/>
  <c r="BF431" i="9" s="1"/>
  <c r="BD506" i="9"/>
  <c r="BE506" i="9" s="1"/>
  <c r="BF506" i="9" s="1"/>
  <c r="BD341" i="9"/>
  <c r="BE341" i="9" s="1"/>
  <c r="BF341" i="9" s="1"/>
  <c r="BD661" i="9"/>
  <c r="BE661" i="9" s="1"/>
  <c r="BF661" i="9" s="1"/>
  <c r="BD595" i="9"/>
  <c r="BE595" i="9" s="1"/>
  <c r="BF595" i="9" s="1"/>
  <c r="BD249" i="9"/>
  <c r="BE249" i="9" s="1"/>
  <c r="BF249" i="9" s="1"/>
  <c r="BD355" i="9"/>
  <c r="BE355" i="9" s="1"/>
  <c r="BF355" i="9" s="1"/>
  <c r="BD278" i="9"/>
  <c r="BE278" i="9" s="1"/>
  <c r="BF278" i="9" s="1"/>
  <c r="BD351" i="9"/>
  <c r="BE351" i="9" s="1"/>
  <c r="BF351" i="9" s="1"/>
  <c r="BD667" i="9"/>
  <c r="BE667" i="9" s="1"/>
  <c r="BF667" i="9" s="1"/>
  <c r="BD480" i="9"/>
  <c r="BE480" i="9" s="1"/>
  <c r="BF480" i="9" s="1"/>
  <c r="BD590" i="9"/>
  <c r="BE590" i="9" s="1"/>
  <c r="BF590" i="9" s="1"/>
  <c r="BD608" i="9"/>
  <c r="BE608" i="9" s="1"/>
  <c r="BF608" i="9" s="1"/>
  <c r="BD600" i="9"/>
  <c r="BE600" i="9" s="1"/>
  <c r="BF600" i="9" s="1"/>
  <c r="BD574" i="9"/>
  <c r="BE574" i="9" s="1"/>
  <c r="BF574" i="9" s="1"/>
  <c r="BD428" i="9"/>
  <c r="BE428" i="9" s="1"/>
  <c r="BF428" i="9" s="1"/>
  <c r="BD392" i="9"/>
  <c r="BE392" i="9" s="1"/>
  <c r="BF392" i="9" s="1"/>
  <c r="BD632" i="9"/>
  <c r="BE632" i="9" s="1"/>
  <c r="BF632" i="9" s="1"/>
  <c r="BD232" i="9"/>
  <c r="BE232" i="9" s="1"/>
  <c r="BF232" i="9" s="1"/>
  <c r="BD630" i="9"/>
  <c r="BE630" i="9" s="1"/>
  <c r="BF630" i="9" s="1"/>
  <c r="AZ702" i="9"/>
  <c r="BA702" i="9" s="1"/>
  <c r="AZ408" i="9"/>
  <c r="BA408" i="9" s="1"/>
  <c r="AZ464" i="9"/>
  <c r="BA464" i="9" s="1"/>
  <c r="AZ209" i="9"/>
  <c r="BA209" i="9" s="1"/>
  <c r="AZ539" i="9"/>
  <c r="BA539" i="9" s="1"/>
  <c r="AZ247" i="9"/>
  <c r="BA247" i="9" s="1"/>
  <c r="BD447" i="9"/>
  <c r="BE447" i="9" s="1"/>
  <c r="BF447" i="9" s="1"/>
  <c r="AZ295" i="9"/>
  <c r="BA295" i="9" s="1"/>
  <c r="AZ456" i="9"/>
  <c r="BA456" i="9" s="1"/>
  <c r="AZ496" i="9"/>
  <c r="BA496" i="9" s="1"/>
  <c r="BD622" i="9"/>
  <c r="BE622" i="9" s="1"/>
  <c r="BF622" i="9" s="1"/>
  <c r="AZ412" i="9"/>
  <c r="BA412" i="9" s="1"/>
  <c r="AZ511" i="9"/>
  <c r="BA511" i="9" s="1"/>
  <c r="AZ501" i="9"/>
  <c r="BA501" i="9" s="1"/>
  <c r="BD537" i="9"/>
  <c r="BE537" i="9" s="1"/>
  <c r="BF537" i="9" s="1"/>
  <c r="AZ395" i="9"/>
  <c r="BA395" i="9" s="1"/>
  <c r="AZ177" i="9"/>
  <c r="BA177" i="9" s="1"/>
  <c r="AZ366" i="9"/>
  <c r="BA366" i="9" s="1"/>
  <c r="BD372" i="9"/>
  <c r="BE372" i="9" s="1"/>
  <c r="BF372" i="9" s="1"/>
  <c r="BD479" i="9"/>
  <c r="BE479" i="9" s="1"/>
  <c r="BF479" i="9" s="1"/>
  <c r="BD541" i="9"/>
  <c r="BE541" i="9" s="1"/>
  <c r="BF541" i="9" s="1"/>
  <c r="BD272" i="9"/>
  <c r="BE272" i="9" s="1"/>
  <c r="BF272" i="9" s="1"/>
  <c r="BD461" i="9"/>
  <c r="BE461" i="9" s="1"/>
  <c r="BF461" i="9" s="1"/>
  <c r="BD580" i="9"/>
  <c r="BE580" i="9" s="1"/>
  <c r="BF580" i="9" s="1"/>
  <c r="BD557" i="9"/>
  <c r="BE557" i="9" s="1"/>
  <c r="BF557" i="9" s="1"/>
  <c r="BD533" i="9"/>
  <c r="BE533" i="9" s="1"/>
  <c r="BF533" i="9" s="1"/>
  <c r="AZ433" i="9"/>
  <c r="BA433" i="9" s="1"/>
  <c r="AZ694" i="9"/>
  <c r="BA694" i="9" s="1"/>
  <c r="BD564" i="9"/>
  <c r="BE564" i="9" s="1"/>
  <c r="BF564" i="9" s="1"/>
  <c r="AZ283" i="9"/>
  <c r="BA283" i="9" s="1"/>
  <c r="AZ619" i="9"/>
  <c r="BA619" i="9" s="1"/>
  <c r="AZ499" i="9"/>
  <c r="BA499" i="9" s="1"/>
  <c r="AZ587" i="9"/>
  <c r="BA587" i="9" s="1"/>
  <c r="AZ348" i="9"/>
  <c r="BA348" i="9" s="1"/>
  <c r="AZ513" i="9"/>
  <c r="BA513" i="9" s="1"/>
  <c r="AZ183" i="9"/>
  <c r="BA183" i="9" s="1"/>
  <c r="AZ199" i="9"/>
  <c r="BA199" i="9" s="1"/>
  <c r="AZ325" i="9"/>
  <c r="BA325" i="9" s="1"/>
  <c r="AZ166" i="9"/>
  <c r="BA166" i="9" s="1"/>
  <c r="BD644" i="9"/>
  <c r="BE644" i="9" s="1"/>
  <c r="BF644" i="9" s="1"/>
  <c r="BD205" i="9"/>
  <c r="BE205" i="9" s="1"/>
  <c r="BF205" i="9" s="1"/>
  <c r="BD486" i="9"/>
  <c r="BE486" i="9" s="1"/>
  <c r="BF486" i="9" s="1"/>
  <c r="BD387" i="9"/>
  <c r="BE387" i="9" s="1"/>
  <c r="BF387" i="9" s="1"/>
  <c r="BD313" i="9"/>
  <c r="BE313" i="9" s="1"/>
  <c r="BF313" i="9" s="1"/>
  <c r="BD223" i="9"/>
  <c r="BE223" i="9" s="1"/>
  <c r="BF223" i="9" s="1"/>
  <c r="BD314" i="9"/>
  <c r="BE314" i="9" s="1"/>
  <c r="BF314" i="9" s="1"/>
  <c r="BD614" i="9"/>
  <c r="BE614" i="9" s="1"/>
  <c r="BF614" i="9" s="1"/>
  <c r="BD193" i="9"/>
  <c r="BE193" i="9" s="1"/>
  <c r="BF193" i="9" s="1"/>
  <c r="BD653" i="9"/>
  <c r="BE653" i="9" s="1"/>
  <c r="BF653" i="9" s="1"/>
  <c r="BD354" i="9"/>
  <c r="BE354" i="9" s="1"/>
  <c r="BF354" i="9" s="1"/>
  <c r="BD591" i="9"/>
  <c r="BE591" i="9" s="1"/>
  <c r="BF591" i="9" s="1"/>
  <c r="BD571" i="9"/>
  <c r="BE571" i="9" s="1"/>
  <c r="BF571" i="9" s="1"/>
  <c r="BD655" i="9"/>
  <c r="BE655" i="9" s="1"/>
  <c r="BF655" i="9" s="1"/>
  <c r="BD190" i="9"/>
  <c r="BE190" i="9" s="1"/>
  <c r="BF190" i="9" s="1"/>
  <c r="BD657" i="9"/>
  <c r="BE657" i="9" s="1"/>
  <c r="BF657" i="9" s="1"/>
  <c r="BD370" i="9"/>
  <c r="BE370" i="9" s="1"/>
  <c r="BF370" i="9" s="1"/>
  <c r="BD643" i="9"/>
  <c r="BE643" i="9" s="1"/>
  <c r="BF643" i="9" s="1"/>
  <c r="BD413" i="9"/>
  <c r="BE413" i="9" s="1"/>
  <c r="BF413" i="9" s="1"/>
  <c r="BD613" i="9"/>
  <c r="BE613" i="9" s="1"/>
  <c r="BF613" i="9" s="1"/>
  <c r="BD375" i="9"/>
  <c r="BE375" i="9" s="1"/>
  <c r="BF375" i="9" s="1"/>
  <c r="BD357" i="9"/>
  <c r="BE357" i="9" s="1"/>
  <c r="BF357" i="9" s="1"/>
  <c r="BD555" i="9"/>
  <c r="BE555" i="9" s="1"/>
  <c r="BF555" i="9" s="1"/>
  <c r="BD362" i="9"/>
  <c r="BE362" i="9" s="1"/>
  <c r="BF362" i="9" s="1"/>
  <c r="BD678" i="9"/>
  <c r="BE678" i="9" s="1"/>
  <c r="BF678" i="9" s="1"/>
  <c r="BD637" i="9"/>
  <c r="BE637" i="9" s="1"/>
  <c r="BF637" i="9" s="1"/>
  <c r="BD665" i="9"/>
  <c r="BE665" i="9" s="1"/>
  <c r="BF665" i="9" s="1"/>
  <c r="BD186" i="9"/>
  <c r="BE186" i="9" s="1"/>
  <c r="BF186" i="9" s="1"/>
  <c r="BD297" i="9"/>
  <c r="BE297" i="9" s="1"/>
  <c r="BF297" i="9" s="1"/>
  <c r="BD219" i="9"/>
  <c r="BE219" i="9" s="1"/>
  <c r="BF219" i="9" s="1"/>
  <c r="BD489" i="9"/>
  <c r="BE489" i="9" s="1"/>
  <c r="BF489" i="9" s="1"/>
  <c r="BD312" i="9"/>
  <c r="BE312" i="9" s="1"/>
  <c r="BF312" i="9" s="1"/>
  <c r="BD572" i="9"/>
  <c r="BE572" i="9" s="1"/>
  <c r="BF572" i="9" s="1"/>
  <c r="BD236" i="9"/>
  <c r="BE236" i="9" s="1"/>
  <c r="BF236" i="9" s="1"/>
  <c r="BD300" i="9"/>
  <c r="BE300" i="9" s="1"/>
  <c r="BF300" i="9" s="1"/>
  <c r="BD690" i="9"/>
  <c r="BE690" i="9" s="1"/>
  <c r="BF690" i="9" s="1"/>
  <c r="AZ162" i="9"/>
  <c r="BA162" i="9" s="1"/>
  <c r="AZ575" i="9"/>
  <c r="BA575" i="9" s="1"/>
  <c r="AZ211" i="9"/>
  <c r="BA211" i="9" s="1"/>
  <c r="AZ435" i="9"/>
  <c r="BA435" i="9" s="1"/>
  <c r="AZ577" i="9"/>
  <c r="BA577" i="9" s="1"/>
  <c r="AZ402" i="9"/>
  <c r="BA402" i="9" s="1"/>
  <c r="AZ263" i="9"/>
  <c r="BA263" i="9" s="1"/>
  <c r="AZ250" i="9"/>
  <c r="BA250" i="9" s="1"/>
  <c r="AZ562" i="9"/>
  <c r="BA562" i="9" s="1"/>
  <c r="AZ311" i="9"/>
  <c r="BA311" i="9" s="1"/>
  <c r="AZ201" i="9"/>
  <c r="BA201" i="9" s="1"/>
  <c r="AZ299" i="9"/>
  <c r="BA299" i="9" s="1"/>
  <c r="AZ307" i="9"/>
  <c r="BA307" i="9" s="1"/>
  <c r="AZ551" i="9"/>
  <c r="BA551" i="9" s="1"/>
  <c r="AZ259" i="9"/>
  <c r="BA259" i="9" s="1"/>
  <c r="AZ243" i="9"/>
  <c r="BA243" i="9" s="1"/>
  <c r="AZ231" i="9"/>
  <c r="BA231" i="9" s="1"/>
  <c r="AZ401" i="9"/>
  <c r="BA401" i="9" s="1"/>
  <c r="BD686" i="9"/>
  <c r="BE686" i="9" s="1"/>
  <c r="BF686" i="9" s="1"/>
  <c r="BD485" i="9"/>
  <c r="BE485" i="9" s="1"/>
  <c r="BF485" i="9" s="1"/>
  <c r="BD184" i="9"/>
  <c r="BE184" i="9" s="1"/>
  <c r="BF184" i="9" s="1"/>
  <c r="BD616" i="9"/>
  <c r="BE616" i="9" s="1"/>
  <c r="BF616" i="9" s="1"/>
  <c r="BD670" i="9"/>
  <c r="BE670" i="9" s="1"/>
  <c r="BF670" i="9" s="1"/>
  <c r="AZ252" i="9"/>
  <c r="BA252" i="9" s="1"/>
  <c r="AZ368" i="9"/>
  <c r="BA368" i="9" s="1"/>
  <c r="AZ352" i="9"/>
  <c r="BA352" i="9" s="1"/>
  <c r="AZ397" i="9"/>
  <c r="BA397" i="9" s="1"/>
  <c r="AZ359" i="9"/>
  <c r="BA359" i="9" s="1"/>
  <c r="AZ529" i="9"/>
  <c r="BA529" i="9" s="1"/>
  <c r="AZ682" i="9"/>
  <c r="BA682" i="9" s="1"/>
  <c r="AZ212" i="9"/>
  <c r="BA212" i="9" s="1"/>
  <c r="BD566" i="9"/>
  <c r="BE566" i="9" s="1"/>
  <c r="BF566" i="9" s="1"/>
  <c r="AZ475" i="9"/>
  <c r="BA475" i="9" s="1"/>
  <c r="BD481" i="9"/>
  <c r="BE481" i="9" s="1"/>
  <c r="BF481" i="9" s="1"/>
  <c r="BD520" i="9"/>
  <c r="BE520" i="9" s="1"/>
  <c r="BF520" i="9" s="1"/>
  <c r="BD510" i="9"/>
  <c r="BE510" i="9" s="1"/>
  <c r="BF510" i="9" s="1"/>
  <c r="BD305" i="9"/>
  <c r="BE305" i="9" s="1"/>
  <c r="BF305" i="9" s="1"/>
  <c r="BD659" i="9"/>
  <c r="BE659" i="9" s="1"/>
  <c r="BF659" i="9" s="1"/>
  <c r="BD528" i="9"/>
  <c r="BE528" i="9" s="1"/>
  <c r="BF528" i="9" s="1"/>
  <c r="BD385" i="9"/>
  <c r="BE385" i="9" s="1"/>
  <c r="BF385" i="9" s="1"/>
  <c r="BD285" i="9"/>
  <c r="BE285" i="9" s="1"/>
  <c r="BF285" i="9" s="1"/>
  <c r="BD703" i="9"/>
  <c r="BE703" i="9" s="1"/>
  <c r="BF703" i="9" s="1"/>
  <c r="BD367" i="9"/>
  <c r="BE367" i="9" s="1"/>
  <c r="BF367" i="9" s="1"/>
  <c r="BD687" i="9"/>
  <c r="BE687" i="9" s="1"/>
  <c r="BF687" i="9" s="1"/>
  <c r="BD398" i="9"/>
  <c r="BE398" i="9" s="1"/>
  <c r="BF398" i="9" s="1"/>
  <c r="BD363" i="9"/>
  <c r="BE363" i="9" s="1"/>
  <c r="BF363" i="9" s="1"/>
  <c r="BD261" i="9"/>
  <c r="BE261" i="9" s="1"/>
  <c r="BF261" i="9" s="1"/>
  <c r="BD536" i="9"/>
  <c r="BE536" i="9" s="1"/>
  <c r="BF536" i="9" s="1"/>
  <c r="BD411" i="9"/>
  <c r="BE411" i="9" s="1"/>
  <c r="BF411" i="9" s="1"/>
  <c r="BD497" i="9"/>
  <c r="BE497" i="9" s="1"/>
  <c r="BF497" i="9" s="1"/>
  <c r="BD588" i="9"/>
  <c r="BE588" i="9" s="1"/>
  <c r="BF588" i="9" s="1"/>
  <c r="BD276" i="9"/>
  <c r="BE276" i="9" s="1"/>
  <c r="BF276" i="9" s="1"/>
  <c r="BD290" i="9"/>
  <c r="BE290" i="9" s="1"/>
  <c r="BF290" i="9" s="1"/>
  <c r="BD654" i="9"/>
  <c r="BE654" i="9" s="1"/>
  <c r="BF654" i="9" s="1"/>
  <c r="BD220" i="9"/>
  <c r="BE220" i="9" s="1"/>
  <c r="BF220" i="9" s="1"/>
  <c r="BD453" i="9"/>
  <c r="BE453" i="9" s="1"/>
  <c r="BF453" i="9" s="1"/>
  <c r="BD666" i="9"/>
  <c r="BE666" i="9" s="1"/>
  <c r="BF666" i="9" s="1"/>
  <c r="AZ627" i="9"/>
  <c r="BA627" i="9" s="1"/>
  <c r="AZ550" i="9"/>
  <c r="BA550" i="9" s="1"/>
  <c r="AZ444" i="9"/>
  <c r="BA444" i="9" s="1"/>
  <c r="AZ471" i="9"/>
  <c r="BA471" i="9" s="1"/>
  <c r="AZ509" i="9"/>
  <c r="BA509" i="9" s="1"/>
  <c r="AZ315" i="9"/>
  <c r="BA315" i="9" s="1"/>
  <c r="AZ490" i="9"/>
  <c r="BA490" i="9" s="1"/>
  <c r="AZ502" i="9"/>
  <c r="BA502" i="9" s="1"/>
  <c r="AZ507" i="9"/>
  <c r="BA507" i="9" s="1"/>
  <c r="AZ474" i="9"/>
  <c r="BA474" i="9" s="1"/>
  <c r="AZ623" i="9"/>
  <c r="BA623" i="9" s="1"/>
  <c r="AZ415" i="9"/>
  <c r="BA415" i="9" s="1"/>
  <c r="AZ394" i="9"/>
  <c r="BA394" i="9" s="1"/>
  <c r="AZ624" i="9"/>
  <c r="BA624" i="9" s="1"/>
  <c r="BD396" i="9"/>
  <c r="BE396" i="9" s="1"/>
  <c r="BF396" i="9" s="1"/>
  <c r="BD451" i="9"/>
  <c r="BE451" i="9" s="1"/>
  <c r="BF451" i="9" s="1"/>
  <c r="BD298" i="9"/>
  <c r="BE298" i="9" s="1"/>
  <c r="BF298" i="9" s="1"/>
  <c r="AZ267" i="9"/>
  <c r="BA267" i="9" s="1"/>
  <c r="AZ440" i="9"/>
  <c r="BA440" i="9" s="1"/>
  <c r="AZ264" i="9"/>
  <c r="BA264" i="9" s="1"/>
  <c r="AZ586" i="9"/>
  <c r="BA586" i="9" s="1"/>
  <c r="AZ693" i="9"/>
  <c r="BA693" i="9" s="1"/>
  <c r="AZ244" i="9"/>
  <c r="BA244" i="9" s="1"/>
  <c r="BD260" i="9"/>
  <c r="BE260" i="9" s="1"/>
  <c r="BF260" i="9" s="1"/>
  <c r="BD228" i="9"/>
  <c r="BE228" i="9" s="1"/>
  <c r="BF228" i="9" s="1"/>
  <c r="BD545" i="9"/>
  <c r="BE545" i="9" s="1"/>
  <c r="BF545" i="9" s="1"/>
  <c r="BD538" i="9"/>
  <c r="BE538" i="9" s="1"/>
  <c r="BF538" i="9" s="1"/>
  <c r="BD512" i="9"/>
  <c r="BE512" i="9" s="1"/>
  <c r="BF512" i="9" s="1"/>
  <c r="BD333" i="9"/>
  <c r="BE333" i="9" s="1"/>
  <c r="BF333" i="9" s="1"/>
  <c r="BD691" i="9"/>
  <c r="BE691" i="9" s="1"/>
  <c r="BF691" i="9" s="1"/>
  <c r="BD468" i="9"/>
  <c r="BE468" i="9" s="1"/>
  <c r="BF468" i="9" s="1"/>
  <c r="BD460" i="9"/>
  <c r="BE460" i="9" s="1"/>
  <c r="BF460" i="9" s="1"/>
  <c r="BD589" i="9"/>
  <c r="BE589" i="9" s="1"/>
  <c r="BF589" i="9" s="1"/>
  <c r="BD607" i="9"/>
  <c r="BE607" i="9" s="1"/>
  <c r="BF607" i="9" s="1"/>
  <c r="BD390" i="9"/>
  <c r="BE390" i="9" s="1"/>
  <c r="BF390" i="9" s="1"/>
  <c r="BD222" i="9"/>
  <c r="BE222" i="9" s="1"/>
  <c r="BF222" i="9" s="1"/>
  <c r="BD293" i="9"/>
  <c r="BE293" i="9" s="1"/>
  <c r="BF293" i="9" s="1"/>
  <c r="BD241" i="9"/>
  <c r="BE241" i="9" s="1"/>
  <c r="BF241" i="9" s="1"/>
  <c r="BD631" i="9"/>
  <c r="BE631" i="9" s="1"/>
  <c r="BF631" i="9" s="1"/>
  <c r="BD347" i="9"/>
  <c r="BE347" i="9" s="1"/>
  <c r="BF347" i="9" s="1"/>
  <c r="BD681" i="9"/>
  <c r="BE681" i="9" s="1"/>
  <c r="BF681" i="9" s="1"/>
  <c r="BD683" i="9"/>
  <c r="BE683" i="9" s="1"/>
  <c r="BF683" i="9" s="1"/>
  <c r="BD319" i="9"/>
  <c r="BE319" i="9" s="1"/>
  <c r="BF319" i="9" s="1"/>
  <c r="BD195" i="9"/>
  <c r="BE195" i="9" s="1"/>
  <c r="BF195" i="9" s="1"/>
  <c r="BD706" i="9"/>
  <c r="BE706" i="9" s="1"/>
  <c r="BF706" i="9" s="1"/>
  <c r="BD514" i="9"/>
  <c r="BE514" i="9" s="1"/>
  <c r="BF514" i="9" s="1"/>
  <c r="BD159" i="9"/>
  <c r="BE159" i="9" s="1"/>
  <c r="BF159" i="9" s="1"/>
  <c r="BD573" i="9"/>
  <c r="BE573" i="9" s="1"/>
  <c r="BF573" i="9" s="1"/>
  <c r="BD532" i="9"/>
  <c r="BE532" i="9" s="1"/>
  <c r="BF532" i="9" s="1"/>
  <c r="BD335" i="9"/>
  <c r="BE335" i="9" s="1"/>
  <c r="BF335" i="9" s="1"/>
  <c r="BD560" i="9"/>
  <c r="BE560" i="9" s="1"/>
  <c r="BF560" i="9" s="1"/>
  <c r="BD170" i="9"/>
  <c r="BE170" i="9" s="1"/>
  <c r="BF170" i="9" s="1"/>
  <c r="BD229" i="9"/>
  <c r="BE229" i="9" s="1"/>
  <c r="BF229" i="9" s="1"/>
  <c r="BD516" i="9"/>
  <c r="BE516" i="9" s="1"/>
  <c r="BF516" i="9" s="1"/>
  <c r="BD378" i="9"/>
  <c r="BE378" i="9" s="1"/>
  <c r="BF378" i="9" s="1"/>
  <c r="BD422" i="9"/>
  <c r="BE422" i="9" s="1"/>
  <c r="BF422" i="9" s="1"/>
  <c r="BD180" i="9"/>
  <c r="BE180" i="9" s="1"/>
  <c r="BF180" i="9" s="1"/>
  <c r="BD445" i="9"/>
  <c r="BE445" i="9" s="1"/>
  <c r="BF445" i="9" s="1"/>
  <c r="BD636" i="9"/>
  <c r="BE636" i="9" s="1"/>
  <c r="BF636" i="9" s="1"/>
  <c r="BD553" i="9"/>
  <c r="BE553" i="9" s="1"/>
  <c r="BF553" i="9" s="1"/>
  <c r="BD224" i="9"/>
  <c r="BE224" i="9" s="1"/>
  <c r="BF224" i="9" s="1"/>
  <c r="BD640" i="9"/>
  <c r="BE640" i="9" s="1"/>
  <c r="BF640" i="9" s="1"/>
  <c r="BD326" i="9"/>
  <c r="BE326" i="9" s="1"/>
  <c r="BF326" i="9" s="1"/>
  <c r="AZ592" i="9"/>
  <c r="BA592" i="9" s="1"/>
  <c r="AZ463" i="9"/>
  <c r="BA463" i="9" s="1"/>
  <c r="BD602" i="9"/>
  <c r="BE602" i="9" s="1"/>
  <c r="BF602" i="9" s="1"/>
  <c r="AZ680" i="9"/>
  <c r="BA680" i="9" s="1"/>
  <c r="AZ416" i="9"/>
  <c r="BA416" i="9" s="1"/>
  <c r="AZ388" i="9"/>
  <c r="BA388" i="9" s="1"/>
  <c r="AZ692" i="9"/>
  <c r="BA692" i="9" s="1"/>
  <c r="AZ519" i="9"/>
  <c r="BA519" i="9" s="1"/>
  <c r="AZ559" i="9"/>
  <c r="BA559" i="9" s="1"/>
  <c r="AZ610" i="9"/>
  <c r="BA610" i="9" s="1"/>
  <c r="AZ405" i="9"/>
  <c r="BA405" i="9" s="1"/>
  <c r="AZ173" i="9"/>
  <c r="BA173" i="9" s="1"/>
  <c r="BD626" i="9"/>
  <c r="BE626" i="9" s="1"/>
  <c r="BF626" i="9" s="1"/>
  <c r="BD356" i="9"/>
  <c r="BE356" i="9" s="1"/>
  <c r="BF356" i="9" s="1"/>
  <c r="BD248" i="9"/>
  <c r="BE248" i="9" s="1"/>
  <c r="BF248" i="9" s="1"/>
  <c r="AZ275" i="9"/>
  <c r="BA275" i="9" s="1"/>
  <c r="AZ500" i="9"/>
  <c r="BA500" i="9" s="1"/>
  <c r="AZ701" i="9"/>
  <c r="BA701" i="9" s="1"/>
  <c r="AZ492" i="9"/>
  <c r="BA492" i="9" s="1"/>
  <c r="AZ188" i="9"/>
  <c r="BA188" i="9" s="1"/>
  <c r="AZ377" i="9"/>
  <c r="BA377" i="9" s="1"/>
  <c r="AZ238" i="9"/>
  <c r="BA238" i="9" s="1"/>
  <c r="AZ379" i="9"/>
  <c r="BA379" i="9" s="1"/>
  <c r="AZ649" i="9"/>
  <c r="BA649" i="9" s="1"/>
  <c r="AZ418" i="9"/>
  <c r="BA418" i="9" s="1"/>
  <c r="AZ515" i="9"/>
  <c r="BA515" i="9" s="1"/>
  <c r="BD172" i="9"/>
  <c r="BE172" i="9" s="1"/>
  <c r="BF172" i="9" s="1"/>
  <c r="BD527" i="9"/>
  <c r="BE527" i="9" s="1"/>
  <c r="BF527" i="9" s="1"/>
  <c r="BD448" i="9"/>
  <c r="BE448" i="9" s="1"/>
  <c r="BF448" i="9" s="1"/>
  <c r="BD454" i="9"/>
  <c r="BE454" i="9" s="1"/>
  <c r="BF454" i="9" s="1"/>
  <c r="BD695" i="9"/>
  <c r="BE695" i="9" s="1"/>
  <c r="BF695" i="9" s="1"/>
  <c r="BD371" i="9"/>
  <c r="BE371" i="9" s="1"/>
  <c r="BF371" i="9" s="1"/>
  <c r="BD498" i="9"/>
  <c r="BE498" i="9" s="1"/>
  <c r="BF498" i="9" s="1"/>
  <c r="AI33" i="9"/>
  <c r="AH33" i="9"/>
  <c r="AG33" i="9"/>
  <c r="AF33" i="9"/>
  <c r="AE33" i="9"/>
  <c r="O14" i="9"/>
  <c r="N14" i="9"/>
  <c r="M14" i="9"/>
  <c r="BD279" i="9" l="1"/>
  <c r="BE279" i="9" s="1"/>
  <c r="BF279" i="9" s="1"/>
  <c r="BD187" i="9"/>
  <c r="BE187" i="9" s="1"/>
  <c r="BF187" i="9" s="1"/>
  <c r="BD246" i="9"/>
  <c r="BE246" i="9" s="1"/>
  <c r="BF246" i="9" s="1"/>
  <c r="BD542" i="9"/>
  <c r="BE542" i="9" s="1"/>
  <c r="BF542" i="9" s="1"/>
  <c r="BD543" i="9"/>
  <c r="BE543" i="9" s="1"/>
  <c r="BF543" i="9" s="1"/>
  <c r="BD233" i="9"/>
  <c r="BE233" i="9" s="1"/>
  <c r="BF233" i="9" s="1"/>
  <c r="BD270" i="9"/>
  <c r="BE270" i="9" s="1"/>
  <c r="BF270" i="9" s="1"/>
  <c r="BD291" i="9"/>
  <c r="BE291" i="9" s="1"/>
  <c r="BF291" i="9" s="1"/>
  <c r="BD544" i="9"/>
  <c r="BE544" i="9" s="1"/>
  <c r="BF544" i="9" s="1"/>
  <c r="BD662" i="9"/>
  <c r="BE662" i="9" s="1"/>
  <c r="BF662" i="9" s="1"/>
  <c r="BD165" i="9"/>
  <c r="BE165" i="9" s="1"/>
  <c r="BF165" i="9" s="1"/>
  <c r="B805" i="25"/>
  <c r="BF65" i="9"/>
  <c r="BF38" i="9"/>
  <c r="BF144" i="9"/>
  <c r="BF88" i="9"/>
  <c r="BF143" i="9"/>
  <c r="BF94" i="9"/>
  <c r="BF97" i="9"/>
  <c r="BF64" i="9"/>
  <c r="BF54" i="9"/>
  <c r="BF149" i="9"/>
  <c r="BF82" i="9"/>
  <c r="BF109" i="9"/>
  <c r="BF83" i="9"/>
  <c r="BF92" i="9"/>
  <c r="BF106" i="9"/>
  <c r="BF127" i="9"/>
  <c r="BF41" i="9"/>
  <c r="BF78" i="9"/>
  <c r="BF137" i="9"/>
  <c r="BF123" i="9"/>
  <c r="BF57" i="9"/>
  <c r="BF152" i="9"/>
  <c r="BF90" i="9"/>
  <c r="BF49" i="9"/>
  <c r="BF58" i="9"/>
  <c r="BF61" i="9"/>
  <c r="BF70" i="9"/>
  <c r="BF68" i="9"/>
  <c r="BF107" i="9"/>
  <c r="BF77" i="9"/>
  <c r="BF62" i="9"/>
  <c r="BF43" i="9"/>
  <c r="BF53" i="9"/>
  <c r="BF133" i="9"/>
  <c r="BF136" i="9"/>
  <c r="BF66" i="9"/>
  <c r="BF46" i="9"/>
  <c r="BF40" i="9"/>
  <c r="BF99" i="9"/>
  <c r="BF56" i="9"/>
  <c r="BF75" i="9"/>
  <c r="BF104" i="9"/>
  <c r="BF151" i="9"/>
  <c r="BF63" i="9"/>
  <c r="BF55" i="9"/>
  <c r="BF87" i="9"/>
  <c r="BA118" i="9"/>
  <c r="BD118" i="9"/>
  <c r="BE118" i="9" s="1"/>
  <c r="BA116" i="9"/>
  <c r="BD116" i="9"/>
  <c r="BE116" i="9" s="1"/>
  <c r="BA157" i="9"/>
  <c r="BD157" i="9"/>
  <c r="BE157" i="9" s="1"/>
  <c r="BA117" i="9"/>
  <c r="BD117" i="9"/>
  <c r="BE117" i="9" s="1"/>
  <c r="BA84" i="9"/>
  <c r="BD84" i="9"/>
  <c r="BE84" i="9" s="1"/>
  <c r="BA67" i="9"/>
  <c r="BD67" i="9"/>
  <c r="BE67" i="9" s="1"/>
  <c r="BA96" i="9"/>
  <c r="BD96" i="9"/>
  <c r="BE96" i="9" s="1"/>
  <c r="BA36" i="9"/>
  <c r="BD36" i="9"/>
  <c r="BE36" i="9" s="1"/>
  <c r="BA101" i="9"/>
  <c r="BD101" i="9"/>
  <c r="BE101" i="9" s="1"/>
  <c r="BA95" i="9"/>
  <c r="BD95" i="9"/>
  <c r="BE95" i="9" s="1"/>
  <c r="BA142" i="9"/>
  <c r="BD142" i="9"/>
  <c r="BE142" i="9" s="1"/>
  <c r="BA102" i="9"/>
  <c r="BD102" i="9"/>
  <c r="BE102" i="9" s="1"/>
  <c r="BA79" i="9"/>
  <c r="BD79" i="9"/>
  <c r="BE79" i="9" s="1"/>
  <c r="BA69" i="9"/>
  <c r="BD69" i="9"/>
  <c r="BE69" i="9" s="1"/>
  <c r="BF121" i="9"/>
  <c r="BF44" i="9"/>
  <c r="BF148" i="9"/>
  <c r="BF74" i="9"/>
  <c r="BF86" i="9"/>
  <c r="BA147" i="9"/>
  <c r="BD147" i="9"/>
  <c r="BE147" i="9" s="1"/>
  <c r="BA119" i="9"/>
  <c r="BD119" i="9"/>
  <c r="BE119" i="9" s="1"/>
  <c r="BA158" i="9"/>
  <c r="BD158" i="9"/>
  <c r="BE158" i="9" s="1"/>
  <c r="BA85" i="9"/>
  <c r="BD85" i="9"/>
  <c r="BE85" i="9" s="1"/>
  <c r="BA130" i="9"/>
  <c r="BD130" i="9"/>
  <c r="BE130" i="9" s="1"/>
  <c r="BA122" i="9"/>
  <c r="BD122" i="9"/>
  <c r="BE122" i="9" s="1"/>
  <c r="BA138" i="9"/>
  <c r="BD138" i="9"/>
  <c r="BE138" i="9" s="1"/>
  <c r="BA128" i="9"/>
  <c r="BD128" i="9"/>
  <c r="BE128" i="9" s="1"/>
  <c r="BA80" i="9"/>
  <c r="BD80" i="9"/>
  <c r="BE80" i="9" s="1"/>
  <c r="BA113" i="9"/>
  <c r="BD113" i="9"/>
  <c r="BE113" i="9" s="1"/>
  <c r="BA103" i="9"/>
  <c r="BD103" i="9"/>
  <c r="BE103" i="9" s="1"/>
  <c r="BA71" i="9"/>
  <c r="BD71" i="9"/>
  <c r="BE71" i="9" s="1"/>
  <c r="BA81" i="9"/>
  <c r="BD81" i="9"/>
  <c r="BE81" i="9" s="1"/>
  <c r="BA126" i="9"/>
  <c r="BD126" i="9"/>
  <c r="BE126" i="9" s="1"/>
  <c r="BA134" i="9"/>
  <c r="BD134" i="9"/>
  <c r="BE134" i="9" s="1"/>
  <c r="BA98" i="9"/>
  <c r="BD98" i="9"/>
  <c r="BE98" i="9" s="1"/>
  <c r="BA153" i="9"/>
  <c r="BD153" i="9"/>
  <c r="BE153" i="9" s="1"/>
  <c r="BA146" i="9"/>
  <c r="BD146" i="9"/>
  <c r="BE146" i="9" s="1"/>
  <c r="BA112" i="9"/>
  <c r="BD112" i="9"/>
  <c r="BE112" i="9" s="1"/>
  <c r="BA45" i="9"/>
  <c r="BD45" i="9"/>
  <c r="BE45" i="9" s="1"/>
  <c r="BA124" i="9"/>
  <c r="BD124" i="9"/>
  <c r="BE124" i="9" s="1"/>
  <c r="BA93" i="9"/>
  <c r="BD93" i="9"/>
  <c r="BE93" i="9" s="1"/>
  <c r="BA120" i="9"/>
  <c r="BD120" i="9"/>
  <c r="BE120" i="9" s="1"/>
  <c r="BA35" i="9"/>
  <c r="BD35" i="9"/>
  <c r="BE35" i="9" s="1"/>
  <c r="BA37" i="9"/>
  <c r="BD37" i="9"/>
  <c r="BE37" i="9" s="1"/>
  <c r="BF51" i="9"/>
  <c r="BF89" i="9"/>
  <c r="BA132" i="9"/>
  <c r="BD132" i="9"/>
  <c r="BE132" i="9" s="1"/>
  <c r="BA131" i="9"/>
  <c r="BD131" i="9"/>
  <c r="BE131" i="9" s="1"/>
  <c r="BA48" i="9"/>
  <c r="BD48" i="9"/>
  <c r="BE48" i="9" s="1"/>
  <c r="BF48" i="9" s="1"/>
  <c r="BA100" i="9"/>
  <c r="BD100" i="9"/>
  <c r="BE100" i="9" s="1"/>
  <c r="BD155" i="9"/>
  <c r="BE155" i="9" s="1"/>
  <c r="BA155" i="9"/>
  <c r="BA91" i="9"/>
  <c r="BD91" i="9"/>
  <c r="BE91" i="9" s="1"/>
  <c r="BA156" i="9"/>
  <c r="BD156" i="9"/>
  <c r="BE156" i="9" s="1"/>
  <c r="BA129" i="9"/>
  <c r="BD129" i="9"/>
  <c r="BE129" i="9" s="1"/>
  <c r="BA145" i="9"/>
  <c r="BD145" i="9"/>
  <c r="BE145" i="9" s="1"/>
  <c r="BA125" i="9"/>
  <c r="BD125" i="9"/>
  <c r="BE125" i="9" s="1"/>
  <c r="BA114" i="9"/>
  <c r="BD114" i="9"/>
  <c r="BE114" i="9" s="1"/>
  <c r="BA34" i="9"/>
  <c r="BD34" i="9"/>
  <c r="BE34" i="9" s="1"/>
  <c r="BF39" i="9"/>
  <c r="BF140" i="9"/>
  <c r="BA111" i="9"/>
  <c r="BD111" i="9"/>
  <c r="BE111" i="9" s="1"/>
  <c r="BF59" i="9"/>
  <c r="BF76" i="9"/>
  <c r="BA60" i="9"/>
  <c r="BD60" i="9"/>
  <c r="BE60" i="9" s="1"/>
  <c r="BA110" i="9"/>
  <c r="BD110" i="9"/>
  <c r="BE110" i="9" s="1"/>
  <c r="BA105" i="9"/>
  <c r="BD105" i="9"/>
  <c r="BE105" i="9" s="1"/>
  <c r="BA73" i="9"/>
  <c r="BD73" i="9"/>
  <c r="BE73" i="9" s="1"/>
  <c r="BA52" i="9"/>
  <c r="BD52" i="9"/>
  <c r="BE52" i="9" s="1"/>
  <c r="BA150" i="9"/>
  <c r="BD150" i="9"/>
  <c r="BE150" i="9" s="1"/>
  <c r="BA141" i="9"/>
  <c r="BD141" i="9"/>
  <c r="BE141" i="9" s="1"/>
  <c r="BA50" i="9"/>
  <c r="BD50" i="9"/>
  <c r="BE50" i="9" s="1"/>
  <c r="BA42" i="9"/>
  <c r="BD42" i="9"/>
  <c r="BE42" i="9" s="1"/>
  <c r="BA154" i="9"/>
  <c r="BD154" i="9"/>
  <c r="BE154" i="9" s="1"/>
  <c r="BA47" i="9"/>
  <c r="BD47" i="9"/>
  <c r="BE47" i="9" s="1"/>
  <c r="BF139" i="9"/>
  <c r="BA72" i="9"/>
  <c r="BD72" i="9"/>
  <c r="BE72" i="9" s="1"/>
  <c r="BA108" i="9"/>
  <c r="BD108" i="9"/>
  <c r="BE108" i="9" s="1"/>
  <c r="BA115" i="9"/>
  <c r="BD115" i="9"/>
  <c r="BE115" i="9" s="1"/>
  <c r="BA135" i="9"/>
  <c r="BD135" i="9"/>
  <c r="BE135" i="9" s="1"/>
  <c r="BD173" i="9"/>
  <c r="BE173" i="9" s="1"/>
  <c r="BF173" i="9" s="1"/>
  <c r="BD559" i="9"/>
  <c r="BE559" i="9" s="1"/>
  <c r="BF559" i="9" s="1"/>
  <c r="BD388" i="9"/>
  <c r="BE388" i="9" s="1"/>
  <c r="BF388" i="9" s="1"/>
  <c r="BD418" i="9"/>
  <c r="BE418" i="9" s="1"/>
  <c r="BF418" i="9" s="1"/>
  <c r="BD405" i="9"/>
  <c r="BE405" i="9" s="1"/>
  <c r="BF405" i="9" s="1"/>
  <c r="BD692" i="9"/>
  <c r="BE692" i="9" s="1"/>
  <c r="BF692" i="9" s="1"/>
  <c r="BD416" i="9"/>
  <c r="BE416" i="9" s="1"/>
  <c r="BF416" i="9" s="1"/>
  <c r="BD592" i="9"/>
  <c r="BE592" i="9" s="1"/>
  <c r="BF592" i="9" s="1"/>
  <c r="BD693" i="9"/>
  <c r="BE693" i="9" s="1"/>
  <c r="BF693" i="9" s="1"/>
  <c r="BD440" i="9"/>
  <c r="BE440" i="9" s="1"/>
  <c r="BF440" i="9" s="1"/>
  <c r="BD315" i="9"/>
  <c r="BE315" i="9" s="1"/>
  <c r="BF315" i="9" s="1"/>
  <c r="BD379" i="9"/>
  <c r="BE379" i="9" s="1"/>
  <c r="BF379" i="9" s="1"/>
  <c r="BD377" i="9"/>
  <c r="BE377" i="9" s="1"/>
  <c r="BF377" i="9" s="1"/>
  <c r="BD188" i="9"/>
  <c r="BE188" i="9" s="1"/>
  <c r="BF188" i="9" s="1"/>
  <c r="BD701" i="9"/>
  <c r="BE701" i="9" s="1"/>
  <c r="BF701" i="9" s="1"/>
  <c r="BD519" i="9"/>
  <c r="BE519" i="9" s="1"/>
  <c r="BF519" i="9" s="1"/>
  <c r="BD264" i="9"/>
  <c r="BE264" i="9" s="1"/>
  <c r="BF264" i="9" s="1"/>
  <c r="BD623" i="9"/>
  <c r="BE623" i="9" s="1"/>
  <c r="BF623" i="9" s="1"/>
  <c r="BD507" i="9"/>
  <c r="BE507" i="9" s="1"/>
  <c r="BF507" i="9" s="1"/>
  <c r="BD490" i="9"/>
  <c r="BE490" i="9" s="1"/>
  <c r="BF490" i="9" s="1"/>
  <c r="BD550" i="9"/>
  <c r="BE550" i="9" s="1"/>
  <c r="BF550" i="9" s="1"/>
  <c r="BD475" i="9"/>
  <c r="BE475" i="9" s="1"/>
  <c r="BF475" i="9" s="1"/>
  <c r="BD529" i="9"/>
  <c r="BE529" i="9" s="1"/>
  <c r="BF529" i="9" s="1"/>
  <c r="BD397" i="9"/>
  <c r="BE397" i="9" s="1"/>
  <c r="BF397" i="9" s="1"/>
  <c r="BD368" i="9"/>
  <c r="BE368" i="9" s="1"/>
  <c r="BF368" i="9" s="1"/>
  <c r="BD551" i="9"/>
  <c r="BE551" i="9" s="1"/>
  <c r="BF551" i="9" s="1"/>
  <c r="BD299" i="9"/>
  <c r="BE299" i="9" s="1"/>
  <c r="BF299" i="9" s="1"/>
  <c r="BD311" i="9"/>
  <c r="BE311" i="9" s="1"/>
  <c r="BF311" i="9" s="1"/>
  <c r="BD250" i="9"/>
  <c r="BE250" i="9" s="1"/>
  <c r="BF250" i="9" s="1"/>
  <c r="BD435" i="9"/>
  <c r="BE435" i="9" s="1"/>
  <c r="BF435" i="9" s="1"/>
  <c r="BD199" i="9"/>
  <c r="BE199" i="9" s="1"/>
  <c r="BF199" i="9" s="1"/>
  <c r="BD513" i="9"/>
  <c r="BE513" i="9" s="1"/>
  <c r="BF513" i="9" s="1"/>
  <c r="BD587" i="9"/>
  <c r="BE587" i="9" s="1"/>
  <c r="BF587" i="9" s="1"/>
  <c r="BD619" i="9"/>
  <c r="BE619" i="9" s="1"/>
  <c r="BF619" i="9" s="1"/>
  <c r="BD694" i="9"/>
  <c r="BE694" i="9" s="1"/>
  <c r="BF694" i="9" s="1"/>
  <c r="BD395" i="9"/>
  <c r="BE395" i="9" s="1"/>
  <c r="BF395" i="9" s="1"/>
  <c r="BD501" i="9"/>
  <c r="BE501" i="9" s="1"/>
  <c r="BF501" i="9" s="1"/>
  <c r="BD412" i="9"/>
  <c r="BE412" i="9" s="1"/>
  <c r="BF412" i="9" s="1"/>
  <c r="BD456" i="9"/>
  <c r="BE456" i="9" s="1"/>
  <c r="BF456" i="9" s="1"/>
  <c r="BD247" i="9"/>
  <c r="BE247" i="9" s="1"/>
  <c r="BF247" i="9" s="1"/>
  <c r="BD647" i="9"/>
  <c r="BE647" i="9" s="1"/>
  <c r="BF647" i="9" s="1"/>
  <c r="BD438" i="9"/>
  <c r="BE438" i="9" s="1"/>
  <c r="BF438" i="9" s="1"/>
  <c r="BD606" i="9"/>
  <c r="BE606" i="9" s="1"/>
  <c r="BF606" i="9" s="1"/>
  <c r="BD658" i="9"/>
  <c r="BE658" i="9" s="1"/>
  <c r="BF658" i="9" s="1"/>
  <c r="BD521" i="9"/>
  <c r="BE521" i="9" s="1"/>
  <c r="BF521" i="9" s="1"/>
  <c r="BD713" i="9"/>
  <c r="BE713" i="9" s="1"/>
  <c r="BF713" i="9" s="1"/>
  <c r="BD269" i="9"/>
  <c r="BE269" i="9" s="1"/>
  <c r="BF269" i="9" s="1"/>
  <c r="BD257" i="9"/>
  <c r="BE257" i="9" s="1"/>
  <c r="BF257" i="9" s="1"/>
  <c r="BD611" i="9"/>
  <c r="BE611" i="9" s="1"/>
  <c r="BF611" i="9" s="1"/>
  <c r="BD505" i="9"/>
  <c r="BE505" i="9" s="1"/>
  <c r="BF505" i="9" s="1"/>
  <c r="BD304" i="9"/>
  <c r="BE304" i="9" s="1"/>
  <c r="BF304" i="9" s="1"/>
  <c r="BD337" i="9"/>
  <c r="BE337" i="9" s="1"/>
  <c r="BF337" i="9" s="1"/>
  <c r="BD409" i="9"/>
  <c r="BE409" i="9" s="1"/>
  <c r="BF409" i="9" s="1"/>
  <c r="BD406" i="9"/>
  <c r="BE406" i="9" s="1"/>
  <c r="BF406" i="9" s="1"/>
  <c r="BD227" i="9"/>
  <c r="BE227" i="9" s="1"/>
  <c r="BF227" i="9" s="1"/>
  <c r="BD675" i="9"/>
  <c r="BE675" i="9" s="1"/>
  <c r="BF675" i="9" s="1"/>
  <c r="BD484" i="9"/>
  <c r="BE484" i="9" s="1"/>
  <c r="BF484" i="9" s="1"/>
  <c r="BD167" i="9"/>
  <c r="BE167" i="9" s="1"/>
  <c r="BF167" i="9" s="1"/>
  <c r="BD254" i="9"/>
  <c r="BE254" i="9" s="1"/>
  <c r="BF254" i="9" s="1"/>
  <c r="BD194" i="9"/>
  <c r="BE194" i="9" s="1"/>
  <c r="BF194" i="9" s="1"/>
  <c r="BD207" i="9"/>
  <c r="BE207" i="9" s="1"/>
  <c r="BF207" i="9" s="1"/>
  <c r="BD175" i="9"/>
  <c r="BE175" i="9" s="1"/>
  <c r="BF175" i="9" s="1"/>
  <c r="BD244" i="9"/>
  <c r="BE244" i="9" s="1"/>
  <c r="BF244" i="9" s="1"/>
  <c r="BD267" i="9"/>
  <c r="BE267" i="9" s="1"/>
  <c r="BF267" i="9" s="1"/>
  <c r="BD509" i="9"/>
  <c r="BE509" i="9" s="1"/>
  <c r="BF509" i="9" s="1"/>
  <c r="BD444" i="9"/>
  <c r="BE444" i="9" s="1"/>
  <c r="BF444" i="9" s="1"/>
  <c r="BD212" i="9"/>
  <c r="BE212" i="9" s="1"/>
  <c r="BF212" i="9" s="1"/>
  <c r="BD231" i="9"/>
  <c r="BE231" i="9" s="1"/>
  <c r="BF231" i="9" s="1"/>
  <c r="BD162" i="9"/>
  <c r="BE162" i="9" s="1"/>
  <c r="BF162" i="9" s="1"/>
  <c r="BD177" i="9"/>
  <c r="BE177" i="9" s="1"/>
  <c r="BF177" i="9" s="1"/>
  <c r="BD511" i="9"/>
  <c r="BE511" i="9" s="1"/>
  <c r="BF511" i="9" s="1"/>
  <c r="BD316" i="9"/>
  <c r="BE316" i="9" s="1"/>
  <c r="BF316" i="9" s="1"/>
  <c r="BD306" i="9"/>
  <c r="BE306" i="9" s="1"/>
  <c r="BF306" i="9" s="1"/>
  <c r="BD292" i="9"/>
  <c r="BE292" i="9" s="1"/>
  <c r="BF292" i="9" s="1"/>
  <c r="BD673" i="9"/>
  <c r="BE673" i="9" s="1"/>
  <c r="BF673" i="9" s="1"/>
  <c r="BD310" i="9"/>
  <c r="BE310" i="9" s="1"/>
  <c r="BF310" i="9" s="1"/>
  <c r="BD594" i="9"/>
  <c r="BE594" i="9" s="1"/>
  <c r="BF594" i="9" s="1"/>
  <c r="BD284" i="9"/>
  <c r="BE284" i="9" s="1"/>
  <c r="BF284" i="9" s="1"/>
  <c r="BD526" i="9"/>
  <c r="BE526" i="9" s="1"/>
  <c r="BF526" i="9" s="1"/>
  <c r="BD245" i="9"/>
  <c r="BE245" i="9" s="1"/>
  <c r="BF245" i="9" s="1"/>
  <c r="BD277" i="9"/>
  <c r="BE277" i="9" s="1"/>
  <c r="BF277" i="9" s="1"/>
  <c r="BD635" i="9"/>
  <c r="BE635" i="9" s="1"/>
  <c r="BF635" i="9" s="1"/>
  <c r="BD289" i="9"/>
  <c r="BE289" i="9" s="1"/>
  <c r="BF289" i="9" s="1"/>
  <c r="BD615" i="9"/>
  <c r="BE615" i="9" s="1"/>
  <c r="BF615" i="9" s="1"/>
  <c r="BD420" i="9"/>
  <c r="BE420" i="9" s="1"/>
  <c r="BF420" i="9" s="1"/>
  <c r="BD344" i="9"/>
  <c r="BE344" i="9" s="1"/>
  <c r="BF344" i="9" s="1"/>
  <c r="BD317" i="9"/>
  <c r="BE317" i="9" s="1"/>
  <c r="BF317" i="9" s="1"/>
  <c r="BD610" i="9"/>
  <c r="BE610" i="9" s="1"/>
  <c r="BF610" i="9" s="1"/>
  <c r="BD649" i="9"/>
  <c r="BE649" i="9" s="1"/>
  <c r="BF649" i="9" s="1"/>
  <c r="BD492" i="9"/>
  <c r="BE492" i="9" s="1"/>
  <c r="BF492" i="9" s="1"/>
  <c r="BD586" i="9"/>
  <c r="BE586" i="9" s="1"/>
  <c r="BF586" i="9" s="1"/>
  <c r="BD624" i="9"/>
  <c r="BE624" i="9" s="1"/>
  <c r="BF624" i="9" s="1"/>
  <c r="BD415" i="9"/>
  <c r="BE415" i="9" s="1"/>
  <c r="BF415" i="9" s="1"/>
  <c r="BD474" i="9"/>
  <c r="BE474" i="9" s="1"/>
  <c r="BF474" i="9" s="1"/>
  <c r="BD502" i="9"/>
  <c r="BE502" i="9" s="1"/>
  <c r="BF502" i="9" s="1"/>
  <c r="BD471" i="9"/>
  <c r="BE471" i="9" s="1"/>
  <c r="BF471" i="9" s="1"/>
  <c r="BD627" i="9"/>
  <c r="BE627" i="9" s="1"/>
  <c r="BF627" i="9" s="1"/>
  <c r="BD359" i="9"/>
  <c r="BE359" i="9" s="1"/>
  <c r="BF359" i="9" s="1"/>
  <c r="BD352" i="9"/>
  <c r="BE352" i="9" s="1"/>
  <c r="BF352" i="9" s="1"/>
  <c r="BD252" i="9"/>
  <c r="BE252" i="9" s="1"/>
  <c r="BF252" i="9" s="1"/>
  <c r="BD259" i="9"/>
  <c r="BE259" i="9" s="1"/>
  <c r="BF259" i="9" s="1"/>
  <c r="BD307" i="9"/>
  <c r="BE307" i="9" s="1"/>
  <c r="BF307" i="9" s="1"/>
  <c r="BD201" i="9"/>
  <c r="BE201" i="9" s="1"/>
  <c r="BF201" i="9" s="1"/>
  <c r="BD562" i="9"/>
  <c r="BE562" i="9" s="1"/>
  <c r="BF562" i="9" s="1"/>
  <c r="BD263" i="9"/>
  <c r="BE263" i="9" s="1"/>
  <c r="BF263" i="9" s="1"/>
  <c r="BD577" i="9"/>
  <c r="BE577" i="9" s="1"/>
  <c r="BF577" i="9" s="1"/>
  <c r="BD211" i="9"/>
  <c r="BE211" i="9" s="1"/>
  <c r="BF211" i="9" s="1"/>
  <c r="BD166" i="9"/>
  <c r="BE166" i="9" s="1"/>
  <c r="BF166" i="9" s="1"/>
  <c r="BD325" i="9"/>
  <c r="BE325" i="9" s="1"/>
  <c r="BF325" i="9" s="1"/>
  <c r="BD183" i="9"/>
  <c r="BE183" i="9" s="1"/>
  <c r="BF183" i="9" s="1"/>
  <c r="BD348" i="9"/>
  <c r="BE348" i="9" s="1"/>
  <c r="BF348" i="9" s="1"/>
  <c r="BD433" i="9"/>
  <c r="BE433" i="9" s="1"/>
  <c r="BF433" i="9" s="1"/>
  <c r="BD496" i="9"/>
  <c r="BE496" i="9" s="1"/>
  <c r="BF496" i="9" s="1"/>
  <c r="BD539" i="9"/>
  <c r="BE539" i="9" s="1"/>
  <c r="BF539" i="9" s="1"/>
  <c r="BD464" i="9"/>
  <c r="BE464" i="9" s="1"/>
  <c r="BF464" i="9" s="1"/>
  <c r="BD419" i="9"/>
  <c r="BE419" i="9" s="1"/>
  <c r="BF419" i="9" s="1"/>
  <c r="BD163" i="9"/>
  <c r="BE163" i="9" s="1"/>
  <c r="BF163" i="9" s="1"/>
  <c r="BD563" i="9"/>
  <c r="BE563" i="9" s="1"/>
  <c r="BF563" i="9" s="1"/>
  <c r="BD459" i="9"/>
  <c r="BE459" i="9" s="1"/>
  <c r="BF459" i="9" s="1"/>
  <c r="BD350" i="9"/>
  <c r="BE350" i="9" s="1"/>
  <c r="BF350" i="9" s="1"/>
  <c r="BD525" i="9"/>
  <c r="BE525" i="9" s="1"/>
  <c r="BF525" i="9" s="1"/>
  <c r="BD271" i="9"/>
  <c r="BE271" i="9" s="1"/>
  <c r="BF271" i="9" s="1"/>
  <c r="BD518" i="9"/>
  <c r="BE518" i="9" s="1"/>
  <c r="BF518" i="9" s="1"/>
  <c r="BD191" i="9"/>
  <c r="BE191" i="9" s="1"/>
  <c r="BF191" i="9" s="1"/>
  <c r="BD320" i="9"/>
  <c r="BE320" i="9" s="1"/>
  <c r="BF320" i="9" s="1"/>
  <c r="BD552" i="9"/>
  <c r="BE552" i="9" s="1"/>
  <c r="BF552" i="9" s="1"/>
  <c r="BD535" i="9"/>
  <c r="BE535" i="9" s="1"/>
  <c r="BF535" i="9" s="1"/>
  <c r="BD242" i="9"/>
  <c r="BE242" i="9" s="1"/>
  <c r="BF242" i="9" s="1"/>
  <c r="BD452" i="9"/>
  <c r="BE452" i="9" s="1"/>
  <c r="BF452" i="9" s="1"/>
  <c r="BD524" i="9"/>
  <c r="BE524" i="9" s="1"/>
  <c r="BF524" i="9" s="1"/>
  <c r="BD303" i="9"/>
  <c r="BE303" i="9" s="1"/>
  <c r="BF303" i="9" s="1"/>
  <c r="BD369" i="9"/>
  <c r="BE369" i="9" s="1"/>
  <c r="BF369" i="9" s="1"/>
  <c r="BD494" i="9"/>
  <c r="BE494" i="9" s="1"/>
  <c r="BF494" i="9" s="1"/>
  <c r="BD308" i="9"/>
  <c r="BE308" i="9" s="1"/>
  <c r="BF308" i="9" s="1"/>
  <c r="BD353" i="9"/>
  <c r="BE353" i="9" s="1"/>
  <c r="BF353" i="9" s="1"/>
  <c r="BD230" i="9"/>
  <c r="BE230" i="9" s="1"/>
  <c r="BF230" i="9" s="1"/>
  <c r="BD238" i="9"/>
  <c r="BE238" i="9" s="1"/>
  <c r="BF238" i="9" s="1"/>
  <c r="BD275" i="9"/>
  <c r="BE275" i="9" s="1"/>
  <c r="BF275" i="9" s="1"/>
  <c r="BD515" i="9"/>
  <c r="BE515" i="9" s="1"/>
  <c r="BF515" i="9" s="1"/>
  <c r="BD500" i="9"/>
  <c r="BE500" i="9" s="1"/>
  <c r="BF500" i="9" s="1"/>
  <c r="BD463" i="9"/>
  <c r="BE463" i="9" s="1"/>
  <c r="BF463" i="9" s="1"/>
  <c r="BD680" i="9"/>
  <c r="BE680" i="9" s="1"/>
  <c r="BF680" i="9" s="1"/>
  <c r="BD394" i="9"/>
  <c r="BE394" i="9" s="1"/>
  <c r="BF394" i="9" s="1"/>
  <c r="BD682" i="9"/>
  <c r="BE682" i="9" s="1"/>
  <c r="BF682" i="9" s="1"/>
  <c r="BD401" i="9"/>
  <c r="BE401" i="9" s="1"/>
  <c r="BF401" i="9" s="1"/>
  <c r="BD243" i="9"/>
  <c r="BE243" i="9" s="1"/>
  <c r="BF243" i="9" s="1"/>
  <c r="BD402" i="9"/>
  <c r="BE402" i="9" s="1"/>
  <c r="BF402" i="9" s="1"/>
  <c r="BD575" i="9"/>
  <c r="BE575" i="9" s="1"/>
  <c r="BF575" i="9" s="1"/>
  <c r="BD499" i="9"/>
  <c r="BE499" i="9" s="1"/>
  <c r="BF499" i="9" s="1"/>
  <c r="BD283" i="9"/>
  <c r="BE283" i="9" s="1"/>
  <c r="BF283" i="9" s="1"/>
  <c r="BD366" i="9"/>
  <c r="BE366" i="9" s="1"/>
  <c r="BF366" i="9" s="1"/>
  <c r="BD295" i="9"/>
  <c r="BE295" i="9" s="1"/>
  <c r="BF295" i="9" s="1"/>
  <c r="BD209" i="9"/>
  <c r="BE209" i="9" s="1"/>
  <c r="BF209" i="9" s="1"/>
  <c r="BD408" i="9"/>
  <c r="BE408" i="9" s="1"/>
  <c r="BF408" i="9" s="1"/>
  <c r="BD702" i="9"/>
  <c r="BE702" i="9" s="1"/>
  <c r="BF702" i="9" s="1"/>
  <c r="BD365" i="9"/>
  <c r="BE365" i="9" s="1"/>
  <c r="BF365" i="9" s="1"/>
  <c r="BD531" i="9"/>
  <c r="BE531" i="9" s="1"/>
  <c r="BF531" i="9" s="1"/>
  <c r="BD483" i="9"/>
  <c r="BE483" i="9" s="1"/>
  <c r="BF483" i="9" s="1"/>
  <c r="BD322" i="9"/>
  <c r="BE322" i="9" s="1"/>
  <c r="BF322" i="9" s="1"/>
  <c r="BD604" i="9"/>
  <c r="BE604" i="9" s="1"/>
  <c r="BF604" i="9" s="1"/>
  <c r="BD618" i="9"/>
  <c r="BE618" i="9" s="1"/>
  <c r="BF618" i="9" s="1"/>
  <c r="BD404" i="9"/>
  <c r="BE404" i="9" s="1"/>
  <c r="BF404" i="9" s="1"/>
  <c r="BD198" i="9"/>
  <c r="BE198" i="9" s="1"/>
  <c r="BF198" i="9" s="1"/>
  <c r="BD280" i="9"/>
  <c r="BE280" i="9" s="1"/>
  <c r="BF280" i="9" s="1"/>
  <c r="BD189" i="9"/>
  <c r="BE189" i="9" s="1"/>
  <c r="BF189" i="9" s="1"/>
  <c r="BD546" i="9"/>
  <c r="BE546" i="9" s="1"/>
  <c r="BF546" i="9" s="1"/>
  <c r="BD605" i="9"/>
  <c r="BE605" i="9" s="1"/>
  <c r="BF605" i="9" s="1"/>
  <c r="BD161" i="9"/>
  <c r="BE161" i="9" s="1"/>
  <c r="BF161" i="9" s="1"/>
  <c r="BD334" i="9"/>
  <c r="BE334" i="9" s="1"/>
  <c r="BF334" i="9" s="1"/>
  <c r="BD634" i="9"/>
  <c r="BE634" i="9" s="1"/>
  <c r="BF634" i="9" s="1"/>
  <c r="BD584" i="9"/>
  <c r="BE584" i="9" s="1"/>
  <c r="BF584" i="9" s="1"/>
  <c r="BD160" i="9"/>
  <c r="BE160" i="9" s="1"/>
  <c r="BF160" i="9" s="1"/>
  <c r="BD425" i="9"/>
  <c r="BE425" i="9" s="1"/>
  <c r="BF425" i="9" s="1"/>
  <c r="BD417" i="9"/>
  <c r="BE417" i="9" s="1"/>
  <c r="BF417" i="9" s="1"/>
  <c r="BD309" i="9"/>
  <c r="BE309" i="9" s="1"/>
  <c r="BF309" i="9" s="1"/>
  <c r="BD434" i="9"/>
  <c r="BE434" i="9" s="1"/>
  <c r="BF434" i="9" s="1"/>
  <c r="BD391" i="9"/>
  <c r="BE391" i="9" s="1"/>
  <c r="BF391" i="9" s="1"/>
  <c r="BD645" i="9"/>
  <c r="BE645" i="9" s="1"/>
  <c r="BF645" i="9" s="1"/>
  <c r="BD281" i="9"/>
  <c r="BE281" i="9" s="1"/>
  <c r="BF281" i="9" s="1"/>
  <c r="AN32" i="9"/>
  <c r="AN31" i="9"/>
  <c r="AN30" i="9"/>
  <c r="AN29" i="9"/>
  <c r="AN28" i="9"/>
  <c r="AN27" i="9"/>
  <c r="BF153" i="9" l="1"/>
  <c r="BF130" i="9"/>
  <c r="BF50" i="9"/>
  <c r="BF114" i="9"/>
  <c r="BF37" i="9"/>
  <c r="BF81" i="9"/>
  <c r="B806" i="25"/>
  <c r="BF142" i="9"/>
  <c r="BF150" i="9"/>
  <c r="BF110" i="9"/>
  <c r="BF145" i="9"/>
  <c r="BF155" i="9"/>
  <c r="BF120" i="9"/>
  <c r="BF112" i="9"/>
  <c r="BF103" i="9"/>
  <c r="BF47" i="9"/>
  <c r="BF141" i="9"/>
  <c r="BF111" i="9"/>
  <c r="BF125" i="9"/>
  <c r="BF131" i="9"/>
  <c r="BF98" i="9"/>
  <c r="BF71" i="9"/>
  <c r="BF52" i="9"/>
  <c r="BF60" i="9"/>
  <c r="BF129" i="9"/>
  <c r="BF100" i="9"/>
  <c r="BF93" i="9"/>
  <c r="BF146" i="9"/>
  <c r="BF116" i="9"/>
  <c r="BF138" i="9"/>
  <c r="BF122" i="9"/>
  <c r="BF147" i="9"/>
  <c r="BF84" i="9"/>
  <c r="BF117" i="9"/>
  <c r="BF154" i="9"/>
  <c r="BF73" i="9"/>
  <c r="BF156" i="9"/>
  <c r="BF102" i="9"/>
  <c r="BF42" i="9"/>
  <c r="BF105" i="9"/>
  <c r="BF34" i="9"/>
  <c r="BF91" i="9"/>
  <c r="BF45" i="9"/>
  <c r="BF126" i="9"/>
  <c r="BF128" i="9"/>
  <c r="BF119" i="9"/>
  <c r="BF79" i="9"/>
  <c r="BF96" i="9"/>
  <c r="BF118" i="9"/>
  <c r="BF132" i="9"/>
  <c r="BF124" i="9"/>
  <c r="BF134" i="9"/>
  <c r="BF80" i="9"/>
  <c r="BF158" i="9"/>
  <c r="BF36" i="9"/>
  <c r="BF69" i="9"/>
  <c r="BF113" i="9"/>
  <c r="BF85" i="9"/>
  <c r="BF101" i="9"/>
  <c r="BF157" i="9"/>
  <c r="BF95" i="9"/>
  <c r="BF72" i="9"/>
  <c r="BF35" i="9"/>
  <c r="AR33" i="9"/>
  <c r="BF135" i="9"/>
  <c r="BF115" i="9"/>
  <c r="BF108" i="9"/>
  <c r="BF67" i="9"/>
  <c r="AO33" i="9"/>
  <c r="S32" i="9"/>
  <c r="R32" i="9"/>
  <c r="S31" i="9"/>
  <c r="R31" i="9"/>
  <c r="S30" i="9"/>
  <c r="R30" i="9"/>
  <c r="S29" i="9"/>
  <c r="R29" i="9"/>
  <c r="S28" i="9"/>
  <c r="R28" i="9"/>
  <c r="R27" i="9"/>
  <c r="S27" i="9"/>
  <c r="E1024" i="9"/>
  <c r="E1022" i="9"/>
  <c r="E1021" i="9"/>
  <c r="B807" i="25" l="1"/>
  <c r="AV33" i="9"/>
  <c r="AS33" i="9"/>
  <c r="E1023" i="9"/>
  <c r="U32" i="9"/>
  <c r="T32" i="9"/>
  <c r="U31" i="9"/>
  <c r="T31" i="9"/>
  <c r="U30" i="9"/>
  <c r="T30" i="9"/>
  <c r="T29" i="9"/>
  <c r="U29" i="9"/>
  <c r="U28" i="9"/>
  <c r="T28" i="9"/>
  <c r="U27" i="9"/>
  <c r="T27" i="9"/>
  <c r="C16" i="9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C39" i="9" s="1"/>
  <c r="C40" i="9" s="1"/>
  <c r="C41" i="9" s="1"/>
  <c r="C42" i="9" s="1"/>
  <c r="C43" i="9" s="1"/>
  <c r="C44" i="9" s="1"/>
  <c r="C45" i="9" s="1"/>
  <c r="C46" i="9" s="1"/>
  <c r="C47" i="9" s="1"/>
  <c r="C48" i="9" s="1"/>
  <c r="C49" i="9" s="1"/>
  <c r="C50" i="9" s="1"/>
  <c r="C51" i="9" s="1"/>
  <c r="C52" i="9" s="1"/>
  <c r="C53" i="9" s="1"/>
  <c r="C54" i="9" s="1"/>
  <c r="C55" i="9" s="1"/>
  <c r="C56" i="9" s="1"/>
  <c r="C57" i="9" s="1"/>
  <c r="C58" i="9" s="1"/>
  <c r="C59" i="9" s="1"/>
  <c r="C60" i="9" s="1"/>
  <c r="C61" i="9" s="1"/>
  <c r="C62" i="9" s="1"/>
  <c r="C63" i="9" s="1"/>
  <c r="C64" i="9" s="1"/>
  <c r="C65" i="9" s="1"/>
  <c r="C66" i="9" s="1"/>
  <c r="C67" i="9" s="1"/>
  <c r="C68" i="9" s="1"/>
  <c r="C69" i="9" s="1"/>
  <c r="C70" i="9" s="1"/>
  <c r="C71" i="9" s="1"/>
  <c r="C72" i="9" s="1"/>
  <c r="C73" i="9" s="1"/>
  <c r="C74" i="9" s="1"/>
  <c r="C75" i="9" s="1"/>
  <c r="C76" i="9" s="1"/>
  <c r="C77" i="9" s="1"/>
  <c r="C78" i="9" s="1"/>
  <c r="C79" i="9" s="1"/>
  <c r="C80" i="9" s="1"/>
  <c r="C81" i="9" s="1"/>
  <c r="C82" i="9" s="1"/>
  <c r="C83" i="9" s="1"/>
  <c r="C84" i="9" s="1"/>
  <c r="C85" i="9" s="1"/>
  <c r="C86" i="9" s="1"/>
  <c r="C87" i="9" s="1"/>
  <c r="C88" i="9" s="1"/>
  <c r="C89" i="9" s="1"/>
  <c r="C90" i="9" s="1"/>
  <c r="C91" i="9" s="1"/>
  <c r="C92" i="9" s="1"/>
  <c r="C93" i="9" s="1"/>
  <c r="C94" i="9" s="1"/>
  <c r="C95" i="9" s="1"/>
  <c r="C96" i="9" s="1"/>
  <c r="C97" i="9" s="1"/>
  <c r="C98" i="9" s="1"/>
  <c r="C99" i="9" s="1"/>
  <c r="C100" i="9" s="1"/>
  <c r="C101" i="9" s="1"/>
  <c r="C102" i="9" s="1"/>
  <c r="C103" i="9" s="1"/>
  <c r="C104" i="9" s="1"/>
  <c r="C105" i="9" s="1"/>
  <c r="C106" i="9" s="1"/>
  <c r="C107" i="9" s="1"/>
  <c r="C108" i="9" s="1"/>
  <c r="C109" i="9" s="1"/>
  <c r="C110" i="9" s="1"/>
  <c r="C111" i="9" s="1"/>
  <c r="C112" i="9" s="1"/>
  <c r="C113" i="9" s="1"/>
  <c r="C114" i="9" s="1"/>
  <c r="C115" i="9" s="1"/>
  <c r="C116" i="9" s="1"/>
  <c r="C117" i="9" s="1"/>
  <c r="C118" i="9" s="1"/>
  <c r="C119" i="9" s="1"/>
  <c r="C120" i="9" s="1"/>
  <c r="C121" i="9" s="1"/>
  <c r="C122" i="9" s="1"/>
  <c r="C123" i="9" s="1"/>
  <c r="C124" i="9" s="1"/>
  <c r="C125" i="9" s="1"/>
  <c r="C126" i="9" s="1"/>
  <c r="C127" i="9" s="1"/>
  <c r="C128" i="9" s="1"/>
  <c r="C129" i="9" s="1"/>
  <c r="C130" i="9" s="1"/>
  <c r="C131" i="9" s="1"/>
  <c r="C132" i="9" s="1"/>
  <c r="C133" i="9" s="1"/>
  <c r="C134" i="9" s="1"/>
  <c r="C135" i="9" s="1"/>
  <c r="C136" i="9" s="1"/>
  <c r="C137" i="9" s="1"/>
  <c r="C138" i="9" s="1"/>
  <c r="C139" i="9" s="1"/>
  <c r="C140" i="9" s="1"/>
  <c r="C141" i="9" s="1"/>
  <c r="C142" i="9" s="1"/>
  <c r="C143" i="9" s="1"/>
  <c r="C144" i="9" s="1"/>
  <c r="C145" i="9" s="1"/>
  <c r="C146" i="9" s="1"/>
  <c r="C147" i="9" s="1"/>
  <c r="C148" i="9" s="1"/>
  <c r="C149" i="9" s="1"/>
  <c r="C150" i="9" s="1"/>
  <c r="C151" i="9" s="1"/>
  <c r="C152" i="9" s="1"/>
  <c r="C153" i="9" s="1"/>
  <c r="C154" i="9" s="1"/>
  <c r="C155" i="9" s="1"/>
  <c r="C156" i="9" s="1"/>
  <c r="C157" i="9" s="1"/>
  <c r="C158" i="9" s="1"/>
  <c r="C159" i="9" s="1"/>
  <c r="C160" i="9" s="1"/>
  <c r="C161" i="9" s="1"/>
  <c r="C162" i="9" s="1"/>
  <c r="C163" i="9" s="1"/>
  <c r="C164" i="9" s="1"/>
  <c r="C165" i="9" s="1"/>
  <c r="C166" i="9" s="1"/>
  <c r="C167" i="9" s="1"/>
  <c r="C168" i="9" s="1"/>
  <c r="C169" i="9" s="1"/>
  <c r="C170" i="9" s="1"/>
  <c r="C171" i="9" s="1"/>
  <c r="C172" i="9" s="1"/>
  <c r="C173" i="9" s="1"/>
  <c r="C174" i="9" s="1"/>
  <c r="C175" i="9" s="1"/>
  <c r="C176" i="9" s="1"/>
  <c r="C177" i="9" s="1"/>
  <c r="C178" i="9" s="1"/>
  <c r="C179" i="9" s="1"/>
  <c r="C180" i="9" s="1"/>
  <c r="C181" i="9" s="1"/>
  <c r="C182" i="9" s="1"/>
  <c r="C183" i="9" s="1"/>
  <c r="C184" i="9" s="1"/>
  <c r="C185" i="9" s="1"/>
  <c r="C186" i="9" s="1"/>
  <c r="C187" i="9" s="1"/>
  <c r="C188" i="9" s="1"/>
  <c r="C189" i="9" s="1"/>
  <c r="C190" i="9" s="1"/>
  <c r="C191" i="9" s="1"/>
  <c r="C192" i="9" s="1"/>
  <c r="C193" i="9" s="1"/>
  <c r="C194" i="9" s="1"/>
  <c r="C195" i="9" s="1"/>
  <c r="C196" i="9" s="1"/>
  <c r="C197" i="9" s="1"/>
  <c r="C198" i="9" s="1"/>
  <c r="C199" i="9" s="1"/>
  <c r="C200" i="9" s="1"/>
  <c r="C201" i="9" s="1"/>
  <c r="C202" i="9" s="1"/>
  <c r="C203" i="9" s="1"/>
  <c r="C204" i="9" s="1"/>
  <c r="C205" i="9" s="1"/>
  <c r="C206" i="9" s="1"/>
  <c r="C207" i="9" s="1"/>
  <c r="C208" i="9" s="1"/>
  <c r="C209" i="9" s="1"/>
  <c r="C210" i="9" s="1"/>
  <c r="C211" i="9" s="1"/>
  <c r="C212" i="9" s="1"/>
  <c r="C213" i="9" s="1"/>
  <c r="C214" i="9" s="1"/>
  <c r="C215" i="9" s="1"/>
  <c r="C216" i="9" s="1"/>
  <c r="C217" i="9" s="1"/>
  <c r="C218" i="9" s="1"/>
  <c r="C219" i="9" s="1"/>
  <c r="C220" i="9" s="1"/>
  <c r="C221" i="9" s="1"/>
  <c r="C222" i="9" s="1"/>
  <c r="C223" i="9" s="1"/>
  <c r="C224" i="9" s="1"/>
  <c r="C225" i="9" s="1"/>
  <c r="C226" i="9" s="1"/>
  <c r="C227" i="9" s="1"/>
  <c r="C228" i="9" s="1"/>
  <c r="C229" i="9" s="1"/>
  <c r="C230" i="9" s="1"/>
  <c r="C231" i="9" s="1"/>
  <c r="C232" i="9" s="1"/>
  <c r="C233" i="9" s="1"/>
  <c r="C234" i="9" s="1"/>
  <c r="C235" i="9" s="1"/>
  <c r="C236" i="9" s="1"/>
  <c r="C237" i="9" s="1"/>
  <c r="C238" i="9" s="1"/>
  <c r="C239" i="9" s="1"/>
  <c r="C240" i="9" s="1"/>
  <c r="C241" i="9" s="1"/>
  <c r="C242" i="9" s="1"/>
  <c r="C243" i="9" s="1"/>
  <c r="C244" i="9" s="1"/>
  <c r="C245" i="9" s="1"/>
  <c r="C246" i="9" s="1"/>
  <c r="C247" i="9" s="1"/>
  <c r="C248" i="9" s="1"/>
  <c r="C249" i="9" s="1"/>
  <c r="C250" i="9" s="1"/>
  <c r="C251" i="9" s="1"/>
  <c r="C252" i="9" s="1"/>
  <c r="C253" i="9" s="1"/>
  <c r="C254" i="9" s="1"/>
  <c r="C255" i="9" s="1"/>
  <c r="C256" i="9" s="1"/>
  <c r="C257" i="9" s="1"/>
  <c r="C258" i="9" s="1"/>
  <c r="C259" i="9" s="1"/>
  <c r="C260" i="9" s="1"/>
  <c r="C261" i="9" s="1"/>
  <c r="C262" i="9" s="1"/>
  <c r="C263" i="9" s="1"/>
  <c r="C264" i="9" s="1"/>
  <c r="C265" i="9" s="1"/>
  <c r="C266" i="9" s="1"/>
  <c r="C267" i="9" s="1"/>
  <c r="C268" i="9" s="1"/>
  <c r="C269" i="9" s="1"/>
  <c r="C270" i="9" s="1"/>
  <c r="C271" i="9" s="1"/>
  <c r="C272" i="9" s="1"/>
  <c r="C273" i="9" s="1"/>
  <c r="C274" i="9" s="1"/>
  <c r="C275" i="9" s="1"/>
  <c r="C276" i="9" s="1"/>
  <c r="C277" i="9" s="1"/>
  <c r="C278" i="9" s="1"/>
  <c r="C279" i="9" s="1"/>
  <c r="C280" i="9" s="1"/>
  <c r="C281" i="9" s="1"/>
  <c r="C282" i="9" s="1"/>
  <c r="C283" i="9" s="1"/>
  <c r="C284" i="9" s="1"/>
  <c r="C285" i="9" s="1"/>
  <c r="C286" i="9" s="1"/>
  <c r="C287" i="9" s="1"/>
  <c r="C288" i="9" s="1"/>
  <c r="C289" i="9" s="1"/>
  <c r="C290" i="9" s="1"/>
  <c r="C291" i="9" s="1"/>
  <c r="C292" i="9" s="1"/>
  <c r="C293" i="9" s="1"/>
  <c r="C294" i="9" s="1"/>
  <c r="C295" i="9" s="1"/>
  <c r="C296" i="9" s="1"/>
  <c r="C297" i="9" s="1"/>
  <c r="C298" i="9" s="1"/>
  <c r="C299" i="9" s="1"/>
  <c r="C300" i="9" s="1"/>
  <c r="C301" i="9" s="1"/>
  <c r="C302" i="9" s="1"/>
  <c r="C303" i="9" s="1"/>
  <c r="C304" i="9" s="1"/>
  <c r="C305" i="9" s="1"/>
  <c r="C306" i="9" s="1"/>
  <c r="C307" i="9" s="1"/>
  <c r="C308" i="9" s="1"/>
  <c r="C309" i="9" s="1"/>
  <c r="C310" i="9" s="1"/>
  <c r="C311" i="9" s="1"/>
  <c r="C312" i="9" s="1"/>
  <c r="C313" i="9" s="1"/>
  <c r="C314" i="9" s="1"/>
  <c r="C315" i="9" s="1"/>
  <c r="C316" i="9" s="1"/>
  <c r="C317" i="9" s="1"/>
  <c r="C318" i="9" s="1"/>
  <c r="C319" i="9" s="1"/>
  <c r="C320" i="9" s="1"/>
  <c r="C321" i="9" s="1"/>
  <c r="C322" i="9" s="1"/>
  <c r="C323" i="9" s="1"/>
  <c r="C324" i="9" s="1"/>
  <c r="C325" i="9" s="1"/>
  <c r="C326" i="9" s="1"/>
  <c r="C327" i="9" s="1"/>
  <c r="C328" i="9" s="1"/>
  <c r="C329" i="9" s="1"/>
  <c r="C330" i="9" s="1"/>
  <c r="C331" i="9" s="1"/>
  <c r="C332" i="9" s="1"/>
  <c r="C333" i="9" s="1"/>
  <c r="C334" i="9" s="1"/>
  <c r="C335" i="9" s="1"/>
  <c r="C336" i="9" s="1"/>
  <c r="C337" i="9" s="1"/>
  <c r="C338" i="9" s="1"/>
  <c r="C339" i="9" s="1"/>
  <c r="C340" i="9" s="1"/>
  <c r="C341" i="9" s="1"/>
  <c r="C342" i="9" s="1"/>
  <c r="C343" i="9" s="1"/>
  <c r="C344" i="9" s="1"/>
  <c r="C345" i="9" s="1"/>
  <c r="C346" i="9" s="1"/>
  <c r="C347" i="9" s="1"/>
  <c r="C348" i="9" s="1"/>
  <c r="C349" i="9" s="1"/>
  <c r="C350" i="9" s="1"/>
  <c r="C351" i="9" s="1"/>
  <c r="C352" i="9" s="1"/>
  <c r="C353" i="9" s="1"/>
  <c r="C354" i="9" s="1"/>
  <c r="C355" i="9" s="1"/>
  <c r="C356" i="9" s="1"/>
  <c r="C357" i="9" s="1"/>
  <c r="C358" i="9" s="1"/>
  <c r="C359" i="9" s="1"/>
  <c r="C360" i="9" s="1"/>
  <c r="C361" i="9" s="1"/>
  <c r="C362" i="9" s="1"/>
  <c r="C363" i="9" s="1"/>
  <c r="C364" i="9" s="1"/>
  <c r="C365" i="9" s="1"/>
  <c r="C366" i="9" s="1"/>
  <c r="C367" i="9" s="1"/>
  <c r="C368" i="9" s="1"/>
  <c r="C369" i="9" s="1"/>
  <c r="C370" i="9" s="1"/>
  <c r="C371" i="9" s="1"/>
  <c r="C372" i="9" s="1"/>
  <c r="C373" i="9" s="1"/>
  <c r="C374" i="9" s="1"/>
  <c r="C375" i="9" s="1"/>
  <c r="C376" i="9" s="1"/>
  <c r="C377" i="9" s="1"/>
  <c r="C378" i="9" s="1"/>
  <c r="C379" i="9" s="1"/>
  <c r="C380" i="9" s="1"/>
  <c r="C381" i="9" s="1"/>
  <c r="C382" i="9" s="1"/>
  <c r="C383" i="9" s="1"/>
  <c r="C384" i="9" s="1"/>
  <c r="C385" i="9" s="1"/>
  <c r="C386" i="9" s="1"/>
  <c r="C387" i="9" s="1"/>
  <c r="C388" i="9" s="1"/>
  <c r="C389" i="9" s="1"/>
  <c r="C390" i="9" s="1"/>
  <c r="C391" i="9" s="1"/>
  <c r="C392" i="9" s="1"/>
  <c r="C393" i="9" s="1"/>
  <c r="C394" i="9" s="1"/>
  <c r="C395" i="9" s="1"/>
  <c r="C396" i="9" s="1"/>
  <c r="C397" i="9" s="1"/>
  <c r="C398" i="9" s="1"/>
  <c r="C399" i="9" s="1"/>
  <c r="C400" i="9" s="1"/>
  <c r="C401" i="9" s="1"/>
  <c r="C402" i="9" s="1"/>
  <c r="C403" i="9" s="1"/>
  <c r="C404" i="9" s="1"/>
  <c r="C405" i="9" s="1"/>
  <c r="C406" i="9" s="1"/>
  <c r="C407" i="9" s="1"/>
  <c r="C408" i="9" s="1"/>
  <c r="C409" i="9" s="1"/>
  <c r="C410" i="9" s="1"/>
  <c r="C411" i="9" s="1"/>
  <c r="C412" i="9" s="1"/>
  <c r="C413" i="9" s="1"/>
  <c r="C414" i="9" s="1"/>
  <c r="C415" i="9" s="1"/>
  <c r="C416" i="9" s="1"/>
  <c r="C417" i="9" s="1"/>
  <c r="C418" i="9" s="1"/>
  <c r="C419" i="9" s="1"/>
  <c r="C420" i="9" s="1"/>
  <c r="C421" i="9" s="1"/>
  <c r="C422" i="9" s="1"/>
  <c r="C423" i="9" s="1"/>
  <c r="C424" i="9" s="1"/>
  <c r="C425" i="9" s="1"/>
  <c r="C426" i="9" s="1"/>
  <c r="C427" i="9" s="1"/>
  <c r="C428" i="9" s="1"/>
  <c r="C429" i="9" s="1"/>
  <c r="C430" i="9" s="1"/>
  <c r="C431" i="9" s="1"/>
  <c r="C432" i="9" s="1"/>
  <c r="C433" i="9" s="1"/>
  <c r="C434" i="9" s="1"/>
  <c r="C435" i="9" s="1"/>
  <c r="C436" i="9" s="1"/>
  <c r="C437" i="9" s="1"/>
  <c r="C438" i="9" s="1"/>
  <c r="C439" i="9" s="1"/>
  <c r="C440" i="9" s="1"/>
  <c r="C441" i="9" s="1"/>
  <c r="C442" i="9" s="1"/>
  <c r="C443" i="9" s="1"/>
  <c r="C444" i="9" s="1"/>
  <c r="C445" i="9" s="1"/>
  <c r="C446" i="9" s="1"/>
  <c r="C447" i="9" s="1"/>
  <c r="C448" i="9" s="1"/>
  <c r="C449" i="9" s="1"/>
  <c r="C450" i="9" s="1"/>
  <c r="C451" i="9" s="1"/>
  <c r="C452" i="9" s="1"/>
  <c r="C453" i="9" s="1"/>
  <c r="C454" i="9" s="1"/>
  <c r="C455" i="9" s="1"/>
  <c r="C456" i="9" s="1"/>
  <c r="C457" i="9" s="1"/>
  <c r="C458" i="9" s="1"/>
  <c r="C459" i="9" s="1"/>
  <c r="C460" i="9" s="1"/>
  <c r="C461" i="9" s="1"/>
  <c r="C462" i="9" s="1"/>
  <c r="C463" i="9" s="1"/>
  <c r="C464" i="9" s="1"/>
  <c r="C465" i="9" s="1"/>
  <c r="C466" i="9" s="1"/>
  <c r="C467" i="9" s="1"/>
  <c r="C468" i="9" s="1"/>
  <c r="C469" i="9" s="1"/>
  <c r="C470" i="9" s="1"/>
  <c r="C471" i="9" s="1"/>
  <c r="C472" i="9" s="1"/>
  <c r="C473" i="9" s="1"/>
  <c r="C474" i="9" s="1"/>
  <c r="C475" i="9" s="1"/>
  <c r="C476" i="9" s="1"/>
  <c r="C477" i="9" s="1"/>
  <c r="C478" i="9" s="1"/>
  <c r="C479" i="9" s="1"/>
  <c r="C480" i="9" s="1"/>
  <c r="C481" i="9" s="1"/>
  <c r="C482" i="9" s="1"/>
  <c r="C483" i="9" s="1"/>
  <c r="C484" i="9" s="1"/>
  <c r="C485" i="9" s="1"/>
  <c r="C486" i="9" s="1"/>
  <c r="C487" i="9" s="1"/>
  <c r="C488" i="9" s="1"/>
  <c r="C489" i="9" s="1"/>
  <c r="C490" i="9" s="1"/>
  <c r="C491" i="9" s="1"/>
  <c r="C492" i="9" s="1"/>
  <c r="C493" i="9" s="1"/>
  <c r="C494" i="9" s="1"/>
  <c r="C495" i="9" s="1"/>
  <c r="C496" i="9" s="1"/>
  <c r="C497" i="9" s="1"/>
  <c r="C498" i="9" s="1"/>
  <c r="C499" i="9" s="1"/>
  <c r="C500" i="9" s="1"/>
  <c r="C501" i="9" s="1"/>
  <c r="C502" i="9" s="1"/>
  <c r="C503" i="9" s="1"/>
  <c r="C504" i="9" s="1"/>
  <c r="C505" i="9" s="1"/>
  <c r="C506" i="9" s="1"/>
  <c r="C507" i="9" s="1"/>
  <c r="C508" i="9" s="1"/>
  <c r="C509" i="9" s="1"/>
  <c r="C510" i="9" s="1"/>
  <c r="C511" i="9" s="1"/>
  <c r="C512" i="9" s="1"/>
  <c r="C513" i="9" s="1"/>
  <c r="C514" i="9" s="1"/>
  <c r="C515" i="9" s="1"/>
  <c r="C516" i="9" s="1"/>
  <c r="C517" i="9" s="1"/>
  <c r="C518" i="9" s="1"/>
  <c r="C519" i="9" s="1"/>
  <c r="C520" i="9" s="1"/>
  <c r="C521" i="9" s="1"/>
  <c r="C522" i="9" s="1"/>
  <c r="C523" i="9" s="1"/>
  <c r="C524" i="9" s="1"/>
  <c r="C525" i="9" s="1"/>
  <c r="C526" i="9" s="1"/>
  <c r="C527" i="9" s="1"/>
  <c r="C528" i="9" s="1"/>
  <c r="C529" i="9" s="1"/>
  <c r="C530" i="9" s="1"/>
  <c r="C531" i="9" s="1"/>
  <c r="C532" i="9" s="1"/>
  <c r="C533" i="9" s="1"/>
  <c r="C534" i="9" s="1"/>
  <c r="C535" i="9" s="1"/>
  <c r="C536" i="9" s="1"/>
  <c r="C537" i="9" s="1"/>
  <c r="C538" i="9" s="1"/>
  <c r="C539" i="9" s="1"/>
  <c r="C540" i="9" s="1"/>
  <c r="C541" i="9" s="1"/>
  <c r="C542" i="9" s="1"/>
  <c r="C543" i="9" s="1"/>
  <c r="C544" i="9" s="1"/>
  <c r="C545" i="9" s="1"/>
  <c r="C546" i="9" s="1"/>
  <c r="C547" i="9" s="1"/>
  <c r="C548" i="9" s="1"/>
  <c r="C549" i="9" s="1"/>
  <c r="C550" i="9" s="1"/>
  <c r="C551" i="9" s="1"/>
  <c r="C552" i="9" s="1"/>
  <c r="C553" i="9" s="1"/>
  <c r="C554" i="9" s="1"/>
  <c r="C555" i="9" s="1"/>
  <c r="C556" i="9" s="1"/>
  <c r="C557" i="9" s="1"/>
  <c r="C558" i="9" s="1"/>
  <c r="C559" i="9" s="1"/>
  <c r="C560" i="9" s="1"/>
  <c r="C561" i="9" s="1"/>
  <c r="C562" i="9" s="1"/>
  <c r="C563" i="9" s="1"/>
  <c r="C564" i="9" s="1"/>
  <c r="C565" i="9" s="1"/>
  <c r="C566" i="9" s="1"/>
  <c r="C567" i="9" s="1"/>
  <c r="C568" i="9" s="1"/>
  <c r="C569" i="9" s="1"/>
  <c r="C570" i="9" s="1"/>
  <c r="C571" i="9" s="1"/>
  <c r="C572" i="9" s="1"/>
  <c r="C573" i="9" s="1"/>
  <c r="C574" i="9" s="1"/>
  <c r="C575" i="9" s="1"/>
  <c r="C576" i="9" s="1"/>
  <c r="C577" i="9" s="1"/>
  <c r="C578" i="9" s="1"/>
  <c r="C579" i="9" s="1"/>
  <c r="C580" i="9" s="1"/>
  <c r="C581" i="9" s="1"/>
  <c r="C582" i="9" s="1"/>
  <c r="C583" i="9" s="1"/>
  <c r="C584" i="9" s="1"/>
  <c r="C585" i="9" s="1"/>
  <c r="C586" i="9" s="1"/>
  <c r="C587" i="9" s="1"/>
  <c r="C588" i="9" s="1"/>
  <c r="C589" i="9" s="1"/>
  <c r="C590" i="9" s="1"/>
  <c r="C591" i="9" s="1"/>
  <c r="C592" i="9" s="1"/>
  <c r="C593" i="9" s="1"/>
  <c r="C594" i="9" s="1"/>
  <c r="C595" i="9" s="1"/>
  <c r="C596" i="9" s="1"/>
  <c r="C597" i="9" s="1"/>
  <c r="C598" i="9" s="1"/>
  <c r="C599" i="9" s="1"/>
  <c r="C600" i="9" s="1"/>
  <c r="C601" i="9" s="1"/>
  <c r="C602" i="9" s="1"/>
  <c r="C603" i="9" s="1"/>
  <c r="C604" i="9" s="1"/>
  <c r="C605" i="9" s="1"/>
  <c r="C606" i="9" s="1"/>
  <c r="C607" i="9" s="1"/>
  <c r="C608" i="9" s="1"/>
  <c r="C609" i="9" s="1"/>
  <c r="C610" i="9" s="1"/>
  <c r="C611" i="9" s="1"/>
  <c r="C612" i="9" s="1"/>
  <c r="C613" i="9" s="1"/>
  <c r="C614" i="9" s="1"/>
  <c r="C615" i="9" s="1"/>
  <c r="C616" i="9" s="1"/>
  <c r="C617" i="9" s="1"/>
  <c r="C618" i="9" s="1"/>
  <c r="C619" i="9" s="1"/>
  <c r="C620" i="9" s="1"/>
  <c r="C621" i="9" s="1"/>
  <c r="C622" i="9" s="1"/>
  <c r="C623" i="9" s="1"/>
  <c r="C624" i="9" s="1"/>
  <c r="C625" i="9" s="1"/>
  <c r="C626" i="9" s="1"/>
  <c r="C627" i="9" s="1"/>
  <c r="C628" i="9" s="1"/>
  <c r="C629" i="9" s="1"/>
  <c r="C630" i="9" s="1"/>
  <c r="C631" i="9" s="1"/>
  <c r="C632" i="9" s="1"/>
  <c r="C633" i="9" s="1"/>
  <c r="C634" i="9" s="1"/>
  <c r="C635" i="9" s="1"/>
  <c r="C636" i="9" s="1"/>
  <c r="C637" i="9" s="1"/>
  <c r="C638" i="9" s="1"/>
  <c r="C639" i="9" s="1"/>
  <c r="C640" i="9" s="1"/>
  <c r="C641" i="9" s="1"/>
  <c r="C642" i="9" s="1"/>
  <c r="C643" i="9" s="1"/>
  <c r="C644" i="9" s="1"/>
  <c r="C645" i="9" s="1"/>
  <c r="C646" i="9" s="1"/>
  <c r="C647" i="9" s="1"/>
  <c r="C648" i="9" s="1"/>
  <c r="C649" i="9" s="1"/>
  <c r="C650" i="9" s="1"/>
  <c r="C651" i="9" s="1"/>
  <c r="C652" i="9" s="1"/>
  <c r="C653" i="9" s="1"/>
  <c r="C654" i="9" s="1"/>
  <c r="C655" i="9" s="1"/>
  <c r="C656" i="9" s="1"/>
  <c r="C657" i="9" s="1"/>
  <c r="C658" i="9" s="1"/>
  <c r="C659" i="9" s="1"/>
  <c r="C660" i="9" s="1"/>
  <c r="C661" i="9" s="1"/>
  <c r="C662" i="9" s="1"/>
  <c r="C663" i="9" s="1"/>
  <c r="C664" i="9" s="1"/>
  <c r="C665" i="9" s="1"/>
  <c r="C666" i="9" s="1"/>
  <c r="C667" i="9" s="1"/>
  <c r="C668" i="9" s="1"/>
  <c r="C669" i="9" s="1"/>
  <c r="C670" i="9" s="1"/>
  <c r="C671" i="9" s="1"/>
  <c r="C672" i="9" s="1"/>
  <c r="C673" i="9" s="1"/>
  <c r="C674" i="9" s="1"/>
  <c r="C675" i="9" s="1"/>
  <c r="C676" i="9" s="1"/>
  <c r="C677" i="9" s="1"/>
  <c r="C678" i="9" s="1"/>
  <c r="C679" i="9" s="1"/>
  <c r="C680" i="9" s="1"/>
  <c r="C681" i="9" s="1"/>
  <c r="C682" i="9" s="1"/>
  <c r="C683" i="9" s="1"/>
  <c r="C684" i="9" s="1"/>
  <c r="C685" i="9" s="1"/>
  <c r="C686" i="9" s="1"/>
  <c r="C687" i="9" s="1"/>
  <c r="C688" i="9" s="1"/>
  <c r="C689" i="9" s="1"/>
  <c r="C690" i="9" s="1"/>
  <c r="C691" i="9" s="1"/>
  <c r="C692" i="9" s="1"/>
  <c r="C693" i="9" s="1"/>
  <c r="C694" i="9" s="1"/>
  <c r="C695" i="9" s="1"/>
  <c r="C696" i="9" s="1"/>
  <c r="C697" i="9" s="1"/>
  <c r="C698" i="9" s="1"/>
  <c r="C699" i="9" s="1"/>
  <c r="C700" i="9" s="1"/>
  <c r="C701" i="9" s="1"/>
  <c r="C702" i="9" s="1"/>
  <c r="C703" i="9" s="1"/>
  <c r="C704" i="9" s="1"/>
  <c r="C705" i="9" s="1"/>
  <c r="C706" i="9" s="1"/>
  <c r="C707" i="9" s="1"/>
  <c r="C708" i="9" s="1"/>
  <c r="C709" i="9" s="1"/>
  <c r="C710" i="9" s="1"/>
  <c r="C711" i="9" s="1"/>
  <c r="C712" i="9" s="1"/>
  <c r="C713" i="9" s="1"/>
  <c r="C714" i="9" s="1"/>
  <c r="C715" i="9" s="1"/>
  <c r="C716" i="9" s="1"/>
  <c r="C717" i="9" s="1"/>
  <c r="C718" i="9" s="1"/>
  <c r="C719" i="9" s="1"/>
  <c r="C720" i="9" s="1"/>
  <c r="C721" i="9" s="1"/>
  <c r="C722" i="9" s="1"/>
  <c r="C723" i="9" s="1"/>
  <c r="C724" i="9" s="1"/>
  <c r="C725" i="9" s="1"/>
  <c r="C726" i="9" s="1"/>
  <c r="C727" i="9" s="1"/>
  <c r="C728" i="9" s="1"/>
  <c r="C729" i="9" s="1"/>
  <c r="C730" i="9" s="1"/>
  <c r="C731" i="9" s="1"/>
  <c r="C732" i="9" s="1"/>
  <c r="C733" i="9" s="1"/>
  <c r="C734" i="9" s="1"/>
  <c r="C735" i="9" s="1"/>
  <c r="C736" i="9" s="1"/>
  <c r="C737" i="9" s="1"/>
  <c r="C738" i="9" s="1"/>
  <c r="C739" i="9" s="1"/>
  <c r="C740" i="9" s="1"/>
  <c r="C741" i="9" s="1"/>
  <c r="C742" i="9" s="1"/>
  <c r="C743" i="9" s="1"/>
  <c r="C744" i="9" s="1"/>
  <c r="C745" i="9" s="1"/>
  <c r="C746" i="9" s="1"/>
  <c r="C747" i="9" s="1"/>
  <c r="C748" i="9" s="1"/>
  <c r="C749" i="9" s="1"/>
  <c r="C750" i="9" s="1"/>
  <c r="C751" i="9" s="1"/>
  <c r="C752" i="9" s="1"/>
  <c r="C753" i="9" s="1"/>
  <c r="C754" i="9" s="1"/>
  <c r="C755" i="9" s="1"/>
  <c r="C756" i="9" s="1"/>
  <c r="C757" i="9" s="1"/>
  <c r="C758" i="9" s="1"/>
  <c r="C759" i="9" s="1"/>
  <c r="C760" i="9" s="1"/>
  <c r="C761" i="9" s="1"/>
  <c r="C762" i="9" s="1"/>
  <c r="C763" i="9" s="1"/>
  <c r="C764" i="9" s="1"/>
  <c r="C765" i="9" s="1"/>
  <c r="C766" i="9" s="1"/>
  <c r="C767" i="9" s="1"/>
  <c r="C768" i="9" s="1"/>
  <c r="C769" i="9" s="1"/>
  <c r="C770" i="9" s="1"/>
  <c r="C771" i="9" s="1"/>
  <c r="C772" i="9" s="1"/>
  <c r="C773" i="9" s="1"/>
  <c r="C774" i="9" s="1"/>
  <c r="C775" i="9" s="1"/>
  <c r="C776" i="9" s="1"/>
  <c r="C777" i="9" s="1"/>
  <c r="C778" i="9" s="1"/>
  <c r="C779" i="9" s="1"/>
  <c r="C780" i="9" s="1"/>
  <c r="C781" i="9" s="1"/>
  <c r="C782" i="9" s="1"/>
  <c r="C783" i="9" s="1"/>
  <c r="C784" i="9" s="1"/>
  <c r="C785" i="9" s="1"/>
  <c r="C786" i="9" s="1"/>
  <c r="C787" i="9" s="1"/>
  <c r="C788" i="9" s="1"/>
  <c r="C789" i="9" s="1"/>
  <c r="C790" i="9" s="1"/>
  <c r="C791" i="9" s="1"/>
  <c r="C792" i="9" s="1"/>
  <c r="C793" i="9" s="1"/>
  <c r="C794" i="9" s="1"/>
  <c r="C795" i="9" s="1"/>
  <c r="C796" i="9" s="1"/>
  <c r="C797" i="9" s="1"/>
  <c r="C798" i="9" s="1"/>
  <c r="C799" i="9" s="1"/>
  <c r="C800" i="9" s="1"/>
  <c r="C801" i="9" s="1"/>
  <c r="C802" i="9" s="1"/>
  <c r="C803" i="9" s="1"/>
  <c r="C804" i="9" s="1"/>
  <c r="C805" i="9" s="1"/>
  <c r="C806" i="9" s="1"/>
  <c r="C807" i="9" s="1"/>
  <c r="C808" i="9" s="1"/>
  <c r="C809" i="9" s="1"/>
  <c r="C810" i="9" s="1"/>
  <c r="C811" i="9" s="1"/>
  <c r="C812" i="9" s="1"/>
  <c r="C813" i="9" s="1"/>
  <c r="C814" i="9" s="1"/>
  <c r="C815" i="9" s="1"/>
  <c r="C816" i="9" s="1"/>
  <c r="C817" i="9" s="1"/>
  <c r="C818" i="9" s="1"/>
  <c r="C819" i="9" s="1"/>
  <c r="C820" i="9" s="1"/>
  <c r="C821" i="9" s="1"/>
  <c r="C822" i="9" s="1"/>
  <c r="C823" i="9" s="1"/>
  <c r="C824" i="9" s="1"/>
  <c r="C825" i="9" s="1"/>
  <c r="C826" i="9" s="1"/>
  <c r="C827" i="9" s="1"/>
  <c r="C828" i="9" s="1"/>
  <c r="C829" i="9" s="1"/>
  <c r="C830" i="9" s="1"/>
  <c r="C831" i="9" s="1"/>
  <c r="C832" i="9" s="1"/>
  <c r="C833" i="9" s="1"/>
  <c r="C834" i="9" s="1"/>
  <c r="C835" i="9" s="1"/>
  <c r="C836" i="9" s="1"/>
  <c r="C837" i="9" s="1"/>
  <c r="C838" i="9" s="1"/>
  <c r="C839" i="9" s="1"/>
  <c r="C840" i="9" s="1"/>
  <c r="C841" i="9" s="1"/>
  <c r="C842" i="9" s="1"/>
  <c r="C843" i="9" s="1"/>
  <c r="C844" i="9" s="1"/>
  <c r="C845" i="9" s="1"/>
  <c r="C846" i="9" s="1"/>
  <c r="C847" i="9" s="1"/>
  <c r="C848" i="9" s="1"/>
  <c r="C849" i="9" s="1"/>
  <c r="C850" i="9" s="1"/>
  <c r="C851" i="9" s="1"/>
  <c r="C852" i="9" s="1"/>
  <c r="C853" i="9" s="1"/>
  <c r="C854" i="9" s="1"/>
  <c r="C855" i="9" s="1"/>
  <c r="C856" i="9" s="1"/>
  <c r="C857" i="9" s="1"/>
  <c r="C858" i="9" s="1"/>
  <c r="C859" i="9" s="1"/>
  <c r="C860" i="9" s="1"/>
  <c r="C861" i="9" s="1"/>
  <c r="C862" i="9" s="1"/>
  <c r="C863" i="9" s="1"/>
  <c r="C864" i="9" s="1"/>
  <c r="C865" i="9" s="1"/>
  <c r="C866" i="9" s="1"/>
  <c r="C867" i="9" s="1"/>
  <c r="C868" i="9" s="1"/>
  <c r="C869" i="9" s="1"/>
  <c r="C870" i="9" s="1"/>
  <c r="C871" i="9" s="1"/>
  <c r="C872" i="9" s="1"/>
  <c r="C873" i="9" s="1"/>
  <c r="C874" i="9" s="1"/>
  <c r="C875" i="9" s="1"/>
  <c r="C876" i="9" s="1"/>
  <c r="C877" i="9" s="1"/>
  <c r="C878" i="9" s="1"/>
  <c r="C879" i="9" s="1"/>
  <c r="C880" i="9" s="1"/>
  <c r="C881" i="9" s="1"/>
  <c r="C882" i="9" s="1"/>
  <c r="C883" i="9" s="1"/>
  <c r="C884" i="9" s="1"/>
  <c r="C885" i="9" s="1"/>
  <c r="C886" i="9" s="1"/>
  <c r="C887" i="9" s="1"/>
  <c r="C888" i="9" s="1"/>
  <c r="C889" i="9" s="1"/>
  <c r="C890" i="9" s="1"/>
  <c r="C891" i="9" s="1"/>
  <c r="C892" i="9" s="1"/>
  <c r="C893" i="9" s="1"/>
  <c r="C894" i="9" s="1"/>
  <c r="C895" i="9" s="1"/>
  <c r="C896" i="9" s="1"/>
  <c r="C897" i="9" s="1"/>
  <c r="C898" i="9" s="1"/>
  <c r="C899" i="9" s="1"/>
  <c r="C900" i="9" s="1"/>
  <c r="C901" i="9" s="1"/>
  <c r="C902" i="9" s="1"/>
  <c r="C903" i="9" s="1"/>
  <c r="C904" i="9" s="1"/>
  <c r="C905" i="9" s="1"/>
  <c r="C906" i="9" s="1"/>
  <c r="C907" i="9" s="1"/>
  <c r="C908" i="9" s="1"/>
  <c r="C909" i="9" s="1"/>
  <c r="C910" i="9" s="1"/>
  <c r="C911" i="9" s="1"/>
  <c r="C912" i="9" s="1"/>
  <c r="C913" i="9" s="1"/>
  <c r="C914" i="9" s="1"/>
  <c r="C915" i="9" s="1"/>
  <c r="C916" i="9" s="1"/>
  <c r="C917" i="9" s="1"/>
  <c r="C918" i="9" s="1"/>
  <c r="C919" i="9" s="1"/>
  <c r="C920" i="9" s="1"/>
  <c r="C921" i="9" s="1"/>
  <c r="C922" i="9" s="1"/>
  <c r="C923" i="9" s="1"/>
  <c r="C924" i="9" s="1"/>
  <c r="C925" i="9" s="1"/>
  <c r="C926" i="9" s="1"/>
  <c r="C927" i="9" s="1"/>
  <c r="C928" i="9" s="1"/>
  <c r="C929" i="9" s="1"/>
  <c r="C930" i="9" s="1"/>
  <c r="C931" i="9" s="1"/>
  <c r="C932" i="9" s="1"/>
  <c r="C933" i="9" s="1"/>
  <c r="C934" i="9" s="1"/>
  <c r="C935" i="9" s="1"/>
  <c r="C936" i="9" s="1"/>
  <c r="C937" i="9" s="1"/>
  <c r="C938" i="9" s="1"/>
  <c r="C939" i="9" s="1"/>
  <c r="C940" i="9" s="1"/>
  <c r="C941" i="9" s="1"/>
  <c r="C942" i="9" s="1"/>
  <c r="C943" i="9" s="1"/>
  <c r="C944" i="9" s="1"/>
  <c r="C945" i="9" s="1"/>
  <c r="C946" i="9" s="1"/>
  <c r="C947" i="9" s="1"/>
  <c r="C948" i="9" s="1"/>
  <c r="C949" i="9" s="1"/>
  <c r="C950" i="9" s="1"/>
  <c r="C951" i="9" s="1"/>
  <c r="C952" i="9" s="1"/>
  <c r="C953" i="9" s="1"/>
  <c r="C954" i="9" s="1"/>
  <c r="C955" i="9" s="1"/>
  <c r="C956" i="9" s="1"/>
  <c r="C957" i="9" s="1"/>
  <c r="C958" i="9" s="1"/>
  <c r="C959" i="9" s="1"/>
  <c r="C960" i="9" s="1"/>
  <c r="C961" i="9" s="1"/>
  <c r="C962" i="9" s="1"/>
  <c r="C963" i="9" s="1"/>
  <c r="C964" i="9" s="1"/>
  <c r="C965" i="9" s="1"/>
  <c r="C966" i="9" s="1"/>
  <c r="C967" i="9" s="1"/>
  <c r="C968" i="9" s="1"/>
  <c r="C969" i="9" s="1"/>
  <c r="C970" i="9" s="1"/>
  <c r="C971" i="9" s="1"/>
  <c r="C972" i="9" s="1"/>
  <c r="C973" i="9" s="1"/>
  <c r="C974" i="9" s="1"/>
  <c r="C975" i="9" s="1"/>
  <c r="C976" i="9" s="1"/>
  <c r="C977" i="9" s="1"/>
  <c r="C978" i="9" s="1"/>
  <c r="C979" i="9" s="1"/>
  <c r="C980" i="9" s="1"/>
  <c r="C981" i="9" s="1"/>
  <c r="C982" i="9" s="1"/>
  <c r="C983" i="9" s="1"/>
  <c r="C984" i="9" s="1"/>
  <c r="C985" i="9" s="1"/>
  <c r="C986" i="9" s="1"/>
  <c r="C987" i="9" s="1"/>
  <c r="C988" i="9" s="1"/>
  <c r="C989" i="9" s="1"/>
  <c r="C990" i="9" s="1"/>
  <c r="C991" i="9" s="1"/>
  <c r="C992" i="9" s="1"/>
  <c r="C993" i="9" s="1"/>
  <c r="C994" i="9" s="1"/>
  <c r="C995" i="9" s="1"/>
  <c r="C996" i="9" s="1"/>
  <c r="C997" i="9" s="1"/>
  <c r="C998" i="9" s="1"/>
  <c r="C999" i="9" s="1"/>
  <c r="C1000" i="9" s="1"/>
  <c r="C1001" i="9" s="1"/>
  <c r="C1002" i="9" s="1"/>
  <c r="C1003" i="9" s="1"/>
  <c r="C1004" i="9" s="1"/>
  <c r="C1005" i="9" s="1"/>
  <c r="C1006" i="9" s="1"/>
  <c r="C1007" i="9" s="1"/>
  <c r="C1008" i="9" s="1"/>
  <c r="C1009" i="9" s="1"/>
  <c r="C1010" i="9" s="1"/>
  <c r="C1011" i="9" s="1"/>
  <c r="C1012" i="9" s="1"/>
  <c r="C1013" i="9" s="1"/>
  <c r="C1014" i="9" s="1"/>
  <c r="B808" i="25" l="1"/>
  <c r="AW33" i="9"/>
  <c r="AZ33" i="9"/>
  <c r="Y29" i="9"/>
  <c r="AC29" i="9" s="1"/>
  <c r="Y28" i="9"/>
  <c r="AC28" i="9" s="1"/>
  <c r="Y30" i="9"/>
  <c r="AC30" i="9" s="1"/>
  <c r="Y31" i="9"/>
  <c r="AC31" i="9" s="1"/>
  <c r="Y32" i="9"/>
  <c r="AC32" i="9" s="1"/>
  <c r="Y27" i="9"/>
  <c r="AC27" i="9" s="1"/>
  <c r="X29" i="9"/>
  <c r="AB29" i="9" s="1"/>
  <c r="W29" i="9"/>
  <c r="AA29" i="9" s="1"/>
  <c r="V29" i="9"/>
  <c r="Z29" i="9" s="1"/>
  <c r="W27" i="9"/>
  <c r="AA27" i="9" s="1"/>
  <c r="X27" i="9"/>
  <c r="AB27" i="9" s="1"/>
  <c r="V27" i="9"/>
  <c r="Z27" i="9" s="1"/>
  <c r="W28" i="9"/>
  <c r="AA28" i="9" s="1"/>
  <c r="X28" i="9"/>
  <c r="AB28" i="9" s="1"/>
  <c r="V28" i="9"/>
  <c r="Z28" i="9" s="1"/>
  <c r="W30" i="9"/>
  <c r="AA30" i="9" s="1"/>
  <c r="X30" i="9"/>
  <c r="AB30" i="9" s="1"/>
  <c r="V30" i="9"/>
  <c r="Z30" i="9" s="1"/>
  <c r="X32" i="9"/>
  <c r="AB32" i="9" s="1"/>
  <c r="W32" i="9"/>
  <c r="AA32" i="9" s="1"/>
  <c r="V32" i="9"/>
  <c r="Z32" i="9" s="1"/>
  <c r="W31" i="9"/>
  <c r="AA31" i="9" s="1"/>
  <c r="X31" i="9"/>
  <c r="AB31" i="9" s="1"/>
  <c r="V31" i="9"/>
  <c r="Z31" i="9" s="1"/>
  <c r="S20" i="9"/>
  <c r="S26" i="9"/>
  <c r="R17" i="9"/>
  <c r="S24" i="9"/>
  <c r="R25" i="9"/>
  <c r="R23" i="9"/>
  <c r="R22" i="9"/>
  <c r="S16" i="9"/>
  <c r="R26" i="9"/>
  <c r="S21" i="9"/>
  <c r="R19" i="9"/>
  <c r="R20" i="9"/>
  <c r="S18" i="9"/>
  <c r="S17" i="9"/>
  <c r="R16" i="9"/>
  <c r="S22" i="9"/>
  <c r="S25" i="9"/>
  <c r="R21" i="9"/>
  <c r="S19" i="9"/>
  <c r="S23" i="9"/>
  <c r="R18" i="9"/>
  <c r="R24" i="9"/>
  <c r="B809" i="25" l="1"/>
  <c r="BA33" i="9"/>
  <c r="BD33" i="9"/>
  <c r="BE33" i="9" s="1"/>
  <c r="AI27" i="9"/>
  <c r="AH27" i="9"/>
  <c r="AG27" i="9"/>
  <c r="AF27" i="9"/>
  <c r="AE27" i="9"/>
  <c r="AI32" i="9"/>
  <c r="AH32" i="9"/>
  <c r="AG32" i="9"/>
  <c r="AF32" i="9"/>
  <c r="AE32" i="9"/>
  <c r="AF29" i="9"/>
  <c r="AE29" i="9"/>
  <c r="AI29" i="9"/>
  <c r="AH29" i="9"/>
  <c r="AG29" i="9"/>
  <c r="AI30" i="9"/>
  <c r="AH30" i="9"/>
  <c r="AG30" i="9"/>
  <c r="AF30" i="9"/>
  <c r="AE30" i="9"/>
  <c r="AI28" i="9"/>
  <c r="AH28" i="9"/>
  <c r="AG28" i="9"/>
  <c r="AF28" i="9"/>
  <c r="AE28" i="9"/>
  <c r="AH31" i="9"/>
  <c r="AG31" i="9"/>
  <c r="AF31" i="9"/>
  <c r="AE31" i="9"/>
  <c r="AI31" i="9"/>
  <c r="U17" i="9"/>
  <c r="U23" i="9"/>
  <c r="U26" i="9"/>
  <c r="U20" i="9"/>
  <c r="U21" i="9"/>
  <c r="U16" i="9"/>
  <c r="U22" i="9"/>
  <c r="U18" i="9"/>
  <c r="U24" i="9"/>
  <c r="U19" i="9"/>
  <c r="U25" i="9"/>
  <c r="T17" i="9"/>
  <c r="T20" i="9"/>
  <c r="T23" i="9"/>
  <c r="T18" i="9"/>
  <c r="T21" i="9"/>
  <c r="T24" i="9"/>
  <c r="T16" i="9"/>
  <c r="T19" i="9"/>
  <c r="T22" i="9"/>
  <c r="T25" i="9"/>
  <c r="T26" i="9"/>
  <c r="X16" i="9" l="1"/>
  <c r="AR27" i="9"/>
  <c r="AR29" i="9"/>
  <c r="AO32" i="9"/>
  <c r="B810" i="25"/>
  <c r="BF33" i="9"/>
  <c r="AR31" i="9"/>
  <c r="AR30" i="9"/>
  <c r="AR28" i="9"/>
  <c r="Y21" i="9"/>
  <c r="AC21" i="9" s="1"/>
  <c r="Y20" i="9"/>
  <c r="AC20" i="9" s="1"/>
  <c r="Y18" i="9"/>
  <c r="AC18" i="9" s="1"/>
  <c r="Y22" i="9"/>
  <c r="AC22" i="9" s="1"/>
  <c r="Y19" i="9"/>
  <c r="AC19" i="9" s="1"/>
  <c r="Y17" i="9"/>
  <c r="AC17" i="9" s="1"/>
  <c r="Y26" i="9"/>
  <c r="AC26" i="9" s="1"/>
  <c r="Y25" i="9"/>
  <c r="AC25" i="9" s="1"/>
  <c r="Y16" i="9"/>
  <c r="AC16" i="9" s="1"/>
  <c r="Y24" i="9"/>
  <c r="AC24" i="9" s="1"/>
  <c r="W22" i="9"/>
  <c r="AA22" i="9" s="1"/>
  <c r="X22" i="9"/>
  <c r="AB22" i="9" s="1"/>
  <c r="V22" i="9"/>
  <c r="Z22" i="9" s="1"/>
  <c r="V20" i="9"/>
  <c r="Z20" i="9" s="1"/>
  <c r="W20" i="9"/>
  <c r="AA20" i="9" s="1"/>
  <c r="X20" i="9"/>
  <c r="AB20" i="9" s="1"/>
  <c r="W26" i="9"/>
  <c r="AA26" i="9" s="1"/>
  <c r="X26" i="9"/>
  <c r="AB26" i="9" s="1"/>
  <c r="V26" i="9"/>
  <c r="Z26" i="9" s="1"/>
  <c r="W21" i="9"/>
  <c r="AA21" i="9" s="1"/>
  <c r="X21" i="9"/>
  <c r="AB21" i="9" s="1"/>
  <c r="V21" i="9"/>
  <c r="Z21" i="9" s="1"/>
  <c r="X19" i="9"/>
  <c r="AB19" i="9" s="1"/>
  <c r="V19" i="9"/>
  <c r="Z19" i="9" s="1"/>
  <c r="W19" i="9"/>
  <c r="AA19" i="9" s="1"/>
  <c r="W18" i="9"/>
  <c r="AA18" i="9" s="1"/>
  <c r="X18" i="9"/>
  <c r="AB18" i="9" s="1"/>
  <c r="V18" i="9"/>
  <c r="Z18" i="9" s="1"/>
  <c r="X17" i="9"/>
  <c r="AB17" i="9" s="1"/>
  <c r="W16" i="9"/>
  <c r="AA16" i="9" s="1"/>
  <c r="V25" i="9"/>
  <c r="Z25" i="9" s="1"/>
  <c r="W25" i="9"/>
  <c r="AA25" i="9" s="1"/>
  <c r="X25" i="9"/>
  <c r="AB25" i="9" s="1"/>
  <c r="X24" i="9"/>
  <c r="AB24" i="9" s="1"/>
  <c r="W24" i="9"/>
  <c r="AA24" i="9" s="1"/>
  <c r="V24" i="9"/>
  <c r="Z24" i="9" s="1"/>
  <c r="AA23" i="9"/>
  <c r="Z23" i="9"/>
  <c r="V17" i="9"/>
  <c r="Z17" i="9" s="1"/>
  <c r="W17" i="9"/>
  <c r="AA17" i="9" s="1"/>
  <c r="V16" i="9"/>
  <c r="Z16" i="9" s="1"/>
  <c r="AB16" i="9"/>
  <c r="AO29" i="9"/>
  <c r="B811" i="25" l="1"/>
  <c r="AO31" i="9"/>
  <c r="AO27" i="9"/>
  <c r="AR32" i="9"/>
  <c r="AS32" i="9" s="1"/>
  <c r="AS28" i="9"/>
  <c r="AV28" i="9"/>
  <c r="AV32" i="9"/>
  <c r="AS31" i="9"/>
  <c r="AV31" i="9"/>
  <c r="AS30" i="9"/>
  <c r="AV30" i="9"/>
  <c r="AV29" i="9"/>
  <c r="AS29" i="9"/>
  <c r="AS27" i="9"/>
  <c r="AV27" i="9"/>
  <c r="AO30" i="9"/>
  <c r="AO28" i="9"/>
  <c r="AI21" i="9"/>
  <c r="AH21" i="9"/>
  <c r="AG21" i="9"/>
  <c r="AF21" i="9"/>
  <c r="AE21" i="9"/>
  <c r="AI23" i="9"/>
  <c r="AH23" i="9"/>
  <c r="AF17" i="9"/>
  <c r="AJ17" i="9" s="1"/>
  <c r="H10" i="33" s="1"/>
  <c r="I10" i="33" s="1"/>
  <c r="AE17" i="9"/>
  <c r="AI17" i="9"/>
  <c r="AH17" i="9"/>
  <c r="AG17" i="9"/>
  <c r="AI18" i="9"/>
  <c r="AH18" i="9"/>
  <c r="AG18" i="9"/>
  <c r="AF18" i="9"/>
  <c r="AE18" i="9"/>
  <c r="AG24" i="9"/>
  <c r="AF24" i="9"/>
  <c r="AE24" i="9"/>
  <c r="AI24" i="9"/>
  <c r="AH24" i="9"/>
  <c r="AE22" i="9"/>
  <c r="AI22" i="9"/>
  <c r="AH22" i="9"/>
  <c r="AG22" i="9"/>
  <c r="AF22" i="9"/>
  <c r="AJ22" i="9" s="1"/>
  <c r="H15" i="33" s="1"/>
  <c r="I15" i="33" s="1"/>
  <c r="AI26" i="9"/>
  <c r="AH26" i="9"/>
  <c r="AG26" i="9"/>
  <c r="AF26" i="9"/>
  <c r="AE26" i="9"/>
  <c r="AI20" i="9"/>
  <c r="AH20" i="9"/>
  <c r="AG20" i="9"/>
  <c r="AF20" i="9"/>
  <c r="AE20" i="9"/>
  <c r="AH19" i="9"/>
  <c r="AG19" i="9"/>
  <c r="AF19" i="9"/>
  <c r="AE19" i="9"/>
  <c r="AI19" i="9"/>
  <c r="AI25" i="9"/>
  <c r="AH25" i="9"/>
  <c r="AG25" i="9"/>
  <c r="AF25" i="9"/>
  <c r="AE25" i="9"/>
  <c r="AI16" i="9"/>
  <c r="AH16" i="9"/>
  <c r="AG16" i="9"/>
  <c r="AF16" i="9"/>
  <c r="AE16" i="9"/>
  <c r="AJ19" i="9" l="1"/>
  <c r="H12" i="33" s="1"/>
  <c r="I12" i="33" s="1"/>
  <c r="AJ18" i="9"/>
  <c r="H11" i="33" s="1"/>
  <c r="I11" i="33" s="1"/>
  <c r="AJ21" i="9"/>
  <c r="H14" i="33" s="1"/>
  <c r="I14" i="33" s="1"/>
  <c r="AJ20" i="9"/>
  <c r="H13" i="33" s="1"/>
  <c r="I13" i="33" s="1"/>
  <c r="B812" i="25"/>
  <c r="AJ16" i="9"/>
  <c r="H9" i="33" s="1"/>
  <c r="I9" i="33" s="1"/>
  <c r="AR25" i="9"/>
  <c r="AZ27" i="9"/>
  <c r="AW27" i="9"/>
  <c r="AW30" i="9"/>
  <c r="AZ30" i="9"/>
  <c r="AZ31" i="9"/>
  <c r="AW31" i="9"/>
  <c r="AW29" i="9"/>
  <c r="AZ29" i="9"/>
  <c r="AW32" i="9"/>
  <c r="AZ32" i="9"/>
  <c r="AW28" i="9"/>
  <c r="AZ28" i="9"/>
  <c r="X14" i="9"/>
  <c r="AB14" i="9" s="1"/>
  <c r="B813" i="25" l="1"/>
  <c r="BA32" i="9"/>
  <c r="BD32" i="9"/>
  <c r="BE32" i="9" s="1"/>
  <c r="AM19" i="9"/>
  <c r="AR19" i="9"/>
  <c r="AM20" i="9"/>
  <c r="AR20" i="9"/>
  <c r="AM18" i="9"/>
  <c r="AR18" i="9"/>
  <c r="AM17" i="9"/>
  <c r="AM22" i="9"/>
  <c r="AR22" i="9"/>
  <c r="BA30" i="9"/>
  <c r="BD30" i="9"/>
  <c r="BE30" i="9" s="1"/>
  <c r="AM21" i="9"/>
  <c r="AR21" i="9"/>
  <c r="BA31" i="9"/>
  <c r="BD31" i="9"/>
  <c r="BE31" i="9" s="1"/>
  <c r="AR26" i="9"/>
  <c r="AV25" i="9"/>
  <c r="AS25" i="9"/>
  <c r="BA27" i="9"/>
  <c r="BD27" i="9"/>
  <c r="BE27" i="9" s="1"/>
  <c r="AR24" i="9"/>
  <c r="BA29" i="9"/>
  <c r="BD29" i="9"/>
  <c r="BE29" i="9" s="1"/>
  <c r="AM16" i="9"/>
  <c r="BA28" i="9"/>
  <c r="BD28" i="9"/>
  <c r="BE28" i="9" s="1"/>
  <c r="AV15" i="9"/>
  <c r="AS15" i="9"/>
  <c r="B814" i="25" l="1"/>
  <c r="BF32" i="9"/>
  <c r="BF27" i="9"/>
  <c r="BF31" i="9"/>
  <c r="BF29" i="9"/>
  <c r="BF30" i="9"/>
  <c r="AS16" i="9"/>
  <c r="AV16" i="9"/>
  <c r="AV17" i="9"/>
  <c r="AS17" i="9"/>
  <c r="AS26" i="9"/>
  <c r="AV26" i="9"/>
  <c r="AW25" i="9"/>
  <c r="AZ25" i="9"/>
  <c r="AS18" i="9"/>
  <c r="AV18" i="9"/>
  <c r="AV21" i="9"/>
  <c r="AS21" i="9"/>
  <c r="AS19" i="9"/>
  <c r="AV19" i="9"/>
  <c r="AS24" i="9"/>
  <c r="AV24" i="9"/>
  <c r="AS20" i="9"/>
  <c r="AV20" i="9"/>
  <c r="BF28" i="9"/>
  <c r="AS22" i="9"/>
  <c r="AV22" i="9"/>
  <c r="AW15" i="9"/>
  <c r="AZ15" i="9"/>
  <c r="AM1017" i="9"/>
  <c r="B815" i="25" l="1"/>
  <c r="AW20" i="9"/>
  <c r="AZ20" i="9"/>
  <c r="AW24" i="9"/>
  <c r="AZ24" i="9"/>
  <c r="AZ19" i="9"/>
  <c r="AW19" i="9"/>
  <c r="AZ17" i="9"/>
  <c r="AW17" i="9"/>
  <c r="AW16" i="9"/>
  <c r="AZ16" i="9"/>
  <c r="AW18" i="9"/>
  <c r="AZ18" i="9"/>
  <c r="BA25" i="9"/>
  <c r="BD25" i="9"/>
  <c r="BE25" i="9" s="1"/>
  <c r="BF25" i="9" s="1"/>
  <c r="AW26" i="9"/>
  <c r="AZ26" i="9"/>
  <c r="AW21" i="9"/>
  <c r="AZ21" i="9"/>
  <c r="AW22" i="9"/>
  <c r="AZ22" i="9"/>
  <c r="BA15" i="9"/>
  <c r="BD15" i="9"/>
  <c r="V14" i="9"/>
  <c r="Z14" i="9" s="1"/>
  <c r="W14" i="9"/>
  <c r="AA14" i="9" s="1"/>
  <c r="B816" i="25" l="1"/>
  <c r="BE15" i="9"/>
  <c r="BA21" i="9"/>
  <c r="BD21" i="9"/>
  <c r="BE21" i="9" s="1"/>
  <c r="BA26" i="9"/>
  <c r="BD26" i="9"/>
  <c r="BE26" i="9" s="1"/>
  <c r="BD19" i="9"/>
  <c r="BE19" i="9" s="1"/>
  <c r="BA19" i="9"/>
  <c r="BA24" i="9"/>
  <c r="BD24" i="9"/>
  <c r="BE24" i="9" s="1"/>
  <c r="BA20" i="9"/>
  <c r="BD20" i="9"/>
  <c r="BE20" i="9" s="1"/>
  <c r="BA18" i="9"/>
  <c r="BD18" i="9"/>
  <c r="BE18" i="9" s="1"/>
  <c r="BA16" i="9"/>
  <c r="BD16" i="9"/>
  <c r="BE16" i="9" s="1"/>
  <c r="BD17" i="9"/>
  <c r="BE17" i="9" s="1"/>
  <c r="BA17" i="9"/>
  <c r="BA22" i="9"/>
  <c r="BD22" i="9"/>
  <c r="BE22" i="9" s="1"/>
  <c r="AN26" i="9"/>
  <c r="AO26" i="9" s="1"/>
  <c r="B817" i="25" l="1"/>
  <c r="BF15" i="9"/>
  <c r="BF22" i="9"/>
  <c r="BF26" i="9"/>
  <c r="BF20" i="9"/>
  <c r="BF19" i="9"/>
  <c r="BF17" i="9"/>
  <c r="BF24" i="9"/>
  <c r="BF21" i="9"/>
  <c r="BF16" i="9"/>
  <c r="BF18" i="9"/>
  <c r="AN25" i="9"/>
  <c r="AO25" i="9" s="1"/>
  <c r="AN18" i="9"/>
  <c r="AO18" i="9" s="1"/>
  <c r="AL18" i="9"/>
  <c r="AN22" i="9"/>
  <c r="AO22" i="9" s="1"/>
  <c r="AL22" i="9"/>
  <c r="AN20" i="9"/>
  <c r="AO20" i="9" s="1"/>
  <c r="AL20" i="9"/>
  <c r="AN24" i="9"/>
  <c r="AO24" i="9" s="1"/>
  <c r="AN19" i="9"/>
  <c r="AO19" i="9" s="1"/>
  <c r="AL19" i="9"/>
  <c r="AN23" i="9"/>
  <c r="AN16" i="9"/>
  <c r="AL16" i="9"/>
  <c r="B818" i="25" l="1"/>
  <c r="AO16" i="9"/>
  <c r="AN1019" i="9"/>
  <c r="AN17" i="9"/>
  <c r="AO17" i="9" s="1"/>
  <c r="AL17" i="9"/>
  <c r="AN21" i="9"/>
  <c r="AO21" i="9" s="1"/>
  <c r="AL21" i="9"/>
  <c r="AN15" i="9"/>
  <c r="B819" i="25" l="1"/>
  <c r="AN1017" i="9"/>
  <c r="AN1015" i="9"/>
  <c r="AN1022" i="9"/>
  <c r="AN1024" i="9" s="1"/>
  <c r="AN1021" i="9"/>
  <c r="AN1020" i="9"/>
  <c r="B820" i="25" l="1"/>
  <c r="B821" i="25" l="1"/>
  <c r="AN1023" i="9"/>
  <c r="AN1025" i="9" s="1"/>
  <c r="AN1027" i="9" s="1"/>
  <c r="AN1029" i="9" s="1"/>
  <c r="AN1031" i="9" s="1"/>
  <c r="B822" i="25" l="1"/>
  <c r="B823" i="25" l="1"/>
  <c r="B824" i="25" l="1"/>
  <c r="B825" i="25" l="1"/>
  <c r="B826" i="25" l="1"/>
  <c r="B827" i="25" l="1"/>
  <c r="B828" i="25" l="1"/>
  <c r="B829" i="25" l="1"/>
  <c r="B830" i="25" l="1"/>
  <c r="B831" i="25" l="1"/>
  <c r="B832" i="25" l="1"/>
  <c r="B833" i="25" l="1"/>
  <c r="B834" i="25" l="1"/>
  <c r="B835" i="25" l="1"/>
  <c r="B836" i="25" l="1"/>
  <c r="B837" i="25" l="1"/>
  <c r="B838" i="25" l="1"/>
  <c r="B839" i="25" l="1"/>
  <c r="B840" i="25" l="1"/>
  <c r="B841" i="25" l="1"/>
  <c r="B842" i="25" l="1"/>
  <c r="B843" i="25" l="1"/>
  <c r="B844" i="25" l="1"/>
  <c r="B845" i="25" l="1"/>
  <c r="B846" i="25" l="1"/>
  <c r="B847" i="25" l="1"/>
  <c r="B848" i="25" l="1"/>
  <c r="B849" i="25" l="1"/>
  <c r="B850" i="25" l="1"/>
  <c r="B851" i="25" l="1"/>
  <c r="B852" i="25" l="1"/>
  <c r="B853" i="25" l="1"/>
  <c r="B854" i="25" l="1"/>
  <c r="B855" i="25" l="1"/>
  <c r="B856" i="25" l="1"/>
  <c r="B857" i="25" l="1"/>
  <c r="B858" i="25" l="1"/>
  <c r="B859" i="25" l="1"/>
  <c r="B860" i="25" l="1"/>
  <c r="B861" i="25" l="1"/>
  <c r="B862" i="25" l="1"/>
  <c r="B863" i="25" l="1"/>
  <c r="B864" i="25" l="1"/>
  <c r="B865" i="25" l="1"/>
  <c r="B866" i="25" l="1"/>
  <c r="K16" i="22" l="1"/>
  <c r="L16" i="22" s="1"/>
  <c r="N16" i="22" s="1"/>
  <c r="P15" i="9" l="1"/>
  <c r="O16" i="22"/>
  <c r="O24" i="22" s="1"/>
  <c r="N24" i="22"/>
  <c r="P1015" i="9" l="1"/>
  <c r="AD15" i="9"/>
  <c r="AD23" i="9" s="1"/>
  <c r="S15" i="9"/>
  <c r="R15" i="9"/>
  <c r="T15" i="9" l="1"/>
  <c r="U15" i="9"/>
  <c r="Y15" i="9" l="1"/>
  <c r="AC15" i="9" s="1"/>
  <c r="V15" i="9"/>
  <c r="Z15" i="9" s="1"/>
  <c r="W15" i="9"/>
  <c r="AA15" i="9" s="1"/>
  <c r="X15" i="9"/>
  <c r="AB15" i="9" s="1"/>
  <c r="AI15" i="9" l="1"/>
  <c r="AF15" i="9"/>
  <c r="AF23" i="9" s="1"/>
  <c r="AE15" i="9"/>
  <c r="AH15" i="9"/>
  <c r="AG15" i="9"/>
  <c r="AG23" i="9" s="1"/>
  <c r="AE23" i="9" l="1"/>
  <c r="AJ15" i="9"/>
  <c r="H8" i="33" l="1"/>
  <c r="I8" i="33" s="1"/>
  <c r="I16" i="33" s="1"/>
  <c r="I18" i="33" s="1"/>
  <c r="AJ23" i="9"/>
  <c r="AR23" i="9" s="1"/>
  <c r="AM15" i="9"/>
  <c r="AL15" i="9"/>
  <c r="AL23" i="9" s="1"/>
  <c r="AM23" i="9" l="1"/>
  <c r="AO23" i="9" s="1"/>
  <c r="AM1019" i="9"/>
  <c r="AO15" i="9"/>
  <c r="AS23" i="9"/>
  <c r="AV23" i="9"/>
  <c r="AR1015" i="9"/>
  <c r="AZ23" i="9" l="1"/>
  <c r="AW23" i="9"/>
  <c r="AV1015" i="9"/>
  <c r="AS1015" i="9"/>
  <c r="AS1017" i="9"/>
  <c r="C13" i="26" s="1"/>
  <c r="AO1017" i="9"/>
  <c r="AO1015" i="9"/>
  <c r="AM1015" i="9"/>
  <c r="AM1022" i="9"/>
  <c r="AM1021" i="9"/>
  <c r="AO1021" i="9" s="1"/>
  <c r="AM1020" i="9"/>
  <c r="AO1019" i="9"/>
  <c r="C14" i="26" l="1"/>
  <c r="AM1023" i="9"/>
  <c r="AO1020" i="9"/>
  <c r="AM1024" i="9"/>
  <c r="AO1024" i="9" s="1"/>
  <c r="AO1022" i="9"/>
  <c r="AW1015" i="9"/>
  <c r="AW1017" i="9"/>
  <c r="D13" i="26" s="1"/>
  <c r="D14" i="26" s="1"/>
  <c r="BA23" i="9"/>
  <c r="BD23" i="9"/>
  <c r="AZ1015" i="9"/>
  <c r="AM1025" i="9" l="1"/>
  <c r="AO1023" i="9"/>
  <c r="BE23" i="9"/>
  <c r="BD1015" i="9"/>
  <c r="BA1017" i="9"/>
  <c r="E13" i="26" s="1"/>
  <c r="E14" i="26" s="1"/>
  <c r="BA1015" i="9"/>
  <c r="BE1015" i="9" l="1"/>
  <c r="BE1017" i="9"/>
  <c r="F13" i="26" s="1"/>
  <c r="F14" i="26" s="1"/>
  <c r="AM1027" i="9"/>
  <c r="AO1025" i="9"/>
  <c r="BF23" i="9"/>
  <c r="BF1015" i="9" l="1"/>
  <c r="BF1017" i="9"/>
  <c r="AM1029" i="9"/>
  <c r="AO1027" i="9"/>
  <c r="G13" i="26"/>
  <c r="G14" i="26" s="1"/>
  <c r="G15" i="26" l="1"/>
  <c r="D15" i="26"/>
  <c r="C15" i="26"/>
  <c r="E15" i="26"/>
  <c r="AM1031" i="9"/>
  <c r="AO1031" i="9" s="1"/>
  <c r="AO1029" i="9"/>
  <c r="F15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tc={FBA3D4B6-903B-42A3-B2C8-4CFDEE5DBE41}</author>
    <author>tc={C4136F92-7F31-4AF1-A327-346D3DDD5401}</author>
  </authors>
  <commentList>
    <comment ref="F7" authorId="0" shapeId="0" xr:uid="{FBA3D4B6-903B-42A3-B2C8-4CFDEE5DBE41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Lista Desplegable
Si el elemento a terner en cuenta No aplica seleccione X y el grado de cumplimiento es Vacio</t>
        </r>
      </text>
    </comment>
    <comment ref="G7" authorId="1" shapeId="0" xr:uid="{C4136F92-7F31-4AF1-A327-346D3DDD5401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Seleccione el Grado de Cumplimiento por cada elemento de la guía, siendo 0 (Cero) el mas bajo y 5 (Cinco) el mayor o máximo cumplimiento
Cuando seleccione No Aplica, el grado de cumplimiento es vacío.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</authors>
  <commentList>
    <comment ref="H1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DIGITE EL VALOR UNITARIO DE LAS COTIZACIONES SIN IVA Y SIN AIU</t>
        </r>
      </text>
    </comment>
    <comment ref="G1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H1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J14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N14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  <author>tc={3C1471CE-C632-43A2-A5A1-B8E77BB33D03}</author>
  </authors>
  <commentList>
    <comment ref="G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DIGITE EL VALOR UNITARIO DE LAS COTIZACIONES SIN IVA Y SIN AIU</t>
        </r>
      </text>
    </comment>
    <comment ref="V1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CELDAS FORMULADAS, NO MODIFICAR</t>
        </r>
      </text>
    </comment>
    <comment ref="Z1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CELDAS FORMULADAS NO MODIFICAR</t>
        </r>
      </text>
    </comment>
    <comment ref="M14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N14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AQ14" authorId="1" shapeId="0" xr:uid="{3C1471CE-C632-43A2-A5A1-B8E77BB33D03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Digite la cantidad de elementos a incluir en la vigencia 2023.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</authors>
  <commentList>
    <comment ref="B1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Digite el valor de la Administración</t>
        </r>
      </text>
    </comment>
    <comment ref="B19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Digite el valor de los imprevistos</t>
        </r>
      </text>
    </comment>
    <comment ref="B20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Digite el valor de la utilidad</t>
        </r>
      </text>
    </comment>
    <comment ref="B27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Digite el valor de la interventoria</t>
        </r>
      </text>
    </comment>
  </commentList>
</comments>
</file>

<file path=xl/sharedStrings.xml><?xml version="1.0" encoding="utf-8"?>
<sst xmlns="http://schemas.openxmlformats.org/spreadsheetml/2006/main" count="2203" uniqueCount="253">
  <si>
    <t>DESCRIPCIÓN</t>
  </si>
  <si>
    <t>IVA</t>
  </si>
  <si>
    <t>TOTAL PROYECTO</t>
  </si>
  <si>
    <t>UNIDAD</t>
  </si>
  <si>
    <t>OBSERVACIONES</t>
  </si>
  <si>
    <t>Desviación Estándar</t>
  </si>
  <si>
    <t>Limite Inferior</t>
  </si>
  <si>
    <t>Limite Superior</t>
  </si>
  <si>
    <t>Mediana</t>
  </si>
  <si>
    <t>ÍTEM</t>
  </si>
  <si>
    <t>Número de Elementos</t>
  </si>
  <si>
    <t>Diferencia</t>
  </si>
  <si>
    <t>ADMINISTRACIÓN</t>
  </si>
  <si>
    <t>IMPREVISTOS</t>
  </si>
  <si>
    <t>UTILIDAD</t>
  </si>
  <si>
    <t>TOTAL AIU</t>
  </si>
  <si>
    <t>SI</t>
  </si>
  <si>
    <t>NO</t>
  </si>
  <si>
    <t>DECISION</t>
  </si>
  <si>
    <t>Diferencia por valor unitario</t>
  </si>
  <si>
    <t>Porcentaje</t>
  </si>
  <si>
    <t>Media Acotada</t>
  </si>
  <si>
    <t>INCLUIR AIU AL PROYECTO</t>
  </si>
  <si>
    <t>IPC</t>
  </si>
  <si>
    <t>ICOCIV</t>
  </si>
  <si>
    <t>Fecha de contrato</t>
  </si>
  <si>
    <t>Fecha de Indexación</t>
  </si>
  <si>
    <t>FORMATO 7.</t>
  </si>
  <si>
    <t>FECHA</t>
  </si>
  <si>
    <t>Infraestructura Aeroportuaria - Materiales</t>
  </si>
  <si>
    <t>Infraestructura Aeroportuaria - Herramienta Menor</t>
  </si>
  <si>
    <t>Infraestructura Aeroportuaria - Maquinaria</t>
  </si>
  <si>
    <t>Infraestructura Aeroportuaria - Equipos</t>
  </si>
  <si>
    <t>Infraestructura Aeroportuaria - Mano de Obra</t>
  </si>
  <si>
    <t>Infraestructura Aeroportuaria - Transporte</t>
  </si>
  <si>
    <t>Infraestructura Aeroportuaria - Equipos Especiales para Obra</t>
  </si>
  <si>
    <t>Detalle</t>
  </si>
  <si>
    <t>No. Columna</t>
  </si>
  <si>
    <t>n.a.</t>
  </si>
  <si>
    <t>Valor Indexado $</t>
  </si>
  <si>
    <t>Columna1</t>
  </si>
  <si>
    <t>Columna2</t>
  </si>
  <si>
    <t>Columna3</t>
  </si>
  <si>
    <t>Año(aaaa)-Mes(mm)</t>
  </si>
  <si>
    <t>Índice</t>
  </si>
  <si>
    <t>Inflación anual %</t>
  </si>
  <si>
    <t>ICCP- ICOCIV</t>
  </si>
  <si>
    <t>INDICE</t>
  </si>
  <si>
    <t>INDEXACIÓN</t>
  </si>
  <si>
    <t>INDEXADOR POR INDICES ICCCP-ICOCIV E IPC</t>
  </si>
  <si>
    <t>INCLUIR INTERVENTORIA AL PROYECTO</t>
  </si>
  <si>
    <t>AIU</t>
  </si>
  <si>
    <t>INTERVENTORIA</t>
  </si>
  <si>
    <t>Administración</t>
  </si>
  <si>
    <t>Imprevistos</t>
  </si>
  <si>
    <t>Utilidad</t>
  </si>
  <si>
    <t>IVA Sobre Utilidad</t>
  </si>
  <si>
    <t>TOTAL</t>
  </si>
  <si>
    <t>TOTAL COSTO DIRECTO OBRAS</t>
  </si>
  <si>
    <t>SUBTOTAL ELEMENTOS DIRECTOS</t>
  </si>
  <si>
    <t>Cantidad</t>
  </si>
  <si>
    <t>SUBTOTAL COSTO DIRECTOS (OBRAS)</t>
  </si>
  <si>
    <t>Campos formulados (Calculan el IVA (Si se requiere) del elemento Unitario)</t>
  </si>
  <si>
    <t>Campo formulado (Trae la diferencia de Pptos unitarios)</t>
  </si>
  <si>
    <t>% de acotamiento (Media Acotada)</t>
  </si>
  <si>
    <t>Campo formulado (Resultados finales del Ppto total)</t>
  </si>
  <si>
    <t>5. Cronograma</t>
  </si>
  <si>
    <t>Descripción</t>
  </si>
  <si>
    <t>Hojas</t>
  </si>
  <si>
    <t>Formato 7A. Lista de precios</t>
  </si>
  <si>
    <t>Revisar el % de selección de acuerdo a la modalidad para su definición</t>
  </si>
  <si>
    <t>Como adquirió las entidades publicas el mismo bien o servicio (Variables) (SECOP)</t>
  </si>
  <si>
    <t>Como ha adquirido la entidad el bien o servicio en años anteriores (SECOP)</t>
  </si>
  <si>
    <t>Identificación y descripción de los proveedores del bien o servicio, características, tamaño, ubicación, entrega y calidad</t>
  </si>
  <si>
    <t>Regulatorio (Leyes y normas generales y particulares)</t>
  </si>
  <si>
    <t>Técnico (Innovación y nuevas tendencias)</t>
  </si>
  <si>
    <t>Económico del sector (Productos incluidos, agentes que componen el sector, gremios, macroeconómicos y cifras totales)</t>
  </si>
  <si>
    <t>Seleccionar el tipo de contrato en el Estudio Previo</t>
  </si>
  <si>
    <t>Revisar que la modalidad de selección sea la misma registrada en el PAA</t>
  </si>
  <si>
    <t>Formato 10 - Fichas Técnicas</t>
  </si>
  <si>
    <t>Formato 8 - Especificaciones Técnicas</t>
  </si>
  <si>
    <t>Elemento de la Guía</t>
  </si>
  <si>
    <t>Capitulo</t>
  </si>
  <si>
    <t>Código PAA</t>
  </si>
  <si>
    <t>Objeto Proceso</t>
  </si>
  <si>
    <t>1. Formato 1A. Estudios previos</t>
  </si>
  <si>
    <t>3. Indexador</t>
  </si>
  <si>
    <t>4. Inputs y Listas</t>
  </si>
  <si>
    <t>Herramienta para el calculo y validación de presupuestos</t>
  </si>
  <si>
    <t>Hoja de apoyo para la definición de recursos por cada una de las vigencias</t>
  </si>
  <si>
    <t>Seleccione fecha de contrato y fecha de indexación</t>
  </si>
  <si>
    <t>Cronograma</t>
  </si>
  <si>
    <t>Guía detallada para validar la inclusión de cada uno de los elementos establecidos por la guía de contratación publica Colombia compra eficiente</t>
  </si>
  <si>
    <t>2. Modelo Estadístico</t>
  </si>
  <si>
    <t>Hoja para que el usuario defina los valores detallados del AIU (Administración-Imprevistos-Utilidades) y % de interventoría</t>
  </si>
  <si>
    <t>Digite elementos y cantidades solicitadas (Cotizaciones - APU´S - Consultorías)</t>
  </si>
  <si>
    <t>Digite el valor indexado a evaluar (Cotizaciones - APU´S - Consultorías)</t>
  </si>
  <si>
    <t>Campos formulados de análisis estadístico</t>
  </si>
  <si>
    <t>Campos formulados (Incluye los valores que se encuentran dentro de los limites estadísticos calculados en el paso anterior)</t>
  </si>
  <si>
    <t>Campos formulados (Define y trae los valores que se encuentran dentro de los limites estadísticos calculados en el paso anterior para el nuevo calculo de promedio)</t>
  </si>
  <si>
    <t>Campos formulados (Calcula por cada metodología estadística el respectivo valor)</t>
  </si>
  <si>
    <t>Campo formulado (Define el valor unitario sugerido por analítica  )</t>
  </si>
  <si>
    <t>Digitar el valor unitario del Ppto del área</t>
  </si>
  <si>
    <t>Ppto Área
Valor unitario</t>
  </si>
  <si>
    <t>Ppto Área
Valor total</t>
  </si>
  <si>
    <t>Media Aritmética</t>
  </si>
  <si>
    <t>Media Aritmética sin atípicos</t>
  </si>
  <si>
    <t>Media Geométrica</t>
  </si>
  <si>
    <t>Media Armónica</t>
  </si>
  <si>
    <t>Digite elementos y valores (Cotizaciones - APU´S - Consultorías)</t>
  </si>
  <si>
    <t>Valor Histórico $</t>
  </si>
  <si>
    <t>Índice Histórico</t>
  </si>
  <si>
    <t>Índice Actual</t>
  </si>
  <si>
    <t>Índice Calculado</t>
  </si>
  <si>
    <t>Interventoría</t>
  </si>
  <si>
    <t>Unidad</t>
  </si>
  <si>
    <t>Ítem</t>
  </si>
  <si>
    <t xml:space="preserve">Media Aritmética Total </t>
  </si>
  <si>
    <t>x</t>
  </si>
  <si>
    <t>Total Proceso</t>
  </si>
  <si>
    <t>Total</t>
  </si>
  <si>
    <t>Seleccione si incluye IVA</t>
  </si>
  <si>
    <t>Incluir IVA</t>
  </si>
  <si>
    <t>Formato 7.</t>
  </si>
  <si>
    <t>Cotizaciones sin IVA</t>
  </si>
  <si>
    <t>Cotizaciones con IVA (Si Aplica)</t>
  </si>
  <si>
    <t>Analisis de Cotizaciones</t>
  </si>
  <si>
    <t>Inclusión o Exclusión de valores</t>
  </si>
  <si>
    <t>Definición de Valores Unitarios Objeto del Analisis</t>
  </si>
  <si>
    <t>Metodologias Estadisticas</t>
  </si>
  <si>
    <t>X</t>
  </si>
  <si>
    <t>Conclusión Valor Unitario</t>
  </si>
  <si>
    <t>Valor Total</t>
  </si>
  <si>
    <t>Inflación</t>
  </si>
  <si>
    <t>Total Proyecto</t>
  </si>
  <si>
    <t>AÑO</t>
  </si>
  <si>
    <t>INCLUIR IPC PARA VIGENCIAS FUTURAS</t>
  </si>
  <si>
    <t>Insumos</t>
  </si>
  <si>
    <t>% Participación</t>
  </si>
  <si>
    <t>Elementos requeridos vigencia actual</t>
  </si>
  <si>
    <t>Proyeccion de elementos requeridos por vigencia</t>
  </si>
  <si>
    <t>Vigencia 2026</t>
  </si>
  <si>
    <t>Indice</t>
  </si>
  <si>
    <t>Precios Constantes</t>
  </si>
  <si>
    <t>Precios Corrientes</t>
  </si>
  <si>
    <t>Inflación*</t>
  </si>
  <si>
    <t>No Aplica</t>
  </si>
  <si>
    <t>Vigencia 2027</t>
  </si>
  <si>
    <t>Formato 1A- Estudios y Documentos Previos - Revisar que el objeto sea el mismo registrado en el PAA</t>
  </si>
  <si>
    <t>Formato 1A- Estudios y Documentos Previos - Revisar que los códigos UNSPSC se encuentren registrado en el PAA</t>
  </si>
  <si>
    <t>Formato 1A- Estudios y Documentos Previos - Revisar que el proceso se encuentre registrado en el PAA</t>
  </si>
  <si>
    <t>Grado de Cumplimiento</t>
  </si>
  <si>
    <t>Puntuación Promedio de Cumplimiento del proyecto</t>
  </si>
  <si>
    <t>CALIFICACIÓN</t>
  </si>
  <si>
    <t>APLICA/NOAPLICA</t>
  </si>
  <si>
    <t>% Ponderación</t>
  </si>
  <si>
    <t>Observaciones del Profesional</t>
  </si>
  <si>
    <t>Calificación Final</t>
  </si>
  <si>
    <t>1. Descripción de la necesidad (Identificación de bienes, obras o servicios) - Formato 1A- Estudios y Documentos Previos - Descripción amplia de la necesidad del proceso</t>
  </si>
  <si>
    <t>Lista de Chequeo y Calificación de Procesos</t>
  </si>
  <si>
    <t>Acción</t>
  </si>
  <si>
    <t>Aspecto a tener encuenta</t>
  </si>
  <si>
    <t>I. Descripción de la Necesidad</t>
  </si>
  <si>
    <t>REVISIÓN</t>
  </si>
  <si>
    <r>
      <t xml:space="preserve">¿Qué? - </t>
    </r>
    <r>
      <rPr>
        <sz val="11"/>
        <color theme="1"/>
        <rFont val="Calibri"/>
        <family val="2"/>
        <scheme val="minor"/>
      </rPr>
      <t xml:space="preserve">Describe detalladamente el producto o Servicio a contratar </t>
    </r>
  </si>
  <si>
    <r>
      <t xml:space="preserve">¿Para qué? - </t>
    </r>
    <r>
      <rPr>
        <sz val="11"/>
        <color theme="1"/>
        <rFont val="Calibri"/>
        <family val="2"/>
        <scheme val="minor"/>
      </rPr>
      <t>Define el objeto o fin de la adquisición del bien o prestación del servicio</t>
    </r>
  </si>
  <si>
    <r>
      <t xml:space="preserve">¿Por Qué? </t>
    </r>
    <r>
      <rPr>
        <sz val="11"/>
        <color theme="1"/>
        <rFont val="Calibri"/>
        <family val="2"/>
        <scheme val="minor"/>
      </rPr>
      <t>- Justifica la razón por la cual la entidad requiere la   adquisición de producto o Servicio a contratar</t>
    </r>
  </si>
  <si>
    <r>
      <t xml:space="preserve">¿Dónde? </t>
    </r>
    <r>
      <rPr>
        <sz val="11"/>
        <color theme="1"/>
        <rFont val="Calibri"/>
        <family val="2"/>
        <scheme val="minor"/>
      </rPr>
      <t>- Describe los lugares de impacto en donde el producto o servicio será suministrado y/o puesto en funcionamiento</t>
    </r>
  </si>
  <si>
    <r>
      <t xml:space="preserve">¿Cuáles? </t>
    </r>
    <r>
      <rPr>
        <sz val="11"/>
        <color theme="1"/>
        <rFont val="Calibri"/>
        <family val="2"/>
        <scheme val="minor"/>
      </rPr>
      <t>- Especifica la relación de impacto del producto, sistemas, aplicativos, servicios con otros productos o servicios de la entidad, incluye software</t>
    </r>
    <r>
      <rPr>
        <b/>
        <sz val="11"/>
        <color theme="1"/>
        <rFont val="Calibri"/>
        <family val="2"/>
        <scheme val="minor"/>
      </rPr>
      <t>.</t>
    </r>
  </si>
  <si>
    <r>
      <t xml:space="preserve">¿Cuándo? - </t>
    </r>
    <r>
      <rPr>
        <sz val="11"/>
        <color theme="1"/>
        <rFont val="Calibri"/>
        <family val="2"/>
        <scheme val="minor"/>
      </rPr>
      <t>Relaciona la temporalidad (Inicio y Fin) cuando se relacionan otros contratos como referencia, vida útil del producto, ultimo periodo de actualización de software entre otros</t>
    </r>
  </si>
  <si>
    <t>II. PAA</t>
  </si>
  <si>
    <t>Contratación registrada en el Plan Anual de Adquisiciones</t>
  </si>
  <si>
    <t>EVALUACIÓN</t>
  </si>
  <si>
    <t>Objeto</t>
  </si>
  <si>
    <t>Códigos UNSPSC</t>
  </si>
  <si>
    <t>Modalidad de selección</t>
  </si>
  <si>
    <t>Proceso Cobijado por un Acuerdo Marco de Precios</t>
  </si>
  <si>
    <t>Revisar que la resolución del acuerdo marco de precios se encuentre vigente en el portal de contratación de Colombia Compra Eficiente</t>
  </si>
  <si>
    <t>Plazo de Ejecución del contrato</t>
  </si>
  <si>
    <t>Revisar el plazo descrito en el PAA</t>
  </si>
  <si>
    <t>III. Especificaciones</t>
  </si>
  <si>
    <t>Especificaciones Técnicas</t>
  </si>
  <si>
    <t>Certificación de Existencia de Bienes en el Almacén</t>
  </si>
  <si>
    <t>Formato de Certificación de Existencia de Bienes en el Almacén</t>
  </si>
  <si>
    <t>IV. Tipo de Contrato</t>
  </si>
  <si>
    <t>Consultoria-Interventoria</t>
  </si>
  <si>
    <t>V. Visita</t>
  </si>
  <si>
    <t>Objetivo de la visita</t>
  </si>
  <si>
    <t>Dinámica de la visita</t>
  </si>
  <si>
    <t>VI. Estudio del sector</t>
  </si>
  <si>
    <t>Aspectos generales</t>
  </si>
  <si>
    <t>Estudio de la oferta</t>
  </si>
  <si>
    <t>Criterios diferenciales MYPYMES: No aplica para Mínima cuantía - Subasta inversa - Contratación directa</t>
  </si>
  <si>
    <t>Criterios diferenciales Mujeres: Aplica para Licitación publica - Selección abreviada menor cuantía y Concurso de méritos</t>
  </si>
  <si>
    <t>Estudio de la demanda</t>
  </si>
  <si>
    <t>VII. Estudio del Mercado</t>
  </si>
  <si>
    <t>Estudio del mercado y valor estimado del contrato</t>
  </si>
  <si>
    <t>Formato 7 - Oferta Económica: Revisión y análisis de precios por estudio de Cotizaciones (Se define el presupuesto oficial de la contratación)</t>
  </si>
  <si>
    <t>Bases de datos especializadas</t>
  </si>
  <si>
    <t>Precios históricos</t>
  </si>
  <si>
    <t>Presupuesto Oficial Estimado (Modelo Estadístico de Calificación y Evaluación de Precios)</t>
  </si>
  <si>
    <t>Propuesta artificialmente baja</t>
  </si>
  <si>
    <t>Lista de precios de referencia</t>
  </si>
  <si>
    <t>Vigencias Futuras</t>
  </si>
  <si>
    <t>Certificado de disponibilidad presupuestal</t>
  </si>
  <si>
    <t>VIII. Otras</t>
  </si>
  <si>
    <t>Clasificación</t>
  </si>
  <si>
    <t>Tabla de Contenido</t>
  </si>
  <si>
    <t>Variación mensual %</t>
  </si>
  <si>
    <t>Variación año corrido %</t>
  </si>
  <si>
    <t>Herramienta para la indexación de precios por índices ICCP-ICOCIP e IPC</t>
  </si>
  <si>
    <t>4. Índices ICOCIV</t>
  </si>
  <si>
    <t>Base de datos histórica con los índices ICCP-ICOCIV suministrada por el DANE</t>
  </si>
  <si>
    <t>5. Índices IPC</t>
  </si>
  <si>
    <t>Base de datos histórica con los índices IPC suministrada por el DANE</t>
  </si>
  <si>
    <t>Presupuesto Favorable</t>
  </si>
  <si>
    <t>Presupuesto Favorable Total</t>
  </si>
  <si>
    <t>Vigencia 2028</t>
  </si>
  <si>
    <t>Vigencia 2029</t>
  </si>
  <si>
    <t>Linterna</t>
  </si>
  <si>
    <t>Herramienta De Entrada Forzada</t>
  </si>
  <si>
    <t>Sistema Neumático De Perforación E Inyección</t>
  </si>
  <si>
    <t>Corta Varillas</t>
  </si>
  <si>
    <t>Biel</t>
  </si>
  <si>
    <t>Hacha De Choque Titan</t>
  </si>
  <si>
    <t>Haligan</t>
  </si>
  <si>
    <t>Hacha De Palanca</t>
  </si>
  <si>
    <t>Sistema Neumático De Perforación e Inyección</t>
  </si>
  <si>
    <t>IMPLESEG SAS</t>
  </si>
  <si>
    <t>VALOR HISTORICO CONTRATO 25000656 H2 de 2025</t>
  </si>
  <si>
    <t>FORMATO</t>
  </si>
  <si>
    <t>Clave: APOY-9.0-12-014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</si>
  <si>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</si>
  <si>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UNIDAD DE MEDIDA</t>
  </si>
  <si>
    <t>CANTIDAD</t>
  </si>
  <si>
    <t xml:space="preserve">
VALOR UNITARIO
        </t>
  </si>
  <si>
    <t>VALOR TOTAL</t>
  </si>
  <si>
    <t>Hooligan</t>
  </si>
  <si>
    <t xml:space="preserve">VALOR TOTAL </t>
  </si>
  <si>
    <t>EXENTO</t>
  </si>
  <si>
    <t>VALOR TOTAL DEL PROYECTO</t>
  </si>
  <si>
    <t>HERRAMIENTAS DE APERTURA FORZADA</t>
  </si>
  <si>
    <t>KPN SAS</t>
  </si>
  <si>
    <t>NESTOR BRAVO SAS</t>
  </si>
  <si>
    <t xml:space="preserve">TOTAL </t>
  </si>
  <si>
    <t>RESUMEN COMPARATIVO</t>
  </si>
  <si>
    <t xml:space="preserve">Media Aritmética </t>
  </si>
  <si>
    <t>OBJETO: ADQUIRIR HERRAMIENTAS DE APERTURA FORZADA PARA PRESTAR EL SERVICIO DE SALVAMENTO Y EXTINCIÓN DE INCENDIOS</t>
  </si>
  <si>
    <t>Valores Unitarios</t>
  </si>
  <si>
    <t>Valores Totales</t>
  </si>
  <si>
    <t>Halligan</t>
  </si>
  <si>
    <t>Contrato 25000656 H2 de 2025</t>
  </si>
  <si>
    <t xml:space="preserve">PRESUPUESTO OFICIAL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</si>
</sst>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Pts&quot;_-;\-* #,##0.00\ &quot;Pts&quot;_-;_-* &quot;-&quot;??\ &quot;Pts&quot;_-;_-@_-"/>
    <numFmt numFmtId="165" formatCode="&quot;$&quot;\ #,##0"/>
    <numFmt numFmtId="166" formatCode="_-* #,##0_-;\-* #,##0_-;_-* &quot;-&quot;??_-;_-@_-"/>
    <numFmt numFmtId="167" formatCode="0.0%"/>
    <numFmt numFmtId="168" formatCode="_-* #,##0.000_-;\-* #,##0.000_-;_-* &quot;-&quot;??_-;_-@_-"/>
    <numFmt numFmtId="169" formatCode="_-* #,##0.0000000000000000_-;\-* #,##0.0000000000000000_-;_-* &quot;-&quot;??_-;_-@_-"/>
    <numFmt numFmtId="170" formatCode="yyyy/mmm"/>
    <numFmt numFmtId="171" formatCode="mmmm/yyyy"/>
    <numFmt numFmtId="172" formatCode="_ * #,##0.00_ ;_ * \-#,##0.00_ ;_ * &quot;-&quot;??_ ;_ @_ "/>
    <numFmt numFmtId="173" formatCode="_-* #,##0.00\ [$€]_-;\-* #,##0.00\ [$€]_-;_-* &quot;-&quot;??\ [$€]_-;_-@_-"/>
    <numFmt numFmtId="174" formatCode="_-* #,##0.00\ _€_-;\-* #,##0.00\ _€_-;_-* &quot;-&quot;??\ _€_-;_-@_-"/>
    <numFmt numFmtId="175" formatCode="0.0000"/>
    <numFmt numFmtId="176" formatCode="_-* #,##0.000_-;\-* #,##0.000_-;_-* &quot;-&quot;_-;_-@_-"/>
    <numFmt numFmtId="177" formatCode="_-* #,##0.000_-;\-* #,##0.000_-;_-* &quot;-&quot;???_-;_-@_-"/>
    <numFmt numFmtId="178" formatCode="0.000"/>
    <numFmt numFmtId="179" formatCode="#,##0.0000"/>
    <numFmt numFmtId="180" formatCode="#,##0.00000"/>
    <numFmt numFmtId="181" formatCode="_-* #,##0.000000_-;\-* #,##0.000000_-;_-* &quot;-&quot;??_-;_-@_-"/>
    <numFmt numFmtId="182" formatCode="0.0000%"/>
    <numFmt numFmtId="183" formatCode="_-* #,##0.0000000_-;\-* #,##0.0000000_-;_-* &quot;-&quot;??_-;_-@_-"/>
    <numFmt numFmtId="184" formatCode="&quot;$&quot;\ #,##0.00"/>
  </numFmts>
  <fonts count="7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</font>
    <font>
      <sz val="8"/>
      <color theme="1"/>
      <name val="Arial Nova"/>
      <family val="2"/>
    </font>
    <font>
      <sz val="8"/>
      <name val="Arial Nova"/>
      <family val="2"/>
    </font>
    <font>
      <sz val="8"/>
      <color theme="1"/>
      <name val="Arial Nova"/>
      <family val="2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8"/>
      <color theme="0"/>
      <name val="Arial Nov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2"/>
      <color theme="1"/>
      <name val="Franklin Gothic Medium"/>
      <family val="2"/>
    </font>
    <font>
      <b/>
      <sz val="8"/>
      <color theme="0"/>
      <name val="Arial"/>
      <family val="2"/>
    </font>
    <font>
      <sz val="12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3"/>
      <color theme="10"/>
      <name val="Arial"/>
      <family val="2"/>
    </font>
    <font>
      <sz val="10"/>
      <color theme="0"/>
      <name val="Arial"/>
      <family val="2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2"/>
      <color theme="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indexed="8"/>
      <name val="Arial"/>
      <family val="2"/>
    </font>
    <font>
      <sz val="8"/>
      <color theme="1"/>
      <name val="Arial Nov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theme="1"/>
      <name val="Franklin Gothic Medium"/>
      <family val="2"/>
    </font>
    <font>
      <sz val="14"/>
      <name val="Calibri"/>
      <family val="2"/>
    </font>
    <font>
      <sz val="14"/>
      <color rgb="FF000000"/>
      <name val="Calibri"/>
      <family val="2"/>
    </font>
    <font>
      <sz val="14"/>
      <color rgb="FF000000"/>
      <name val="Calibri"/>
      <family val="2"/>
      <scheme val="minor"/>
    </font>
    <font>
      <b/>
      <sz val="7"/>
      <name val="Arial"/>
      <family val="2"/>
    </font>
    <font>
      <b/>
      <sz val="9"/>
      <name val="Arial"/>
      <family val="2"/>
    </font>
    <font>
      <b/>
      <sz val="12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  <fill>
      <patternFill patternType="solid">
        <fgColor rgb="FFD6EAF8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107">
    <xf numFmtId="0" fontId="0" fillId="0" borderId="0"/>
    <xf numFmtId="164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23" fillId="0" borderId="0"/>
    <xf numFmtId="0" fontId="11" fillId="0" borderId="0"/>
    <xf numFmtId="0" fontId="12" fillId="0" borderId="0"/>
    <xf numFmtId="44" fontId="23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10" borderId="0" applyNumberFormat="0" applyBorder="0" applyAlignment="0" applyProtection="0"/>
    <xf numFmtId="0" fontId="29" fillId="12" borderId="14" applyNumberFormat="0" applyAlignment="0" applyProtection="0"/>
    <xf numFmtId="0" fontId="32" fillId="0" borderId="16" applyNumberFormat="0" applyFill="0" applyAlignment="0" applyProtection="0"/>
    <xf numFmtId="0" fontId="33" fillId="0" borderId="18" applyNumberFormat="0" applyFill="0" applyAlignment="0" applyProtection="0"/>
    <xf numFmtId="0" fontId="34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4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4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4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4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34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7" borderId="0" applyNumberFormat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37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0" fontId="10" fillId="0" borderId="0"/>
    <xf numFmtId="0" fontId="38" fillId="0" borderId="0"/>
    <xf numFmtId="0" fontId="39" fillId="0" borderId="0"/>
    <xf numFmtId="174" fontId="10" fillId="0" borderId="0" applyFont="0" applyFill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4" borderId="0" applyNumberFormat="0" applyBorder="0" applyAlignment="0" applyProtection="0"/>
    <xf numFmtId="0" fontId="34" fillId="38" borderId="0" applyNumberFormat="0" applyBorder="0" applyAlignment="0" applyProtection="0"/>
    <xf numFmtId="0" fontId="31" fillId="13" borderId="14" applyNumberFormat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40" fillId="11" borderId="0" applyNumberFormat="0" applyBorder="0" applyAlignment="0" applyProtection="0"/>
    <xf numFmtId="0" fontId="10" fillId="14" borderId="17" applyNumberFormat="0" applyFon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0" fillId="13" borderId="15" applyNumberFormat="0" applyAlignment="0" applyProtection="0"/>
    <xf numFmtId="0" fontId="41" fillId="0" borderId="0" applyNumberFormat="0" applyFill="0" applyBorder="0" applyAlignment="0" applyProtection="0"/>
    <xf numFmtId="0" fontId="23" fillId="0" borderId="0"/>
    <xf numFmtId="0" fontId="9" fillId="0" borderId="0"/>
    <xf numFmtId="0" fontId="49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0" fontId="8" fillId="0" borderId="0"/>
    <xf numFmtId="43" fontId="3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43" fontId="3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57" fillId="0" borderId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14" borderId="17" applyNumberFormat="0" applyFont="0" applyAlignment="0" applyProtection="0"/>
    <xf numFmtId="0" fontId="4" fillId="0" borderId="0"/>
    <xf numFmtId="43" fontId="3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61" fillId="0" borderId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14" borderId="17" applyNumberFormat="0" applyFont="0" applyAlignment="0" applyProtection="0"/>
    <xf numFmtId="0" fontId="2" fillId="0" borderId="0"/>
  </cellStyleXfs>
  <cellXfs count="380">
    <xf numFmtId="0" fontId="0" fillId="0" borderId="0" xfId="0"/>
    <xf numFmtId="0" fontId="14" fillId="0" borderId="0" xfId="0" applyFont="1" applyAlignment="1">
      <alignment vertical="center" wrapText="1"/>
    </xf>
    <xf numFmtId="165" fontId="14" fillId="0" borderId="0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vertical="center"/>
    </xf>
    <xf numFmtId="168" fontId="14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/>
    </xf>
    <xf numFmtId="0" fontId="0" fillId="0" borderId="1" xfId="0" applyBorder="1"/>
    <xf numFmtId="0" fontId="16" fillId="2" borderId="0" xfId="0" applyFont="1" applyFill="1" applyAlignment="1">
      <alignment vertical="center" wrapText="1"/>
    </xf>
    <xf numFmtId="0" fontId="18" fillId="5" borderId="4" xfId="0" applyFont="1" applyFill="1" applyBorder="1" applyAlignment="1">
      <alignment horizontal="center" vertical="center" wrapText="1"/>
    </xf>
    <xf numFmtId="169" fontId="13" fillId="0" borderId="10" xfId="3" applyNumberFormat="1" applyFont="1" applyFill="1" applyBorder="1" applyAlignment="1">
      <alignment vertical="center"/>
    </xf>
    <xf numFmtId="9" fontId="14" fillId="0" borderId="1" xfId="0" applyNumberFormat="1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166" fontId="16" fillId="8" borderId="1" xfId="3" applyNumberFormat="1" applyFont="1" applyFill="1" applyBorder="1" applyAlignment="1">
      <alignment vertical="center" wrapText="1"/>
    </xf>
    <xf numFmtId="166" fontId="16" fillId="8" borderId="1" xfId="3" applyNumberFormat="1" applyFont="1" applyFill="1" applyBorder="1" applyAlignment="1">
      <alignment horizontal="center" vertical="center" wrapText="1"/>
    </xf>
    <xf numFmtId="166" fontId="16" fillId="0" borderId="0" xfId="3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5" fillId="0" borderId="11" xfId="2" applyFont="1" applyBorder="1" applyAlignment="1">
      <alignment horizontal="center" vertical="center" wrapText="1"/>
    </xf>
    <xf numFmtId="0" fontId="18" fillId="4" borderId="6" xfId="2" applyFont="1" applyFill="1" applyBorder="1" applyAlignment="1">
      <alignment vertical="center" wrapText="1"/>
    </xf>
    <xf numFmtId="0" fontId="18" fillId="4" borderId="6" xfId="2" applyFont="1" applyFill="1" applyBorder="1" applyAlignment="1">
      <alignment horizontal="left" vertical="center" wrapText="1"/>
    </xf>
    <xf numFmtId="0" fontId="18" fillId="4" borderId="12" xfId="2" applyFont="1" applyFill="1" applyBorder="1" applyAlignment="1">
      <alignment horizontal="center" vertical="center" wrapText="1"/>
    </xf>
    <xf numFmtId="0" fontId="24" fillId="0" borderId="0" xfId="7" applyFont="1" applyAlignment="1">
      <alignment wrapText="1"/>
    </xf>
    <xf numFmtId="170" fontId="24" fillId="0" borderId="0" xfId="7" applyNumberFormat="1" applyFont="1" applyAlignment="1">
      <alignment horizontal="center" vertical="center" wrapText="1"/>
    </xf>
    <xf numFmtId="0" fontId="24" fillId="0" borderId="0" xfId="7" applyFont="1" applyAlignment="1">
      <alignment horizontal="center" wrapText="1"/>
    </xf>
    <xf numFmtId="0" fontId="36" fillId="5" borderId="0" xfId="7" applyFont="1" applyFill="1" applyAlignment="1">
      <alignment horizontal="center" vertical="center" wrapText="1"/>
    </xf>
    <xf numFmtId="166" fontId="16" fillId="8" borderId="5" xfId="3" applyNumberFormat="1" applyFont="1" applyFill="1" applyBorder="1" applyAlignment="1">
      <alignment horizontal="center" vertical="center" wrapText="1"/>
    </xf>
    <xf numFmtId="166" fontId="16" fillId="8" borderId="5" xfId="3" applyNumberFormat="1" applyFont="1" applyFill="1" applyBorder="1" applyAlignment="1">
      <alignment vertical="center" wrapText="1"/>
    </xf>
    <xf numFmtId="166" fontId="16" fillId="8" borderId="3" xfId="3" applyNumberFormat="1" applyFont="1" applyFill="1" applyBorder="1" applyAlignment="1">
      <alignment vertical="center" wrapText="1"/>
    </xf>
    <xf numFmtId="2" fontId="24" fillId="0" borderId="0" xfId="7" applyNumberFormat="1" applyFont="1" applyAlignment="1">
      <alignment wrapText="1"/>
    </xf>
    <xf numFmtId="10" fontId="24" fillId="0" borderId="0" xfId="4" applyNumberFormat="1" applyFont="1" applyAlignment="1">
      <alignment wrapText="1"/>
    </xf>
    <xf numFmtId="10" fontId="24" fillId="0" borderId="0" xfId="3" applyNumberFormat="1" applyFont="1" applyAlignment="1">
      <alignment wrapText="1"/>
    </xf>
    <xf numFmtId="43" fontId="13" fillId="0" borderId="10" xfId="3" applyFont="1" applyFill="1" applyBorder="1" applyAlignment="1">
      <alignment vertical="center"/>
    </xf>
    <xf numFmtId="4" fontId="0" fillId="0" borderId="0" xfId="0" applyNumberFormat="1"/>
    <xf numFmtId="16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65" fontId="15" fillId="6" borderId="1" xfId="0" applyNumberFormat="1" applyFont="1" applyFill="1" applyBorder="1" applyAlignment="1">
      <alignment horizontal="right" vertical="center" wrapText="1"/>
    </xf>
    <xf numFmtId="165" fontId="15" fillId="7" borderId="1" xfId="0" applyNumberFormat="1" applyFont="1" applyFill="1" applyBorder="1" applyAlignment="1">
      <alignment horizontal="right" vertical="center" wrapText="1"/>
    </xf>
    <xf numFmtId="165" fontId="16" fillId="8" borderId="1" xfId="0" applyNumberFormat="1" applyFont="1" applyFill="1" applyBorder="1" applyAlignment="1">
      <alignment horizontal="right" vertical="center" wrapText="1"/>
    </xf>
    <xf numFmtId="166" fontId="16" fillId="8" borderId="1" xfId="3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3" fillId="41" borderId="20" xfId="0" applyFont="1" applyFill="1" applyBorder="1" applyAlignment="1">
      <alignment vertical="center" wrapText="1"/>
    </xf>
    <xf numFmtId="0" fontId="13" fillId="41" borderId="21" xfId="0" applyFont="1" applyFill="1" applyBorder="1" applyAlignment="1">
      <alignment vertical="center" wrapText="1"/>
    </xf>
    <xf numFmtId="0" fontId="13" fillId="41" borderId="22" xfId="0" applyFont="1" applyFill="1" applyBorder="1" applyAlignment="1">
      <alignment vertical="center" wrapText="1"/>
    </xf>
    <xf numFmtId="0" fontId="20" fillId="41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0" fillId="41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/>
    </xf>
    <xf numFmtId="0" fontId="9" fillId="0" borderId="0" xfId="61" applyAlignment="1">
      <alignment vertical="center" wrapText="1"/>
    </xf>
    <xf numFmtId="0" fontId="9" fillId="0" borderId="0" xfId="61" applyAlignment="1">
      <alignment horizontal="center" vertical="center" wrapText="1"/>
    </xf>
    <xf numFmtId="0" fontId="9" fillId="0" borderId="1" xfId="61" applyBorder="1" applyAlignment="1">
      <alignment vertical="center" wrapText="1"/>
    </xf>
    <xf numFmtId="0" fontId="49" fillId="0" borderId="1" xfId="62" applyBorder="1"/>
    <xf numFmtId="0" fontId="0" fillId="2" borderId="0" xfId="0" applyFill="1" applyAlignment="1">
      <alignment vertical="center"/>
    </xf>
    <xf numFmtId="0" fontId="0" fillId="43" borderId="1" xfId="0" applyFill="1" applyBorder="1" applyAlignment="1">
      <alignment vertical="center"/>
    </xf>
    <xf numFmtId="43" fontId="0" fillId="43" borderId="1" xfId="3" applyFont="1" applyFill="1" applyBorder="1" applyAlignment="1">
      <alignment vertical="center"/>
    </xf>
    <xf numFmtId="0" fontId="19" fillId="5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50" fillId="0" borderId="28" xfId="62" applyFont="1" applyBorder="1" applyAlignment="1">
      <alignment horizontal="center" vertical="center" wrapText="1"/>
    </xf>
    <xf numFmtId="165" fontId="15" fillId="6" borderId="23" xfId="0" applyNumberFormat="1" applyFont="1" applyFill="1" applyBorder="1" applyAlignment="1">
      <alignment horizontal="right" vertical="center" wrapText="1"/>
    </xf>
    <xf numFmtId="166" fontId="16" fillId="8" borderId="23" xfId="3" applyNumberFormat="1" applyFont="1" applyFill="1" applyBorder="1" applyAlignment="1">
      <alignment horizontal="right" vertical="center" wrapText="1"/>
    </xf>
    <xf numFmtId="166" fontId="16" fillId="8" borderId="11" xfId="3" applyNumberFormat="1" applyFont="1" applyFill="1" applyBorder="1" applyAlignment="1">
      <alignment horizontal="center" vertical="center" wrapText="1"/>
    </xf>
    <xf numFmtId="0" fontId="9" fillId="0" borderId="1" xfId="61" applyBorder="1" applyAlignment="1" applyProtection="1">
      <alignment horizontal="left" vertical="center" wrapText="1"/>
      <protection locked="0"/>
    </xf>
    <xf numFmtId="0" fontId="16" fillId="2" borderId="1" xfId="2" applyFont="1" applyFill="1" applyBorder="1" applyAlignment="1" applyProtection="1">
      <alignment horizontal="center" vertical="center" wrapText="1"/>
      <protection locked="0"/>
    </xf>
    <xf numFmtId="0" fontId="16" fillId="2" borderId="2" xfId="2" applyFont="1" applyFill="1" applyBorder="1" applyAlignment="1" applyProtection="1">
      <alignment horizontal="center" vertical="center" wrapText="1"/>
      <protection locked="0"/>
    </xf>
    <xf numFmtId="166" fontId="16" fillId="2" borderId="1" xfId="3" applyNumberFormat="1" applyFont="1" applyFill="1" applyBorder="1" applyAlignment="1" applyProtection="1">
      <alignment horizontal="center" vertical="center" wrapText="1"/>
      <protection locked="0"/>
    </xf>
    <xf numFmtId="166" fontId="16" fillId="0" borderId="19" xfId="3" applyNumberFormat="1" applyFont="1" applyFill="1" applyBorder="1" applyAlignment="1" applyProtection="1">
      <alignment vertical="center" wrapText="1"/>
      <protection locked="0"/>
    </xf>
    <xf numFmtId="0" fontId="44" fillId="2" borderId="1" xfId="2" applyFont="1" applyFill="1" applyBorder="1" applyAlignment="1" applyProtection="1">
      <alignment horizontal="left" vertical="center" wrapText="1"/>
      <protection locked="0"/>
    </xf>
    <xf numFmtId="165" fontId="15" fillId="7" borderId="1" xfId="0" applyNumberFormat="1" applyFont="1" applyFill="1" applyBorder="1" applyAlignment="1" applyProtection="1">
      <alignment horizontal="right" vertical="center" wrapText="1"/>
      <protection locked="0"/>
    </xf>
    <xf numFmtId="9" fontId="13" fillId="0" borderId="1" xfId="4" applyFont="1" applyFill="1" applyBorder="1" applyAlignment="1" applyProtection="1">
      <alignment horizontal="center" vertical="center"/>
      <protection locked="0"/>
    </xf>
    <xf numFmtId="0" fontId="51" fillId="0" borderId="0" xfId="0" applyFont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166" fontId="42" fillId="0" borderId="1" xfId="3" applyNumberFormat="1" applyFont="1" applyFill="1" applyBorder="1" applyAlignment="1" applyProtection="1">
      <alignment horizontal="right" vertical="center" wrapText="1"/>
      <protection locked="0"/>
    </xf>
    <xf numFmtId="171" fontId="0" fillId="2" borderId="1" xfId="0" applyNumberFormat="1" applyFill="1" applyBorder="1" applyAlignment="1" applyProtection="1">
      <alignment vertical="center"/>
      <protection locked="0"/>
    </xf>
    <xf numFmtId="166" fontId="42" fillId="0" borderId="29" xfId="3" applyNumberFormat="1" applyFont="1" applyFill="1" applyBorder="1" applyAlignment="1" applyProtection="1">
      <alignment horizontal="right" vertical="center" wrapText="1"/>
      <protection locked="0"/>
    </xf>
    <xf numFmtId="166" fontId="35" fillId="0" borderId="1" xfId="3" applyNumberFormat="1" applyFont="1" applyFill="1" applyBorder="1" applyAlignment="1" applyProtection="1">
      <alignment horizontal="left" vertical="center" wrapText="1"/>
      <protection locked="0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3" fontId="52" fillId="0" borderId="1" xfId="6" applyNumberFormat="1" applyFont="1" applyBorder="1" applyAlignment="1">
      <alignment horizontal="right" vertical="center" shrinkToFit="1"/>
    </xf>
    <xf numFmtId="3" fontId="53" fillId="2" borderId="1" xfId="6" applyNumberFormat="1" applyFont="1" applyFill="1" applyBorder="1" applyAlignment="1">
      <alignment horizontal="right" vertical="center" shrinkToFit="1"/>
    </xf>
    <xf numFmtId="3" fontId="53" fillId="0" borderId="1" xfId="6" applyNumberFormat="1" applyFont="1" applyBorder="1" applyAlignment="1">
      <alignment horizontal="right" vertical="center" shrinkToFit="1"/>
    </xf>
    <xf numFmtId="0" fontId="15" fillId="0" borderId="5" xfId="0" applyFont="1" applyBorder="1" applyAlignment="1" applyProtection="1">
      <alignment horizontal="center" vertical="center"/>
      <protection locked="0"/>
    </xf>
    <xf numFmtId="1" fontId="52" fillId="0" borderId="1" xfId="6" applyNumberFormat="1" applyFont="1" applyBorder="1" applyAlignment="1">
      <alignment horizontal="center" vertical="center" shrinkToFit="1"/>
    </xf>
    <xf numFmtId="0" fontId="54" fillId="0" borderId="1" xfId="6" applyFont="1" applyBorder="1" applyAlignment="1">
      <alignment horizontal="left" vertical="center" wrapText="1"/>
    </xf>
    <xf numFmtId="0" fontId="52" fillId="0" borderId="1" xfId="6" applyFont="1" applyBorder="1" applyAlignment="1">
      <alignment horizontal="left" vertical="center" wrapText="1"/>
    </xf>
    <xf numFmtId="0" fontId="18" fillId="2" borderId="0" xfId="2" applyFont="1" applyFill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8" fillId="5" borderId="4" xfId="0" applyFont="1" applyFill="1" applyBorder="1" applyAlignment="1">
      <alignment horizontal="left" vertical="center" wrapText="1"/>
    </xf>
    <xf numFmtId="0" fontId="18" fillId="5" borderId="4" xfId="2" applyFont="1" applyFill="1" applyBorder="1" applyAlignment="1">
      <alignment horizontal="center" vertical="center" wrapText="1"/>
    </xf>
    <xf numFmtId="166" fontId="18" fillId="5" borderId="4" xfId="3" applyNumberFormat="1" applyFont="1" applyFill="1" applyBorder="1" applyAlignment="1" applyProtection="1">
      <alignment vertical="center" wrapText="1"/>
    </xf>
    <xf numFmtId="166" fontId="18" fillId="5" borderId="4" xfId="3" applyNumberFormat="1" applyFont="1" applyFill="1" applyBorder="1" applyAlignment="1" applyProtection="1">
      <alignment horizontal="center" vertical="center" wrapText="1"/>
    </xf>
    <xf numFmtId="166" fontId="55" fillId="5" borderId="4" xfId="3" applyNumberFormat="1" applyFont="1" applyFill="1" applyBorder="1" applyAlignment="1">
      <alignment vertical="center" wrapText="1"/>
    </xf>
    <xf numFmtId="166" fontId="18" fillId="5" borderId="4" xfId="3" applyNumberFormat="1" applyFont="1" applyFill="1" applyBorder="1" applyAlignment="1">
      <alignment vertical="center" wrapText="1"/>
    </xf>
    <xf numFmtId="166" fontId="55" fillId="5" borderId="4" xfId="3" applyNumberFormat="1" applyFont="1" applyFill="1" applyBorder="1" applyAlignment="1">
      <alignment horizontal="center" vertical="center" wrapText="1"/>
    </xf>
    <xf numFmtId="166" fontId="18" fillId="5" borderId="4" xfId="3" applyNumberFormat="1" applyFont="1" applyFill="1" applyBorder="1" applyAlignment="1">
      <alignment horizontal="center" vertical="center" wrapText="1"/>
    </xf>
    <xf numFmtId="0" fontId="15" fillId="2" borderId="0" xfId="2" applyFont="1" applyFill="1" applyAlignment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166" fontId="15" fillId="2" borderId="0" xfId="3" applyNumberFormat="1" applyFont="1" applyFill="1" applyBorder="1" applyAlignment="1" applyProtection="1">
      <alignment vertical="center" wrapText="1"/>
    </xf>
    <xf numFmtId="166" fontId="15" fillId="2" borderId="0" xfId="3" applyNumberFormat="1" applyFont="1" applyFill="1" applyBorder="1" applyAlignment="1" applyProtection="1">
      <alignment horizontal="center" vertical="center" wrapText="1"/>
    </xf>
    <xf numFmtId="166" fontId="16" fillId="2" borderId="0" xfId="3" applyNumberFormat="1" applyFont="1" applyFill="1" applyBorder="1" applyAlignment="1">
      <alignment vertical="center" wrapText="1"/>
    </xf>
    <xf numFmtId="166" fontId="15" fillId="2" borderId="0" xfId="3" applyNumberFormat="1" applyFont="1" applyFill="1" applyBorder="1" applyAlignment="1">
      <alignment vertical="center" wrapText="1"/>
    </xf>
    <xf numFmtId="166" fontId="16" fillId="2" borderId="0" xfId="3" applyNumberFormat="1" applyFont="1" applyFill="1" applyBorder="1" applyAlignment="1">
      <alignment horizontal="center" vertical="center" wrapText="1"/>
    </xf>
    <xf numFmtId="166" fontId="15" fillId="2" borderId="0" xfId="3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 applyAlignment="1">
      <alignment vertical="center" wrapText="1"/>
    </xf>
    <xf numFmtId="9" fontId="16" fillId="0" borderId="0" xfId="0" applyNumberFormat="1" applyFont="1" applyAlignment="1">
      <alignment vertical="center" wrapText="1"/>
    </xf>
    <xf numFmtId="166" fontId="16" fillId="0" borderId="0" xfId="3" applyNumberFormat="1" applyFont="1" applyAlignment="1">
      <alignment vertical="center" wrapText="1"/>
    </xf>
    <xf numFmtId="0" fontId="16" fillId="2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166" fontId="16" fillId="0" borderId="4" xfId="3" applyNumberFormat="1" applyFont="1" applyBorder="1" applyAlignment="1">
      <alignment vertical="center" wrapText="1"/>
    </xf>
    <xf numFmtId="0" fontId="18" fillId="5" borderId="4" xfId="0" applyFont="1" applyFill="1" applyBorder="1" applyAlignment="1">
      <alignment vertical="center" wrapText="1"/>
    </xf>
    <xf numFmtId="167" fontId="18" fillId="5" borderId="4" xfId="4" applyNumberFormat="1" applyFont="1" applyFill="1" applyBorder="1" applyAlignment="1">
      <alignment vertical="center" wrapText="1"/>
    </xf>
    <xf numFmtId="0" fontId="55" fillId="5" borderId="4" xfId="0" applyFont="1" applyFill="1" applyBorder="1" applyAlignment="1">
      <alignment vertical="center" wrapText="1"/>
    </xf>
    <xf numFmtId="165" fontId="55" fillId="5" borderId="4" xfId="0" applyNumberFormat="1" applyFont="1" applyFill="1" applyBorder="1" applyAlignment="1">
      <alignment vertical="center" wrapText="1"/>
    </xf>
    <xf numFmtId="165" fontId="16" fillId="0" borderId="4" xfId="0" applyNumberFormat="1" applyFont="1" applyBorder="1" applyAlignment="1">
      <alignment vertical="center" wrapText="1"/>
    </xf>
    <xf numFmtId="0" fontId="18" fillId="5" borderId="0" xfId="0" applyFont="1" applyFill="1" applyAlignment="1">
      <alignment vertical="center" wrapText="1"/>
    </xf>
    <xf numFmtId="0" fontId="55" fillId="5" borderId="0" xfId="0" applyFont="1" applyFill="1" applyAlignment="1">
      <alignment vertical="center" wrapText="1"/>
    </xf>
    <xf numFmtId="165" fontId="55" fillId="5" borderId="0" xfId="0" applyNumberFormat="1" applyFont="1" applyFill="1" applyAlignment="1">
      <alignment vertical="center" wrapText="1"/>
    </xf>
    <xf numFmtId="166" fontId="18" fillId="5" borderId="0" xfId="3" applyNumberFormat="1" applyFont="1" applyFill="1" applyAlignment="1">
      <alignment vertical="center" wrapText="1"/>
    </xf>
    <xf numFmtId="9" fontId="18" fillId="5" borderId="0" xfId="4" applyFont="1" applyFill="1" applyAlignment="1">
      <alignment vertical="center" wrapText="1"/>
    </xf>
    <xf numFmtId="0" fontId="16" fillId="0" borderId="0" xfId="0" applyFont="1" applyAlignment="1">
      <alignment vertical="center"/>
    </xf>
    <xf numFmtId="165" fontId="16" fillId="0" borderId="0" xfId="1" applyNumberFormat="1" applyFont="1" applyFill="1" applyAlignment="1">
      <alignment horizontal="center" vertical="center" wrapText="1"/>
    </xf>
    <xf numFmtId="165" fontId="16" fillId="0" borderId="0" xfId="1" applyNumberFormat="1" applyFont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66" fontId="16" fillId="0" borderId="28" xfId="3" applyNumberFormat="1" applyFont="1" applyBorder="1" applyAlignment="1">
      <alignment horizontal="center" vertical="center" wrapText="1"/>
    </xf>
    <xf numFmtId="41" fontId="16" fillId="0" borderId="28" xfId="63" applyFont="1" applyBorder="1" applyAlignment="1">
      <alignment horizontal="center" vertical="center" wrapText="1"/>
    </xf>
    <xf numFmtId="10" fontId="16" fillId="0" borderId="28" xfId="0" applyNumberFormat="1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41" fontId="18" fillId="5" borderId="4" xfId="63" applyFont="1" applyFill="1" applyBorder="1" applyAlignment="1">
      <alignment vertical="center" wrapText="1"/>
    </xf>
    <xf numFmtId="41" fontId="16" fillId="8" borderId="3" xfId="63" applyFont="1" applyFill="1" applyBorder="1" applyAlignment="1">
      <alignment horizontal="right" vertical="center" wrapText="1"/>
    </xf>
    <xf numFmtId="41" fontId="18" fillId="2" borderId="0" xfId="63" applyFont="1" applyFill="1" applyBorder="1" applyAlignment="1">
      <alignment horizontal="center" vertical="center" wrapText="1"/>
    </xf>
    <xf numFmtId="41" fontId="15" fillId="7" borderId="1" xfId="63" applyFont="1" applyFill="1" applyBorder="1" applyAlignment="1">
      <alignment horizontal="right" vertical="center" wrapText="1"/>
    </xf>
    <xf numFmtId="0" fontId="13" fillId="0" borderId="28" xfId="0" applyFont="1" applyBorder="1" applyAlignment="1" applyProtection="1">
      <alignment vertical="center"/>
      <protection locked="0"/>
    </xf>
    <xf numFmtId="0" fontId="43" fillId="4" borderId="6" xfId="0" applyFont="1" applyFill="1" applyBorder="1" applyAlignment="1">
      <alignment horizontal="left" vertical="center" wrapText="1"/>
    </xf>
    <xf numFmtId="3" fontId="43" fillId="4" borderId="6" xfId="0" applyNumberFormat="1" applyFont="1" applyFill="1" applyBorder="1" applyAlignment="1">
      <alignment horizontal="center" vertical="center" wrapText="1"/>
    </xf>
    <xf numFmtId="3" fontId="43" fillId="4" borderId="6" xfId="0" applyNumberFormat="1" applyFont="1" applyFill="1" applyBorder="1" applyAlignment="1">
      <alignment horizontal="right" vertical="center" wrapText="1"/>
    </xf>
    <xf numFmtId="10" fontId="43" fillId="4" borderId="6" xfId="4" applyNumberFormat="1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vertical="center" wrapText="1"/>
    </xf>
    <xf numFmtId="3" fontId="21" fillId="0" borderId="32" xfId="0" applyNumberFormat="1" applyFont="1" applyBorder="1" applyAlignment="1">
      <alignment horizontal="center" vertical="center" wrapText="1"/>
    </xf>
    <xf numFmtId="3" fontId="56" fillId="0" borderId="32" xfId="0" applyNumberFormat="1" applyFont="1" applyBorder="1" applyAlignment="1">
      <alignment horizontal="right" vertical="center" wrapText="1"/>
    </xf>
    <xf numFmtId="0" fontId="43" fillId="4" borderId="6" xfId="0" applyFont="1" applyFill="1" applyBorder="1" applyAlignment="1">
      <alignment horizontal="center" vertical="center" wrapText="1"/>
    </xf>
    <xf numFmtId="0" fontId="20" fillId="41" borderId="33" xfId="0" applyFont="1" applyFill="1" applyBorder="1" applyAlignment="1">
      <alignment vertical="center" wrapText="1"/>
    </xf>
    <xf numFmtId="3" fontId="21" fillId="0" borderId="32" xfId="0" applyNumberFormat="1" applyFont="1" applyBorder="1" applyAlignment="1">
      <alignment vertical="center" wrapText="1"/>
    </xf>
    <xf numFmtId="167" fontId="21" fillId="0" borderId="32" xfId="4" applyNumberFormat="1" applyFont="1" applyBorder="1" applyAlignment="1">
      <alignment vertical="center" wrapText="1"/>
    </xf>
    <xf numFmtId="4" fontId="21" fillId="0" borderId="32" xfId="0" applyNumberFormat="1" applyFont="1" applyBorder="1" applyAlignment="1">
      <alignment vertical="center" wrapText="1"/>
    </xf>
    <xf numFmtId="176" fontId="21" fillId="0" borderId="32" xfId="63" applyNumberFormat="1" applyFont="1" applyBorder="1" applyAlignment="1">
      <alignment vertical="center" wrapText="1"/>
    </xf>
    <xf numFmtId="177" fontId="0" fillId="0" borderId="0" xfId="0" applyNumberFormat="1"/>
    <xf numFmtId="41" fontId="0" fillId="0" borderId="0" xfId="63" applyFont="1"/>
    <xf numFmtId="0" fontId="56" fillId="0" borderId="32" xfId="0" applyFont="1" applyBorder="1" applyAlignment="1">
      <alignment vertical="center" wrapText="1"/>
    </xf>
    <xf numFmtId="4" fontId="35" fillId="39" borderId="1" xfId="6" applyNumberFormat="1" applyFont="1" applyFill="1" applyBorder="1" applyAlignment="1" applyProtection="1">
      <alignment horizontal="right" vertical="top" wrapText="1"/>
      <protection hidden="1"/>
    </xf>
    <xf numFmtId="4" fontId="35" fillId="3" borderId="1" xfId="6" applyNumberFormat="1" applyFont="1" applyFill="1" applyBorder="1" applyAlignment="1" applyProtection="1">
      <alignment horizontal="right" vertical="top" wrapText="1"/>
      <protection hidden="1"/>
    </xf>
    <xf numFmtId="43" fontId="51" fillId="0" borderId="0" xfId="0" applyNumberFormat="1" applyFont="1" applyAlignment="1">
      <alignment vertical="center"/>
    </xf>
    <xf numFmtId="0" fontId="58" fillId="46" borderId="1" xfId="61" applyFont="1" applyFill="1" applyBorder="1" applyAlignment="1">
      <alignment horizontal="center" vertical="center" wrapText="1"/>
    </xf>
    <xf numFmtId="9" fontId="58" fillId="46" borderId="1" xfId="4" applyFont="1" applyFill="1" applyBorder="1" applyAlignment="1" applyProtection="1">
      <alignment horizontal="center" vertical="center" wrapText="1"/>
    </xf>
    <xf numFmtId="0" fontId="58" fillId="46" borderId="1" xfId="61" applyFont="1" applyFill="1" applyBorder="1" applyAlignment="1">
      <alignment horizontal="left" vertical="center" wrapText="1"/>
    </xf>
    <xf numFmtId="0" fontId="15" fillId="0" borderId="29" xfId="2" applyFont="1" applyBorder="1" applyAlignment="1">
      <alignment horizontal="center" vertical="center" wrapText="1"/>
    </xf>
    <xf numFmtId="0" fontId="44" fillId="2" borderId="29" xfId="2" applyFont="1" applyFill="1" applyBorder="1" applyAlignment="1" applyProtection="1">
      <alignment horizontal="left" vertical="center" wrapText="1"/>
      <protection locked="0"/>
    </xf>
    <xf numFmtId="0" fontId="16" fillId="2" borderId="29" xfId="2" applyFont="1" applyFill="1" applyBorder="1" applyAlignment="1" applyProtection="1">
      <alignment horizontal="center" vertical="center" wrapText="1"/>
      <protection locked="0"/>
    </xf>
    <xf numFmtId="0" fontId="16" fillId="2" borderId="37" xfId="2" applyFont="1" applyFill="1" applyBorder="1" applyAlignment="1" applyProtection="1">
      <alignment horizontal="center" vertical="center" wrapText="1"/>
      <protection locked="0"/>
    </xf>
    <xf numFmtId="166" fontId="16" fillId="2" borderId="29" xfId="3" applyNumberFormat="1" applyFont="1" applyFill="1" applyBorder="1" applyAlignment="1" applyProtection="1">
      <alignment horizontal="center" vertical="center" wrapText="1"/>
      <protection locked="0"/>
    </xf>
    <xf numFmtId="166" fontId="16" fillId="0" borderId="38" xfId="3" applyNumberFormat="1" applyFont="1" applyFill="1" applyBorder="1" applyAlignment="1" applyProtection="1">
      <alignment vertical="center" wrapText="1"/>
      <protection locked="0"/>
    </xf>
    <xf numFmtId="0" fontId="15" fillId="0" borderId="39" xfId="0" applyFont="1" applyBorder="1" applyAlignment="1" applyProtection="1">
      <alignment horizontal="center" vertical="center"/>
      <protection locked="0"/>
    </xf>
    <xf numFmtId="166" fontId="16" fillId="8" borderId="29" xfId="3" applyNumberFormat="1" applyFont="1" applyFill="1" applyBorder="1" applyAlignment="1">
      <alignment vertical="center" wrapText="1"/>
    </xf>
    <xf numFmtId="166" fontId="16" fillId="8" borderId="39" xfId="3" applyNumberFormat="1" applyFont="1" applyFill="1" applyBorder="1" applyAlignment="1">
      <alignment vertical="center" wrapText="1"/>
    </xf>
    <xf numFmtId="166" fontId="16" fillId="8" borderId="40" xfId="3" applyNumberFormat="1" applyFont="1" applyFill="1" applyBorder="1" applyAlignment="1">
      <alignment vertical="center" wrapText="1"/>
    </xf>
    <xf numFmtId="166" fontId="16" fillId="8" borderId="39" xfId="3" applyNumberFormat="1" applyFont="1" applyFill="1" applyBorder="1" applyAlignment="1">
      <alignment horizontal="center" vertical="center" wrapText="1"/>
    </xf>
    <xf numFmtId="166" fontId="16" fillId="8" borderId="29" xfId="3" applyNumberFormat="1" applyFont="1" applyFill="1" applyBorder="1" applyAlignment="1">
      <alignment horizontal="center" vertical="center" wrapText="1"/>
    </xf>
    <xf numFmtId="166" fontId="16" fillId="8" borderId="24" xfId="3" applyNumberFormat="1" applyFont="1" applyFill="1" applyBorder="1" applyAlignment="1">
      <alignment horizontal="right" vertical="center" wrapText="1"/>
    </xf>
    <xf numFmtId="166" fontId="16" fillId="8" borderId="29" xfId="3" applyNumberFormat="1" applyFont="1" applyFill="1" applyBorder="1" applyAlignment="1">
      <alignment horizontal="right" vertical="center" wrapText="1"/>
    </xf>
    <xf numFmtId="165" fontId="15" fillId="7" borderId="29" xfId="0" applyNumberFormat="1" applyFont="1" applyFill="1" applyBorder="1" applyAlignment="1" applyProtection="1">
      <alignment horizontal="right" vertical="center" wrapText="1"/>
      <protection locked="0"/>
    </xf>
    <xf numFmtId="165" fontId="16" fillId="8" borderId="29" xfId="0" applyNumberFormat="1" applyFont="1" applyFill="1" applyBorder="1" applyAlignment="1">
      <alignment horizontal="right" vertical="center" wrapText="1"/>
    </xf>
    <xf numFmtId="165" fontId="15" fillId="6" borderId="29" xfId="0" applyNumberFormat="1" applyFont="1" applyFill="1" applyBorder="1" applyAlignment="1">
      <alignment horizontal="right" vertical="center" wrapText="1"/>
    </xf>
    <xf numFmtId="165" fontId="15" fillId="7" borderId="29" xfId="0" applyNumberFormat="1" applyFont="1" applyFill="1" applyBorder="1" applyAlignment="1">
      <alignment horizontal="right" vertical="center" wrapText="1"/>
    </xf>
    <xf numFmtId="41" fontId="16" fillId="8" borderId="40" xfId="63" applyFont="1" applyFill="1" applyBorder="1" applyAlignment="1">
      <alignment horizontal="right" vertical="center" wrapText="1"/>
    </xf>
    <xf numFmtId="0" fontId="59" fillId="2" borderId="1" xfId="2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vertical="center" wrapText="1"/>
    </xf>
    <xf numFmtId="166" fontId="15" fillId="2" borderId="1" xfId="3" applyNumberFormat="1" applyFont="1" applyFill="1" applyBorder="1" applyAlignment="1" applyProtection="1">
      <alignment horizontal="center" vertical="center" wrapText="1"/>
      <protection locked="0"/>
    </xf>
    <xf numFmtId="166" fontId="15" fillId="0" borderId="1" xfId="3" applyNumberFormat="1" applyFont="1" applyFill="1" applyBorder="1" applyAlignment="1" applyProtection="1">
      <alignment vertical="center" wrapText="1"/>
      <protection locked="0"/>
    </xf>
    <xf numFmtId="166" fontId="15" fillId="8" borderId="1" xfId="3" applyNumberFormat="1" applyFont="1" applyFill="1" applyBorder="1" applyAlignment="1">
      <alignment vertical="center" wrapText="1"/>
    </xf>
    <xf numFmtId="166" fontId="15" fillId="8" borderId="1" xfId="3" applyNumberFormat="1" applyFont="1" applyFill="1" applyBorder="1" applyAlignment="1">
      <alignment horizontal="center" vertical="center" wrapText="1"/>
    </xf>
    <xf numFmtId="166" fontId="15" fillId="8" borderId="1" xfId="3" applyNumberFormat="1" applyFont="1" applyFill="1" applyBorder="1" applyAlignment="1">
      <alignment horizontal="right" vertical="center" wrapText="1"/>
    </xf>
    <xf numFmtId="166" fontId="15" fillId="0" borderId="0" xfId="3" applyNumberFormat="1" applyFont="1" applyAlignment="1">
      <alignment horizontal="center" vertical="center" wrapText="1"/>
    </xf>
    <xf numFmtId="10" fontId="16" fillId="0" borderId="41" xfId="0" applyNumberFormat="1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41" fontId="16" fillId="0" borderId="41" xfId="63" applyFont="1" applyBorder="1" applyAlignment="1">
      <alignment horizontal="center" vertical="center" wrapText="1"/>
    </xf>
    <xf numFmtId="41" fontId="15" fillId="7" borderId="29" xfId="63" applyFont="1" applyFill="1" applyBorder="1" applyAlignment="1">
      <alignment horizontal="right" vertical="center" wrapText="1"/>
    </xf>
    <xf numFmtId="10" fontId="15" fillId="0" borderId="1" xfId="0" applyNumberFormat="1" applyFont="1" applyBorder="1" applyAlignment="1">
      <alignment horizontal="center" vertical="center" wrapText="1"/>
    </xf>
    <xf numFmtId="0" fontId="9" fillId="0" borderId="0" xfId="61" applyAlignment="1">
      <alignment horizontal="left" vertical="center" wrapText="1"/>
    </xf>
    <xf numFmtId="0" fontId="46" fillId="5" borderId="12" xfId="61" applyFont="1" applyFill="1" applyBorder="1" applyAlignment="1">
      <alignment horizontal="center" vertical="center" wrapText="1"/>
    </xf>
    <xf numFmtId="0" fontId="45" fillId="4" borderId="6" xfId="61" applyFont="1" applyFill="1" applyBorder="1" applyAlignment="1">
      <alignment horizontal="left" vertical="center" wrapText="1"/>
    </xf>
    <xf numFmtId="0" fontId="33" fillId="0" borderId="1" xfId="61" applyFont="1" applyBorder="1" applyAlignment="1">
      <alignment horizontal="center" vertical="center" wrapText="1"/>
    </xf>
    <xf numFmtId="2" fontId="58" fillId="46" borderId="1" xfId="61" applyNumberFormat="1" applyFont="1" applyFill="1" applyBorder="1" applyAlignment="1">
      <alignment horizontal="center" vertical="center" wrapText="1"/>
    </xf>
    <xf numFmtId="0" fontId="6" fillId="0" borderId="1" xfId="61" applyFont="1" applyBorder="1" applyAlignment="1" applyProtection="1">
      <alignment horizontal="center" vertical="center" wrapText="1"/>
      <protection locked="0"/>
    </xf>
    <xf numFmtId="0" fontId="33" fillId="0" borderId="1" xfId="61" applyFont="1" applyBorder="1" applyAlignment="1">
      <alignment horizontal="left" vertical="center" wrapText="1"/>
    </xf>
    <xf numFmtId="167" fontId="33" fillId="0" borderId="1" xfId="61" applyNumberFormat="1" applyFont="1" applyBorder="1" applyAlignment="1">
      <alignment horizontal="center" vertical="center" wrapText="1"/>
    </xf>
    <xf numFmtId="10" fontId="9" fillId="0" borderId="0" xfId="61" applyNumberFormat="1" applyAlignment="1">
      <alignment horizontal="center" vertical="center" wrapText="1"/>
    </xf>
    <xf numFmtId="2" fontId="58" fillId="46" borderId="1" xfId="4" applyNumberFormat="1" applyFont="1" applyFill="1" applyBorder="1" applyAlignment="1" applyProtection="1">
      <alignment horizontal="center" vertical="center" wrapText="1"/>
    </xf>
    <xf numFmtId="0" fontId="33" fillId="0" borderId="1" xfId="61" applyFont="1" applyBorder="1" applyAlignment="1">
      <alignment horizontal="justify" vertical="center" wrapText="1"/>
    </xf>
    <xf numFmtId="0" fontId="33" fillId="0" borderId="1" xfId="61" applyFont="1" applyBorder="1" applyAlignment="1" applyProtection="1">
      <alignment horizontal="center" vertical="center" wrapText="1"/>
      <protection locked="0"/>
    </xf>
    <xf numFmtId="0" fontId="6" fillId="0" borderId="1" xfId="61" applyFont="1" applyBorder="1" applyAlignment="1" applyProtection="1">
      <alignment horizontal="left" vertical="center" wrapText="1"/>
      <protection locked="0"/>
    </xf>
    <xf numFmtId="0" fontId="33" fillId="0" borderId="1" xfId="61" applyFont="1" applyBorder="1" applyAlignment="1">
      <alignment vertical="center" wrapText="1"/>
    </xf>
    <xf numFmtId="0" fontId="6" fillId="0" borderId="1" xfId="61" applyFont="1" applyBorder="1" applyAlignment="1">
      <alignment vertical="center" wrapText="1"/>
    </xf>
    <xf numFmtId="0" fontId="6" fillId="0" borderId="1" xfId="61" applyFont="1" applyBorder="1" applyAlignment="1">
      <alignment horizontal="justify" vertical="center" wrapText="1"/>
    </xf>
    <xf numFmtId="0" fontId="6" fillId="0" borderId="1" xfId="61" applyFont="1" applyBorder="1" applyAlignment="1" applyProtection="1">
      <alignment vertical="center" wrapText="1"/>
      <protection locked="0"/>
    </xf>
    <xf numFmtId="2" fontId="33" fillId="0" borderId="1" xfId="61" applyNumberFormat="1" applyFont="1" applyBorder="1" applyAlignment="1">
      <alignment horizontal="center" vertical="center" wrapText="1"/>
    </xf>
    <xf numFmtId="0" fontId="5" fillId="0" borderId="1" xfId="61" applyFont="1" applyBorder="1" applyAlignment="1" applyProtection="1">
      <alignment horizontal="center" vertical="center" wrapText="1"/>
      <protection locked="0"/>
    </xf>
    <xf numFmtId="0" fontId="5" fillId="0" borderId="1" xfId="61" applyFont="1" applyBorder="1" applyAlignment="1" applyProtection="1">
      <alignment horizontal="left" vertical="center" wrapText="1"/>
      <protection locked="0"/>
    </xf>
    <xf numFmtId="0" fontId="49" fillId="0" borderId="28" xfId="62" applyBorder="1" applyAlignment="1">
      <alignment horizontal="center" vertical="center"/>
    </xf>
    <xf numFmtId="170" fontId="24" fillId="9" borderId="1" xfId="7" applyNumberFormat="1" applyFont="1" applyFill="1" applyBorder="1" applyAlignment="1">
      <alignment horizontal="left" vertical="center" wrapText="1"/>
    </xf>
    <xf numFmtId="4" fontId="25" fillId="0" borderId="1" xfId="8" applyNumberFormat="1" applyFont="1" applyBorder="1" applyAlignment="1">
      <alignment horizontal="center" wrapText="1"/>
    </xf>
    <xf numFmtId="0" fontId="24" fillId="0" borderId="1" xfId="7" applyFont="1" applyBorder="1" applyAlignment="1">
      <alignment horizontal="center" wrapText="1"/>
    </xf>
    <xf numFmtId="4" fontId="24" fillId="0" borderId="1" xfId="7" applyNumberFormat="1" applyFont="1" applyBorder="1" applyAlignment="1">
      <alignment horizontal="center" wrapText="1"/>
    </xf>
    <xf numFmtId="0" fontId="24" fillId="3" borderId="1" xfId="7" applyFont="1" applyFill="1" applyBorder="1" applyAlignment="1">
      <alignment horizontal="center" wrapText="1"/>
    </xf>
    <xf numFmtId="175" fontId="24" fillId="0" borderId="1" xfId="7" applyNumberFormat="1" applyFont="1" applyBorder="1" applyAlignment="1">
      <alignment horizontal="center" wrapText="1"/>
    </xf>
    <xf numFmtId="0" fontId="26" fillId="0" borderId="1" xfId="7" applyFont="1" applyBorder="1" applyAlignment="1">
      <alignment horizontal="center" wrapText="1"/>
    </xf>
    <xf numFmtId="44" fontId="26" fillId="0" borderId="1" xfId="9" applyFont="1" applyBorder="1" applyAlignment="1">
      <alignment horizontal="center" wrapText="1"/>
    </xf>
    <xf numFmtId="0" fontId="60" fillId="0" borderId="1" xfId="7" applyFont="1" applyBorder="1" applyAlignment="1">
      <alignment horizontal="center" wrapText="1"/>
    </xf>
    <xf numFmtId="0" fontId="50" fillId="0" borderId="36" xfId="62" applyFont="1" applyBorder="1" applyAlignment="1">
      <alignment horizontal="center" vertical="center" wrapText="1"/>
    </xf>
    <xf numFmtId="0" fontId="20" fillId="5" borderId="1" xfId="6" applyFont="1" applyFill="1" applyBorder="1" applyAlignment="1" applyProtection="1">
      <alignment horizontal="center" vertical="center" wrapText="1"/>
      <protection hidden="1"/>
    </xf>
    <xf numFmtId="0" fontId="20" fillId="5" borderId="1" xfId="6" applyFont="1" applyFill="1" applyBorder="1" applyAlignment="1" applyProtection="1">
      <alignment horizontal="center" vertical="center"/>
      <protection hidden="1"/>
    </xf>
    <xf numFmtId="0" fontId="23" fillId="39" borderId="1" xfId="6" applyFill="1" applyBorder="1" applyAlignment="1" applyProtection="1">
      <alignment horizontal="right" vertical="top" wrapText="1"/>
      <protection hidden="1"/>
    </xf>
    <xf numFmtId="4" fontId="35" fillId="40" borderId="1" xfId="6" applyNumberFormat="1" applyFont="1" applyFill="1" applyBorder="1" applyAlignment="1" applyProtection="1">
      <alignment horizontal="right" vertical="top" wrapText="1"/>
      <protection hidden="1"/>
    </xf>
    <xf numFmtId="0" fontId="23" fillId="40" borderId="1" xfId="6" applyFill="1" applyBorder="1" applyAlignment="1" applyProtection="1">
      <alignment horizontal="right" vertical="top" wrapText="1"/>
      <protection hidden="1"/>
    </xf>
    <xf numFmtId="0" fontId="24" fillId="9" borderId="1" xfId="7" applyFont="1" applyFill="1" applyBorder="1" applyAlignment="1">
      <alignment horizontal="center" wrapText="1"/>
    </xf>
    <xf numFmtId="166" fontId="0" fillId="0" borderId="0" xfId="3" applyNumberFormat="1" applyFont="1"/>
    <xf numFmtId="2" fontId="0" fillId="0" borderId="0" xfId="0" applyNumberFormat="1"/>
    <xf numFmtId="4" fontId="35" fillId="0" borderId="1" xfId="6" applyNumberFormat="1" applyFont="1" applyBorder="1" applyAlignment="1" applyProtection="1">
      <alignment horizontal="right" vertical="top" wrapText="1"/>
      <protection hidden="1"/>
    </xf>
    <xf numFmtId="43" fontId="17" fillId="43" borderId="1" xfId="3" applyFont="1" applyFill="1" applyBorder="1" applyAlignment="1">
      <alignment vertical="center"/>
    </xf>
    <xf numFmtId="0" fontId="26" fillId="0" borderId="23" xfId="7" applyFont="1" applyBorder="1" applyAlignment="1">
      <alignment horizontal="center" wrapText="1"/>
    </xf>
    <xf numFmtId="0" fontId="24" fillId="0" borderId="23" xfId="7" applyFont="1" applyBorder="1" applyAlignment="1">
      <alignment horizontal="center" wrapText="1"/>
    </xf>
    <xf numFmtId="0" fontId="60" fillId="0" borderId="23" xfId="7" applyFont="1" applyBorder="1" applyAlignment="1">
      <alignment horizontal="center" wrapText="1"/>
    </xf>
    <xf numFmtId="0" fontId="24" fillId="9" borderId="23" xfId="7" applyFont="1" applyFill="1" applyBorder="1" applyAlignment="1">
      <alignment horizontal="center" wrapText="1"/>
    </xf>
    <xf numFmtId="10" fontId="0" fillId="0" borderId="0" xfId="4" applyNumberFormat="1" applyFont="1"/>
    <xf numFmtId="0" fontId="24" fillId="47" borderId="1" xfId="7" applyFont="1" applyFill="1" applyBorder="1" applyAlignment="1">
      <alignment horizontal="center" wrapText="1"/>
    </xf>
    <xf numFmtId="168" fontId="0" fillId="43" borderId="1" xfId="3" applyNumberFormat="1" applyFont="1" applyFill="1" applyBorder="1" applyAlignment="1">
      <alignment vertical="center"/>
    </xf>
    <xf numFmtId="166" fontId="16" fillId="0" borderId="0" xfId="3" applyNumberFormat="1" applyFont="1" applyBorder="1" applyAlignment="1">
      <alignment vertical="center" wrapText="1"/>
    </xf>
    <xf numFmtId="166" fontId="18" fillId="3" borderId="1" xfId="3" applyNumberFormat="1" applyFont="1" applyFill="1" applyBorder="1" applyAlignment="1">
      <alignment vertical="center" wrapText="1"/>
    </xf>
    <xf numFmtId="41" fontId="15" fillId="3" borderId="1" xfId="63" applyFont="1" applyFill="1" applyBorder="1" applyAlignment="1">
      <alignment vertical="center" wrapText="1"/>
    </xf>
    <xf numFmtId="166" fontId="15" fillId="3" borderId="1" xfId="3" applyNumberFormat="1" applyFont="1" applyFill="1" applyBorder="1" applyAlignment="1">
      <alignment vertical="center" wrapText="1"/>
    </xf>
    <xf numFmtId="0" fontId="49" fillId="0" borderId="28" xfId="62" applyBorder="1" applyAlignment="1">
      <alignment horizontal="left" vertical="center"/>
    </xf>
    <xf numFmtId="4" fontId="60" fillId="0" borderId="1" xfId="7" applyNumberFormat="1" applyFont="1" applyBorder="1" applyAlignment="1">
      <alignment horizontal="center" wrapText="1"/>
    </xf>
    <xf numFmtId="4" fontId="26" fillId="0" borderId="1" xfId="7" applyNumberFormat="1" applyFont="1" applyBorder="1" applyAlignment="1">
      <alignment horizontal="center" wrapText="1"/>
    </xf>
    <xf numFmtId="2" fontId="24" fillId="9" borderId="1" xfId="7" applyNumberFormat="1" applyFont="1" applyFill="1" applyBorder="1" applyAlignment="1">
      <alignment horizontal="center" wrapText="1"/>
    </xf>
    <xf numFmtId="175" fontId="0" fillId="0" borderId="0" xfId="0" applyNumberFormat="1"/>
    <xf numFmtId="166" fontId="0" fillId="0" borderId="0" xfId="0" applyNumberFormat="1"/>
    <xf numFmtId="179" fontId="35" fillId="3" borderId="1" xfId="6" applyNumberFormat="1" applyFont="1" applyFill="1" applyBorder="1" applyAlignment="1" applyProtection="1">
      <alignment horizontal="right" vertical="top" wrapText="1"/>
      <protection hidden="1"/>
    </xf>
    <xf numFmtId="180" fontId="35" fillId="3" borderId="1" xfId="6" applyNumberFormat="1" applyFont="1" applyFill="1" applyBorder="1" applyAlignment="1" applyProtection="1">
      <alignment horizontal="right" vertical="top" wrapText="1"/>
      <protection hidden="1"/>
    </xf>
    <xf numFmtId="180" fontId="35" fillId="0" borderId="1" xfId="6" applyNumberFormat="1" applyFont="1" applyBorder="1" applyAlignment="1" applyProtection="1">
      <alignment horizontal="right" vertical="top" wrapText="1"/>
      <protection hidden="1"/>
    </xf>
    <xf numFmtId="179" fontId="35" fillId="0" borderId="1" xfId="6" applyNumberFormat="1" applyFont="1" applyBorder="1" applyAlignment="1" applyProtection="1">
      <alignment horizontal="right" vertical="top" wrapText="1"/>
      <protection hidden="1"/>
    </xf>
    <xf numFmtId="179" fontId="35" fillId="39" borderId="1" xfId="6" applyNumberFormat="1" applyFont="1" applyFill="1" applyBorder="1" applyAlignment="1" applyProtection="1">
      <alignment horizontal="right" vertical="top" wrapText="1"/>
      <protection hidden="1"/>
    </xf>
    <xf numFmtId="179" fontId="0" fillId="0" borderId="1" xfId="0" applyNumberFormat="1" applyBorder="1"/>
    <xf numFmtId="179" fontId="0" fillId="3" borderId="1" xfId="0" applyNumberFormat="1" applyFill="1" applyBorder="1"/>
    <xf numFmtId="179" fontId="0" fillId="0" borderId="42" xfId="0" applyNumberFormat="1" applyBorder="1"/>
    <xf numFmtId="0" fontId="50" fillId="0" borderId="0" xfId="62" applyFont="1" applyBorder="1" applyAlignment="1">
      <alignment horizontal="center" vertical="center" wrapText="1"/>
    </xf>
    <xf numFmtId="4" fontId="35" fillId="3" borderId="0" xfId="6" applyNumberFormat="1" applyFont="1" applyFill="1" applyAlignment="1" applyProtection="1">
      <alignment horizontal="right" vertical="top" wrapText="1"/>
      <protection hidden="1"/>
    </xf>
    <xf numFmtId="0" fontId="20" fillId="5" borderId="0" xfId="6" applyFont="1" applyFill="1" applyAlignment="1" applyProtection="1">
      <alignment horizontal="center" vertical="center" wrapText="1"/>
      <protection hidden="1"/>
    </xf>
    <xf numFmtId="0" fontId="23" fillId="39" borderId="0" xfId="6" applyFill="1" applyAlignment="1" applyProtection="1">
      <alignment horizontal="right" vertical="top" wrapText="1"/>
      <protection hidden="1"/>
    </xf>
    <xf numFmtId="4" fontId="35" fillId="40" borderId="0" xfId="6" applyNumberFormat="1" applyFont="1" applyFill="1" applyAlignment="1" applyProtection="1">
      <alignment horizontal="right" vertical="top" wrapText="1"/>
      <protection hidden="1"/>
    </xf>
    <xf numFmtId="4" fontId="35" fillId="39" borderId="0" xfId="6" applyNumberFormat="1" applyFont="1" applyFill="1" applyAlignment="1" applyProtection="1">
      <alignment horizontal="right" vertical="top" wrapText="1"/>
      <protection hidden="1"/>
    </xf>
    <xf numFmtId="4" fontId="35" fillId="0" borderId="0" xfId="6" applyNumberFormat="1" applyFont="1" applyAlignment="1" applyProtection="1">
      <alignment horizontal="right" vertical="top" wrapText="1"/>
      <protection hidden="1"/>
    </xf>
    <xf numFmtId="179" fontId="35" fillId="0" borderId="0" xfId="6" applyNumberFormat="1" applyFont="1" applyAlignment="1" applyProtection="1">
      <alignment horizontal="right" vertical="top" wrapText="1"/>
      <protection hidden="1"/>
    </xf>
    <xf numFmtId="179" fontId="35" fillId="39" borderId="0" xfId="6" applyNumberFormat="1" applyFont="1" applyFill="1" applyAlignment="1" applyProtection="1">
      <alignment horizontal="right" vertical="top" wrapText="1"/>
      <protection hidden="1"/>
    </xf>
    <xf numFmtId="3" fontId="35" fillId="0" borderId="0" xfId="6" applyNumberFormat="1" applyFont="1" applyAlignment="1" applyProtection="1">
      <alignment horizontal="right" vertical="top" wrapText="1"/>
      <protection hidden="1"/>
    </xf>
    <xf numFmtId="166" fontId="35" fillId="0" borderId="0" xfId="3" applyNumberFormat="1" applyFont="1" applyFill="1" applyBorder="1" applyAlignment="1" applyProtection="1">
      <alignment horizontal="right" vertical="top" wrapText="1"/>
      <protection hidden="1"/>
    </xf>
    <xf numFmtId="4" fontId="35" fillId="0" borderId="2" xfId="6" applyNumberFormat="1" applyFont="1" applyBorder="1" applyAlignment="1" applyProtection="1">
      <alignment horizontal="right" vertical="top" wrapText="1"/>
      <protection hidden="1"/>
    </xf>
    <xf numFmtId="179" fontId="35" fillId="3" borderId="2" xfId="6" applyNumberFormat="1" applyFont="1" applyFill="1" applyBorder="1" applyAlignment="1" applyProtection="1">
      <alignment horizontal="right" vertical="top" wrapText="1"/>
      <protection hidden="1"/>
    </xf>
    <xf numFmtId="179" fontId="35" fillId="0" borderId="2" xfId="6" applyNumberFormat="1" applyFont="1" applyBorder="1" applyAlignment="1" applyProtection="1">
      <alignment horizontal="right" vertical="top" wrapText="1"/>
      <protection hidden="1"/>
    </xf>
    <xf numFmtId="0" fontId="0" fillId="0" borderId="0" xfId="0" applyAlignment="1">
      <alignment horizontal="center"/>
    </xf>
    <xf numFmtId="43" fontId="35" fillId="0" borderId="0" xfId="3" applyFont="1" applyFill="1" applyBorder="1" applyAlignment="1" applyProtection="1">
      <alignment horizontal="right" vertical="top" wrapText="1"/>
      <protection hidden="1"/>
    </xf>
    <xf numFmtId="166" fontId="0" fillId="0" borderId="0" xfId="3" applyNumberFormat="1" applyFont="1" applyFill="1" applyBorder="1"/>
    <xf numFmtId="43" fontId="0" fillId="0" borderId="0" xfId="0" applyNumberFormat="1"/>
    <xf numFmtId="178" fontId="0" fillId="0" borderId="0" xfId="0" applyNumberFormat="1"/>
    <xf numFmtId="182" fontId="0" fillId="0" borderId="0" xfId="4" applyNumberFormat="1" applyFont="1" applyFill="1" applyBorder="1"/>
    <xf numFmtId="181" fontId="0" fillId="0" borderId="0" xfId="3" applyNumberFormat="1" applyFont="1" applyFill="1" applyBorder="1"/>
    <xf numFmtId="183" fontId="0" fillId="0" borderId="0" xfId="3" applyNumberFormat="1" applyFont="1" applyFill="1" applyBorder="1"/>
    <xf numFmtId="43" fontId="0" fillId="0" borderId="0" xfId="3" applyFont="1" applyFill="1" applyBorder="1"/>
    <xf numFmtId="0" fontId="12" fillId="48" borderId="1" xfId="40" applyFont="1" applyFill="1" applyBorder="1" applyAlignment="1">
      <alignment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6" fontId="63" fillId="0" borderId="1" xfId="3" applyNumberFormat="1" applyFont="1" applyFill="1" applyBorder="1" applyAlignment="1" applyProtection="1">
      <alignment horizontal="right" vertical="center" wrapText="1"/>
      <protection locked="0"/>
    </xf>
    <xf numFmtId="166" fontId="17" fillId="43" borderId="1" xfId="3" applyNumberFormat="1" applyFont="1" applyFill="1" applyBorder="1" applyAlignment="1">
      <alignment vertical="center"/>
    </xf>
    <xf numFmtId="0" fontId="64" fillId="0" borderId="1" xfId="0" applyFont="1" applyBorder="1" applyAlignment="1">
      <alignment horizontal="center" vertical="center" wrapText="1"/>
    </xf>
    <xf numFmtId="1" fontId="52" fillId="0" borderId="23" xfId="6" applyNumberFormat="1" applyFont="1" applyBorder="1" applyAlignment="1">
      <alignment horizontal="center" vertical="center" shrinkToFit="1"/>
    </xf>
    <xf numFmtId="165" fontId="65" fillId="0" borderId="1" xfId="6" applyNumberFormat="1" applyFont="1" applyBorder="1" applyAlignment="1">
      <alignment horizontal="right" vertical="center" shrinkToFit="1"/>
    </xf>
    <xf numFmtId="165" fontId="65" fillId="2" borderId="1" xfId="6" applyNumberFormat="1" applyFont="1" applyFill="1" applyBorder="1" applyAlignment="1">
      <alignment horizontal="right" vertical="center" shrinkToFit="1"/>
    </xf>
    <xf numFmtId="3" fontId="66" fillId="0" borderId="1" xfId="6" applyNumberFormat="1" applyFont="1" applyBorder="1" applyAlignment="1">
      <alignment horizontal="right" vertical="center" shrinkToFit="1"/>
    </xf>
    <xf numFmtId="166" fontId="0" fillId="0" borderId="1" xfId="0" applyNumberFormat="1" applyBorder="1" applyAlignment="1">
      <alignment vertical="center"/>
    </xf>
    <xf numFmtId="0" fontId="0" fillId="49" borderId="1" xfId="0" applyFill="1" applyBorder="1" applyAlignment="1">
      <alignment horizontal="center" vertical="center" wrapText="1"/>
    </xf>
    <xf numFmtId="0" fontId="68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 wrapText="1"/>
    </xf>
    <xf numFmtId="0" fontId="12" fillId="0" borderId="1" xfId="2" applyBorder="1" applyAlignment="1">
      <alignment horizontal="center" vertical="center" wrapText="1"/>
    </xf>
    <xf numFmtId="1" fontId="47" fillId="0" borderId="23" xfId="6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vertical="center" wrapText="1"/>
    </xf>
    <xf numFmtId="165" fontId="17" fillId="52" borderId="1" xfId="1" applyNumberFormat="1" applyFont="1" applyFill="1" applyBorder="1" applyAlignment="1">
      <alignment vertical="center" wrapText="1"/>
    </xf>
    <xf numFmtId="184" fontId="17" fillId="0" borderId="1" xfId="1" applyNumberFormat="1" applyFont="1" applyBorder="1" applyAlignment="1">
      <alignment horizontal="right" vertical="center" wrapText="1"/>
    </xf>
    <xf numFmtId="184" fontId="17" fillId="0" borderId="1" xfId="1" applyNumberFormat="1" applyFont="1" applyBorder="1" applyAlignment="1">
      <alignment vertical="center" wrapText="1"/>
    </xf>
    <xf numFmtId="0" fontId="69" fillId="53" borderId="1" xfId="6" applyFont="1" applyFill="1" applyBorder="1" applyAlignment="1">
      <alignment horizontal="center" vertical="center" wrapText="1"/>
    </xf>
    <xf numFmtId="165" fontId="15" fillId="0" borderId="23" xfId="0" applyNumberFormat="1" applyFont="1" applyBorder="1" applyAlignment="1">
      <alignment horizontal="right" vertical="center" wrapText="1"/>
    </xf>
    <xf numFmtId="165" fontId="15" fillId="0" borderId="1" xfId="0" applyNumberFormat="1" applyFont="1" applyBorder="1" applyAlignment="1" applyProtection="1">
      <alignment horizontal="right" vertical="center" wrapText="1"/>
      <protection locked="0"/>
    </xf>
    <xf numFmtId="165" fontId="16" fillId="0" borderId="1" xfId="0" applyNumberFormat="1" applyFont="1" applyBorder="1" applyAlignment="1">
      <alignment horizontal="right" vertical="center" wrapText="1"/>
    </xf>
    <xf numFmtId="165" fontId="15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17" fillId="54" borderId="28" xfId="0" applyFont="1" applyFill="1" applyBorder="1" applyAlignment="1">
      <alignment horizontal="center" vertical="center" wrapText="1"/>
    </xf>
    <xf numFmtId="165" fontId="0" fillId="0" borderId="28" xfId="0" applyNumberFormat="1" applyBorder="1"/>
    <xf numFmtId="0" fontId="0" fillId="0" borderId="28" xfId="0" applyBorder="1"/>
    <xf numFmtId="165" fontId="17" fillId="0" borderId="28" xfId="0" applyNumberFormat="1" applyFont="1" applyBorder="1"/>
    <xf numFmtId="165" fontId="17" fillId="6" borderId="28" xfId="0" applyNumberFormat="1" applyFont="1" applyFill="1" applyBorder="1"/>
    <xf numFmtId="0" fontId="0" fillId="0" borderId="28" xfId="0" applyBorder="1" applyAlignment="1">
      <alignment horizontal="center" vertical="center" wrapText="1"/>
    </xf>
    <xf numFmtId="165" fontId="0" fillId="0" borderId="28" xfId="0" applyNumberFormat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 wrapText="1"/>
    </xf>
    <xf numFmtId="165" fontId="0" fillId="0" borderId="0" xfId="0" applyNumberFormat="1"/>
    <xf numFmtId="0" fontId="68" fillId="51" borderId="1" xfId="2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1" xfId="2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20" fillId="4" borderId="0" xfId="2" applyFont="1" applyFill="1" applyAlignment="1">
      <alignment horizontal="left" vertical="center" wrapText="1"/>
    </xf>
    <xf numFmtId="0" fontId="18" fillId="4" borderId="6" xfId="2" applyFont="1" applyFill="1" applyBorder="1" applyAlignment="1">
      <alignment horizontal="center" vertical="center" wrapText="1"/>
    </xf>
    <xf numFmtId="0" fontId="18" fillId="4" borderId="12" xfId="2" applyFont="1" applyFill="1" applyBorder="1" applyAlignment="1">
      <alignment horizontal="center" vertical="center" wrapText="1"/>
    </xf>
    <xf numFmtId="0" fontId="18" fillId="4" borderId="7" xfId="2" applyFont="1" applyFill="1" applyBorder="1" applyAlignment="1">
      <alignment horizontal="center" vertical="center" wrapText="1"/>
    </xf>
    <xf numFmtId="0" fontId="18" fillId="4" borderId="8" xfId="2" applyFont="1" applyFill="1" applyBorder="1" applyAlignment="1">
      <alignment horizontal="center" vertical="center" wrapText="1"/>
    </xf>
    <xf numFmtId="0" fontId="18" fillId="4" borderId="9" xfId="2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1" borderId="6" xfId="0" applyFont="1" applyFill="1" applyBorder="1" applyAlignment="1">
      <alignment horizontal="center" vertical="center" wrapText="1"/>
    </xf>
    <xf numFmtId="0" fontId="20" fillId="41" borderId="7" xfId="0" applyFont="1" applyFill="1" applyBorder="1" applyAlignment="1">
      <alignment horizontal="center" vertical="center" wrapText="1"/>
    </xf>
    <xf numFmtId="0" fontId="20" fillId="41" borderId="8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20" fillId="41" borderId="33" xfId="0" applyFont="1" applyFill="1" applyBorder="1" applyAlignment="1">
      <alignment horizontal="center" vertical="center" wrapText="1"/>
    </xf>
    <xf numFmtId="0" fontId="20" fillId="41" borderId="10" xfId="0" applyFont="1" applyFill="1" applyBorder="1" applyAlignment="1">
      <alignment horizontal="center" vertical="center" wrapText="1"/>
    </xf>
    <xf numFmtId="2" fontId="33" fillId="0" borderId="29" xfId="61" applyNumberFormat="1" applyFont="1" applyBorder="1" applyAlignment="1">
      <alignment horizontal="center" vertical="center" wrapText="1"/>
    </xf>
    <xf numFmtId="2" fontId="33" fillId="0" borderId="42" xfId="61" applyNumberFormat="1" applyFont="1" applyBorder="1" applyAlignment="1">
      <alignment horizontal="center" vertical="center" wrapText="1"/>
    </xf>
    <xf numFmtId="2" fontId="33" fillId="0" borderId="43" xfId="61" applyNumberFormat="1" applyFont="1" applyBorder="1" applyAlignment="1">
      <alignment horizontal="center" vertical="center" wrapText="1"/>
    </xf>
    <xf numFmtId="0" fontId="58" fillId="45" borderId="1" xfId="61" applyFont="1" applyFill="1" applyBorder="1" applyAlignment="1">
      <alignment horizontal="left" vertical="center" wrapText="1"/>
    </xf>
    <xf numFmtId="0" fontId="33" fillId="0" borderId="1" xfId="61" applyFont="1" applyBorder="1" applyAlignment="1">
      <alignment horizontal="left" vertical="center" wrapText="1"/>
    </xf>
    <xf numFmtId="0" fontId="46" fillId="5" borderId="6" xfId="61" applyFont="1" applyFill="1" applyBorder="1" applyAlignment="1">
      <alignment horizontal="center" vertical="center" wrapText="1"/>
    </xf>
    <xf numFmtId="0" fontId="46" fillId="5" borderId="12" xfId="61" applyFont="1" applyFill="1" applyBorder="1" applyAlignment="1">
      <alignment horizontal="center" vertical="center" wrapText="1"/>
    </xf>
    <xf numFmtId="0" fontId="46" fillId="5" borderId="30" xfId="61" applyFont="1" applyFill="1" applyBorder="1" applyAlignment="1">
      <alignment horizontal="center" vertical="center" wrapText="1"/>
    </xf>
    <xf numFmtId="0" fontId="46" fillId="5" borderId="44" xfId="61" applyFont="1" applyFill="1" applyBorder="1" applyAlignment="1">
      <alignment horizontal="center" vertical="center" wrapText="1"/>
    </xf>
    <xf numFmtId="0" fontId="47" fillId="42" borderId="26" xfId="61" applyFont="1" applyFill="1" applyBorder="1" applyAlignment="1" applyProtection="1">
      <alignment horizontal="left" vertical="center" wrapText="1"/>
      <protection locked="0"/>
    </xf>
    <xf numFmtId="0" fontId="47" fillId="42" borderId="25" xfId="61" applyFont="1" applyFill="1" applyBorder="1" applyAlignment="1" applyProtection="1">
      <alignment horizontal="left" vertical="center" wrapText="1"/>
      <protection locked="0"/>
    </xf>
    <xf numFmtId="0" fontId="47" fillId="42" borderId="23" xfId="61" applyFont="1" applyFill="1" applyBorder="1" applyAlignment="1" applyProtection="1">
      <alignment horizontal="left" vertical="center" wrapText="1"/>
      <protection locked="0"/>
    </xf>
    <xf numFmtId="0" fontId="9" fillId="0" borderId="26" xfId="61" applyBorder="1" applyAlignment="1" applyProtection="1">
      <alignment horizontal="center" vertical="center" wrapText="1"/>
      <protection locked="0"/>
    </xf>
    <xf numFmtId="0" fontId="9" fillId="0" borderId="25" xfId="61" applyBorder="1" applyAlignment="1" applyProtection="1">
      <alignment horizontal="center" vertical="center" wrapText="1"/>
      <protection locked="0"/>
    </xf>
    <xf numFmtId="0" fontId="9" fillId="0" borderId="23" xfId="61" applyBorder="1" applyAlignment="1" applyProtection="1">
      <alignment horizontal="center" vertical="center" wrapText="1"/>
      <protection locked="0"/>
    </xf>
    <xf numFmtId="0" fontId="48" fillId="5" borderId="0" xfId="61" applyFont="1" applyFill="1" applyAlignment="1">
      <alignment horizontal="center" vertical="center" wrapText="1"/>
    </xf>
    <xf numFmtId="0" fontId="46" fillId="5" borderId="8" xfId="61" applyFont="1" applyFill="1" applyBorder="1" applyAlignment="1">
      <alignment horizontal="center" vertical="center" wrapText="1"/>
    </xf>
    <xf numFmtId="0" fontId="50" fillId="0" borderId="27" xfId="62" applyFont="1" applyBorder="1" applyAlignment="1">
      <alignment horizontal="left" vertical="center" wrapText="1"/>
    </xf>
    <xf numFmtId="0" fontId="50" fillId="0" borderId="0" xfId="62" applyFont="1" applyBorder="1" applyAlignment="1">
      <alignment horizontal="left" vertical="center" wrapText="1"/>
    </xf>
    <xf numFmtId="0" fontId="19" fillId="41" borderId="7" xfId="0" applyFont="1" applyFill="1" applyBorder="1" applyAlignment="1">
      <alignment horizontal="center" vertical="center"/>
    </xf>
    <xf numFmtId="0" fontId="19" fillId="41" borderId="8" xfId="0" applyFont="1" applyFill="1" applyBorder="1" applyAlignment="1">
      <alignment horizontal="center" vertical="center"/>
    </xf>
    <xf numFmtId="0" fontId="19" fillId="41" borderId="9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2" fillId="0" borderId="1" xfId="2" applyBorder="1" applyAlignment="1">
      <alignment horizontal="left" vertical="center" wrapText="1"/>
    </xf>
    <xf numFmtId="0" fontId="12" fillId="0" borderId="1" xfId="106" applyFont="1" applyBorder="1" applyAlignment="1">
      <alignment horizontal="left" vertical="center" wrapText="1"/>
    </xf>
    <xf numFmtId="0" fontId="12" fillId="48" borderId="1" xfId="106" applyFont="1" applyFill="1" applyBorder="1" applyAlignment="1">
      <alignment horizontal="left" vertical="center" wrapText="1"/>
    </xf>
    <xf numFmtId="0" fontId="17" fillId="55" borderId="28" xfId="0" applyFont="1" applyFill="1" applyBorder="1" applyAlignment="1">
      <alignment horizontal="center" vertical="center"/>
    </xf>
    <xf numFmtId="0" fontId="17" fillId="0" borderId="28" xfId="0" applyFont="1" applyBorder="1" applyAlignment="1">
      <alignment horizontal="center"/>
    </xf>
    <xf numFmtId="0" fontId="67" fillId="49" borderId="1" xfId="0" applyFont="1" applyFill="1" applyBorder="1" applyAlignment="1">
      <alignment horizontal="center" vertical="center" wrapText="1"/>
    </xf>
    <xf numFmtId="0" fontId="17" fillId="50" borderId="1" xfId="0" applyFont="1" applyFill="1" applyBorder="1" applyAlignment="1">
      <alignment horizontal="center" vertical="center" wrapText="1"/>
    </xf>
    <xf numFmtId="0" fontId="17" fillId="49" borderId="1" xfId="0" applyFont="1" applyFill="1" applyBorder="1" applyAlignment="1">
      <alignment horizontal="center" vertical="center" wrapText="1"/>
    </xf>
    <xf numFmtId="0" fontId="0" fillId="49" borderId="1" xfId="0" applyFill="1" applyBorder="1" applyAlignment="1">
      <alignment horizontal="center" vertical="center" wrapText="1"/>
    </xf>
    <xf numFmtId="0" fontId="68" fillId="0" borderId="1" xfId="2" applyFont="1" applyBorder="1" applyAlignment="1">
      <alignment horizontal="left" vertical="center" wrapText="1"/>
    </xf>
    <xf numFmtId="0" fontId="68" fillId="0" borderId="1" xfId="2" applyFont="1" applyBorder="1" applyAlignment="1">
      <alignment horizontal="center" vertical="center" wrapText="1"/>
    </xf>
    <xf numFmtId="0" fontId="68" fillId="51" borderId="1" xfId="2" applyFont="1" applyFill="1" applyBorder="1" applyAlignment="1">
      <alignment horizontal="center" vertical="center" wrapText="1"/>
    </xf>
    <xf numFmtId="0" fontId="12" fillId="48" borderId="1" xfId="106" applyFont="1" applyFill="1" applyBorder="1" applyAlignment="1">
      <alignment horizontal="left" vertical="center"/>
    </xf>
    <xf numFmtId="0" fontId="19" fillId="4" borderId="0" xfId="0" applyFont="1" applyFill="1" applyAlignment="1">
      <alignment horizontal="center"/>
    </xf>
    <xf numFmtId="0" fontId="56" fillId="44" borderId="34" xfId="0" applyFont="1" applyFill="1" applyBorder="1" applyAlignment="1">
      <alignment horizontal="center" vertical="center" wrapText="1"/>
    </xf>
    <xf numFmtId="0" fontId="56" fillId="44" borderId="35" xfId="0" applyFont="1" applyFill="1" applyBorder="1" applyAlignment="1">
      <alignment horizontal="center" vertical="center" wrapText="1"/>
    </xf>
    <xf numFmtId="0" fontId="56" fillId="44" borderId="36" xfId="0" applyFont="1" applyFill="1" applyBorder="1" applyAlignment="1">
      <alignment horizontal="center" vertical="center" wrapText="1"/>
    </xf>
  </cellXfs>
  <cellStyles count="107">
    <cellStyle name="20% - Énfasis1" xfId="16" builtinId="30" customBuiltin="1"/>
    <cellStyle name="20% - Énfasis1 2" xfId="73" xr:uid="{0513A19E-5400-447F-B83C-22D592D07FD4}"/>
    <cellStyle name="20% - Énfasis1 3" xfId="91" xr:uid="{D5C74745-1C3C-4B7A-BD98-212F222E0501}"/>
    <cellStyle name="20% - Énfasis2" xfId="19" builtinId="34" customBuiltin="1"/>
    <cellStyle name="20% - Énfasis2 2" xfId="74" xr:uid="{762D7569-A3BA-4FD9-A6BD-28A6403F3130}"/>
    <cellStyle name="20% - Énfasis2 3" xfId="92" xr:uid="{69BE39D6-DDC7-40B8-B587-8A7239E11F73}"/>
    <cellStyle name="20% - Énfasis3" xfId="22" builtinId="38" customBuiltin="1"/>
    <cellStyle name="20% - Énfasis3 2" xfId="75" xr:uid="{0E2FEC8D-37A5-4040-91A3-C921E7FA25EA}"/>
    <cellStyle name="20% - Énfasis3 3" xfId="93" xr:uid="{8B781B24-982A-4202-B2AD-F29FB8D65E81}"/>
    <cellStyle name="20% - Énfasis4" xfId="25" builtinId="42" customBuiltin="1"/>
    <cellStyle name="20% - Énfasis4 2" xfId="76" xr:uid="{B4EF6058-D45D-4C1B-BD8B-4E831D4106F7}"/>
    <cellStyle name="20% - Énfasis4 3" xfId="94" xr:uid="{E0706B72-7565-4D61-8122-49E7E781659F}"/>
    <cellStyle name="20% - Énfasis5" xfId="28" builtinId="46" customBuiltin="1"/>
    <cellStyle name="20% - Énfasis5 2" xfId="77" xr:uid="{CA48A36E-7121-4533-AEA4-54A26C01B676}"/>
    <cellStyle name="20% - Énfasis5 3" xfId="95" xr:uid="{E728E8A7-1B28-4684-A979-73F171DF79E4}"/>
    <cellStyle name="20% - Énfasis6" xfId="31" builtinId="50" customBuiltin="1"/>
    <cellStyle name="20% - Énfasis6 2" xfId="78" xr:uid="{15CBFF83-A5DA-4330-8E2C-769741E6EC30}"/>
    <cellStyle name="20% - Énfasis6 3" xfId="96" xr:uid="{03EEC4B0-7D9F-4D60-936A-99D92BB8E843}"/>
    <cellStyle name="40% - Énfasis1" xfId="17" builtinId="31" customBuiltin="1"/>
    <cellStyle name="40% - Énfasis1 2" xfId="79" xr:uid="{4A011A46-3EDE-40B7-B577-1895556A0927}"/>
    <cellStyle name="40% - Énfasis1 3" xfId="97" xr:uid="{CDD5ECF4-35D3-4B3C-BC4B-243EC752FC16}"/>
    <cellStyle name="40% - Énfasis2" xfId="20" builtinId="35" customBuiltin="1"/>
    <cellStyle name="40% - Énfasis2 2" xfId="80" xr:uid="{9520B8CB-0761-44CE-9FFD-A013EAB39803}"/>
    <cellStyle name="40% - Énfasis2 3" xfId="98" xr:uid="{49BBD7CD-3D43-45AD-8575-1CD92458464B}"/>
    <cellStyle name="40% - Énfasis3" xfId="23" builtinId="39" customBuiltin="1"/>
    <cellStyle name="40% - Énfasis3 2" xfId="81" xr:uid="{6FE060A1-5F5D-4C69-9209-4B38ED0E0D20}"/>
    <cellStyle name="40% - Énfasis3 3" xfId="99" xr:uid="{030E32D7-2A49-4670-A393-5EE8252649BE}"/>
    <cellStyle name="40% - Énfasis4" xfId="26" builtinId="43" customBuiltin="1"/>
    <cellStyle name="40% - Énfasis4 2" xfId="82" xr:uid="{5A95411A-68B1-48EC-BB45-76F38C21E25C}"/>
    <cellStyle name="40% - Énfasis4 3" xfId="100" xr:uid="{A3491C72-3693-4E27-8722-059FA893FA39}"/>
    <cellStyle name="40% - Énfasis5" xfId="29" builtinId="47" customBuiltin="1"/>
    <cellStyle name="40% - Énfasis5 2" xfId="83" xr:uid="{EC808732-65C5-4294-B87C-90F3FA27D61F}"/>
    <cellStyle name="40% - Énfasis5 3" xfId="101" xr:uid="{FEDEC6DD-DEBA-4993-8245-99C741998E25}"/>
    <cellStyle name="40% - Énfasis6" xfId="32" builtinId="51" customBuiltin="1"/>
    <cellStyle name="40% - Énfasis6 2" xfId="84" xr:uid="{106035B3-8A31-4CAA-83E9-AA24A35396CC}"/>
    <cellStyle name="40% - Énfasis6 3" xfId="102" xr:uid="{80C52F2F-BAAF-4D9E-B004-4B85B361FF28}"/>
    <cellStyle name="60% - Énfasis1 2" xfId="44" xr:uid="{00000000-0005-0000-0000-00000C000000}"/>
    <cellStyle name="60% - Énfasis2 2" xfId="45" xr:uid="{00000000-0005-0000-0000-00000D000000}"/>
    <cellStyle name="60% - Énfasis3 2" xfId="46" xr:uid="{00000000-0005-0000-0000-00000E000000}"/>
    <cellStyle name="60% - Énfasis4 2" xfId="47" xr:uid="{00000000-0005-0000-0000-00000F000000}"/>
    <cellStyle name="60% - Énfasis5 2" xfId="48" xr:uid="{00000000-0005-0000-0000-000010000000}"/>
    <cellStyle name="60% - Énfasis6 2" xfId="49" xr:uid="{00000000-0005-0000-0000-000011000000}"/>
    <cellStyle name="Cálculo 2" xfId="50" xr:uid="{00000000-0005-0000-0000-000012000000}"/>
    <cellStyle name="Celda vinculada" xfId="13" builtinId="24" customBuiltin="1"/>
    <cellStyle name="Encabezado 4" xfId="10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12" builtinId="20" customBuiltin="1"/>
    <cellStyle name="Euro" xfId="51" xr:uid="{00000000-0005-0000-0000-00001C000000}"/>
    <cellStyle name="Euro 2" xfId="52" xr:uid="{00000000-0005-0000-0000-00001D000000}"/>
    <cellStyle name="Hipervínculo" xfId="62" builtinId="8"/>
    <cellStyle name="Hipervínculo 2" xfId="38" xr:uid="{00000000-0005-0000-0000-00001F000000}"/>
    <cellStyle name="Hipervínculo 3" xfId="103" xr:uid="{D0AEE948-8DC3-49B1-9BF0-D5C95BC61CA5}"/>
    <cellStyle name="Incorrecto" xfId="11" builtinId="27" customBuiltin="1"/>
    <cellStyle name="Millares" xfId="3" builtinId="3"/>
    <cellStyle name="Millares [0]" xfId="63" builtinId="6"/>
    <cellStyle name="Millares 10" xfId="43" xr:uid="{00000000-0005-0000-0000-000023000000}"/>
    <cellStyle name="Millares 2" xfId="39" xr:uid="{00000000-0005-0000-0000-000024000000}"/>
    <cellStyle name="Millares 2 2" xfId="53" xr:uid="{00000000-0005-0000-0000-000025000000}"/>
    <cellStyle name="Millares 2 3" xfId="65" xr:uid="{97B2B5F5-DF09-4BB9-80F3-65DFE39AB817}"/>
    <cellStyle name="Millares 2 4" xfId="69" xr:uid="{F7E04621-36B4-4644-B49B-23A406DD846C}"/>
    <cellStyle name="Millares 2 5" xfId="87" xr:uid="{22D7D83F-E6FF-43B4-AACA-755B34BF6F9E}"/>
    <cellStyle name="Moneda" xfId="1" builtinId="4"/>
    <cellStyle name="Moneda 2" xfId="9" xr:uid="{00000000-0005-0000-0000-000027000000}"/>
    <cellStyle name="Neutral 2" xfId="54" xr:uid="{00000000-0005-0000-0000-000028000000}"/>
    <cellStyle name="Normal" xfId="0" builtinId="0"/>
    <cellStyle name="Normal 10" xfId="68" xr:uid="{1C2074E8-BB66-44C9-99AA-960F2888FCD8}"/>
    <cellStyle name="Normal 11" xfId="72" xr:uid="{E47B24C5-495D-4309-8A04-B844E3D8F4EF}"/>
    <cellStyle name="Normal 12" xfId="86" xr:uid="{3C2D643B-691F-4682-B185-389523187A97}"/>
    <cellStyle name="Normal 13" xfId="2" xr:uid="{00000000-0005-0000-0000-00002A000000}"/>
    <cellStyle name="Normal 14" xfId="90" xr:uid="{87900E14-97ED-4F7B-A1A0-5EC7DC9317FD}"/>
    <cellStyle name="Normal 2" xfId="6" xr:uid="{00000000-0005-0000-0000-00002B000000}"/>
    <cellStyle name="Normal 2 10 3" xfId="5" xr:uid="{00000000-0005-0000-0000-00002C000000}"/>
    <cellStyle name="Normal 2 2" xfId="8" xr:uid="{00000000-0005-0000-0000-00002D000000}"/>
    <cellStyle name="Normal 2 3" xfId="40" xr:uid="{00000000-0005-0000-0000-00002E000000}"/>
    <cellStyle name="Normal 2 3 2" xfId="106" xr:uid="{27FA4A25-5AEA-4057-9C93-7D6B6C251F00}"/>
    <cellStyle name="Normal 2 4" xfId="66" xr:uid="{9A6AC067-593F-4FDE-9EF3-3D436DE981DC}"/>
    <cellStyle name="Normal 2 5" xfId="70" xr:uid="{698FB230-B5A0-43F7-A4AC-0565648C09FE}"/>
    <cellStyle name="Normal 2 6" xfId="88" xr:uid="{33A60EA3-F8B5-491A-A9B1-F34F35035568}"/>
    <cellStyle name="Normal 2 7" xfId="104" xr:uid="{55F9E7D1-2C55-4346-B223-9E214736FC6B}"/>
    <cellStyle name="Normal 3" xfId="7" xr:uid="{00000000-0005-0000-0000-00002F000000}"/>
    <cellStyle name="Normal 3 2" xfId="35" xr:uid="{00000000-0005-0000-0000-000030000000}"/>
    <cellStyle name="Normal 3 3" xfId="41" xr:uid="{00000000-0005-0000-0000-000031000000}"/>
    <cellStyle name="Normal 4" xfId="36" xr:uid="{00000000-0005-0000-0000-000032000000}"/>
    <cellStyle name="Normal 5" xfId="37" xr:uid="{00000000-0005-0000-0000-000033000000}"/>
    <cellStyle name="Normal 6" xfId="33" xr:uid="{00000000-0005-0000-0000-000034000000}"/>
    <cellStyle name="Normal 6 2" xfId="60" xr:uid="{00000000-0005-0000-0000-000035000000}"/>
    <cellStyle name="Normal 7" xfId="42" xr:uid="{00000000-0005-0000-0000-000036000000}"/>
    <cellStyle name="Normal 8" xfId="61" xr:uid="{00000000-0005-0000-0000-000037000000}"/>
    <cellStyle name="Normal 9" xfId="64" xr:uid="{C62BD6D4-7258-45FF-98B1-A57663890494}"/>
    <cellStyle name="Notas 2" xfId="55" xr:uid="{00000000-0005-0000-0000-000038000000}"/>
    <cellStyle name="Notas 2 2" xfId="85" xr:uid="{5218B6B8-6200-449D-A305-8765E030B188}"/>
    <cellStyle name="Notas 2 3" xfId="105" xr:uid="{0E780A20-67FB-4E04-B5EB-CC4AFEDF78FC}"/>
    <cellStyle name="Porcentaje" xfId="4" builtinId="5"/>
    <cellStyle name="Porcentaje 2" xfId="34" xr:uid="{00000000-0005-0000-0000-00003A000000}"/>
    <cellStyle name="Porcentaje 2 2" xfId="56" xr:uid="{00000000-0005-0000-0000-00003B000000}"/>
    <cellStyle name="Porcentaje 3" xfId="57" xr:uid="{00000000-0005-0000-0000-00003C000000}"/>
    <cellStyle name="Porcentaje 4" xfId="67" xr:uid="{685A40B4-3BAB-4AC0-B06B-D5E4465176BE}"/>
    <cellStyle name="Porcentaje 5" xfId="71" xr:uid="{876375D6-86BC-4681-8610-F5389814FAD1}"/>
    <cellStyle name="Porcentaje 6" xfId="89" xr:uid="{40C29363-C50B-4B0E-B95B-82B5F0FED5F1}"/>
    <cellStyle name="Salida 2" xfId="58" xr:uid="{00000000-0005-0000-0000-00003D000000}"/>
    <cellStyle name="Título 4" xfId="59" xr:uid="{00000000-0005-0000-0000-00003E000000}"/>
    <cellStyle name="Total" xfId="14" builtinId="25" customBuiltin="1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family val="2"/>
        <scheme val="none"/>
      </font>
      <numFmt numFmtId="170" formatCode="yyyy/mmm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Nov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Analisis</a:t>
            </a:r>
            <a:r>
              <a:rPr lang="es-CO" baseline="0"/>
              <a:t> Comparativo 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389-4498-AF46-0D842B4AA7AC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2389-4498-AF46-0D842B4AA7AC}"/>
              </c:ext>
            </c:extLst>
          </c:dPt>
          <c:dLbls>
            <c:dLbl>
              <c:idx val="0"/>
              <c:layout>
                <c:manualLayout>
                  <c:x val="2.7777777777777728E-2"/>
                  <c:y val="-0.3287037037037037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389-4498-AF46-0D842B4AA7AC}"/>
                </c:ext>
              </c:extLst>
            </c:dLbl>
            <c:dLbl>
              <c:idx val="1"/>
              <c:layout>
                <c:manualLayout>
                  <c:x val="3.0555555555555555E-2"/>
                  <c:y val="-0.217592592592592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389-4498-AF46-0D842B4AA7AC}"/>
                </c:ext>
              </c:extLst>
            </c:dLbl>
            <c:dLbl>
              <c:idx val="2"/>
              <c:layout>
                <c:manualLayout>
                  <c:x val="-0.16944444444444445"/>
                  <c:y val="-0.2638888888888889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389-4498-AF46-0D842B4AA7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'Estimacion Presupuesto'!$F$35:$H$36</c:f>
              <c:multiLvlStrCache>
                <c:ptCount val="3"/>
                <c:lvl>
                  <c:pt idx="0">
                    <c:v>Media Aritmética </c:v>
                  </c:pt>
                  <c:pt idx="1">
                    <c:v>Mediana</c:v>
                  </c:pt>
                  <c:pt idx="2">
                    <c:v>Media Geométrica</c:v>
                  </c:pt>
                </c:lvl>
                <c:lvl>
                  <c:pt idx="0">
                    <c:v>RESUMEN COMPARATIVO</c:v>
                  </c:pt>
                </c:lvl>
              </c:multiLvlStrCache>
            </c:multiLvlStrRef>
          </c:cat>
          <c:val>
            <c:numRef>
              <c:f>'Estimacion Presupuesto'!$F$37:$H$37</c:f>
              <c:numCache>
                <c:formatCode>"$"\ #,##0</c:formatCode>
                <c:ptCount val="3"/>
                <c:pt idx="0">
                  <c:v>703385547.66666663</c:v>
                </c:pt>
                <c:pt idx="1">
                  <c:v>694136114</c:v>
                </c:pt>
                <c:pt idx="2">
                  <c:v>702910036.64523077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89-4498-AF46-0D842B4AA7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48771952"/>
        <c:axId val="848769072"/>
      </c:barChart>
      <c:catAx>
        <c:axId val="848771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8769072"/>
        <c:crosses val="autoZero"/>
        <c:auto val="1"/>
        <c:lblAlgn val="ctr"/>
        <c:lblOffset val="100"/>
        <c:noMultiLvlLbl val="0"/>
      </c:catAx>
      <c:valAx>
        <c:axId val="848769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8771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</xdr:rowOff>
    </xdr:from>
    <xdr:to>
      <xdr:col>12</xdr:col>
      <xdr:colOff>0</xdr:colOff>
      <xdr:row>19</xdr:row>
      <xdr:rowOff>11724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9CED81E3-A1AE-7073-4E66-CD360BC18217}"/>
            </a:ext>
          </a:extLst>
        </xdr:cNvPr>
        <xdr:cNvSpPr txBox="1"/>
      </xdr:nvSpPr>
      <xdr:spPr>
        <a:xfrm>
          <a:off x="0" y="15240"/>
          <a:ext cx="9495692" cy="3226192"/>
        </a:xfrm>
        <a:prstGeom prst="rect">
          <a:avLst/>
        </a:prstGeom>
        <a:gradFill>
          <a:gsLst>
            <a:gs pos="0">
              <a:schemeClr val="accent1">
                <a:lumMod val="75000"/>
              </a:schemeClr>
            </a:gs>
            <a:gs pos="59000">
              <a:schemeClr val="accent1">
                <a:lumMod val="45000"/>
                <a:lumOff val="55000"/>
              </a:schemeClr>
            </a:gs>
            <a:gs pos="15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s-CO" sz="2400" b="1">
            <a:solidFill>
              <a:schemeClr val="bg1"/>
            </a:solidFill>
          </a:endParaRPr>
        </a:p>
        <a:p>
          <a:pPr algn="ctr"/>
          <a:endParaRPr lang="es-CO" sz="2400" b="1">
            <a:solidFill>
              <a:schemeClr val="bg1"/>
            </a:solidFill>
          </a:endParaRPr>
        </a:p>
        <a:p>
          <a:pPr algn="ctr"/>
          <a:r>
            <a:rPr lang="es-CO" sz="2500" b="1">
              <a:solidFill>
                <a:schemeClr val="bg1"/>
              </a:solidFill>
            </a:rPr>
            <a:t>MODELO ESTADÍSTICO DE CALIFICACIÓN Y EVALUACIÓN DE PRECIOS </a:t>
          </a:r>
        </a:p>
        <a:p>
          <a:pPr algn="ctr"/>
          <a:r>
            <a:rPr lang="es-CO" sz="2500" b="1">
              <a:solidFill>
                <a:schemeClr val="bg1"/>
              </a:solidFill>
            </a:rPr>
            <a:t>(MECEP)</a:t>
          </a:r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9</xdr:col>
      <xdr:colOff>650631</xdr:colOff>
      <xdr:row>16</xdr:row>
      <xdr:rowOff>169984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E5E8CA8-EA92-AA39-8A0B-3077C9939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89738"/>
          <a:ext cx="777240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9</xdr:col>
      <xdr:colOff>650631</xdr:colOff>
      <xdr:row>16</xdr:row>
      <xdr:rowOff>169984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4FA98C2-1F74-C155-65ED-DA3B22514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89738"/>
          <a:ext cx="777240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679942</xdr:colOff>
      <xdr:row>0</xdr:row>
      <xdr:rowOff>1</xdr:rowOff>
    </xdr:from>
    <xdr:to>
      <xdr:col>10</xdr:col>
      <xdr:colOff>539265</xdr:colOff>
      <xdr:row>8</xdr:row>
      <xdr:rowOff>57979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FA81042-3937-F340-6DB4-E79FEB7F0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942" y="1"/>
          <a:ext cx="7562149" cy="13831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6774102</xdr:colOff>
      <xdr:row>7</xdr:row>
      <xdr:rowOff>16565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73DD00-DD66-4009-BE67-6927364DC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8637689" cy="11761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757999</xdr:colOff>
      <xdr:row>2</xdr:row>
      <xdr:rowOff>1121</xdr:rowOff>
    </xdr:from>
    <xdr:to>
      <xdr:col>3</xdr:col>
      <xdr:colOff>414618</xdr:colOff>
      <xdr:row>4</xdr:row>
      <xdr:rowOff>66499</xdr:rowOff>
    </xdr:to>
    <xdr:sp macro="[0]!Borrar_Indexador" textlink="">
      <xdr:nvSpPr>
        <xdr:cNvPr id="3" name="Rectángulo: esquinas redondeadas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57999" y="324971"/>
          <a:ext cx="1180619" cy="389228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Borrar Modelo</a:t>
          </a:r>
        </a:p>
      </xdr:txBody>
    </xdr:sp>
    <xdr:clientData/>
  </xdr:twoCellAnchor>
  <xdr:twoCellAnchor editAs="oneCell">
    <xdr:from>
      <xdr:col>4</xdr:col>
      <xdr:colOff>0</xdr:colOff>
      <xdr:row>0</xdr:row>
      <xdr:rowOff>0</xdr:rowOff>
    </xdr:from>
    <xdr:to>
      <xdr:col>12</xdr:col>
      <xdr:colOff>744928</xdr:colOff>
      <xdr:row>7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E1977FE-B383-4581-BEA6-C9DD317EC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28925" y="0"/>
          <a:ext cx="8603053" cy="1295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309688</xdr:colOff>
      <xdr:row>2</xdr:row>
      <xdr:rowOff>126319</xdr:rowOff>
    </xdr:from>
    <xdr:to>
      <xdr:col>3</xdr:col>
      <xdr:colOff>710773</xdr:colOff>
      <xdr:row>5</xdr:row>
      <xdr:rowOff>163286</xdr:rowOff>
    </xdr:to>
    <xdr:sp macro="[0]!Borrarmodelo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09688" y="507319"/>
          <a:ext cx="1176692" cy="608467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 u="sng">
              <a:solidFill>
                <a:schemeClr val="bg1"/>
              </a:solidFill>
            </a:rPr>
            <a:t>Borrar Modelo</a:t>
          </a:r>
        </a:p>
      </xdr:txBody>
    </xdr:sp>
    <xdr:clientData/>
  </xdr:twoCellAnchor>
  <xdr:twoCellAnchor>
    <xdr:from>
      <xdr:col>4</xdr:col>
      <xdr:colOff>67235</xdr:colOff>
      <xdr:row>2</xdr:row>
      <xdr:rowOff>107620</xdr:rowOff>
    </xdr:from>
    <xdr:to>
      <xdr:col>6</xdr:col>
      <xdr:colOff>56029</xdr:colOff>
      <xdr:row>5</xdr:row>
      <xdr:rowOff>156881</xdr:rowOff>
    </xdr:to>
    <xdr:sp macro="[0]!Traer_Valores_indexados" textlink="">
      <xdr:nvSpPr>
        <xdr:cNvPr id="5" name="Rectángulo: esquinas redondeada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3910853" y="488620"/>
          <a:ext cx="1770529" cy="620761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 u="sng"/>
            <a:t>Traer valores indexados</a:t>
          </a:r>
        </a:p>
      </xdr:txBody>
    </xdr:sp>
    <xdr:clientData/>
  </xdr:twoCellAnchor>
  <xdr:twoCellAnchor editAs="oneCell">
    <xdr:from>
      <xdr:col>9</xdr:col>
      <xdr:colOff>0</xdr:colOff>
      <xdr:row>0</xdr:row>
      <xdr:rowOff>0</xdr:rowOff>
    </xdr:from>
    <xdr:to>
      <xdr:col>19</xdr:col>
      <xdr:colOff>258537</xdr:colOff>
      <xdr:row>6</xdr:row>
      <xdr:rowOff>149679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6DDEF41-D00B-411A-B396-0A632A32C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14070" y="0"/>
          <a:ext cx="13471073" cy="129267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34258</xdr:colOff>
      <xdr:row>1</xdr:row>
      <xdr:rowOff>137159</xdr:rowOff>
    </xdr:from>
    <xdr:ext cx="895382" cy="664449"/>
    <xdr:pic>
      <xdr:nvPicPr>
        <xdr:cNvPr id="3" name="Imagen 2">
          <a:extLst>
            <a:ext uri="{FF2B5EF4-FFF2-40B4-BE49-F238E27FC236}">
              <a16:creationId xmlns:a16="http://schemas.microsoft.com/office/drawing/2014/main" id="{1B263B02-A0BD-4D48-AD29-148250020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18" y="304799"/>
          <a:ext cx="895382" cy="664449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8</xdr:col>
      <xdr:colOff>977900</xdr:colOff>
      <xdr:row>21</xdr:row>
      <xdr:rowOff>8467</xdr:rowOff>
    </xdr:from>
    <xdr:to>
      <xdr:col>14</xdr:col>
      <xdr:colOff>414865</xdr:colOff>
      <xdr:row>33</xdr:row>
      <xdr:rowOff>84667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F17571A-C44A-E10C-4F24-D64E60CF0D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7</xdr:row>
      <xdr:rowOff>136071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F13D91-EC35-4BB4-B1F6-6AF4C7996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75714" cy="12790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533399</xdr:colOff>
      <xdr:row>0</xdr:row>
      <xdr:rowOff>0</xdr:rowOff>
    </xdr:from>
    <xdr:to>
      <xdr:col>7</xdr:col>
      <xdr:colOff>28574</xdr:colOff>
      <xdr:row>6</xdr:row>
      <xdr:rowOff>116119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63FB7E-FC36-4814-B9DD-0908BF917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399" y="0"/>
          <a:ext cx="6924675" cy="11829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personal/john_galvisg_aerocivil_gov_co/Documents/Procesos%20Contractuales/modelo%20Estadistico%20de%20Calificaci&#243;n%20y%20Evaluaci&#243;n%20de%20Precios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Formato 1A. Estudios Previos"/>
      <sheetName val="Formato Descripción Software"/>
      <sheetName val="Modelo Estadistico"/>
      <sheetName val="INDEXADOR"/>
      <sheetName val="INPUTS Y LISTAS"/>
      <sheetName val="Cronograma"/>
      <sheetName val="INDICES-ICOCIV"/>
      <sheetName val="INDICES IPC"/>
    </sheetNames>
    <sheetDataSet>
      <sheetData sheetId="0"/>
      <sheetData sheetId="1"/>
      <sheetData sheetId="2"/>
      <sheetData sheetId="3"/>
      <sheetData sheetId="4"/>
      <sheetData sheetId="5">
        <row r="47">
          <cell r="A47" t="str">
            <v>Prestación de Servicios</v>
          </cell>
        </row>
        <row r="48">
          <cell r="A48" t="str">
            <v>Consultoria-Interventoria</v>
          </cell>
        </row>
        <row r="49">
          <cell r="A49" t="str">
            <v>Consultoría- Supervisión</v>
          </cell>
        </row>
        <row r="50">
          <cell r="A50" t="str">
            <v>Consultoría- Estudios y Diseños</v>
          </cell>
        </row>
        <row r="51">
          <cell r="A51" t="str">
            <v>Obra pública</v>
          </cell>
        </row>
        <row r="52">
          <cell r="A52" t="str">
            <v>Compraventa</v>
          </cell>
        </row>
        <row r="53">
          <cell r="A53" t="str">
            <v>Suministro</v>
          </cell>
        </row>
        <row r="54">
          <cell r="A54" t="str">
            <v>Seguros</v>
          </cell>
        </row>
        <row r="55">
          <cell r="A55" t="str">
            <v>Arrendamientos</v>
          </cell>
        </row>
        <row r="56">
          <cell r="A56" t="str">
            <v>Orden de Compra</v>
          </cell>
        </row>
        <row r="57">
          <cell r="A57" t="str">
            <v>Otros</v>
          </cell>
        </row>
      </sheetData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ohn Alexander Galvis Gonzalez" id="{00A2E36E-DC1E-4CF3-95EF-6E426DF19420}" userId="S::john.galvisg@aerocivil.gov.co::5b57e937-2728-4a88-a66c-f7f262dbac96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L296" totalsRowShown="0" headerRowDxfId="13" dataDxfId="12">
  <autoFilter ref="A1:L296" xr:uid="{00000000-0009-0000-0100-000001000000}"/>
  <tableColumns count="12">
    <tableColumn id="1" xr3:uid="{00000000-0010-0000-0000-000001000000}" name="FECHA" dataDxfId="11" dataCellStyle="Normal 3"/>
    <tableColumn id="2" xr3:uid="{00000000-0010-0000-0000-000002000000}" name="ICOCIV" dataDxfId="10"/>
    <tableColumn id="3" xr3:uid="{00000000-0010-0000-0000-000003000000}" name="Infraestructura Aeroportuaria - Materiales" dataDxfId="9"/>
    <tableColumn id="4" xr3:uid="{00000000-0010-0000-0000-000004000000}" name="Infraestructura Aeroportuaria - Herramienta Menor" dataDxfId="8"/>
    <tableColumn id="5" xr3:uid="{00000000-0010-0000-0000-000005000000}" name="Infraestructura Aeroportuaria - Maquinaria" dataDxfId="7"/>
    <tableColumn id="6" xr3:uid="{00000000-0010-0000-0000-000006000000}" name="Infraestructura Aeroportuaria - Equipos" dataDxfId="6"/>
    <tableColumn id="7" xr3:uid="{00000000-0010-0000-0000-000007000000}" name="Infraestructura Aeroportuaria - Mano de Obra" dataDxfId="5"/>
    <tableColumn id="8" xr3:uid="{00000000-0010-0000-0000-000008000000}" name="Infraestructura Aeroportuaria - Transporte" dataDxfId="4"/>
    <tableColumn id="9" xr3:uid="{00000000-0010-0000-0000-000009000000}" name="Infraestructura Aeroportuaria - Equipos Especiales para Obra" dataDxfId="3"/>
    <tableColumn id="12" xr3:uid="{00000000-0010-0000-0000-00000C000000}" name="Columna1" dataDxfId="2"/>
    <tableColumn id="13" xr3:uid="{00000000-0010-0000-0000-00000D000000}" name="Columna2" dataDxfId="1"/>
    <tableColumn id="14" xr3:uid="{00000000-0010-0000-0000-00000E000000}" name="Columna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7" dT="2024-06-04T23:43:09.32" personId="{00A2E36E-DC1E-4CF3-95EF-6E426DF19420}" id="{FBA3D4B6-903B-42A3-B2C8-4CFDEE5DBE41}">
    <text>Lista Desplegable
Si el elemento a terner en cuenta No aplica seleccione X y el grado de cumplimiento es Vacio</text>
  </threadedComment>
  <threadedComment ref="G7" dT="2024-06-04T23:46:07.61" personId="{00A2E36E-DC1E-4CF3-95EF-6E426DF19420}" id="{C4136F92-7F31-4AF1-A327-346D3DDD5401}">
    <text>Seleccione el Grado de Cumplimiento por cada elemento de la guía, siendo 0 (Cero) el mas bajo y 5 (Cinco) el mayor o máximo cumplimiento
Cuando seleccione No Aplica, el grado de cumplimiento es vacío.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Q14" dT="2023-09-25T15:56:50.28" personId="{00A2E36E-DC1E-4CF3-95EF-6E426DF19420}" id="{3C1471CE-C632-43A2-A5A1-B8E77BB33D03}">
    <text>Digite la cantidad de elementos a incluir en la vigencia 2023.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EE9E-7DB2-4810-9823-4A2C648B6188}">
  <dimension ref="A1:L15"/>
  <sheetViews>
    <sheetView showGridLines="0" zoomScale="115" zoomScaleNormal="115" workbookViewId="0">
      <selection activeCell="A19" sqref="A19:XFD19"/>
    </sheetView>
  </sheetViews>
  <sheetFormatPr baseColWidth="10" defaultColWidth="0" defaultRowHeight="12.75" zeroHeight="1" x14ac:dyDescent="0.2"/>
  <cols>
    <col min="1" max="12" width="11.5703125" customWidth="1"/>
    <col min="13" max="16384" width="11.57031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</sheetData>
  <sheetProtection algorithmName="SHA-512" hashValue="XZIyALGQuYOJBU0D9ZE0JSnr/Wd03oB9xUG2U9DfhljJ+yF3n0tUnPWkFm7DfhfNPGZ2P6i+pBwm9rJSR+0FsA==" saltValue="/Z/Yg1vGxQQJhuM545yoNw==" spinCount="100000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B6D24-1948-4482-A17E-E40A05AAFD21}">
  <dimension ref="A1:B21"/>
  <sheetViews>
    <sheetView showGridLines="0" zoomScale="115" zoomScaleNormal="115" workbookViewId="0"/>
  </sheetViews>
  <sheetFormatPr baseColWidth="10" defaultColWidth="0" defaultRowHeight="12.75" zeroHeight="1" x14ac:dyDescent="0.2"/>
  <cols>
    <col min="1" max="1" width="28" bestFit="1" customWidth="1"/>
    <col min="2" max="2" width="123.28515625" bestFit="1" customWidth="1"/>
    <col min="3" max="16384" width="11.42578125" hidden="1"/>
  </cols>
  <sheetData>
    <row r="1" spans="1:2" x14ac:dyDescent="0.2"/>
    <row r="2" spans="1:2" x14ac:dyDescent="0.2"/>
    <row r="3" spans="1:2" x14ac:dyDescent="0.2"/>
    <row r="4" spans="1:2" x14ac:dyDescent="0.2"/>
    <row r="5" spans="1:2" x14ac:dyDescent="0.2"/>
    <row r="6" spans="1:2" x14ac:dyDescent="0.2"/>
    <row r="7" spans="1:2" x14ac:dyDescent="0.2"/>
    <row r="8" spans="1:2" x14ac:dyDescent="0.2"/>
    <row r="13" spans="1:2" x14ac:dyDescent="0.2">
      <c r="A13" s="51" t="s">
        <v>68</v>
      </c>
      <c r="B13" s="51" t="s">
        <v>67</v>
      </c>
    </row>
    <row r="14" spans="1:2" x14ac:dyDescent="0.2">
      <c r="A14" s="55" t="s">
        <v>85</v>
      </c>
      <c r="B14" s="9" t="s">
        <v>92</v>
      </c>
    </row>
    <row r="15" spans="1:2" x14ac:dyDescent="0.2">
      <c r="A15" s="55" t="s">
        <v>93</v>
      </c>
      <c r="B15" s="9" t="s">
        <v>88</v>
      </c>
    </row>
    <row r="16" spans="1:2" x14ac:dyDescent="0.2">
      <c r="A16" s="55" t="s">
        <v>86</v>
      </c>
      <c r="B16" s="9" t="s">
        <v>210</v>
      </c>
    </row>
    <row r="17" spans="1:2" x14ac:dyDescent="0.2">
      <c r="A17" s="55" t="s">
        <v>87</v>
      </c>
      <c r="B17" s="9" t="s">
        <v>94</v>
      </c>
    </row>
    <row r="18" spans="1:2" x14ac:dyDescent="0.2">
      <c r="A18" s="55" t="s">
        <v>66</v>
      </c>
      <c r="B18" s="9" t="s">
        <v>89</v>
      </c>
    </row>
    <row r="19" spans="1:2" x14ac:dyDescent="0.2">
      <c r="A19" s="55" t="s">
        <v>211</v>
      </c>
      <c r="B19" s="9" t="s">
        <v>212</v>
      </c>
    </row>
    <row r="20" spans="1:2" x14ac:dyDescent="0.2">
      <c r="A20" s="55" t="s">
        <v>213</v>
      </c>
      <c r="B20" s="9" t="s">
        <v>214</v>
      </c>
    </row>
    <row r="21" spans="1:2" x14ac:dyDescent="0.2"/>
  </sheetData>
  <sheetProtection selectLockedCells="1" selectUnlockedCells="1"/>
  <hyperlinks>
    <hyperlink ref="A14" location="'Formato 1A. Estudios Previo'!A1" display="1. Formato 1A. Estudios previos" xr:uid="{38EE7B3D-AC62-400B-B196-6C87E22F0E0A}"/>
    <hyperlink ref="A15" location="'Modelo Estadistico'!A1" display="2. Modelo Estadistico" xr:uid="{0D4ADD6E-CD56-4D79-A291-9ADF8612E68F}"/>
    <hyperlink ref="A16" location="INDEXADOR!A1" display="3. Indexador" xr:uid="{B03397E2-28EB-4604-ACB5-A1FC9390324B}"/>
    <hyperlink ref="A17" location="'INPUTS Y LISTAS'!A1" display="4. Inputs y Listas" xr:uid="{1B87636A-F9C4-4872-8430-5FA2A4F143B7}"/>
    <hyperlink ref="A18" location="Cronograma!A1" display="5. Cronograma" xr:uid="{D633700C-A914-4FCA-AA9A-0A074657C030}"/>
    <hyperlink ref="A19" location="'INDICES-ICOCIV'!A1" display="4. Indices ICOCIV" xr:uid="{D90B6ECA-5521-42AE-BFBF-C401946ABE12}"/>
    <hyperlink ref="A20" location="'INDICES IPC'!A1" display="5. Indices IPC" xr:uid="{555338DD-3D2A-41DB-BB69-02193F108034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9F284-60F0-4E69-B38D-010A099571FE}">
  <sheetPr codeName="Hoja10"/>
  <dimension ref="A1:J42"/>
  <sheetViews>
    <sheetView showGridLines="0" zoomScale="85" zoomScaleNormal="85" workbookViewId="0">
      <pane xSplit="1" ySplit="7" topLeftCell="B8" activePane="bottomRight" state="frozen"/>
      <selection pane="topRight" activeCell="B1" sqref="B1"/>
      <selection pane="bottomLeft" activeCell="A3" sqref="A3"/>
      <selection pane="bottomRight" activeCell="G8" sqref="G8"/>
    </sheetView>
  </sheetViews>
  <sheetFormatPr baseColWidth="10" defaultColWidth="11.42578125" defaultRowHeight="15" x14ac:dyDescent="0.2"/>
  <cols>
    <col min="1" max="1" width="19.85546875" style="52" customWidth="1"/>
    <col min="2" max="2" width="43.140625" style="52" customWidth="1"/>
    <col min="3" max="3" width="15" style="52" customWidth="1"/>
    <col min="4" max="4" width="13.7109375" style="53" customWidth="1"/>
    <col min="5" max="5" width="90.28515625" style="52" customWidth="1"/>
    <col min="6" max="6" width="17.85546875" style="53" customWidth="1"/>
    <col min="7" max="7" width="18" style="53" customWidth="1"/>
    <col min="8" max="8" width="16.42578125" style="53" customWidth="1"/>
    <col min="9" max="9" width="14.7109375" style="201" customWidth="1"/>
    <col min="10" max="10" width="109" style="52" customWidth="1"/>
    <col min="11" max="16384" width="11.42578125" style="52"/>
  </cols>
  <sheetData>
    <row r="1" spans="1:10" ht="23.25" customHeight="1" x14ac:dyDescent="0.2">
      <c r="A1" s="355" t="s">
        <v>159</v>
      </c>
      <c r="B1" s="355"/>
      <c r="C1" s="355"/>
      <c r="D1" s="355"/>
      <c r="E1" s="355"/>
      <c r="F1" s="355"/>
      <c r="G1" s="355"/>
      <c r="H1" s="355"/>
      <c r="I1" s="355"/>
      <c r="J1" s="355"/>
    </row>
    <row r="2" spans="1:10" x14ac:dyDescent="0.2">
      <c r="A2" s="193"/>
      <c r="J2" s="53"/>
    </row>
    <row r="3" spans="1:10" x14ac:dyDescent="0.2">
      <c r="A3" s="195" t="s">
        <v>84</v>
      </c>
      <c r="B3" s="349"/>
      <c r="C3" s="350"/>
      <c r="D3" s="350"/>
      <c r="E3" s="350"/>
      <c r="F3" s="350"/>
      <c r="G3" s="350"/>
      <c r="H3" s="350"/>
      <c r="I3" s="350"/>
      <c r="J3" s="351"/>
    </row>
    <row r="4" spans="1:10" x14ac:dyDescent="0.2">
      <c r="A4" s="195" t="s">
        <v>83</v>
      </c>
      <c r="B4" s="352"/>
      <c r="C4" s="353"/>
      <c r="D4" s="353"/>
      <c r="E4" s="353"/>
      <c r="F4" s="353"/>
      <c r="G4" s="353"/>
      <c r="H4" s="353"/>
      <c r="I4" s="353"/>
      <c r="J4" s="354"/>
    </row>
    <row r="5" spans="1:10" x14ac:dyDescent="0.2">
      <c r="A5" s="193"/>
      <c r="J5" s="53"/>
    </row>
    <row r="6" spans="1:10" ht="15.75" customHeight="1" x14ac:dyDescent="0.2">
      <c r="A6" s="345" t="s">
        <v>82</v>
      </c>
      <c r="B6" s="345" t="s">
        <v>81</v>
      </c>
      <c r="C6" s="346" t="s">
        <v>160</v>
      </c>
      <c r="D6" s="347" t="s">
        <v>206</v>
      </c>
      <c r="E6" s="345" t="s">
        <v>161</v>
      </c>
      <c r="F6" s="356"/>
      <c r="G6" s="356"/>
      <c r="H6" s="356"/>
      <c r="I6" s="356"/>
      <c r="J6" s="345" t="s">
        <v>156</v>
      </c>
    </row>
    <row r="7" spans="1:10" ht="31.5" x14ac:dyDescent="0.2">
      <c r="A7" s="346"/>
      <c r="B7" s="346"/>
      <c r="C7" s="347"/>
      <c r="D7" s="348"/>
      <c r="E7" s="346"/>
      <c r="F7" s="194" t="s">
        <v>146</v>
      </c>
      <c r="G7" s="194" t="s">
        <v>151</v>
      </c>
      <c r="H7" s="194" t="s">
        <v>155</v>
      </c>
      <c r="I7" s="194" t="s">
        <v>157</v>
      </c>
      <c r="J7" s="346"/>
    </row>
    <row r="8" spans="1:10" x14ac:dyDescent="0.2">
      <c r="A8" s="344" t="s">
        <v>162</v>
      </c>
      <c r="B8" s="344" t="s">
        <v>158</v>
      </c>
      <c r="C8" s="199" t="s">
        <v>163</v>
      </c>
      <c r="D8" s="196">
        <f>+IF(C8="REVISIÓN",1,2)</f>
        <v>1</v>
      </c>
      <c r="E8" s="203" t="s">
        <v>164</v>
      </c>
      <c r="F8" s="198"/>
      <c r="G8" s="204"/>
      <c r="H8" s="200">
        <v>0.02</v>
      </c>
      <c r="I8" s="340" t="str">
        <f>IFERROR(AVERAGE($G$8:$G$13)*SUM($H$8:$H$13),"")</f>
        <v/>
      </c>
      <c r="J8" s="212"/>
    </row>
    <row r="9" spans="1:10" x14ac:dyDescent="0.2">
      <c r="A9" s="344"/>
      <c r="B9" s="344"/>
      <c r="C9" s="199" t="s">
        <v>163</v>
      </c>
      <c r="D9" s="196">
        <f t="shared" ref="D9:D41" si="0">+IF(C9="REVISIÓN",1,2)</f>
        <v>1</v>
      </c>
      <c r="E9" s="203" t="s">
        <v>165</v>
      </c>
      <c r="F9" s="198"/>
      <c r="G9" s="204"/>
      <c r="H9" s="200">
        <v>0.02</v>
      </c>
      <c r="I9" s="341"/>
      <c r="J9" s="205"/>
    </row>
    <row r="10" spans="1:10" ht="30" x14ac:dyDescent="0.2">
      <c r="A10" s="344"/>
      <c r="B10" s="344"/>
      <c r="C10" s="199" t="s">
        <v>163</v>
      </c>
      <c r="D10" s="196">
        <f t="shared" si="0"/>
        <v>1</v>
      </c>
      <c r="E10" s="203" t="s">
        <v>166</v>
      </c>
      <c r="F10" s="198"/>
      <c r="G10" s="204"/>
      <c r="H10" s="200">
        <v>0.02</v>
      </c>
      <c r="I10" s="341"/>
      <c r="J10" s="205"/>
    </row>
    <row r="11" spans="1:10" ht="30" x14ac:dyDescent="0.2">
      <c r="A11" s="344"/>
      <c r="B11" s="344"/>
      <c r="C11" s="199" t="s">
        <v>163</v>
      </c>
      <c r="D11" s="196">
        <f t="shared" si="0"/>
        <v>1</v>
      </c>
      <c r="E11" s="203" t="s">
        <v>167</v>
      </c>
      <c r="F11" s="198"/>
      <c r="G11" s="204"/>
      <c r="H11" s="200">
        <v>0.02</v>
      </c>
      <c r="I11" s="341"/>
      <c r="J11" s="205"/>
    </row>
    <row r="12" spans="1:10" ht="30" x14ac:dyDescent="0.2">
      <c r="A12" s="344"/>
      <c r="B12" s="344"/>
      <c r="C12" s="199" t="s">
        <v>163</v>
      </c>
      <c r="D12" s="196">
        <f t="shared" si="0"/>
        <v>1</v>
      </c>
      <c r="E12" s="203" t="s">
        <v>168</v>
      </c>
      <c r="F12" s="198"/>
      <c r="G12" s="204"/>
      <c r="H12" s="200">
        <v>0.02</v>
      </c>
      <c r="I12" s="341"/>
      <c r="J12" s="205"/>
    </row>
    <row r="13" spans="1:10" ht="30" x14ac:dyDescent="0.2">
      <c r="A13" s="344"/>
      <c r="B13" s="344"/>
      <c r="C13" s="199" t="s">
        <v>163</v>
      </c>
      <c r="D13" s="196">
        <f t="shared" si="0"/>
        <v>1</v>
      </c>
      <c r="E13" s="203" t="s">
        <v>169</v>
      </c>
      <c r="F13" s="211"/>
      <c r="G13" s="204"/>
      <c r="H13" s="200">
        <v>0.02</v>
      </c>
      <c r="I13" s="342"/>
      <c r="J13" s="205"/>
    </row>
    <row r="14" spans="1:10" ht="48" customHeight="1" x14ac:dyDescent="0.2">
      <c r="A14" s="344" t="s">
        <v>170</v>
      </c>
      <c r="B14" s="206" t="s">
        <v>171</v>
      </c>
      <c r="C14" s="206" t="s">
        <v>172</v>
      </c>
      <c r="D14" s="196">
        <f t="shared" si="0"/>
        <v>2</v>
      </c>
      <c r="E14" s="207" t="s">
        <v>150</v>
      </c>
      <c r="F14" s="198"/>
      <c r="G14" s="204"/>
      <c r="H14" s="200">
        <v>0.04</v>
      </c>
      <c r="I14" s="340" t="str">
        <f>IFERROR(AVERAGE($G$14:$G$19)*SUM($H$14:$H$19),"")</f>
        <v/>
      </c>
      <c r="J14" s="205"/>
    </row>
    <row r="15" spans="1:10" ht="59.25" customHeight="1" x14ac:dyDescent="0.2">
      <c r="A15" s="344"/>
      <c r="B15" s="206" t="s">
        <v>173</v>
      </c>
      <c r="C15" s="206" t="s">
        <v>172</v>
      </c>
      <c r="D15" s="196">
        <f t="shared" si="0"/>
        <v>2</v>
      </c>
      <c r="E15" s="208" t="s">
        <v>148</v>
      </c>
      <c r="F15" s="198"/>
      <c r="G15" s="204"/>
      <c r="H15" s="200">
        <v>0.04</v>
      </c>
      <c r="I15" s="341"/>
      <c r="J15" s="207"/>
    </row>
    <row r="16" spans="1:10" ht="51.75" customHeight="1" x14ac:dyDescent="0.2">
      <c r="A16" s="344"/>
      <c r="B16" s="206" t="s">
        <v>174</v>
      </c>
      <c r="C16" s="206" t="s">
        <v>172</v>
      </c>
      <c r="D16" s="196">
        <f t="shared" si="0"/>
        <v>2</v>
      </c>
      <c r="E16" s="207" t="s">
        <v>149</v>
      </c>
      <c r="F16" s="198"/>
      <c r="G16" s="204"/>
      <c r="H16" s="200">
        <v>0.04</v>
      </c>
      <c r="I16" s="341"/>
      <c r="J16" s="209"/>
    </row>
    <row r="17" spans="1:10" ht="55.5" customHeight="1" x14ac:dyDescent="0.2">
      <c r="A17" s="344"/>
      <c r="B17" s="206" t="s">
        <v>175</v>
      </c>
      <c r="C17" s="206" t="s">
        <v>172</v>
      </c>
      <c r="D17" s="196">
        <f t="shared" si="0"/>
        <v>2</v>
      </c>
      <c r="E17" s="54" t="s">
        <v>78</v>
      </c>
      <c r="F17" s="198"/>
      <c r="G17" s="204"/>
      <c r="H17" s="200">
        <v>0.04</v>
      </c>
      <c r="I17" s="341"/>
      <c r="J17" s="209"/>
    </row>
    <row r="18" spans="1:10" ht="50.25" customHeight="1" x14ac:dyDescent="0.2">
      <c r="A18" s="344"/>
      <c r="B18" s="206" t="s">
        <v>176</v>
      </c>
      <c r="C18" s="206" t="s">
        <v>172</v>
      </c>
      <c r="D18" s="196">
        <f t="shared" si="0"/>
        <v>2</v>
      </c>
      <c r="E18" s="207" t="s">
        <v>177</v>
      </c>
      <c r="F18" s="198"/>
      <c r="G18" s="204"/>
      <c r="H18" s="200">
        <v>0.04</v>
      </c>
      <c r="I18" s="341"/>
      <c r="J18" s="209"/>
    </row>
    <row r="19" spans="1:10" x14ac:dyDescent="0.2">
      <c r="A19" s="344"/>
      <c r="B19" s="206" t="s">
        <v>178</v>
      </c>
      <c r="C19" s="206" t="s">
        <v>163</v>
      </c>
      <c r="D19" s="196">
        <f t="shared" si="0"/>
        <v>1</v>
      </c>
      <c r="E19" s="207" t="s">
        <v>179</v>
      </c>
      <c r="F19" s="198"/>
      <c r="G19" s="204"/>
      <c r="H19" s="200">
        <v>0.02</v>
      </c>
      <c r="I19" s="342"/>
      <c r="J19" s="205"/>
    </row>
    <row r="20" spans="1:10" ht="37.5" customHeight="1" x14ac:dyDescent="0.2">
      <c r="A20" s="344" t="s">
        <v>180</v>
      </c>
      <c r="B20" s="344" t="s">
        <v>181</v>
      </c>
      <c r="C20" s="199" t="s">
        <v>163</v>
      </c>
      <c r="D20" s="196">
        <f t="shared" si="0"/>
        <v>1</v>
      </c>
      <c r="E20" s="54" t="s">
        <v>80</v>
      </c>
      <c r="F20" s="198"/>
      <c r="G20" s="204"/>
      <c r="H20" s="200">
        <v>0.02</v>
      </c>
      <c r="I20" s="340" t="str">
        <f>IFERROR(AVERAGE($G$20:$G$22)*SUM($H$20:$H$22),"")</f>
        <v/>
      </c>
      <c r="J20" s="205"/>
    </row>
    <row r="21" spans="1:10" ht="27" customHeight="1" x14ac:dyDescent="0.2">
      <c r="A21" s="344"/>
      <c r="B21" s="344"/>
      <c r="C21" s="199" t="s">
        <v>163</v>
      </c>
      <c r="D21" s="196">
        <f t="shared" si="0"/>
        <v>1</v>
      </c>
      <c r="E21" s="54" t="s">
        <v>79</v>
      </c>
      <c r="F21" s="198"/>
      <c r="G21" s="204"/>
      <c r="H21" s="200">
        <v>0.02</v>
      </c>
      <c r="I21" s="341"/>
      <c r="J21" s="68"/>
    </row>
    <row r="22" spans="1:10" ht="30" x14ac:dyDescent="0.2">
      <c r="A22" s="344"/>
      <c r="B22" s="206" t="s">
        <v>182</v>
      </c>
      <c r="C22" s="206" t="s">
        <v>163</v>
      </c>
      <c r="D22" s="196">
        <f t="shared" si="0"/>
        <v>1</v>
      </c>
      <c r="E22" s="207" t="s">
        <v>183</v>
      </c>
      <c r="F22" s="198"/>
      <c r="G22" s="204"/>
      <c r="H22" s="200">
        <v>0.02</v>
      </c>
      <c r="I22" s="342"/>
      <c r="J22" s="205"/>
    </row>
    <row r="23" spans="1:10" ht="43.5" customHeight="1" x14ac:dyDescent="0.2">
      <c r="A23" s="199" t="s">
        <v>184</v>
      </c>
      <c r="B23" s="206" t="s">
        <v>185</v>
      </c>
      <c r="C23" s="206" t="s">
        <v>163</v>
      </c>
      <c r="D23" s="196">
        <f t="shared" si="0"/>
        <v>1</v>
      </c>
      <c r="E23" s="54" t="s">
        <v>77</v>
      </c>
      <c r="F23" s="198"/>
      <c r="G23" s="204"/>
      <c r="H23" s="200">
        <v>0.02</v>
      </c>
      <c r="I23" s="210" t="str">
        <f>IFERROR(AVERAGE($G$23)*SUM($H$23),"")</f>
        <v/>
      </c>
      <c r="J23" s="209"/>
    </row>
    <row r="24" spans="1:10" ht="18.75" customHeight="1" x14ac:dyDescent="0.2">
      <c r="A24" s="344" t="s">
        <v>186</v>
      </c>
      <c r="B24" s="206" t="s">
        <v>187</v>
      </c>
      <c r="C24" s="206" t="s">
        <v>163</v>
      </c>
      <c r="D24" s="196">
        <f t="shared" si="0"/>
        <v>1</v>
      </c>
      <c r="E24" s="54"/>
      <c r="F24" s="198"/>
      <c r="G24" s="204"/>
      <c r="H24" s="200">
        <v>0.02</v>
      </c>
      <c r="I24" s="340" t="str">
        <f>IFERROR(AVERAGE($G$24:$G$25)*SUM($H$24:$H$25),"")</f>
        <v/>
      </c>
      <c r="J24" s="205"/>
    </row>
    <row r="25" spans="1:10" ht="18.75" customHeight="1" x14ac:dyDescent="0.2">
      <c r="A25" s="344"/>
      <c r="B25" s="206" t="s">
        <v>188</v>
      </c>
      <c r="C25" s="206" t="s">
        <v>163</v>
      </c>
      <c r="D25" s="196">
        <f t="shared" si="0"/>
        <v>1</v>
      </c>
      <c r="E25" s="54"/>
      <c r="F25" s="198"/>
      <c r="G25" s="204"/>
      <c r="H25" s="200">
        <v>0.02</v>
      </c>
      <c r="I25" s="342"/>
      <c r="J25" s="205"/>
    </row>
    <row r="26" spans="1:10" ht="30" x14ac:dyDescent="0.2">
      <c r="A26" s="344" t="s">
        <v>189</v>
      </c>
      <c r="B26" s="344" t="s">
        <v>190</v>
      </c>
      <c r="C26" s="344" t="s">
        <v>172</v>
      </c>
      <c r="D26" s="196">
        <f t="shared" si="0"/>
        <v>2</v>
      </c>
      <c r="E26" s="54" t="s">
        <v>76</v>
      </c>
      <c r="F26" s="198"/>
      <c r="G26" s="204"/>
      <c r="H26" s="200">
        <v>0.04</v>
      </c>
      <c r="I26" s="340" t="str">
        <f>IFERROR(AVERAGE($G$26:$G$37)*SUM($H$26:$H$37),"")</f>
        <v/>
      </c>
      <c r="J26" s="205"/>
    </row>
    <row r="27" spans="1:10" x14ac:dyDescent="0.2">
      <c r="A27" s="344"/>
      <c r="B27" s="344"/>
      <c r="C27" s="344"/>
      <c r="D27" s="196">
        <f t="shared" si="0"/>
        <v>2</v>
      </c>
      <c r="E27" s="54" t="s">
        <v>75</v>
      </c>
      <c r="F27" s="198"/>
      <c r="G27" s="204"/>
      <c r="H27" s="200">
        <v>0.04</v>
      </c>
      <c r="I27" s="341"/>
      <c r="J27" s="205"/>
    </row>
    <row r="28" spans="1:10" x14ac:dyDescent="0.2">
      <c r="A28" s="344"/>
      <c r="B28" s="344"/>
      <c r="C28" s="344"/>
      <c r="D28" s="196">
        <f t="shared" si="0"/>
        <v>2</v>
      </c>
      <c r="E28" s="54" t="s">
        <v>74</v>
      </c>
      <c r="F28" s="198"/>
      <c r="G28" s="204"/>
      <c r="H28" s="200">
        <v>0.04</v>
      </c>
      <c r="I28" s="341"/>
      <c r="J28" s="205"/>
    </row>
    <row r="29" spans="1:10" ht="30" x14ac:dyDescent="0.2">
      <c r="A29" s="344"/>
      <c r="B29" s="344" t="s">
        <v>191</v>
      </c>
      <c r="C29" s="344"/>
      <c r="D29" s="196">
        <f t="shared" si="0"/>
        <v>2</v>
      </c>
      <c r="E29" s="54" t="s">
        <v>73</v>
      </c>
      <c r="F29" s="198"/>
      <c r="G29" s="204"/>
      <c r="H29" s="200">
        <v>0.04</v>
      </c>
      <c r="I29" s="341"/>
      <c r="J29" s="68"/>
    </row>
    <row r="30" spans="1:10" ht="30" x14ac:dyDescent="0.2">
      <c r="A30" s="344"/>
      <c r="B30" s="344"/>
      <c r="C30" s="344"/>
      <c r="D30" s="196">
        <f t="shared" si="0"/>
        <v>2</v>
      </c>
      <c r="E30" s="207" t="s">
        <v>192</v>
      </c>
      <c r="F30" s="198"/>
      <c r="G30" s="204"/>
      <c r="H30" s="200">
        <v>0.04</v>
      </c>
      <c r="I30" s="341"/>
      <c r="J30" s="68"/>
    </row>
    <row r="31" spans="1:10" ht="30" x14ac:dyDescent="0.2">
      <c r="A31" s="344"/>
      <c r="B31" s="344"/>
      <c r="C31" s="344"/>
      <c r="D31" s="196">
        <f t="shared" si="0"/>
        <v>2</v>
      </c>
      <c r="E31" s="207" t="s">
        <v>193</v>
      </c>
      <c r="F31" s="198"/>
      <c r="G31" s="204"/>
      <c r="H31" s="200">
        <v>0.04</v>
      </c>
      <c r="I31" s="341"/>
      <c r="J31" s="68"/>
    </row>
    <row r="32" spans="1:10" x14ac:dyDescent="0.2">
      <c r="A32" s="344"/>
      <c r="B32" s="344" t="s">
        <v>194</v>
      </c>
      <c r="C32" s="344"/>
      <c r="D32" s="196">
        <f t="shared" si="0"/>
        <v>2</v>
      </c>
      <c r="E32" s="54" t="s">
        <v>72</v>
      </c>
      <c r="F32" s="198"/>
      <c r="G32" s="204"/>
      <c r="H32" s="200">
        <v>0.04</v>
      </c>
      <c r="I32" s="341"/>
      <c r="J32" s="68"/>
    </row>
    <row r="33" spans="1:10" x14ac:dyDescent="0.2">
      <c r="A33" s="344"/>
      <c r="B33" s="344"/>
      <c r="C33" s="344"/>
      <c r="D33" s="196">
        <f t="shared" si="0"/>
        <v>2</v>
      </c>
      <c r="E33" s="54" t="s">
        <v>71</v>
      </c>
      <c r="F33" s="198"/>
      <c r="G33" s="204"/>
      <c r="H33" s="200">
        <v>0.04</v>
      </c>
      <c r="I33" s="341"/>
      <c r="J33" s="68"/>
    </row>
    <row r="34" spans="1:10" ht="30" x14ac:dyDescent="0.2">
      <c r="A34" s="344" t="s">
        <v>195</v>
      </c>
      <c r="B34" s="344" t="s">
        <v>196</v>
      </c>
      <c r="C34" s="199" t="s">
        <v>172</v>
      </c>
      <c r="D34" s="196">
        <f t="shared" si="0"/>
        <v>2</v>
      </c>
      <c r="E34" s="207" t="s">
        <v>197</v>
      </c>
      <c r="F34" s="198"/>
      <c r="G34" s="204"/>
      <c r="H34" s="200">
        <v>0.04</v>
      </c>
      <c r="I34" s="341"/>
      <c r="J34" s="205"/>
    </row>
    <row r="35" spans="1:10" x14ac:dyDescent="0.2">
      <c r="A35" s="344"/>
      <c r="B35" s="344"/>
      <c r="C35" s="199" t="s">
        <v>163</v>
      </c>
      <c r="D35" s="196">
        <f t="shared" si="0"/>
        <v>1</v>
      </c>
      <c r="E35" s="207" t="s">
        <v>198</v>
      </c>
      <c r="F35" s="198"/>
      <c r="G35" s="204"/>
      <c r="H35" s="200">
        <v>0.02</v>
      </c>
      <c r="I35" s="341"/>
      <c r="J35" s="68"/>
    </row>
    <row r="36" spans="1:10" x14ac:dyDescent="0.2">
      <c r="A36" s="344"/>
      <c r="B36" s="344"/>
      <c r="C36" s="199" t="s">
        <v>163</v>
      </c>
      <c r="D36" s="196">
        <f t="shared" si="0"/>
        <v>1</v>
      </c>
      <c r="E36" s="207" t="s">
        <v>199</v>
      </c>
      <c r="F36" s="198"/>
      <c r="G36" s="204"/>
      <c r="H36" s="200">
        <v>0.02</v>
      </c>
      <c r="I36" s="341"/>
      <c r="J36" s="68"/>
    </row>
    <row r="37" spans="1:10" x14ac:dyDescent="0.2">
      <c r="A37" s="344"/>
      <c r="B37" s="344"/>
      <c r="C37" s="199" t="s">
        <v>172</v>
      </c>
      <c r="D37" s="196">
        <f t="shared" si="0"/>
        <v>2</v>
      </c>
      <c r="E37" s="207" t="s">
        <v>200</v>
      </c>
      <c r="F37" s="198"/>
      <c r="G37" s="204"/>
      <c r="H37" s="200">
        <v>0.04</v>
      </c>
      <c r="I37" s="342"/>
      <c r="J37" s="68"/>
    </row>
    <row r="38" spans="1:10" x14ac:dyDescent="0.2">
      <c r="A38" s="344" t="s">
        <v>205</v>
      </c>
      <c r="B38" s="199" t="s">
        <v>201</v>
      </c>
      <c r="C38" s="199" t="s">
        <v>163</v>
      </c>
      <c r="D38" s="196">
        <f t="shared" si="0"/>
        <v>1</v>
      </c>
      <c r="E38" s="54" t="s">
        <v>70</v>
      </c>
      <c r="F38" s="198"/>
      <c r="G38" s="204"/>
      <c r="H38" s="200">
        <v>0.02</v>
      </c>
      <c r="I38" s="340" t="str">
        <f>IFERROR(AVERAGE($G$38:$G$41)*SUM($H$38:$H$41),"")</f>
        <v/>
      </c>
      <c r="J38" s="68"/>
    </row>
    <row r="39" spans="1:10" ht="31.5" customHeight="1" x14ac:dyDescent="0.2">
      <c r="A39" s="344"/>
      <c r="B39" s="199" t="s">
        <v>202</v>
      </c>
      <c r="C39" s="199" t="s">
        <v>172</v>
      </c>
      <c r="D39" s="196">
        <f t="shared" si="0"/>
        <v>2</v>
      </c>
      <c r="E39" s="54" t="s">
        <v>69</v>
      </c>
      <c r="F39" s="198"/>
      <c r="G39" s="204"/>
      <c r="H39" s="200">
        <v>0.04</v>
      </c>
      <c r="I39" s="341"/>
      <c r="J39" s="68"/>
    </row>
    <row r="40" spans="1:10" x14ac:dyDescent="0.2">
      <c r="A40" s="344"/>
      <c r="B40" s="199" t="s">
        <v>203</v>
      </c>
      <c r="C40" s="199" t="s">
        <v>163</v>
      </c>
      <c r="D40" s="196">
        <f t="shared" si="0"/>
        <v>1</v>
      </c>
      <c r="E40" s="54"/>
      <c r="F40" s="198"/>
      <c r="G40" s="204"/>
      <c r="H40" s="200">
        <v>0.02</v>
      </c>
      <c r="I40" s="341"/>
      <c r="J40" s="68"/>
    </row>
    <row r="41" spans="1:10" x14ac:dyDescent="0.2">
      <c r="A41" s="344"/>
      <c r="B41" s="199" t="s">
        <v>204</v>
      </c>
      <c r="C41" s="199" t="s">
        <v>163</v>
      </c>
      <c r="D41" s="196">
        <f t="shared" si="0"/>
        <v>1</v>
      </c>
      <c r="E41" s="54"/>
      <c r="F41" s="198"/>
      <c r="G41" s="204"/>
      <c r="H41" s="200">
        <v>0.02</v>
      </c>
      <c r="I41" s="342"/>
      <c r="J41" s="68"/>
    </row>
    <row r="42" spans="1:10" ht="18.75" x14ac:dyDescent="0.2">
      <c r="A42" s="343" t="s">
        <v>152</v>
      </c>
      <c r="B42" s="343"/>
      <c r="C42" s="343"/>
      <c r="D42" s="343"/>
      <c r="E42" s="343"/>
      <c r="F42" s="157"/>
      <c r="G42" s="197"/>
      <c r="H42" s="158">
        <f>SUM(H8:H41)</f>
        <v>1.0000000000000004</v>
      </c>
      <c r="I42" s="202">
        <f>SUM(I8:I41)</f>
        <v>0</v>
      </c>
      <c r="J42" s="159" t="str">
        <f>IF(I42&lt;=0,"",IF(I42&lt;=3.8,"Concepto Negativo del Proceso",IF(I42&lt;=4.4,"Concepto Positivo de Viabilidad con Recomendaciones","Concepto Positivo de Viabilidad")))</f>
        <v/>
      </c>
    </row>
  </sheetData>
  <sheetProtection algorithmName="SHA-512" hashValue="ZHPnII70cnzGUI5xkonc10G2RGcNZ7a3SS2vP4xCvj/mIkAQFUXqEpa+2WPF49ni4lV2Gd7teYaixDVZUJSdXg==" saltValue="Vivp0yeoCC6YyalgbztLnw==" spinCount="100000" sheet="1" selectLockedCells="1"/>
  <mergeCells count="31">
    <mergeCell ref="B3:J3"/>
    <mergeCell ref="B4:J4"/>
    <mergeCell ref="A1:J1"/>
    <mergeCell ref="F6:I6"/>
    <mergeCell ref="J6:J7"/>
    <mergeCell ref="A8:A13"/>
    <mergeCell ref="B8:B13"/>
    <mergeCell ref="I8:I13"/>
    <mergeCell ref="A6:A7"/>
    <mergeCell ref="B6:B7"/>
    <mergeCell ref="C6:C7"/>
    <mergeCell ref="D6:D7"/>
    <mergeCell ref="E6:E7"/>
    <mergeCell ref="A14:A19"/>
    <mergeCell ref="I14:I19"/>
    <mergeCell ref="A20:A22"/>
    <mergeCell ref="B20:B21"/>
    <mergeCell ref="I20:I22"/>
    <mergeCell ref="A24:A25"/>
    <mergeCell ref="I24:I25"/>
    <mergeCell ref="A26:A33"/>
    <mergeCell ref="B26:B28"/>
    <mergeCell ref="C26:C33"/>
    <mergeCell ref="I26:I37"/>
    <mergeCell ref="I38:I41"/>
    <mergeCell ref="A42:E42"/>
    <mergeCell ref="B29:B31"/>
    <mergeCell ref="B32:B33"/>
    <mergeCell ref="A34:A37"/>
    <mergeCell ref="B34:B37"/>
    <mergeCell ref="A38:A41"/>
  </mergeCells>
  <conditionalFormatting sqref="J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G41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3">
    <dataValidation type="list" allowBlank="1" showInputMessage="1" showErrorMessage="1" sqref="F8:F41" xr:uid="{8F63D0F8-2C52-4C4B-AF21-0E4588214974}">
      <formula1>APLICA</formula1>
    </dataValidation>
    <dataValidation type="list" allowBlank="1" showInputMessage="1" showErrorMessage="1" sqref="B23" xr:uid="{08C5CCA3-9D16-416A-BD9D-7C2F9571A3BB}">
      <formula1>Tipologia</formula1>
    </dataValidation>
    <dataValidation type="list" allowBlank="1" showInputMessage="1" showErrorMessage="1" sqref="G8:G41" xr:uid="{564865DB-F573-4CA0-958C-50D3766DEE37}">
      <formula1>CALIFICACION</formula1>
    </dataValidation>
  </dataValidation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C1:R1016"/>
  <sheetViews>
    <sheetView showGridLines="0" zoomScale="90" zoomScaleNormal="90" workbookViewId="0">
      <pane xSplit="3" ySplit="14" topLeftCell="D15" activePane="bottomRight" state="frozen"/>
      <selection pane="topRight" activeCell="C1" sqref="C1"/>
      <selection pane="bottomLeft" activeCell="A14" sqref="A14"/>
      <selection pane="bottomRight" activeCell="J26" sqref="J26"/>
    </sheetView>
  </sheetViews>
  <sheetFormatPr baseColWidth="10" defaultColWidth="0" defaultRowHeight="12.75" x14ac:dyDescent="0.2"/>
  <cols>
    <col min="1" max="1" width="0" style="37" hidden="1" customWidth="1"/>
    <col min="2" max="3" width="11.42578125" style="37"/>
    <col min="4" max="4" width="28.28515625" style="37" customWidth="1"/>
    <col min="5" max="5" width="17.28515625" style="37" customWidth="1"/>
    <col min="6" max="6" width="11.42578125" style="37"/>
    <col min="7" max="7" width="16.85546875" style="37" customWidth="1"/>
    <col min="8" max="8" width="15.28515625" style="56" customWidth="1"/>
    <col min="9" max="9" width="13.7109375" style="37" customWidth="1"/>
    <col min="10" max="11" width="14.140625" style="37" customWidth="1"/>
    <col min="12" max="13" width="15" style="37" customWidth="1"/>
    <col min="14" max="14" width="18.7109375" style="37" customWidth="1"/>
    <col min="15" max="15" width="16.140625" style="37" customWidth="1"/>
    <col min="16" max="16" width="11.42578125" style="37" customWidth="1"/>
    <col min="17" max="18" width="11.42578125" style="37" hidden="1" customWidth="1"/>
    <col min="19" max="19" width="0" style="37" hidden="1" customWidth="1"/>
    <col min="20" max="16384" width="0" style="37" hidden="1"/>
  </cols>
  <sheetData>
    <row r="1" spans="3:16" x14ac:dyDescent="0.2">
      <c r="H1" s="37"/>
    </row>
    <row r="2" spans="3:16" x14ac:dyDescent="0.2">
      <c r="H2" s="37"/>
    </row>
    <row r="3" spans="3:16" x14ac:dyDescent="0.2">
      <c r="H3" s="37"/>
    </row>
    <row r="4" spans="3:16" x14ac:dyDescent="0.2">
      <c r="H4" s="37"/>
    </row>
    <row r="5" spans="3:16" x14ac:dyDescent="0.2">
      <c r="H5" s="37"/>
    </row>
    <row r="6" spans="3:16" ht="16.5" x14ac:dyDescent="0.2">
      <c r="C6" s="357"/>
      <c r="D6" s="358"/>
      <c r="H6" s="37"/>
    </row>
    <row r="7" spans="3:16" x14ac:dyDescent="0.2">
      <c r="C7" s="245" t="s">
        <v>207</v>
      </c>
      <c r="H7" s="37"/>
    </row>
    <row r="8" spans="3:16" ht="15" customHeight="1" x14ac:dyDescent="0.2">
      <c r="H8" s="37"/>
    </row>
    <row r="9" spans="3:16" ht="23.25" customHeight="1" x14ac:dyDescent="0.2">
      <c r="C9" s="362" t="s">
        <v>49</v>
      </c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</row>
    <row r="10" spans="3:16" x14ac:dyDescent="0.2">
      <c r="H10" s="37"/>
    </row>
    <row r="11" spans="3:16" x14ac:dyDescent="0.2">
      <c r="H11" s="37"/>
    </row>
    <row r="12" spans="3:16" ht="27.75" customHeight="1" x14ac:dyDescent="0.2">
      <c r="C12" s="329" t="s">
        <v>109</v>
      </c>
      <c r="D12" s="329"/>
      <c r="E12" s="329"/>
      <c r="F12" s="329"/>
      <c r="G12" s="329"/>
      <c r="H12" s="359" t="s">
        <v>90</v>
      </c>
      <c r="I12" s="360"/>
      <c r="J12" s="360"/>
      <c r="K12" s="360"/>
      <c r="L12" s="360"/>
      <c r="M12" s="360"/>
      <c r="N12" s="361"/>
    </row>
    <row r="13" spans="3:16" ht="15.75" customHeight="1" x14ac:dyDescent="0.2">
      <c r="C13" s="325" t="s">
        <v>27</v>
      </c>
      <c r="D13" s="326"/>
      <c r="E13" s="326"/>
      <c r="F13" s="326"/>
      <c r="G13" s="327"/>
      <c r="H13" s="325" t="s">
        <v>48</v>
      </c>
      <c r="I13" s="326"/>
      <c r="J13" s="326"/>
      <c r="K13" s="326"/>
      <c r="L13" s="326"/>
      <c r="M13" s="326"/>
      <c r="N13" s="327"/>
    </row>
    <row r="14" spans="3:16" ht="31.5" x14ac:dyDescent="0.2">
      <c r="C14" s="23" t="s">
        <v>9</v>
      </c>
      <c r="D14" s="23" t="s">
        <v>0</v>
      </c>
      <c r="E14" s="4" t="s">
        <v>10</v>
      </c>
      <c r="F14" s="4" t="s">
        <v>3</v>
      </c>
      <c r="G14" s="4" t="s">
        <v>110</v>
      </c>
      <c r="H14" s="4" t="s">
        <v>25</v>
      </c>
      <c r="I14" s="4" t="s">
        <v>111</v>
      </c>
      <c r="J14" s="4" t="s">
        <v>26</v>
      </c>
      <c r="K14" s="4" t="s">
        <v>112</v>
      </c>
      <c r="L14" s="4" t="s">
        <v>113</v>
      </c>
      <c r="M14" s="4" t="s">
        <v>44</v>
      </c>
      <c r="N14" s="4" t="s">
        <v>39</v>
      </c>
    </row>
    <row r="15" spans="3:16" ht="22.9" customHeight="1" x14ac:dyDescent="0.2">
      <c r="C15" s="319"/>
      <c r="D15" s="317" t="s">
        <v>251</v>
      </c>
      <c r="E15" s="320"/>
      <c r="F15" s="320"/>
      <c r="G15" s="320"/>
      <c r="H15" s="320"/>
      <c r="I15" s="320"/>
      <c r="J15" s="320"/>
      <c r="K15" s="320"/>
      <c r="L15" s="320"/>
      <c r="M15" s="320"/>
      <c r="N15" s="320"/>
    </row>
    <row r="16" spans="3:16" ht="15.75" x14ac:dyDescent="0.2">
      <c r="C16" s="14">
        <v>1</v>
      </c>
      <c r="D16" s="282" t="s">
        <v>219</v>
      </c>
      <c r="E16" s="287">
        <v>28</v>
      </c>
      <c r="F16" s="283" t="s">
        <v>3</v>
      </c>
      <c r="G16" s="284">
        <v>655400</v>
      </c>
      <c r="H16" s="79">
        <v>45809</v>
      </c>
      <c r="I16" s="57">
        <f>IFERROR(IF(M16="ICCP- ICOCIV",VLOOKUP(H16,'INDICES-ICOCIV'!$A$1:$B$313,2,0),IF(M16="IPC",VLOOKUP(H16,'INDICES IPC'!$A$7:$E$1003,2,0),0)),"")</f>
        <v>150.28768914591083</v>
      </c>
      <c r="J16" s="79">
        <v>45992</v>
      </c>
      <c r="K16" s="57">
        <f>IFERROR(IF(M16="ICCP- ICOCIV",VLOOKUP(J16,'INDICES-ICOCIV'!$A$1:$B$307,2,0),IF(M16="IPC",VLOOKUP(J16,'INDICES IPC'!$A$7:$E$1003,2,0),0)),"")</f>
        <v>152.26692388670631</v>
      </c>
      <c r="L16" s="240">
        <f>+IFERROR((K16/I16),"")</f>
        <v>1.0131696398556895</v>
      </c>
      <c r="M16" s="82" t="s">
        <v>23</v>
      </c>
      <c r="N16" s="285">
        <f t="shared" ref="N16:N23" si="0">ROUND(IFERROR(G16*L16,0),0)</f>
        <v>664031</v>
      </c>
      <c r="O16" s="291">
        <f>N16*E16</f>
        <v>18592868</v>
      </c>
      <c r="P16" s="36"/>
    </row>
    <row r="17" spans="3:16" ht="25.5" x14ac:dyDescent="0.2">
      <c r="C17" s="14">
        <f>+C16+1</f>
        <v>2</v>
      </c>
      <c r="D17" s="282" t="s">
        <v>220</v>
      </c>
      <c r="E17" s="287">
        <v>7</v>
      </c>
      <c r="F17" s="283" t="s">
        <v>3</v>
      </c>
      <c r="G17" s="284">
        <v>19131500</v>
      </c>
      <c r="H17" s="79">
        <v>45809</v>
      </c>
      <c r="I17" s="57">
        <f>IFERROR(IF(M17="ICCP- ICOCIV",VLOOKUP(H17,'INDICES-ICOCIV'!$A$1:$B$313,2,0),IF(M17="IPC",VLOOKUP(H17,'INDICES IPC'!$A$7:$E$1003,2,0),0)),"")</f>
        <v>150.28768914591083</v>
      </c>
      <c r="J17" s="79">
        <v>45992</v>
      </c>
      <c r="K17" s="57">
        <f>IFERROR(IF(M17="ICCP- ICOCIV",VLOOKUP(J17,'INDICES-ICOCIV'!$A$1:$B$307,2,0),IF(M17="IPC",VLOOKUP(J17,'INDICES IPC'!$A$7:$E$1003,2,0),0)),"")</f>
        <v>152.26692388670631</v>
      </c>
      <c r="L17" s="58">
        <f t="shared" ref="L17:L80" si="1">+IFERROR((K17/I17),"")</f>
        <v>1.0131696398556895</v>
      </c>
      <c r="M17" s="82" t="s">
        <v>23</v>
      </c>
      <c r="N17" s="285">
        <f t="shared" si="0"/>
        <v>19383455</v>
      </c>
      <c r="O17" s="291">
        <f t="shared" ref="O17:O23" si="2">N17*E17</f>
        <v>135684185</v>
      </c>
      <c r="P17" s="36"/>
    </row>
    <row r="18" spans="3:16" ht="25.5" x14ac:dyDescent="0.2">
      <c r="C18" s="14">
        <f t="shared" ref="C18:C81" si="3">+C17+1</f>
        <v>3</v>
      </c>
      <c r="D18" s="282" t="s">
        <v>221</v>
      </c>
      <c r="E18" s="287">
        <v>7</v>
      </c>
      <c r="F18" s="283" t="s">
        <v>3</v>
      </c>
      <c r="G18" s="284">
        <v>55525900</v>
      </c>
      <c r="H18" s="79">
        <v>45809</v>
      </c>
      <c r="I18" s="57">
        <f>IFERROR(IF(M18="ICCP- ICOCIV",VLOOKUP(H18,'INDICES-ICOCIV'!$A$1:$B$313,2,0),IF(M18="IPC",VLOOKUP(H18,'INDICES IPC'!$A$7:$E$1003,2,0),0)),"")</f>
        <v>150.28768914591083</v>
      </c>
      <c r="J18" s="79">
        <v>45992</v>
      </c>
      <c r="K18" s="57">
        <f>IFERROR(IF(M18="ICCP- ICOCIV",VLOOKUP(J18,'INDICES-ICOCIV'!$A$1:$B$307,2,0),IF(M18="IPC",VLOOKUP(J18,'INDICES IPC'!$A$7:$E$1003,2,0),0)),"")</f>
        <v>152.26692388670631</v>
      </c>
      <c r="L18" s="58">
        <f t="shared" si="1"/>
        <v>1.0131696398556895</v>
      </c>
      <c r="M18" s="82" t="s">
        <v>23</v>
      </c>
      <c r="N18" s="285">
        <f t="shared" si="0"/>
        <v>56257156</v>
      </c>
      <c r="O18" s="291">
        <f t="shared" si="2"/>
        <v>393800092</v>
      </c>
      <c r="P18" s="36"/>
    </row>
    <row r="19" spans="3:16" ht="15.75" x14ac:dyDescent="0.2">
      <c r="C19" s="14">
        <f t="shared" si="3"/>
        <v>4</v>
      </c>
      <c r="D19" s="282" t="s">
        <v>222</v>
      </c>
      <c r="E19" s="287">
        <v>7</v>
      </c>
      <c r="F19" s="283" t="s">
        <v>3</v>
      </c>
      <c r="G19" s="284">
        <v>2303847</v>
      </c>
      <c r="H19" s="79">
        <v>45809</v>
      </c>
      <c r="I19" s="57">
        <f>IFERROR(IF(M19="ICCP- ICOCIV",VLOOKUP(H19,'INDICES-ICOCIV'!$A$1:$B$313,2,0),IF(M19="IPC",VLOOKUP(H19,'INDICES IPC'!$A$7:$E$1003,2,0),0)),"")</f>
        <v>150.28768914591083</v>
      </c>
      <c r="J19" s="79">
        <v>45992</v>
      </c>
      <c r="K19" s="57">
        <f>IFERROR(IF(M19="ICCP- ICOCIV",VLOOKUP(J19,'INDICES-ICOCIV'!$A$1:$B$307,2,0),IF(M19="IPC",VLOOKUP(J19,'INDICES IPC'!$A$7:$E$1003,2,0),0)),"")</f>
        <v>152.26692388670631</v>
      </c>
      <c r="L19" s="58">
        <f t="shared" si="1"/>
        <v>1.0131696398556895</v>
      </c>
      <c r="M19" s="82" t="s">
        <v>23</v>
      </c>
      <c r="N19" s="285">
        <f t="shared" si="0"/>
        <v>2334188</v>
      </c>
      <c r="O19" s="291">
        <f t="shared" si="2"/>
        <v>16339316</v>
      </c>
      <c r="P19" s="36"/>
    </row>
    <row r="20" spans="3:16" ht="15.75" x14ac:dyDescent="0.2">
      <c r="C20" s="14">
        <f t="shared" si="3"/>
        <v>5</v>
      </c>
      <c r="D20" s="282" t="s">
        <v>223</v>
      </c>
      <c r="E20" s="287">
        <v>7</v>
      </c>
      <c r="F20" s="283" t="s">
        <v>3</v>
      </c>
      <c r="G20" s="284">
        <v>1851600</v>
      </c>
      <c r="H20" s="79">
        <v>45809</v>
      </c>
      <c r="I20" s="57">
        <f>IFERROR(IF(M20="ICCP- ICOCIV",VLOOKUP(H20,'INDICES-ICOCIV'!$A$1:$B$313,2,0),IF(M20="IPC",VLOOKUP(H20,'INDICES IPC'!$A$7:$E$1003,2,0),0)),"")</f>
        <v>150.28768914591083</v>
      </c>
      <c r="J20" s="79">
        <v>45992</v>
      </c>
      <c r="K20" s="57">
        <f>IFERROR(IF(M20="ICCP- ICOCIV",VLOOKUP(J20,'INDICES-ICOCIV'!$A$1:$B$307,2,0),IF(M20="IPC",VLOOKUP(J20,'INDICES IPC'!$A$7:$E$1003,2,0),0)),"")</f>
        <v>152.26692388670631</v>
      </c>
      <c r="L20" s="58">
        <f t="shared" si="1"/>
        <v>1.0131696398556895</v>
      </c>
      <c r="M20" s="82" t="s">
        <v>23</v>
      </c>
      <c r="N20" s="285">
        <f t="shared" si="0"/>
        <v>1875985</v>
      </c>
      <c r="O20" s="291">
        <f t="shared" si="2"/>
        <v>13131895</v>
      </c>
      <c r="P20" s="36"/>
    </row>
    <row r="21" spans="3:16" ht="15.75" x14ac:dyDescent="0.2">
      <c r="C21" s="14">
        <f t="shared" si="3"/>
        <v>6</v>
      </c>
      <c r="D21" s="282" t="s">
        <v>224</v>
      </c>
      <c r="E21" s="287">
        <v>14</v>
      </c>
      <c r="F21" s="283" t="s">
        <v>3</v>
      </c>
      <c r="G21" s="284">
        <v>3826500</v>
      </c>
      <c r="H21" s="79">
        <v>45809</v>
      </c>
      <c r="I21" s="57">
        <f>IFERROR(IF(M21="ICCP- ICOCIV",VLOOKUP(H21,'INDICES-ICOCIV'!$A$1:$B$313,2,0),IF(M21="IPC",VLOOKUP(H21,'INDICES IPC'!$A$7:$E$1003,2,0),0)),"")</f>
        <v>150.28768914591083</v>
      </c>
      <c r="J21" s="79">
        <v>45992</v>
      </c>
      <c r="K21" s="57">
        <f>IFERROR(IF(M21="ICCP- ICOCIV",VLOOKUP(J21,'INDICES-ICOCIV'!$A$1:$B$307,2,0),IF(M21="IPC",VLOOKUP(J21,'INDICES IPC'!$A$7:$E$1003,2,0),0)),"")</f>
        <v>152.26692388670631</v>
      </c>
      <c r="L21" s="58">
        <f t="shared" si="1"/>
        <v>1.0131696398556895</v>
      </c>
      <c r="M21" s="82" t="s">
        <v>23</v>
      </c>
      <c r="N21" s="285">
        <f t="shared" si="0"/>
        <v>3876894</v>
      </c>
      <c r="O21" s="291">
        <f t="shared" si="2"/>
        <v>54276516</v>
      </c>
      <c r="P21" s="36"/>
    </row>
    <row r="22" spans="3:16" ht="15.75" x14ac:dyDescent="0.2">
      <c r="C22" s="14">
        <f t="shared" si="3"/>
        <v>7</v>
      </c>
      <c r="D22" s="282" t="s">
        <v>225</v>
      </c>
      <c r="E22" s="287">
        <v>14</v>
      </c>
      <c r="F22" s="283" t="s">
        <v>3</v>
      </c>
      <c r="G22" s="284">
        <v>1928100</v>
      </c>
      <c r="H22" s="79">
        <v>45809</v>
      </c>
      <c r="I22" s="57">
        <f>IFERROR(IF(M22="ICCP- ICOCIV",VLOOKUP(H22,'INDICES-ICOCIV'!$A$1:$B$313,2,0),IF(M22="IPC",VLOOKUP(H22,'INDICES IPC'!$A$7:$E$1003,2,0),0)),"")</f>
        <v>150.28768914591083</v>
      </c>
      <c r="J22" s="79">
        <v>45992</v>
      </c>
      <c r="K22" s="57">
        <f>IFERROR(IF(M22="ICCP- ICOCIV",VLOOKUP(J22,'INDICES-ICOCIV'!$A$1:$B$307,2,0),IF(M22="IPC",VLOOKUP(J22,'INDICES IPC'!$A$7:$E$1003,2,0),0)),"")</f>
        <v>152.26692388670631</v>
      </c>
      <c r="L22" s="58">
        <f t="shared" si="1"/>
        <v>1.0131696398556895</v>
      </c>
      <c r="M22" s="82" t="s">
        <v>23</v>
      </c>
      <c r="N22" s="285">
        <f t="shared" si="0"/>
        <v>1953492</v>
      </c>
      <c r="O22" s="291">
        <f t="shared" si="2"/>
        <v>27348888</v>
      </c>
      <c r="P22" s="36"/>
    </row>
    <row r="23" spans="3:16" ht="15.75" x14ac:dyDescent="0.2">
      <c r="C23" s="14">
        <f t="shared" si="3"/>
        <v>8</v>
      </c>
      <c r="D23" s="282" t="s">
        <v>226</v>
      </c>
      <c r="E23" s="287">
        <v>14</v>
      </c>
      <c r="F23" s="283" t="s">
        <v>3</v>
      </c>
      <c r="G23" s="284">
        <v>2336600</v>
      </c>
      <c r="H23" s="79">
        <v>45809</v>
      </c>
      <c r="I23" s="57">
        <f>IFERROR(IF(M23="ICCP- ICOCIV",VLOOKUP(H23,'INDICES-ICOCIV'!$A$1:$B$313,2,0),IF(M23="IPC",VLOOKUP(H23,'INDICES IPC'!$A$7:$E$1003,2,0),0)),"")</f>
        <v>150.28768914591083</v>
      </c>
      <c r="J23" s="79">
        <v>45992</v>
      </c>
      <c r="K23" s="57">
        <f>IFERROR(IF(M23="ICCP- ICOCIV",VLOOKUP(J23,'INDICES-ICOCIV'!$A$1:$B$307,2,0),IF(M23="IPC",VLOOKUP(J23,'INDICES IPC'!$A$7:$E$1003,2,0),0)),"")</f>
        <v>152.26692388670631</v>
      </c>
      <c r="L23" s="58">
        <f t="shared" si="1"/>
        <v>1.0131696398556895</v>
      </c>
      <c r="M23" s="82" t="s">
        <v>23</v>
      </c>
      <c r="N23" s="285">
        <f t="shared" si="0"/>
        <v>2367372</v>
      </c>
      <c r="O23" s="291">
        <f t="shared" si="2"/>
        <v>33143208</v>
      </c>
      <c r="P23" s="36"/>
    </row>
    <row r="24" spans="3:16" ht="16.5" x14ac:dyDescent="0.2">
      <c r="C24" s="14"/>
      <c r="D24" s="77"/>
      <c r="E24" s="77"/>
      <c r="F24" s="77"/>
      <c r="G24" s="78"/>
      <c r="H24" s="79"/>
      <c r="I24" s="57"/>
      <c r="J24" s="79"/>
      <c r="K24" s="57"/>
      <c r="L24" s="233" t="s">
        <v>57</v>
      </c>
      <c r="M24" s="82"/>
      <c r="N24" s="285">
        <f>SUM(N16:N23)</f>
        <v>88712573</v>
      </c>
      <c r="O24" s="285">
        <f>SUM(O16:O23)</f>
        <v>692316968</v>
      </c>
      <c r="P24" s="36"/>
    </row>
    <row r="25" spans="3:16" ht="16.5" x14ac:dyDescent="0.2">
      <c r="C25" s="14"/>
      <c r="D25" s="77"/>
      <c r="E25" s="77"/>
      <c r="F25" s="77"/>
      <c r="G25" s="78"/>
      <c r="H25" s="79"/>
      <c r="I25" s="57"/>
      <c r="J25" s="79"/>
      <c r="K25" s="57"/>
      <c r="L25" s="58"/>
      <c r="M25" s="82"/>
      <c r="N25" s="233"/>
      <c r="P25" s="36"/>
    </row>
    <row r="26" spans="3:16" ht="16.5" x14ac:dyDescent="0.2">
      <c r="C26" s="14"/>
      <c r="D26" s="77"/>
      <c r="E26" s="77"/>
      <c r="F26" s="77"/>
      <c r="G26" s="78"/>
      <c r="H26" s="79"/>
      <c r="I26" s="57"/>
      <c r="J26" s="79"/>
      <c r="K26" s="57"/>
      <c r="L26" s="58"/>
      <c r="M26" s="82"/>
      <c r="N26" s="233"/>
      <c r="P26" s="36"/>
    </row>
    <row r="27" spans="3:16" ht="16.5" x14ac:dyDescent="0.2">
      <c r="C27" s="14"/>
      <c r="D27" s="77"/>
      <c r="E27" s="77"/>
      <c r="F27" s="77"/>
      <c r="G27" s="78"/>
      <c r="H27" s="79"/>
      <c r="I27" s="57"/>
      <c r="J27" s="79"/>
      <c r="K27" s="57"/>
      <c r="L27" s="58"/>
      <c r="M27" s="82"/>
      <c r="N27" s="233"/>
      <c r="P27" s="36"/>
    </row>
    <row r="28" spans="3:16" ht="16.5" x14ac:dyDescent="0.2">
      <c r="C28" s="14"/>
      <c r="D28" s="77"/>
      <c r="E28" s="77"/>
      <c r="F28" s="77"/>
      <c r="G28" s="78"/>
      <c r="H28" s="79"/>
      <c r="I28" s="57"/>
      <c r="J28" s="79"/>
      <c r="K28" s="57"/>
      <c r="L28" s="58"/>
      <c r="M28" s="82"/>
      <c r="N28" s="233"/>
      <c r="P28" s="36"/>
    </row>
    <row r="29" spans="3:16" ht="16.5" x14ac:dyDescent="0.2">
      <c r="C29" s="14"/>
      <c r="D29" s="77"/>
      <c r="E29" s="77"/>
      <c r="F29" s="77"/>
      <c r="G29" s="78"/>
      <c r="H29" s="79"/>
      <c r="I29" s="57"/>
      <c r="J29" s="79"/>
      <c r="K29" s="57"/>
      <c r="L29" s="58"/>
      <c r="M29" s="82"/>
      <c r="N29" s="233"/>
      <c r="P29" s="36"/>
    </row>
    <row r="30" spans="3:16" ht="16.5" x14ac:dyDescent="0.2">
      <c r="C30" s="14"/>
      <c r="D30" s="77"/>
      <c r="E30" s="77"/>
      <c r="F30" s="77"/>
      <c r="G30" s="78"/>
      <c r="H30" s="79"/>
      <c r="I30" s="57"/>
      <c r="J30" s="79"/>
      <c r="K30" s="57"/>
      <c r="L30" s="58"/>
      <c r="M30" s="82"/>
      <c r="N30" s="233"/>
      <c r="P30" s="36"/>
    </row>
    <row r="31" spans="3:16" ht="16.5" x14ac:dyDescent="0.2">
      <c r="C31" s="14"/>
      <c r="D31" s="77"/>
      <c r="E31" s="77"/>
      <c r="F31" s="77"/>
      <c r="G31" s="78"/>
      <c r="H31" s="79"/>
      <c r="I31" s="57"/>
      <c r="J31" s="79"/>
      <c r="K31" s="57"/>
      <c r="L31" s="58"/>
      <c r="M31" s="82"/>
      <c r="N31" s="233"/>
      <c r="P31" s="36"/>
    </row>
    <row r="32" spans="3:16" ht="16.5" x14ac:dyDescent="0.2">
      <c r="C32" s="14"/>
      <c r="D32" s="77"/>
      <c r="E32" s="77"/>
      <c r="F32" s="77"/>
      <c r="G32" s="78"/>
      <c r="H32" s="79"/>
      <c r="I32" s="57">
        <f>IFERROR(IF(M32="ICCP- ICOCIV",VLOOKUP(H32,'INDICES-ICOCIV'!$A$1:$B$313,2,0),IF(M32="IPC",VLOOKUP(H32,'INDICES IPC'!$A$7:$E$1003,2,0),0)),"")</f>
        <v>0</v>
      </c>
      <c r="J32" s="79"/>
      <c r="K32" s="57">
        <f>IFERROR(IF(M32="ICCP- ICOCIV",VLOOKUP(J32,'INDICES-ICOCIV'!$A$1:$B$307,2,0),IF(M32="IPC",VLOOKUP(J32,'INDICES IPC'!$A$7:$E$1003,2,0),0)),"")</f>
        <v>0</v>
      </c>
      <c r="L32" s="58" t="str">
        <f t="shared" si="1"/>
        <v/>
      </c>
      <c r="M32" s="82"/>
      <c r="N32" s="233">
        <f t="shared" ref="N32:N80" si="4">IFERROR(G32*L32,0)</f>
        <v>0</v>
      </c>
      <c r="P32" s="36"/>
    </row>
    <row r="33" spans="3:16" ht="16.5" x14ac:dyDescent="0.2">
      <c r="C33" s="14"/>
      <c r="D33" s="77"/>
      <c r="E33" s="77"/>
      <c r="F33" s="77"/>
      <c r="G33" s="78"/>
      <c r="H33" s="79"/>
      <c r="I33" s="57">
        <f>IFERROR(IF(M33="ICCP- ICOCIV",VLOOKUP(H33,'INDICES-ICOCIV'!$A$1:$B$313,2,0),IF(M33="IPC",VLOOKUP(H33,'INDICES IPC'!$A$7:$E$1003,2,0),0)),"")</f>
        <v>0</v>
      </c>
      <c r="J33" s="79"/>
      <c r="K33" s="57">
        <f>IFERROR(IF(M33="ICCP- ICOCIV",VLOOKUP(J33,'INDICES-ICOCIV'!$A$1:$B$307,2,0),IF(M33="IPC",VLOOKUP(J33,'INDICES IPC'!$A$7:$E$1003,2,0),0)),"")</f>
        <v>0</v>
      </c>
      <c r="L33" s="58" t="str">
        <f t="shared" si="1"/>
        <v/>
      </c>
      <c r="M33" s="82"/>
      <c r="N33" s="233">
        <f t="shared" si="4"/>
        <v>0</v>
      </c>
      <c r="P33" s="36"/>
    </row>
    <row r="34" spans="3:16" ht="16.5" x14ac:dyDescent="0.2">
      <c r="C34" s="14"/>
      <c r="D34" s="77"/>
      <c r="E34" s="77"/>
      <c r="F34" s="77"/>
      <c r="G34" s="78"/>
      <c r="H34" s="79"/>
      <c r="I34" s="57">
        <f>IFERROR(IF(M34="ICCP- ICOCIV",VLOOKUP(H34,'INDICES-ICOCIV'!$A$1:$B$313,2,0),IF(M34="IPC",VLOOKUP(H34,'INDICES IPC'!$A$7:$E$1003,2,0),0)),"")</f>
        <v>0</v>
      </c>
      <c r="J34" s="79"/>
      <c r="K34" s="57">
        <f>IFERROR(IF(M34="ICCP- ICOCIV",VLOOKUP(J34,'INDICES-ICOCIV'!$A$1:$B$307,2,0),IF(M34="IPC",VLOOKUP(J34,'INDICES IPC'!$A$7:$E$1003,2,0),0)),"")</f>
        <v>0</v>
      </c>
      <c r="L34" s="58" t="str">
        <f t="shared" si="1"/>
        <v/>
      </c>
      <c r="M34" s="82"/>
      <c r="N34" s="233">
        <f t="shared" si="4"/>
        <v>0</v>
      </c>
      <c r="P34" s="36"/>
    </row>
    <row r="35" spans="3:16" ht="16.5" x14ac:dyDescent="0.2">
      <c r="C35" s="14"/>
      <c r="D35" s="77"/>
      <c r="E35" s="77"/>
      <c r="F35" s="77"/>
      <c r="G35" s="78"/>
      <c r="H35" s="79"/>
      <c r="I35" s="57">
        <f>IFERROR(IF(M35="ICCP- ICOCIV",VLOOKUP(H35,'INDICES-ICOCIV'!$A$1:$B$313,2,0),IF(M35="IPC",VLOOKUP(H35,'INDICES IPC'!$A$7:$E$1003,2,0),0)),"")</f>
        <v>0</v>
      </c>
      <c r="J35" s="79"/>
      <c r="K35" s="57">
        <f>IFERROR(IF(M35="ICCP- ICOCIV",VLOOKUP(J35,'INDICES-ICOCIV'!$A$1:$B$307,2,0),IF(M35="IPC",VLOOKUP(J35,'INDICES IPC'!$A$7:$E$1003,2,0),0)),"")</f>
        <v>0</v>
      </c>
      <c r="L35" s="58" t="str">
        <f t="shared" si="1"/>
        <v/>
      </c>
      <c r="M35" s="82"/>
      <c r="N35" s="233">
        <f t="shared" si="4"/>
        <v>0</v>
      </c>
      <c r="P35" s="36"/>
    </row>
    <row r="36" spans="3:16" ht="16.5" x14ac:dyDescent="0.2">
      <c r="C36" s="14"/>
      <c r="D36" s="77"/>
      <c r="E36" s="77"/>
      <c r="F36" s="77"/>
      <c r="G36" s="78"/>
      <c r="H36" s="79"/>
      <c r="I36" s="57">
        <f>IFERROR(IF(M36="ICCP- ICOCIV",VLOOKUP(H36,'INDICES-ICOCIV'!$A$1:$B$313,2,0),IF(M36="IPC",VLOOKUP(H36,'INDICES IPC'!$A$7:$E$1003,2,0),0)),"")</f>
        <v>0</v>
      </c>
      <c r="J36" s="79"/>
      <c r="K36" s="57">
        <f>IFERROR(IF(M36="ICCP- ICOCIV",VLOOKUP(J36,'INDICES-ICOCIV'!$A$1:$B$307,2,0),IF(M36="IPC",VLOOKUP(J36,'INDICES IPC'!$A$7:$E$1003,2,0),0)),"")</f>
        <v>0</v>
      </c>
      <c r="L36" s="58" t="str">
        <f t="shared" si="1"/>
        <v/>
      </c>
      <c r="M36" s="82"/>
      <c r="N36" s="233">
        <f t="shared" si="4"/>
        <v>0</v>
      </c>
    </row>
    <row r="37" spans="3:16" ht="16.5" x14ac:dyDescent="0.2">
      <c r="C37" s="14"/>
      <c r="D37" s="77"/>
      <c r="E37" s="77"/>
      <c r="F37" s="77"/>
      <c r="G37" s="78"/>
      <c r="H37" s="79"/>
      <c r="I37" s="57">
        <f>IFERROR(IF(M37="ICCP- ICOCIV",VLOOKUP(H37,'INDICES-ICOCIV'!$A$1:$B$313,2,0),IF(M37="IPC",VLOOKUP(H37,'INDICES IPC'!$A$7:$E$1003,2,0),0)),"")</f>
        <v>0</v>
      </c>
      <c r="J37" s="79"/>
      <c r="K37" s="57">
        <f>IFERROR(IF(M37="ICCP- ICOCIV",VLOOKUP(J37,'INDICES-ICOCIV'!$A$1:$B$307,2,0),IF(M37="IPC",VLOOKUP(J37,'INDICES IPC'!$A$7:$E$1003,2,0),0)),"")</f>
        <v>0</v>
      </c>
      <c r="L37" s="58" t="str">
        <f t="shared" si="1"/>
        <v/>
      </c>
      <c r="M37" s="82"/>
      <c r="N37" s="233">
        <f t="shared" si="4"/>
        <v>0</v>
      </c>
    </row>
    <row r="38" spans="3:16" ht="16.5" x14ac:dyDescent="0.2">
      <c r="C38" s="14"/>
      <c r="D38" s="77"/>
      <c r="E38" s="77"/>
      <c r="F38" s="77"/>
      <c r="G38" s="78"/>
      <c r="H38" s="79"/>
      <c r="I38" s="57">
        <f>IFERROR(IF(M38="ICCP- ICOCIV",VLOOKUP(H38,'INDICES-ICOCIV'!$A$1:$B$313,2,0),IF(M38="IPC",VLOOKUP(H38,'INDICES IPC'!$A$7:$E$1003,2,0),0)),"")</f>
        <v>0</v>
      </c>
      <c r="J38" s="79"/>
      <c r="K38" s="57">
        <f>IFERROR(IF(M38="ICCP- ICOCIV",VLOOKUP(J38,'INDICES-ICOCIV'!$A$1:$B$307,2,0),IF(M38="IPC",VLOOKUP(J38,'INDICES IPC'!$A$7:$E$1003,2,0),0)),"")</f>
        <v>0</v>
      </c>
      <c r="L38" s="58" t="str">
        <f t="shared" si="1"/>
        <v/>
      </c>
      <c r="M38" s="82"/>
      <c r="N38" s="233">
        <f t="shared" si="4"/>
        <v>0</v>
      </c>
    </row>
    <row r="39" spans="3:16" ht="16.5" x14ac:dyDescent="0.2">
      <c r="C39" s="14"/>
      <c r="D39" s="77"/>
      <c r="E39" s="77"/>
      <c r="F39" s="77"/>
      <c r="G39" s="78"/>
      <c r="H39" s="79"/>
      <c r="I39" s="57">
        <f>IFERROR(IF(M39="ICCP- ICOCIV",VLOOKUP(H39,'INDICES-ICOCIV'!$A$1:$B$313,2,0),IF(M39="IPC",VLOOKUP(H39,'INDICES IPC'!$A$7:$E$1003,2,0),0)),"")</f>
        <v>0</v>
      </c>
      <c r="J39" s="79"/>
      <c r="K39" s="57">
        <f>IFERROR(IF(M39="ICCP- ICOCIV",VLOOKUP(J39,'INDICES-ICOCIV'!$A$1:$B$307,2,0),IF(M39="IPC",VLOOKUP(J39,'INDICES IPC'!$A$7:$E$1003,2,0),0)),"")</f>
        <v>0</v>
      </c>
      <c r="L39" s="58" t="str">
        <f t="shared" si="1"/>
        <v/>
      </c>
      <c r="M39" s="82"/>
      <c r="N39" s="233">
        <f t="shared" si="4"/>
        <v>0</v>
      </c>
    </row>
    <row r="40" spans="3:16" ht="16.5" x14ac:dyDescent="0.2">
      <c r="C40" s="14"/>
      <c r="D40" s="77"/>
      <c r="E40" s="77"/>
      <c r="F40" s="77"/>
      <c r="G40" s="78"/>
      <c r="H40" s="79"/>
      <c r="I40" s="57">
        <f>IFERROR(IF(M40="ICCP- ICOCIV",VLOOKUP(H40,'INDICES-ICOCIV'!$A$1:$B$313,2,0),IF(M40="IPC",VLOOKUP(H40,'INDICES IPC'!$A$7:$E$1003,2,0),0)),"")</f>
        <v>0</v>
      </c>
      <c r="J40" s="79"/>
      <c r="K40" s="57">
        <f>IFERROR(IF(M40="ICCP- ICOCIV",VLOOKUP(J40,'INDICES-ICOCIV'!$A$1:$B$307,2,0),IF(M40="IPC",VLOOKUP(J40,'INDICES IPC'!$A$7:$E$1003,2,0),0)),"")</f>
        <v>0</v>
      </c>
      <c r="L40" s="58" t="str">
        <f t="shared" si="1"/>
        <v/>
      </c>
      <c r="M40" s="82"/>
      <c r="N40" s="233">
        <f t="shared" si="4"/>
        <v>0</v>
      </c>
    </row>
    <row r="41" spans="3:16" ht="16.5" x14ac:dyDescent="0.2">
      <c r="C41" s="14"/>
      <c r="D41" s="77"/>
      <c r="E41" s="77"/>
      <c r="F41" s="77"/>
      <c r="G41" s="78"/>
      <c r="H41" s="79"/>
      <c r="I41" s="57">
        <f>IFERROR(IF(M41="ICCP- ICOCIV",VLOOKUP(H41,'INDICES-ICOCIV'!$A$1:$B$313,2,0),IF(M41="IPC",VLOOKUP(H41,'INDICES IPC'!$A$7:$E$1003,2,0),0)),"")</f>
        <v>0</v>
      </c>
      <c r="J41" s="79"/>
      <c r="K41" s="57">
        <f>IFERROR(IF(M41="ICCP- ICOCIV",VLOOKUP(J41,'INDICES-ICOCIV'!$A$1:$B$307,2,0),IF(M41="IPC",VLOOKUP(J41,'INDICES IPC'!$A$7:$E$1003,2,0),0)),"")</f>
        <v>0</v>
      </c>
      <c r="L41" s="58" t="str">
        <f t="shared" si="1"/>
        <v/>
      </c>
      <c r="M41" s="82"/>
      <c r="N41" s="233">
        <f t="shared" si="4"/>
        <v>0</v>
      </c>
    </row>
    <row r="42" spans="3:16" ht="16.5" x14ac:dyDescent="0.2">
      <c r="C42" s="14"/>
      <c r="D42" s="77"/>
      <c r="E42" s="77"/>
      <c r="F42" s="77"/>
      <c r="G42" s="78"/>
      <c r="H42" s="79"/>
      <c r="I42" s="57">
        <f>IFERROR(IF(M42="ICCP- ICOCIV",VLOOKUP(H42,'INDICES-ICOCIV'!$A$1:$B$313,2,0),IF(M42="IPC",VLOOKUP(H42,'INDICES IPC'!$A$7:$E$1003,2,0),0)),"")</f>
        <v>0</v>
      </c>
      <c r="J42" s="79"/>
      <c r="K42" s="57">
        <f>IFERROR(IF(M42="ICCP- ICOCIV",VLOOKUP(J42,'INDICES-ICOCIV'!$A$1:$B$307,2,0),IF(M42="IPC",VLOOKUP(J42,'INDICES IPC'!$A$7:$E$1003,2,0),0)),"")</f>
        <v>0</v>
      </c>
      <c r="L42" s="58" t="str">
        <f t="shared" si="1"/>
        <v/>
      </c>
      <c r="M42" s="82"/>
      <c r="N42" s="233">
        <f t="shared" si="4"/>
        <v>0</v>
      </c>
    </row>
    <row r="43" spans="3:16" ht="16.5" x14ac:dyDescent="0.2">
      <c r="C43" s="14"/>
      <c r="D43" s="77"/>
      <c r="E43" s="77"/>
      <c r="F43" s="77"/>
      <c r="G43" s="78"/>
      <c r="H43" s="79"/>
      <c r="I43" s="57">
        <f>IFERROR(IF(M43="ICCP- ICOCIV",VLOOKUP(H43,'INDICES-ICOCIV'!$A$1:$B$313,2,0),IF(M43="IPC",VLOOKUP(H43,'INDICES IPC'!$A$7:$E$1003,2,0),0)),"")</f>
        <v>0</v>
      </c>
      <c r="J43" s="79"/>
      <c r="K43" s="57">
        <f>IFERROR(IF(M43="ICCP- ICOCIV",VLOOKUP(J43,'INDICES-ICOCIV'!$A$1:$B$307,2,0),IF(M43="IPC",VLOOKUP(J43,'INDICES IPC'!$A$7:$E$1003,2,0),0)),"")</f>
        <v>0</v>
      </c>
      <c r="L43" s="58" t="str">
        <f t="shared" si="1"/>
        <v/>
      </c>
      <c r="M43" s="82"/>
      <c r="N43" s="233">
        <f t="shared" si="4"/>
        <v>0</v>
      </c>
    </row>
    <row r="44" spans="3:16" ht="16.5" x14ac:dyDescent="0.2">
      <c r="C44" s="14"/>
      <c r="D44" s="77"/>
      <c r="E44" s="77"/>
      <c r="F44" s="77"/>
      <c r="G44" s="78"/>
      <c r="H44" s="79"/>
      <c r="I44" s="57">
        <f>IFERROR(IF(M44="ICCP- ICOCIV",VLOOKUP(H44,'INDICES-ICOCIV'!$A$1:$B$313,2,0),IF(M44="IPC",VLOOKUP(H44,'INDICES IPC'!$A$7:$E$1003,2,0),0)),"")</f>
        <v>0</v>
      </c>
      <c r="J44" s="79"/>
      <c r="K44" s="57">
        <f>IFERROR(IF(M44="ICCP- ICOCIV",VLOOKUP(J44,'INDICES-ICOCIV'!$A$1:$B$307,2,0),IF(M44="IPC",VLOOKUP(J44,'INDICES IPC'!$A$7:$E$1003,2,0),0)),"")</f>
        <v>0</v>
      </c>
      <c r="L44" s="58" t="str">
        <f t="shared" si="1"/>
        <v/>
      </c>
      <c r="M44" s="82"/>
      <c r="N44" s="233">
        <f t="shared" si="4"/>
        <v>0</v>
      </c>
    </row>
    <row r="45" spans="3:16" ht="16.5" x14ac:dyDescent="0.2">
      <c r="C45" s="14"/>
      <c r="D45" s="77"/>
      <c r="E45" s="77"/>
      <c r="F45" s="77"/>
      <c r="G45" s="78"/>
      <c r="H45" s="79"/>
      <c r="I45" s="57">
        <f>IFERROR(IF(M45="ICCP- ICOCIV",VLOOKUP(H45,'INDICES-ICOCIV'!$A$1:$B$313,2,0),IF(M45="IPC",VLOOKUP(H45,'INDICES IPC'!$A$7:$E$1003,2,0),0)),"")</f>
        <v>0</v>
      </c>
      <c r="J45" s="79"/>
      <c r="K45" s="57">
        <f>IFERROR(IF(M45="ICCP- ICOCIV",VLOOKUP(J45,'INDICES-ICOCIV'!$A$1:$B$307,2,0),IF(M45="IPC",VLOOKUP(J45,'INDICES IPC'!$A$7:$E$1003,2,0),0)),"")</f>
        <v>0</v>
      </c>
      <c r="L45" s="58" t="str">
        <f t="shared" si="1"/>
        <v/>
      </c>
      <c r="M45" s="82"/>
      <c r="N45" s="233">
        <f t="shared" si="4"/>
        <v>0</v>
      </c>
    </row>
    <row r="46" spans="3:16" ht="16.5" x14ac:dyDescent="0.2">
      <c r="C46" s="14"/>
      <c r="D46" s="77"/>
      <c r="E46" s="77"/>
      <c r="F46" s="77"/>
      <c r="G46" s="78"/>
      <c r="H46" s="79"/>
      <c r="I46" s="57">
        <f>IFERROR(IF(M46="ICCP- ICOCIV",VLOOKUP(H46,'INDICES-ICOCIV'!$A$1:$B$313,2,0),IF(M46="IPC",VLOOKUP(H46,'INDICES IPC'!$A$7:$E$1003,2,0),0)),"")</f>
        <v>0</v>
      </c>
      <c r="J46" s="79"/>
      <c r="K46" s="57">
        <f>IFERROR(IF(M46="ICCP- ICOCIV",VLOOKUP(J46,'INDICES-ICOCIV'!$A$1:$B$307,2,0),IF(M46="IPC",VLOOKUP(J46,'INDICES IPC'!$A$7:$E$1003,2,0),0)),"")</f>
        <v>0</v>
      </c>
      <c r="L46" s="58" t="str">
        <f t="shared" si="1"/>
        <v/>
      </c>
      <c r="M46" s="82"/>
      <c r="N46" s="233">
        <f t="shared" si="4"/>
        <v>0</v>
      </c>
    </row>
    <row r="47" spans="3:16" ht="16.5" x14ac:dyDescent="0.2">
      <c r="C47" s="14"/>
      <c r="D47" s="77"/>
      <c r="E47" s="77"/>
      <c r="F47" s="77"/>
      <c r="G47" s="78"/>
      <c r="H47" s="79"/>
      <c r="I47" s="57">
        <f>IFERROR(IF(M47="ICCP- ICOCIV",VLOOKUP(H47,'INDICES-ICOCIV'!$A$1:$B$313,2,0),IF(M47="IPC",VLOOKUP(H47,'INDICES IPC'!$A$7:$E$1003,2,0),0)),"")</f>
        <v>0</v>
      </c>
      <c r="J47" s="79"/>
      <c r="K47" s="57">
        <f>IFERROR(IF(M47="ICCP- ICOCIV",VLOOKUP(J47,'INDICES-ICOCIV'!$A$1:$B$307,2,0),IF(M47="IPC",VLOOKUP(J47,'INDICES IPC'!$A$7:$E$1003,2,0),0)),"")</f>
        <v>0</v>
      </c>
      <c r="L47" s="58" t="str">
        <f t="shared" si="1"/>
        <v/>
      </c>
      <c r="M47" s="82"/>
      <c r="N47" s="233">
        <f t="shared" si="4"/>
        <v>0</v>
      </c>
    </row>
    <row r="48" spans="3:16" ht="16.5" x14ac:dyDescent="0.2">
      <c r="C48" s="14">
        <f t="shared" si="3"/>
        <v>1</v>
      </c>
      <c r="D48" s="77"/>
      <c r="E48" s="77"/>
      <c r="F48" s="77"/>
      <c r="G48" s="78"/>
      <c r="H48" s="79"/>
      <c r="I48" s="57">
        <f>IFERROR(IF(M48="ICCP- ICOCIV",VLOOKUP(H48,'INDICES-ICOCIV'!$A$1:$B$313,2,0),IF(M48="IPC",VLOOKUP(H48,'INDICES IPC'!$A$7:$E$1003,2,0),0)),"")</f>
        <v>0</v>
      </c>
      <c r="J48" s="79"/>
      <c r="K48" s="57">
        <f>IFERROR(IF(M48="ICCP- ICOCIV",VLOOKUP(J48,'INDICES-ICOCIV'!$A$1:$B$307,2,0),IF(M48="IPC",VLOOKUP(J48,'INDICES IPC'!$A$7:$E$1003,2,0),0)),"")</f>
        <v>0</v>
      </c>
      <c r="L48" s="58" t="str">
        <f t="shared" si="1"/>
        <v/>
      </c>
      <c r="M48" s="82"/>
      <c r="N48" s="233">
        <f t="shared" si="4"/>
        <v>0</v>
      </c>
    </row>
    <row r="49" spans="3:14" ht="16.5" x14ac:dyDescent="0.2">
      <c r="C49" s="14">
        <f t="shared" si="3"/>
        <v>2</v>
      </c>
      <c r="D49" s="77"/>
      <c r="E49" s="77"/>
      <c r="F49" s="77"/>
      <c r="G49" s="78"/>
      <c r="H49" s="79"/>
      <c r="I49" s="57">
        <f>IFERROR(IF(M49="ICCP- ICOCIV",VLOOKUP(H49,'INDICES-ICOCIV'!$A$1:$B$313,2,0),IF(M49="IPC",VLOOKUP(H49,'INDICES IPC'!$A$7:$E$1003,2,0),0)),"")</f>
        <v>0</v>
      </c>
      <c r="J49" s="79"/>
      <c r="K49" s="57">
        <f>IFERROR(IF(M49="ICCP- ICOCIV",VLOOKUP(J49,'INDICES-ICOCIV'!$A$1:$B$307,2,0),IF(M49="IPC",VLOOKUP(J49,'INDICES IPC'!$A$7:$E$1003,2,0),0)),"")</f>
        <v>0</v>
      </c>
      <c r="L49" s="58" t="str">
        <f t="shared" si="1"/>
        <v/>
      </c>
      <c r="M49" s="82"/>
      <c r="N49" s="233">
        <f t="shared" si="4"/>
        <v>0</v>
      </c>
    </row>
    <row r="50" spans="3:14" ht="16.5" x14ac:dyDescent="0.2">
      <c r="C50" s="14">
        <f t="shared" si="3"/>
        <v>3</v>
      </c>
      <c r="D50" s="77"/>
      <c r="E50" s="77"/>
      <c r="F50" s="77"/>
      <c r="G50" s="80"/>
      <c r="H50" s="79"/>
      <c r="I50" s="57">
        <f>IFERROR(IF(M50="ICCP- ICOCIV",VLOOKUP(H50,'INDICES-ICOCIV'!$A$1:$B$313,2,0),IF(M50="IPC",VLOOKUP(H50,'INDICES IPC'!$A$7:$E$1003,2,0),0)),"")</f>
        <v>0</v>
      </c>
      <c r="J50" s="79"/>
      <c r="K50" s="57">
        <f>IFERROR(IF(M50="ICCP- ICOCIV",VLOOKUP(J50,'INDICES-ICOCIV'!$A$1:$B$307,2,0),IF(M50="IPC",VLOOKUP(J50,'INDICES IPC'!$A$7:$E$1003,2,0),0)),"")</f>
        <v>0</v>
      </c>
      <c r="L50" s="58" t="str">
        <f t="shared" si="1"/>
        <v/>
      </c>
      <c r="M50" s="82"/>
      <c r="N50" s="233">
        <f t="shared" si="4"/>
        <v>0</v>
      </c>
    </row>
    <row r="51" spans="3:14" ht="16.5" x14ac:dyDescent="0.2">
      <c r="C51" s="14">
        <f t="shared" si="3"/>
        <v>4</v>
      </c>
      <c r="D51" s="77"/>
      <c r="E51" s="77"/>
      <c r="F51" s="77"/>
      <c r="G51" s="78"/>
      <c r="H51" s="79"/>
      <c r="I51" s="57">
        <f>IFERROR(IF(M51="ICCP- ICOCIV",VLOOKUP(H51,'INDICES-ICOCIV'!$A$1:$B$313,2,0),IF(M51="IPC",VLOOKUP(H51,'INDICES IPC'!$A$7:$E$1003,2,0),0)),"")</f>
        <v>0</v>
      </c>
      <c r="J51" s="79"/>
      <c r="K51" s="57">
        <f>IFERROR(IF(M51="ICCP- ICOCIV",VLOOKUP(J51,'INDICES-ICOCIV'!$A$1:$B$307,2,0),IF(M51="IPC",VLOOKUP(J51,'INDICES IPC'!$A$7:$E$1003,2,0),0)),"")</f>
        <v>0</v>
      </c>
      <c r="L51" s="58" t="str">
        <f t="shared" si="1"/>
        <v/>
      </c>
      <c r="M51" s="82"/>
      <c r="N51" s="233">
        <f t="shared" si="4"/>
        <v>0</v>
      </c>
    </row>
    <row r="52" spans="3:14" ht="16.5" x14ac:dyDescent="0.2">
      <c r="C52" s="14">
        <f t="shared" si="3"/>
        <v>5</v>
      </c>
      <c r="D52" s="77"/>
      <c r="E52" s="77"/>
      <c r="F52" s="77"/>
      <c r="G52" s="78"/>
      <c r="H52" s="79"/>
      <c r="I52" s="57">
        <f>IFERROR(IF(M52="ICCP- ICOCIV",VLOOKUP(H52,'INDICES-ICOCIV'!$A$1:$B$313,2,0),IF(M52="IPC",VLOOKUP(H52,'INDICES IPC'!$A$7:$E$1003,2,0),0)),"")</f>
        <v>0</v>
      </c>
      <c r="J52" s="79"/>
      <c r="K52" s="57">
        <f>IFERROR(IF(M52="ICCP- ICOCIV",VLOOKUP(J52,'INDICES-ICOCIV'!$A$1:$B$307,2,0),IF(M52="IPC",VLOOKUP(J52,'INDICES IPC'!$A$7:$E$1003,2,0),0)),"")</f>
        <v>0</v>
      </c>
      <c r="L52" s="58" t="str">
        <f t="shared" si="1"/>
        <v/>
      </c>
      <c r="M52" s="82"/>
      <c r="N52" s="233">
        <f t="shared" si="4"/>
        <v>0</v>
      </c>
    </row>
    <row r="53" spans="3:14" ht="16.5" x14ac:dyDescent="0.2">
      <c r="C53" s="14">
        <f t="shared" si="3"/>
        <v>6</v>
      </c>
      <c r="D53" s="77"/>
      <c r="E53" s="77"/>
      <c r="F53" s="77"/>
      <c r="G53" s="78"/>
      <c r="H53" s="79"/>
      <c r="I53" s="57">
        <f>IFERROR(IF(M53="ICCP- ICOCIV",VLOOKUP(H53,'INDICES-ICOCIV'!$A$1:$B$313,2,0),IF(M53="IPC",VLOOKUP(H53,'INDICES IPC'!$A$7:$E$1003,2,0),0)),"")</f>
        <v>0</v>
      </c>
      <c r="J53" s="79"/>
      <c r="K53" s="57">
        <f>IFERROR(IF(M53="ICCP- ICOCIV",VLOOKUP(J53,'INDICES-ICOCIV'!$A$1:$B$307,2,0),IF(M53="IPC",VLOOKUP(J53,'INDICES IPC'!$A$7:$E$1003,2,0),0)),"")</f>
        <v>0</v>
      </c>
      <c r="L53" s="58" t="str">
        <f t="shared" si="1"/>
        <v/>
      </c>
      <c r="M53" s="82"/>
      <c r="N53" s="233">
        <f t="shared" si="4"/>
        <v>0</v>
      </c>
    </row>
    <row r="54" spans="3:14" ht="16.5" x14ac:dyDescent="0.2">
      <c r="C54" s="14">
        <f t="shared" si="3"/>
        <v>7</v>
      </c>
      <c r="D54" s="77"/>
      <c r="E54" s="77"/>
      <c r="F54" s="77"/>
      <c r="G54" s="78"/>
      <c r="H54" s="79"/>
      <c r="I54" s="57">
        <f>IFERROR(IF(M54="ICCP- ICOCIV",VLOOKUP(H54,'INDICES-ICOCIV'!$A$1:$B$313,2,0),IF(M54="IPC",VLOOKUP(H54,'INDICES IPC'!$A$7:$E$1003,2,0),0)),"")</f>
        <v>0</v>
      </c>
      <c r="J54" s="79"/>
      <c r="K54" s="57">
        <f>IFERROR(IF(M54="ICCP- ICOCIV",VLOOKUP(J54,'INDICES-ICOCIV'!$A$1:$B$307,2,0),IF(M54="IPC",VLOOKUP(J54,'INDICES IPC'!$A$7:$E$1003,2,0),0)),"")</f>
        <v>0</v>
      </c>
      <c r="L54" s="58" t="str">
        <f t="shared" si="1"/>
        <v/>
      </c>
      <c r="M54" s="82"/>
      <c r="N54" s="233">
        <f t="shared" si="4"/>
        <v>0</v>
      </c>
    </row>
    <row r="55" spans="3:14" ht="16.5" x14ac:dyDescent="0.2">
      <c r="C55" s="14">
        <f t="shared" si="3"/>
        <v>8</v>
      </c>
      <c r="D55" s="77"/>
      <c r="E55" s="77"/>
      <c r="F55" s="77"/>
      <c r="G55" s="78"/>
      <c r="H55" s="79"/>
      <c r="I55" s="57">
        <f>IFERROR(IF(M55="ICCP- ICOCIV",VLOOKUP(H55,'INDICES-ICOCIV'!$A$1:$B$313,2,0),IF(M55="IPC",VLOOKUP(H55,'INDICES IPC'!$A$7:$E$1003,2,0),0)),"")</f>
        <v>0</v>
      </c>
      <c r="J55" s="79"/>
      <c r="K55" s="57">
        <f>IFERROR(IF(M55="ICCP- ICOCIV",VLOOKUP(J55,'INDICES-ICOCIV'!$A$1:$B$307,2,0),IF(M55="IPC",VLOOKUP(J55,'INDICES IPC'!$A$7:$E$1003,2,0),0)),"")</f>
        <v>0</v>
      </c>
      <c r="L55" s="58" t="str">
        <f t="shared" si="1"/>
        <v/>
      </c>
      <c r="M55" s="82"/>
      <c r="N55" s="233">
        <f t="shared" si="4"/>
        <v>0</v>
      </c>
    </row>
    <row r="56" spans="3:14" ht="16.5" x14ac:dyDescent="0.2">
      <c r="C56" s="14">
        <f t="shared" si="3"/>
        <v>9</v>
      </c>
      <c r="D56" s="77"/>
      <c r="E56" s="77"/>
      <c r="F56" s="77"/>
      <c r="G56" s="78"/>
      <c r="H56" s="79"/>
      <c r="I56" s="57">
        <f>IFERROR(IF(M56="ICCP- ICOCIV",VLOOKUP(H56,'INDICES-ICOCIV'!$A$1:$B$313,2,0),IF(M56="IPC",VLOOKUP(H56,'INDICES IPC'!$A$7:$E$1003,2,0),0)),"")</f>
        <v>0</v>
      </c>
      <c r="J56" s="79"/>
      <c r="K56" s="57">
        <f>IFERROR(IF(M56="ICCP- ICOCIV",VLOOKUP(J56,'INDICES-ICOCIV'!$A$1:$B$307,2,0),IF(M56="IPC",VLOOKUP(J56,'INDICES IPC'!$A$7:$E$1003,2,0),0)),"")</f>
        <v>0</v>
      </c>
      <c r="L56" s="58" t="str">
        <f t="shared" si="1"/>
        <v/>
      </c>
      <c r="M56" s="82"/>
      <c r="N56" s="233">
        <f t="shared" si="4"/>
        <v>0</v>
      </c>
    </row>
    <row r="57" spans="3:14" ht="16.5" x14ac:dyDescent="0.2">
      <c r="C57" s="14">
        <f t="shared" si="3"/>
        <v>10</v>
      </c>
      <c r="D57" s="77"/>
      <c r="E57" s="77"/>
      <c r="F57" s="77"/>
      <c r="G57" s="78"/>
      <c r="H57" s="79"/>
      <c r="I57" s="57">
        <f>IFERROR(IF(M57="ICCP- ICOCIV",VLOOKUP(H57,'INDICES-ICOCIV'!$A$1:$B$313,2,0),IF(M57="IPC",VLOOKUP(H57,'INDICES IPC'!$A$7:$E$1003,2,0),0)),"")</f>
        <v>0</v>
      </c>
      <c r="J57" s="79"/>
      <c r="K57" s="57">
        <f>IFERROR(IF(M57="ICCP- ICOCIV",VLOOKUP(J57,'INDICES-ICOCIV'!$A$1:$B$307,2,0),IF(M57="IPC",VLOOKUP(J57,'INDICES IPC'!$A$7:$E$1003,2,0),0)),"")</f>
        <v>0</v>
      </c>
      <c r="L57" s="58" t="str">
        <f t="shared" si="1"/>
        <v/>
      </c>
      <c r="M57" s="82"/>
      <c r="N57" s="233">
        <f t="shared" si="4"/>
        <v>0</v>
      </c>
    </row>
    <row r="58" spans="3:14" ht="16.5" x14ac:dyDescent="0.2">
      <c r="C58" s="14">
        <f t="shared" si="3"/>
        <v>11</v>
      </c>
      <c r="D58" s="77"/>
      <c r="E58" s="77"/>
      <c r="F58" s="77"/>
      <c r="G58" s="78"/>
      <c r="H58" s="79"/>
      <c r="I58" s="57">
        <f>IFERROR(IF(M58="ICCP- ICOCIV",VLOOKUP(H58,'INDICES-ICOCIV'!$A$1:$B$313,2,0),IF(M58="IPC",VLOOKUP(H58,'INDICES IPC'!$A$7:$E$1003,2,0),0)),"")</f>
        <v>0</v>
      </c>
      <c r="J58" s="79"/>
      <c r="K58" s="57">
        <f>IFERROR(IF(M58="ICCP- ICOCIV",VLOOKUP(J58,'INDICES-ICOCIV'!$A$1:$B$307,2,0),IF(M58="IPC",VLOOKUP(J58,'INDICES IPC'!$A$7:$E$1003,2,0),0)),"")</f>
        <v>0</v>
      </c>
      <c r="L58" s="58" t="str">
        <f t="shared" si="1"/>
        <v/>
      </c>
      <c r="M58" s="82"/>
      <c r="N58" s="233">
        <f t="shared" si="4"/>
        <v>0</v>
      </c>
    </row>
    <row r="59" spans="3:14" ht="16.5" x14ac:dyDescent="0.2">
      <c r="C59" s="14">
        <f t="shared" si="3"/>
        <v>12</v>
      </c>
      <c r="D59" s="77"/>
      <c r="E59" s="77"/>
      <c r="F59" s="77"/>
      <c r="G59" s="78"/>
      <c r="H59" s="79"/>
      <c r="I59" s="57">
        <f>IFERROR(IF(M59="ICCP- ICOCIV",VLOOKUP(H59,'INDICES-ICOCIV'!$A$1:$B$313,2,0),IF(M59="IPC",VLOOKUP(H59,'INDICES IPC'!$A$7:$E$1003,2,0),0)),"")</f>
        <v>0</v>
      </c>
      <c r="J59" s="79"/>
      <c r="K59" s="57">
        <f>IFERROR(IF(M59="ICCP- ICOCIV",VLOOKUP(J59,'INDICES-ICOCIV'!$A$1:$B$307,2,0),IF(M59="IPC",VLOOKUP(J59,'INDICES IPC'!$A$7:$E$1003,2,0),0)),"")</f>
        <v>0</v>
      </c>
      <c r="L59" s="58" t="str">
        <f t="shared" si="1"/>
        <v/>
      </c>
      <c r="M59" s="82"/>
      <c r="N59" s="233">
        <f t="shared" si="4"/>
        <v>0</v>
      </c>
    </row>
    <row r="60" spans="3:14" ht="16.5" x14ac:dyDescent="0.2">
      <c r="C60" s="14">
        <f t="shared" si="3"/>
        <v>13</v>
      </c>
      <c r="D60" s="77"/>
      <c r="E60" s="77"/>
      <c r="F60" s="77"/>
      <c r="G60" s="78"/>
      <c r="H60" s="79"/>
      <c r="I60" s="57">
        <f>IFERROR(IF(M60="ICCP- ICOCIV",VLOOKUP(H60,'INDICES-ICOCIV'!$A$1:$B$313,2,0),IF(M60="IPC",VLOOKUP(H60,'INDICES IPC'!$A$7:$E$1003,2,0),0)),"")</f>
        <v>0</v>
      </c>
      <c r="J60" s="79"/>
      <c r="K60" s="57">
        <f>IFERROR(IF(M60="ICCP- ICOCIV",VLOOKUP(J60,'INDICES-ICOCIV'!$A$1:$B$307,2,0),IF(M60="IPC",VLOOKUP(J60,'INDICES IPC'!$A$7:$E$1003,2,0),0)),"")</f>
        <v>0</v>
      </c>
      <c r="L60" s="58" t="str">
        <f t="shared" si="1"/>
        <v/>
      </c>
      <c r="M60" s="82"/>
      <c r="N60" s="233">
        <f t="shared" si="4"/>
        <v>0</v>
      </c>
    </row>
    <row r="61" spans="3:14" ht="16.5" x14ac:dyDescent="0.2">
      <c r="C61" s="14">
        <f t="shared" si="3"/>
        <v>14</v>
      </c>
      <c r="D61" s="77"/>
      <c r="E61" s="77"/>
      <c r="F61" s="77"/>
      <c r="G61" s="78"/>
      <c r="H61" s="79"/>
      <c r="I61" s="57">
        <f>IFERROR(IF(M61="ICCP- ICOCIV",VLOOKUP(H61,'INDICES-ICOCIV'!$A$1:$B$313,2,0),IF(M61="IPC",VLOOKUP(H61,'INDICES IPC'!$A$7:$E$1003,2,0),0)),"")</f>
        <v>0</v>
      </c>
      <c r="J61" s="79"/>
      <c r="K61" s="57">
        <f>IFERROR(IF(M61="ICCP- ICOCIV",VLOOKUP(J61,'INDICES-ICOCIV'!$A$1:$B$307,2,0),IF(M61="IPC",VLOOKUP(J61,'INDICES IPC'!$A$7:$E$1003,2,0),0)),"")</f>
        <v>0</v>
      </c>
      <c r="L61" s="58" t="str">
        <f t="shared" si="1"/>
        <v/>
      </c>
      <c r="M61" s="82"/>
      <c r="N61" s="233">
        <f t="shared" si="4"/>
        <v>0</v>
      </c>
    </row>
    <row r="62" spans="3:14" ht="16.5" x14ac:dyDescent="0.2">
      <c r="C62" s="14">
        <f t="shared" si="3"/>
        <v>15</v>
      </c>
      <c r="D62" s="77"/>
      <c r="E62" s="77"/>
      <c r="F62" s="77"/>
      <c r="G62" s="78"/>
      <c r="H62" s="79"/>
      <c r="I62" s="57">
        <f>IFERROR(IF(M62="ICCP- ICOCIV",VLOOKUP(H62,'INDICES-ICOCIV'!$A$1:$B$313,2,0),IF(M62="IPC",VLOOKUP(H62,'INDICES IPC'!$A$7:$E$1003,2,0),0)),"")</f>
        <v>0</v>
      </c>
      <c r="J62" s="79"/>
      <c r="K62" s="57">
        <f>IFERROR(IF(M62="ICCP- ICOCIV",VLOOKUP(J62,'INDICES-ICOCIV'!$A$1:$B$307,2,0),IF(M62="IPC",VLOOKUP(J62,'INDICES IPC'!$A$7:$E$1003,2,0),0)),"")</f>
        <v>0</v>
      </c>
      <c r="L62" s="58" t="str">
        <f t="shared" si="1"/>
        <v/>
      </c>
      <c r="M62" s="82"/>
      <c r="N62" s="233">
        <f t="shared" si="4"/>
        <v>0</v>
      </c>
    </row>
    <row r="63" spans="3:14" ht="16.5" x14ac:dyDescent="0.2">
      <c r="C63" s="14">
        <f t="shared" si="3"/>
        <v>16</v>
      </c>
      <c r="D63" s="77"/>
      <c r="E63" s="77"/>
      <c r="F63" s="77"/>
      <c r="G63" s="78"/>
      <c r="H63" s="79"/>
      <c r="I63" s="57">
        <f>IFERROR(IF(M63="ICCP- ICOCIV",VLOOKUP(H63,'INDICES-ICOCIV'!$A$1:$B$313,2,0),IF(M63="IPC",VLOOKUP(H63,'INDICES IPC'!$A$7:$E$1003,2,0),0)),"")</f>
        <v>0</v>
      </c>
      <c r="J63" s="79"/>
      <c r="K63" s="57">
        <f>IFERROR(IF(M63="ICCP- ICOCIV",VLOOKUP(J63,'INDICES-ICOCIV'!$A$1:$B$307,2,0),IF(M63="IPC",VLOOKUP(J63,'INDICES IPC'!$A$7:$E$1003,2,0),0)),"")</f>
        <v>0</v>
      </c>
      <c r="L63" s="58" t="str">
        <f t="shared" si="1"/>
        <v/>
      </c>
      <c r="M63" s="82"/>
      <c r="N63" s="233">
        <f t="shared" si="4"/>
        <v>0</v>
      </c>
    </row>
    <row r="64" spans="3:14" ht="16.5" x14ac:dyDescent="0.2">
      <c r="C64" s="14">
        <f t="shared" si="3"/>
        <v>17</v>
      </c>
      <c r="D64" s="77"/>
      <c r="E64" s="77"/>
      <c r="F64" s="77"/>
      <c r="G64" s="78"/>
      <c r="H64" s="79"/>
      <c r="I64" s="57">
        <f>IFERROR(IF(M64="ICCP- ICOCIV",VLOOKUP(H64,'INDICES-ICOCIV'!$A$1:$B$313,2,0),IF(M64="IPC",VLOOKUP(H64,'INDICES IPC'!$A$7:$E$1003,2,0),0)),"")</f>
        <v>0</v>
      </c>
      <c r="J64" s="79"/>
      <c r="K64" s="57">
        <f>IFERROR(IF(M64="ICCP- ICOCIV",VLOOKUP(J64,'INDICES-ICOCIV'!$A$1:$B$307,2,0),IF(M64="IPC",VLOOKUP(J64,'INDICES IPC'!$A$7:$E$1003,2,0),0)),"")</f>
        <v>0</v>
      </c>
      <c r="L64" s="58" t="str">
        <f t="shared" si="1"/>
        <v/>
      </c>
      <c r="M64" s="82"/>
      <c r="N64" s="233">
        <f t="shared" si="4"/>
        <v>0</v>
      </c>
    </row>
    <row r="65" spans="3:14" ht="16.5" x14ac:dyDescent="0.2">
      <c r="C65" s="14">
        <f t="shared" si="3"/>
        <v>18</v>
      </c>
      <c r="D65" s="77"/>
      <c r="E65" s="77"/>
      <c r="F65" s="77"/>
      <c r="G65" s="78"/>
      <c r="H65" s="79"/>
      <c r="I65" s="57">
        <f>IFERROR(IF(M65="ICCP- ICOCIV",VLOOKUP(H65,'INDICES-ICOCIV'!$A$1:$B$313,2,0),IF(M65="IPC",VLOOKUP(H65,'INDICES IPC'!$A$7:$E$1003,2,0),0)),"")</f>
        <v>0</v>
      </c>
      <c r="J65" s="79"/>
      <c r="K65" s="57">
        <f>IFERROR(IF(M65="ICCP- ICOCIV",VLOOKUP(J65,'INDICES-ICOCIV'!$A$1:$B$307,2,0),IF(M65="IPC",VLOOKUP(J65,'INDICES IPC'!$A$7:$E$1003,2,0),0)),"")</f>
        <v>0</v>
      </c>
      <c r="L65" s="58" t="str">
        <f t="shared" si="1"/>
        <v/>
      </c>
      <c r="M65" s="82"/>
      <c r="N65" s="233">
        <f t="shared" si="4"/>
        <v>0</v>
      </c>
    </row>
    <row r="66" spans="3:14" ht="16.5" x14ac:dyDescent="0.2">
      <c r="C66" s="14">
        <f t="shared" si="3"/>
        <v>19</v>
      </c>
      <c r="D66" s="77"/>
      <c r="E66" s="77"/>
      <c r="F66" s="77"/>
      <c r="G66" s="78"/>
      <c r="H66" s="79"/>
      <c r="I66" s="57">
        <f>IFERROR(IF(M66="ICCP- ICOCIV",VLOOKUP(H66,'INDICES-ICOCIV'!$A$1:$B$313,2,0),IF(M66="IPC",VLOOKUP(H66,'INDICES IPC'!$A$7:$E$1003,2,0),0)),"")</f>
        <v>0</v>
      </c>
      <c r="J66" s="79"/>
      <c r="K66" s="57">
        <f>IFERROR(IF(M66="ICCP- ICOCIV",VLOOKUP(J66,'INDICES-ICOCIV'!$A$1:$B$307,2,0),IF(M66="IPC",VLOOKUP(J66,'INDICES IPC'!$A$7:$E$1003,2,0),0)),"")</f>
        <v>0</v>
      </c>
      <c r="L66" s="58" t="str">
        <f t="shared" si="1"/>
        <v/>
      </c>
      <c r="M66" s="82"/>
      <c r="N66" s="233">
        <f t="shared" si="4"/>
        <v>0</v>
      </c>
    </row>
    <row r="67" spans="3:14" ht="16.5" x14ac:dyDescent="0.2">
      <c r="C67" s="14">
        <f t="shared" si="3"/>
        <v>20</v>
      </c>
      <c r="D67" s="77"/>
      <c r="E67" s="77"/>
      <c r="F67" s="77"/>
      <c r="G67" s="78"/>
      <c r="H67" s="79"/>
      <c r="I67" s="57">
        <f>IFERROR(IF(M67="ICCP- ICOCIV",VLOOKUP(H67,'INDICES-ICOCIV'!$A$1:$B$313,2,0),IF(M67="IPC",VLOOKUP(H67,'INDICES IPC'!$A$7:$E$1003,2,0),0)),"")</f>
        <v>0</v>
      </c>
      <c r="J67" s="79"/>
      <c r="K67" s="57">
        <f>IFERROR(IF(M67="ICCP- ICOCIV",VLOOKUP(J67,'INDICES-ICOCIV'!$A$1:$B$307,2,0),IF(M67="IPC",VLOOKUP(J67,'INDICES IPC'!$A$7:$E$1003,2,0),0)),"")</f>
        <v>0</v>
      </c>
      <c r="L67" s="58" t="str">
        <f t="shared" si="1"/>
        <v/>
      </c>
      <c r="M67" s="82"/>
      <c r="N67" s="233">
        <f t="shared" si="4"/>
        <v>0</v>
      </c>
    </row>
    <row r="68" spans="3:14" ht="16.5" x14ac:dyDescent="0.2">
      <c r="C68" s="14">
        <f t="shared" si="3"/>
        <v>21</v>
      </c>
      <c r="D68" s="77"/>
      <c r="E68" s="77"/>
      <c r="F68" s="77"/>
      <c r="G68" s="78"/>
      <c r="H68" s="79"/>
      <c r="I68" s="57">
        <f>IFERROR(IF(M68="ICCP- ICOCIV",VLOOKUP(H68,'INDICES-ICOCIV'!$A$1:$B$313,2,0),IF(M68="IPC",VLOOKUP(H68,'INDICES IPC'!$A$7:$E$1003,2,0),0)),"")</f>
        <v>0</v>
      </c>
      <c r="J68" s="79"/>
      <c r="K68" s="57">
        <f>IFERROR(IF(M68="ICCP- ICOCIV",VLOOKUP(J68,'INDICES-ICOCIV'!$A$1:$B$307,2,0),IF(M68="IPC",VLOOKUP(J68,'INDICES IPC'!$A$7:$E$1003,2,0),0)),"")</f>
        <v>0</v>
      </c>
      <c r="L68" s="58" t="str">
        <f t="shared" si="1"/>
        <v/>
      </c>
      <c r="M68" s="82"/>
      <c r="N68" s="233">
        <f t="shared" si="4"/>
        <v>0</v>
      </c>
    </row>
    <row r="69" spans="3:14" ht="16.5" x14ac:dyDescent="0.2">
      <c r="C69" s="14">
        <f t="shared" si="3"/>
        <v>22</v>
      </c>
      <c r="D69" s="77"/>
      <c r="E69" s="77"/>
      <c r="F69" s="77"/>
      <c r="G69" s="78"/>
      <c r="H69" s="79"/>
      <c r="I69" s="57">
        <f>IFERROR(IF(M69="ICCP- ICOCIV",VLOOKUP(H69,'INDICES-ICOCIV'!$A$1:$B$313,2,0),IF(M69="IPC",VLOOKUP(H69,'INDICES IPC'!$A$7:$E$1003,2,0),0)),"")</f>
        <v>0</v>
      </c>
      <c r="J69" s="79"/>
      <c r="K69" s="57">
        <f>IFERROR(IF(M69="ICCP- ICOCIV",VLOOKUP(J69,'INDICES-ICOCIV'!$A$1:$B$307,2,0),IF(M69="IPC",VLOOKUP(J69,'INDICES IPC'!$A$7:$E$1003,2,0),0)),"")</f>
        <v>0</v>
      </c>
      <c r="L69" s="58" t="str">
        <f t="shared" si="1"/>
        <v/>
      </c>
      <c r="M69" s="82"/>
      <c r="N69" s="233">
        <f t="shared" si="4"/>
        <v>0</v>
      </c>
    </row>
    <row r="70" spans="3:14" ht="16.5" x14ac:dyDescent="0.2">
      <c r="C70" s="14">
        <f t="shared" si="3"/>
        <v>23</v>
      </c>
      <c r="D70" s="77"/>
      <c r="E70" s="77"/>
      <c r="F70" s="77"/>
      <c r="G70" s="78"/>
      <c r="H70" s="79"/>
      <c r="I70" s="57">
        <f>IFERROR(IF(M70="ICCP- ICOCIV",VLOOKUP(H70,'INDICES-ICOCIV'!$A$1:$B$313,2,0),IF(M70="IPC",VLOOKUP(H70,'INDICES IPC'!$A$7:$E$1003,2,0),0)),"")</f>
        <v>0</v>
      </c>
      <c r="J70" s="79"/>
      <c r="K70" s="57">
        <f>IFERROR(IF(M70="ICCP- ICOCIV",VLOOKUP(J70,'INDICES-ICOCIV'!$A$1:$B$307,2,0),IF(M70="IPC",VLOOKUP(J70,'INDICES IPC'!$A$7:$E$1003,2,0),0)),"")</f>
        <v>0</v>
      </c>
      <c r="L70" s="58" t="str">
        <f t="shared" si="1"/>
        <v/>
      </c>
      <c r="M70" s="82"/>
      <c r="N70" s="233">
        <f t="shared" si="4"/>
        <v>0</v>
      </c>
    </row>
    <row r="71" spans="3:14" ht="16.5" x14ac:dyDescent="0.2">
      <c r="C71" s="14">
        <f t="shared" si="3"/>
        <v>24</v>
      </c>
      <c r="D71" s="77"/>
      <c r="E71" s="77"/>
      <c r="F71" s="77"/>
      <c r="G71" s="78"/>
      <c r="H71" s="79"/>
      <c r="I71" s="57">
        <f>IFERROR(IF(M71="ICCP- ICOCIV",VLOOKUP(H71,'INDICES-ICOCIV'!$A$1:$B$313,2,0),IF(M71="IPC",VLOOKUP(H71,'INDICES IPC'!$A$7:$E$1003,2,0),0)),"")</f>
        <v>0</v>
      </c>
      <c r="J71" s="79"/>
      <c r="K71" s="57">
        <f>IFERROR(IF(M71="ICCP- ICOCIV",VLOOKUP(J71,'INDICES-ICOCIV'!$A$1:$B$307,2,0),IF(M71="IPC",VLOOKUP(J71,'INDICES IPC'!$A$7:$E$1003,2,0),0)),"")</f>
        <v>0</v>
      </c>
      <c r="L71" s="58" t="str">
        <f t="shared" si="1"/>
        <v/>
      </c>
      <c r="M71" s="82"/>
      <c r="N71" s="233">
        <f t="shared" si="4"/>
        <v>0</v>
      </c>
    </row>
    <row r="72" spans="3:14" ht="16.5" x14ac:dyDescent="0.2">
      <c r="C72" s="14">
        <f t="shared" si="3"/>
        <v>25</v>
      </c>
      <c r="D72" s="77"/>
      <c r="E72" s="77"/>
      <c r="F72" s="77"/>
      <c r="G72" s="78"/>
      <c r="H72" s="79"/>
      <c r="I72" s="57">
        <f>IFERROR(IF(M72="ICCP- ICOCIV",VLOOKUP(H72,'INDICES-ICOCIV'!$A$1:$B$313,2,0),IF(M72="IPC",VLOOKUP(H72,'INDICES IPC'!$A$7:$E$1003,2,0),0)),"")</f>
        <v>0</v>
      </c>
      <c r="J72" s="79"/>
      <c r="K72" s="57">
        <f>IFERROR(IF(M72="ICCP- ICOCIV",VLOOKUP(J72,'INDICES-ICOCIV'!$A$1:$B$307,2,0),IF(M72="IPC",VLOOKUP(J72,'INDICES IPC'!$A$7:$E$1003,2,0),0)),"")</f>
        <v>0</v>
      </c>
      <c r="L72" s="58" t="str">
        <f t="shared" si="1"/>
        <v/>
      </c>
      <c r="M72" s="82"/>
      <c r="N72" s="233">
        <f t="shared" si="4"/>
        <v>0</v>
      </c>
    </row>
    <row r="73" spans="3:14" ht="16.5" x14ac:dyDescent="0.2">
      <c r="C73" s="14">
        <f t="shared" si="3"/>
        <v>26</v>
      </c>
      <c r="D73" s="77"/>
      <c r="E73" s="77"/>
      <c r="F73" s="77"/>
      <c r="G73" s="78"/>
      <c r="H73" s="79"/>
      <c r="I73" s="57">
        <f>IFERROR(IF(M73="ICCP- ICOCIV",VLOOKUP(H73,'INDICES-ICOCIV'!$A$1:$B$313,2,0),IF(M73="IPC",VLOOKUP(H73,'INDICES IPC'!$A$7:$E$1003,2,0),0)),"")</f>
        <v>0</v>
      </c>
      <c r="J73" s="79"/>
      <c r="K73" s="57">
        <f>IFERROR(IF(M73="ICCP- ICOCIV",VLOOKUP(J73,'INDICES-ICOCIV'!$A$1:$B$307,2,0),IF(M73="IPC",VLOOKUP(J73,'INDICES IPC'!$A$7:$E$1003,2,0),0)),"")</f>
        <v>0</v>
      </c>
      <c r="L73" s="58" t="str">
        <f t="shared" si="1"/>
        <v/>
      </c>
      <c r="M73" s="82"/>
      <c r="N73" s="233">
        <f t="shared" si="4"/>
        <v>0</v>
      </c>
    </row>
    <row r="74" spans="3:14" ht="16.5" x14ac:dyDescent="0.2">
      <c r="C74" s="14">
        <f t="shared" si="3"/>
        <v>27</v>
      </c>
      <c r="D74" s="77"/>
      <c r="E74" s="77"/>
      <c r="F74" s="77"/>
      <c r="G74" s="78"/>
      <c r="H74" s="79"/>
      <c r="I74" s="57">
        <f>IFERROR(IF(M74="ICCP- ICOCIV",VLOOKUP(H74,'INDICES-ICOCIV'!$A$1:$B$313,2,0),IF(M74="IPC",VLOOKUP(H74,'INDICES IPC'!$A$7:$E$1003,2,0),0)),"")</f>
        <v>0</v>
      </c>
      <c r="J74" s="79"/>
      <c r="K74" s="57">
        <f>IFERROR(IF(M74="ICCP- ICOCIV",VLOOKUP(J74,'INDICES-ICOCIV'!$A$1:$B$307,2,0),IF(M74="IPC",VLOOKUP(J74,'INDICES IPC'!$A$7:$E$1003,2,0),0)),"")</f>
        <v>0</v>
      </c>
      <c r="L74" s="58" t="str">
        <f t="shared" si="1"/>
        <v/>
      </c>
      <c r="M74" s="82"/>
      <c r="N74" s="233">
        <f t="shared" si="4"/>
        <v>0</v>
      </c>
    </row>
    <row r="75" spans="3:14" ht="16.5" x14ac:dyDescent="0.2">
      <c r="C75" s="14">
        <f t="shared" si="3"/>
        <v>28</v>
      </c>
      <c r="D75" s="77"/>
      <c r="E75" s="77"/>
      <c r="F75" s="77"/>
      <c r="G75" s="78"/>
      <c r="H75" s="79"/>
      <c r="I75" s="57">
        <f>IFERROR(IF(M75="ICCP- ICOCIV",VLOOKUP(H75,'INDICES-ICOCIV'!$A$1:$B$313,2,0),IF(M75="IPC",VLOOKUP(H75,'INDICES IPC'!$A$7:$E$1003,2,0),0)),"")</f>
        <v>0</v>
      </c>
      <c r="J75" s="79"/>
      <c r="K75" s="57">
        <f>IFERROR(IF(M75="ICCP- ICOCIV",VLOOKUP(J75,'INDICES-ICOCIV'!$A$1:$B$307,2,0),IF(M75="IPC",VLOOKUP(J75,'INDICES IPC'!$A$7:$E$1003,2,0),0)),"")</f>
        <v>0</v>
      </c>
      <c r="L75" s="58" t="str">
        <f t="shared" si="1"/>
        <v/>
      </c>
      <c r="M75" s="82"/>
      <c r="N75" s="233">
        <f t="shared" si="4"/>
        <v>0</v>
      </c>
    </row>
    <row r="76" spans="3:14" ht="16.5" x14ac:dyDescent="0.2">
      <c r="C76" s="14">
        <f t="shared" si="3"/>
        <v>29</v>
      </c>
      <c r="D76" s="77"/>
      <c r="E76" s="77"/>
      <c r="F76" s="77"/>
      <c r="G76" s="78"/>
      <c r="H76" s="79"/>
      <c r="I76" s="57">
        <f>IFERROR(IF(M76="ICCP- ICOCIV",VLOOKUP(H76,'INDICES-ICOCIV'!$A$1:$B$313,2,0),IF(M76="IPC",VLOOKUP(H76,'INDICES IPC'!$A$7:$E$1003,2,0),0)),"")</f>
        <v>0</v>
      </c>
      <c r="J76" s="79"/>
      <c r="K76" s="57">
        <f>IFERROR(IF(M76="ICCP- ICOCIV",VLOOKUP(J76,'INDICES-ICOCIV'!$A$1:$B$307,2,0),IF(M76="IPC",VLOOKUP(J76,'INDICES IPC'!$A$7:$E$1003,2,0),0)),"")</f>
        <v>0</v>
      </c>
      <c r="L76" s="58" t="str">
        <f t="shared" si="1"/>
        <v/>
      </c>
      <c r="M76" s="82"/>
      <c r="N76" s="233">
        <f t="shared" si="4"/>
        <v>0</v>
      </c>
    </row>
    <row r="77" spans="3:14" ht="16.5" x14ac:dyDescent="0.2">
      <c r="C77" s="14">
        <f t="shared" si="3"/>
        <v>30</v>
      </c>
      <c r="D77" s="77"/>
      <c r="E77" s="77"/>
      <c r="F77" s="77"/>
      <c r="G77" s="78"/>
      <c r="H77" s="79"/>
      <c r="I77" s="57">
        <f>IFERROR(IF(M77="ICCP- ICOCIV",VLOOKUP(H77,'INDICES-ICOCIV'!$A$1:$B$313,2,0),IF(M77="IPC",VLOOKUP(H77,'INDICES IPC'!$A$7:$E$1003,2,0),0)),"")</f>
        <v>0</v>
      </c>
      <c r="J77" s="79"/>
      <c r="K77" s="57">
        <f>IFERROR(IF(M77="ICCP- ICOCIV",VLOOKUP(J77,'INDICES-ICOCIV'!$A$1:$B$307,2,0),IF(M77="IPC",VLOOKUP(J77,'INDICES IPC'!$A$7:$E$1003,2,0),0)),"")</f>
        <v>0</v>
      </c>
      <c r="L77" s="58" t="str">
        <f t="shared" si="1"/>
        <v/>
      </c>
      <c r="M77" s="82"/>
      <c r="N77" s="233">
        <f t="shared" si="4"/>
        <v>0</v>
      </c>
    </row>
    <row r="78" spans="3:14" ht="16.5" x14ac:dyDescent="0.2">
      <c r="C78" s="14">
        <f t="shared" si="3"/>
        <v>31</v>
      </c>
      <c r="D78" s="77"/>
      <c r="E78" s="77"/>
      <c r="F78" s="77"/>
      <c r="G78" s="78"/>
      <c r="H78" s="79"/>
      <c r="I78" s="57">
        <f>IFERROR(IF(M78="ICCP- ICOCIV",VLOOKUP(H78,'INDICES-ICOCIV'!$A$1:$B$313,2,0),IF(M78="IPC",VLOOKUP(H78,'INDICES IPC'!$A$7:$E$1003,2,0),0)),"")</f>
        <v>0</v>
      </c>
      <c r="J78" s="79"/>
      <c r="K78" s="57">
        <f>IFERROR(IF(M78="ICCP- ICOCIV",VLOOKUP(J78,'INDICES-ICOCIV'!$A$1:$B$307,2,0),IF(M78="IPC",VLOOKUP(J78,'INDICES IPC'!$A$7:$E$1003,2,0),0)),"")</f>
        <v>0</v>
      </c>
      <c r="L78" s="58" t="str">
        <f t="shared" si="1"/>
        <v/>
      </c>
      <c r="M78" s="82"/>
      <c r="N78" s="233">
        <f t="shared" si="4"/>
        <v>0</v>
      </c>
    </row>
    <row r="79" spans="3:14" ht="16.5" x14ac:dyDescent="0.2">
      <c r="C79" s="14">
        <f t="shared" si="3"/>
        <v>32</v>
      </c>
      <c r="D79" s="77"/>
      <c r="E79" s="77"/>
      <c r="F79" s="77"/>
      <c r="G79" s="78"/>
      <c r="H79" s="79"/>
      <c r="I79" s="57">
        <f>IFERROR(IF(M79="ICCP- ICOCIV",VLOOKUP(H79,'INDICES-ICOCIV'!$A$1:$B$313,2,0),IF(M79="IPC",VLOOKUP(H79,'INDICES IPC'!$A$7:$E$1003,2,0),0)),"")</f>
        <v>0</v>
      </c>
      <c r="J79" s="79"/>
      <c r="K79" s="57">
        <f>IFERROR(IF(M79="ICCP- ICOCIV",VLOOKUP(J79,'INDICES-ICOCIV'!$A$1:$B$307,2,0),IF(M79="IPC",VLOOKUP(J79,'INDICES IPC'!$A$7:$E$1003,2,0),0)),"")</f>
        <v>0</v>
      </c>
      <c r="L79" s="58" t="str">
        <f t="shared" si="1"/>
        <v/>
      </c>
      <c r="M79" s="82"/>
      <c r="N79" s="233">
        <f t="shared" si="4"/>
        <v>0</v>
      </c>
    </row>
    <row r="80" spans="3:14" ht="16.5" x14ac:dyDescent="0.2">
      <c r="C80" s="14">
        <f t="shared" si="3"/>
        <v>33</v>
      </c>
      <c r="D80" s="77"/>
      <c r="E80" s="77"/>
      <c r="F80" s="77"/>
      <c r="G80" s="78"/>
      <c r="H80" s="79"/>
      <c r="I80" s="57">
        <f>IFERROR(IF(M80="ICCP- ICOCIV",VLOOKUP(H80,'INDICES-ICOCIV'!$A$1:$B$313,2,0),IF(M80="IPC",VLOOKUP(H80,'INDICES IPC'!$A$7:$E$1003,2,0),0)),"")</f>
        <v>0</v>
      </c>
      <c r="J80" s="79"/>
      <c r="K80" s="57">
        <f>IFERROR(IF(M80="ICCP- ICOCIV",VLOOKUP(J80,'INDICES-ICOCIV'!$A$1:$B$307,2,0),IF(M80="IPC",VLOOKUP(J80,'INDICES IPC'!$A$7:$E$1003,2,0),0)),"")</f>
        <v>0</v>
      </c>
      <c r="L80" s="58" t="str">
        <f t="shared" si="1"/>
        <v/>
      </c>
      <c r="M80" s="82"/>
      <c r="N80" s="233">
        <f t="shared" si="4"/>
        <v>0</v>
      </c>
    </row>
    <row r="81" spans="3:14" ht="16.5" x14ac:dyDescent="0.2">
      <c r="C81" s="14">
        <f t="shared" si="3"/>
        <v>34</v>
      </c>
      <c r="D81" s="77"/>
      <c r="E81" s="77"/>
      <c r="F81" s="77"/>
      <c r="G81" s="78"/>
      <c r="H81" s="79"/>
      <c r="I81" s="57">
        <f>IFERROR(IF(M81="ICCP- ICOCIV",VLOOKUP(H81,'INDICES-ICOCIV'!$A$1:$B$313,2,0),IF(M81="IPC",VLOOKUP(H81,'INDICES IPC'!$A$7:$E$1003,2,0),0)),"")</f>
        <v>0</v>
      </c>
      <c r="J81" s="79"/>
      <c r="K81" s="57">
        <f>IFERROR(IF(M81="ICCP- ICOCIV",VLOOKUP(J81,'INDICES-ICOCIV'!$A$1:$B$307,2,0),IF(M81="IPC",VLOOKUP(J81,'INDICES IPC'!$A$7:$E$1003,2,0),0)),"")</f>
        <v>0</v>
      </c>
      <c r="L81" s="58" t="str">
        <f t="shared" ref="L81:L144" si="5">+IFERROR((K81/I81),"")</f>
        <v/>
      </c>
      <c r="M81" s="82"/>
      <c r="N81" s="233">
        <f t="shared" ref="N81:N144" si="6">IFERROR(G81*L81,0)</f>
        <v>0</v>
      </c>
    </row>
    <row r="82" spans="3:14" ht="16.5" x14ac:dyDescent="0.2">
      <c r="C82" s="14">
        <f t="shared" ref="C82:C145" si="7">+C81+1</f>
        <v>35</v>
      </c>
      <c r="D82" s="77"/>
      <c r="E82" s="77"/>
      <c r="F82" s="77"/>
      <c r="G82" s="78"/>
      <c r="H82" s="79"/>
      <c r="I82" s="57">
        <f>IFERROR(IF(M82="ICCP- ICOCIV",VLOOKUP(H82,'INDICES-ICOCIV'!$A$1:$B$313,2,0),IF(M82="IPC",VLOOKUP(H82,'INDICES IPC'!$A$7:$E$1003,2,0),0)),"")</f>
        <v>0</v>
      </c>
      <c r="J82" s="79"/>
      <c r="K82" s="57">
        <f>IFERROR(IF(M82="ICCP- ICOCIV",VLOOKUP(J82,'INDICES-ICOCIV'!$A$1:$B$307,2,0),IF(M82="IPC",VLOOKUP(J82,'INDICES IPC'!$A$7:$E$1003,2,0),0)),"")</f>
        <v>0</v>
      </c>
      <c r="L82" s="58" t="str">
        <f t="shared" si="5"/>
        <v/>
      </c>
      <c r="M82" s="82"/>
      <c r="N82" s="233">
        <f t="shared" si="6"/>
        <v>0</v>
      </c>
    </row>
    <row r="83" spans="3:14" ht="16.5" x14ac:dyDescent="0.2">
      <c r="C83" s="14">
        <f t="shared" si="7"/>
        <v>36</v>
      </c>
      <c r="D83" s="77"/>
      <c r="E83" s="77"/>
      <c r="F83" s="77"/>
      <c r="G83" s="78"/>
      <c r="H83" s="79"/>
      <c r="I83" s="57">
        <f>IFERROR(IF(M83="ICCP- ICOCIV",VLOOKUP(H83,'INDICES-ICOCIV'!$A$1:$B$313,2,0),IF(M83="IPC",VLOOKUP(H83,'INDICES IPC'!$A$7:$E$1003,2,0),0)),"")</f>
        <v>0</v>
      </c>
      <c r="J83" s="79"/>
      <c r="K83" s="57">
        <f>IFERROR(IF(M83="ICCP- ICOCIV",VLOOKUP(J83,'INDICES-ICOCIV'!$A$1:$B$307,2,0),IF(M83="IPC",VLOOKUP(J83,'INDICES IPC'!$A$7:$E$1003,2,0),0)),"")</f>
        <v>0</v>
      </c>
      <c r="L83" s="58" t="str">
        <f t="shared" si="5"/>
        <v/>
      </c>
      <c r="M83" s="82"/>
      <c r="N83" s="233">
        <f t="shared" si="6"/>
        <v>0</v>
      </c>
    </row>
    <row r="84" spans="3:14" ht="16.5" x14ac:dyDescent="0.2">
      <c r="C84" s="14">
        <f t="shared" si="7"/>
        <v>37</v>
      </c>
      <c r="D84" s="77"/>
      <c r="E84" s="77"/>
      <c r="F84" s="77"/>
      <c r="G84" s="78"/>
      <c r="H84" s="79"/>
      <c r="I84" s="57">
        <f>IFERROR(IF(M84="ICCP- ICOCIV",VLOOKUP(H84,'INDICES-ICOCIV'!$A$1:$B$313,2,0),IF(M84="IPC",VLOOKUP(H84,'INDICES IPC'!$A$7:$E$1003,2,0),0)),"")</f>
        <v>0</v>
      </c>
      <c r="J84" s="79"/>
      <c r="K84" s="57">
        <f>IFERROR(IF(M84="ICCP- ICOCIV",VLOOKUP(J84,'INDICES-ICOCIV'!$A$1:$B$307,2,0),IF(M84="IPC",VLOOKUP(J84,'INDICES IPC'!$A$7:$E$1003,2,0),0)),"")</f>
        <v>0</v>
      </c>
      <c r="L84" s="58" t="str">
        <f t="shared" si="5"/>
        <v/>
      </c>
      <c r="M84" s="82"/>
      <c r="N84" s="233">
        <f t="shared" si="6"/>
        <v>0</v>
      </c>
    </row>
    <row r="85" spans="3:14" ht="16.5" x14ac:dyDescent="0.2">
      <c r="C85" s="14">
        <f t="shared" si="7"/>
        <v>38</v>
      </c>
      <c r="D85" s="77"/>
      <c r="E85" s="77"/>
      <c r="F85" s="77"/>
      <c r="G85" s="78"/>
      <c r="H85" s="79"/>
      <c r="I85" s="57">
        <f>IFERROR(IF(M85="ICCP- ICOCIV",VLOOKUP(H85,'INDICES-ICOCIV'!$A$1:$B$313,2,0),IF(M85="IPC",VLOOKUP(H85,'INDICES IPC'!$A$7:$E$1003,2,0),0)),"")</f>
        <v>0</v>
      </c>
      <c r="J85" s="79"/>
      <c r="K85" s="57">
        <f>IFERROR(IF(M85="ICCP- ICOCIV",VLOOKUP(J85,'INDICES-ICOCIV'!$A$1:$B$307,2,0),IF(M85="IPC",VLOOKUP(J85,'INDICES IPC'!$A$7:$E$1003,2,0),0)),"")</f>
        <v>0</v>
      </c>
      <c r="L85" s="58" t="str">
        <f t="shared" si="5"/>
        <v/>
      </c>
      <c r="M85" s="82"/>
      <c r="N85" s="233">
        <f t="shared" si="6"/>
        <v>0</v>
      </c>
    </row>
    <row r="86" spans="3:14" ht="16.5" x14ac:dyDescent="0.2">
      <c r="C86" s="14">
        <f t="shared" si="7"/>
        <v>39</v>
      </c>
      <c r="D86" s="77"/>
      <c r="E86" s="77"/>
      <c r="F86" s="77"/>
      <c r="G86" s="78"/>
      <c r="H86" s="79"/>
      <c r="I86" s="57">
        <f>IFERROR(IF(M86="ICCP- ICOCIV",VLOOKUP(H86,'INDICES-ICOCIV'!$A$1:$B$313,2,0),IF(M86="IPC",VLOOKUP(H86,'INDICES IPC'!$A$7:$E$1003,2,0),0)),"")</f>
        <v>0</v>
      </c>
      <c r="J86" s="79"/>
      <c r="K86" s="57">
        <f>IFERROR(IF(M86="ICCP- ICOCIV",VLOOKUP(J86,'INDICES-ICOCIV'!$A$1:$B$307,2,0),IF(M86="IPC",VLOOKUP(J86,'INDICES IPC'!$A$7:$E$1003,2,0),0)),"")</f>
        <v>0</v>
      </c>
      <c r="L86" s="58" t="str">
        <f t="shared" si="5"/>
        <v/>
      </c>
      <c r="M86" s="82"/>
      <c r="N86" s="233">
        <f t="shared" si="6"/>
        <v>0</v>
      </c>
    </row>
    <row r="87" spans="3:14" ht="16.5" x14ac:dyDescent="0.2">
      <c r="C87" s="14">
        <f t="shared" si="7"/>
        <v>40</v>
      </c>
      <c r="D87" s="77"/>
      <c r="E87" s="77"/>
      <c r="F87" s="77"/>
      <c r="G87" s="78"/>
      <c r="H87" s="79"/>
      <c r="I87" s="57">
        <f>IFERROR(IF(M87="ICCP- ICOCIV",VLOOKUP(H87,'INDICES-ICOCIV'!$A$1:$B$313,2,0),IF(M87="IPC",VLOOKUP(H87,'INDICES IPC'!$A$7:$E$1003,2,0),0)),"")</f>
        <v>0</v>
      </c>
      <c r="J87" s="79"/>
      <c r="K87" s="57">
        <f>IFERROR(IF(M87="ICCP- ICOCIV",VLOOKUP(J87,'INDICES-ICOCIV'!$A$1:$B$307,2,0),IF(M87="IPC",VLOOKUP(J87,'INDICES IPC'!$A$7:$E$1003,2,0),0)),"")</f>
        <v>0</v>
      </c>
      <c r="L87" s="58" t="str">
        <f t="shared" si="5"/>
        <v/>
      </c>
      <c r="M87" s="82"/>
      <c r="N87" s="233">
        <f t="shared" si="6"/>
        <v>0</v>
      </c>
    </row>
    <row r="88" spans="3:14" ht="16.5" x14ac:dyDescent="0.2">
      <c r="C88" s="14">
        <f t="shared" si="7"/>
        <v>41</v>
      </c>
      <c r="D88" s="77"/>
      <c r="E88" s="77"/>
      <c r="F88" s="77"/>
      <c r="G88" s="78"/>
      <c r="H88" s="79"/>
      <c r="I88" s="57">
        <f>IFERROR(IF(M88="ICCP- ICOCIV",VLOOKUP(H88,'INDICES-ICOCIV'!$A$1:$B$313,2,0),IF(M88="IPC",VLOOKUP(H88,'INDICES IPC'!$A$7:$E$1003,2,0),0)),"")</f>
        <v>0</v>
      </c>
      <c r="J88" s="79"/>
      <c r="K88" s="57">
        <f>IFERROR(IF(M88="ICCP- ICOCIV",VLOOKUP(J88,'INDICES-ICOCIV'!$A$1:$B$307,2,0),IF(M88="IPC",VLOOKUP(J88,'INDICES IPC'!$A$7:$E$1003,2,0),0)),"")</f>
        <v>0</v>
      </c>
      <c r="L88" s="58" t="str">
        <f t="shared" si="5"/>
        <v/>
      </c>
      <c r="M88" s="82"/>
      <c r="N88" s="233">
        <f t="shared" si="6"/>
        <v>0</v>
      </c>
    </row>
    <row r="89" spans="3:14" ht="16.5" x14ac:dyDescent="0.2">
      <c r="C89" s="14">
        <f t="shared" si="7"/>
        <v>42</v>
      </c>
      <c r="D89" s="77"/>
      <c r="E89" s="77"/>
      <c r="F89" s="77"/>
      <c r="G89" s="78"/>
      <c r="H89" s="79"/>
      <c r="I89" s="57">
        <f>IFERROR(IF(M89="ICCP- ICOCIV",VLOOKUP(H89,'INDICES-ICOCIV'!$A$1:$B$313,2,0),IF(M89="IPC",VLOOKUP(H89,'INDICES IPC'!$A$7:$E$1003,2,0),0)),"")</f>
        <v>0</v>
      </c>
      <c r="J89" s="79"/>
      <c r="K89" s="57">
        <f>IFERROR(IF(M89="ICCP- ICOCIV",VLOOKUP(J89,'INDICES-ICOCIV'!$A$1:$B$307,2,0),IF(M89="IPC",VLOOKUP(J89,'INDICES IPC'!$A$7:$E$1003,2,0),0)),"")</f>
        <v>0</v>
      </c>
      <c r="L89" s="58" t="str">
        <f t="shared" si="5"/>
        <v/>
      </c>
      <c r="M89" s="82"/>
      <c r="N89" s="233">
        <f t="shared" si="6"/>
        <v>0</v>
      </c>
    </row>
    <row r="90" spans="3:14" ht="16.5" x14ac:dyDescent="0.2">
      <c r="C90" s="14">
        <f t="shared" si="7"/>
        <v>43</v>
      </c>
      <c r="D90" s="77"/>
      <c r="E90" s="77"/>
      <c r="F90" s="77"/>
      <c r="G90" s="78"/>
      <c r="H90" s="79"/>
      <c r="I90" s="57">
        <f>IFERROR(IF(M90="ICCP- ICOCIV",VLOOKUP(H90,'INDICES-ICOCIV'!$A$1:$B$313,2,0),IF(M90="IPC",VLOOKUP(H90,'INDICES IPC'!$A$7:$E$1003,2,0),0)),"")</f>
        <v>0</v>
      </c>
      <c r="J90" s="79"/>
      <c r="K90" s="57">
        <f>IFERROR(IF(M90="ICCP- ICOCIV",VLOOKUP(J90,'INDICES-ICOCIV'!$A$1:$B$307,2,0),IF(M90="IPC",VLOOKUP(J90,'INDICES IPC'!$A$7:$E$1003,2,0),0)),"")</f>
        <v>0</v>
      </c>
      <c r="L90" s="58" t="str">
        <f t="shared" si="5"/>
        <v/>
      </c>
      <c r="M90" s="82"/>
      <c r="N90" s="233">
        <f t="shared" si="6"/>
        <v>0</v>
      </c>
    </row>
    <row r="91" spans="3:14" ht="16.5" x14ac:dyDescent="0.2">
      <c r="C91" s="14">
        <f t="shared" si="7"/>
        <v>44</v>
      </c>
      <c r="D91" s="77"/>
      <c r="E91" s="77"/>
      <c r="F91" s="77"/>
      <c r="G91" s="78"/>
      <c r="H91" s="79"/>
      <c r="I91" s="57">
        <f>IFERROR(IF(M91="ICCP- ICOCIV",VLOOKUP(H91,'INDICES-ICOCIV'!$A$1:$B$313,2,0),IF(M91="IPC",VLOOKUP(H91,'INDICES IPC'!$A$7:$E$1003,2,0),0)),"")</f>
        <v>0</v>
      </c>
      <c r="J91" s="79"/>
      <c r="K91" s="57">
        <f>IFERROR(IF(M91="ICCP- ICOCIV",VLOOKUP(J91,'INDICES-ICOCIV'!$A$1:$B$307,2,0),IF(M91="IPC",VLOOKUP(J91,'INDICES IPC'!$A$7:$E$1003,2,0),0)),"")</f>
        <v>0</v>
      </c>
      <c r="L91" s="58" t="str">
        <f t="shared" si="5"/>
        <v/>
      </c>
      <c r="M91" s="82"/>
      <c r="N91" s="233">
        <f t="shared" si="6"/>
        <v>0</v>
      </c>
    </row>
    <row r="92" spans="3:14" ht="16.5" x14ac:dyDescent="0.2">
      <c r="C92" s="14">
        <f t="shared" si="7"/>
        <v>45</v>
      </c>
      <c r="D92" s="77"/>
      <c r="E92" s="77"/>
      <c r="F92" s="77"/>
      <c r="G92" s="78"/>
      <c r="H92" s="79"/>
      <c r="I92" s="57">
        <f>IFERROR(IF(M92="ICCP- ICOCIV",VLOOKUP(H92,'INDICES-ICOCIV'!$A$1:$B$313,2,0),IF(M92="IPC",VLOOKUP(H92,'INDICES IPC'!$A$7:$E$1003,2,0),0)),"")</f>
        <v>0</v>
      </c>
      <c r="J92" s="79"/>
      <c r="K92" s="57">
        <f>IFERROR(IF(M92="ICCP- ICOCIV",VLOOKUP(J92,'INDICES-ICOCIV'!$A$1:$B$307,2,0),IF(M92="IPC",VLOOKUP(J92,'INDICES IPC'!$A$7:$E$1003,2,0),0)),"")</f>
        <v>0</v>
      </c>
      <c r="L92" s="58" t="str">
        <f t="shared" si="5"/>
        <v/>
      </c>
      <c r="M92" s="82"/>
      <c r="N92" s="233">
        <f t="shared" si="6"/>
        <v>0</v>
      </c>
    </row>
    <row r="93" spans="3:14" ht="16.5" x14ac:dyDescent="0.2">
      <c r="C93" s="14">
        <f t="shared" si="7"/>
        <v>46</v>
      </c>
      <c r="D93" s="77"/>
      <c r="E93" s="77"/>
      <c r="F93" s="77"/>
      <c r="G93" s="78"/>
      <c r="H93" s="79"/>
      <c r="I93" s="57">
        <f>IFERROR(IF(M93="ICCP- ICOCIV",VLOOKUP(H93,'INDICES-ICOCIV'!$A$1:$B$313,2,0),IF(M93="IPC",VLOOKUP(H93,'INDICES IPC'!$A$7:$E$1003,2,0),0)),"")</f>
        <v>0</v>
      </c>
      <c r="J93" s="79"/>
      <c r="K93" s="57">
        <f>IFERROR(IF(M93="ICCP- ICOCIV",VLOOKUP(J93,'INDICES-ICOCIV'!$A$1:$B$307,2,0),IF(M93="IPC",VLOOKUP(J93,'INDICES IPC'!$A$7:$E$1003,2,0),0)),"")</f>
        <v>0</v>
      </c>
      <c r="L93" s="58" t="str">
        <f t="shared" si="5"/>
        <v/>
      </c>
      <c r="M93" s="82"/>
      <c r="N93" s="233">
        <f t="shared" si="6"/>
        <v>0</v>
      </c>
    </row>
    <row r="94" spans="3:14" ht="16.5" x14ac:dyDescent="0.2">
      <c r="C94" s="14">
        <f t="shared" si="7"/>
        <v>47</v>
      </c>
      <c r="D94" s="77"/>
      <c r="E94" s="77"/>
      <c r="F94" s="77"/>
      <c r="G94" s="78"/>
      <c r="H94" s="79"/>
      <c r="I94" s="57">
        <f>IFERROR(IF(M94="ICCP- ICOCIV",VLOOKUP(H94,'INDICES-ICOCIV'!$A$1:$B$313,2,0),IF(M94="IPC",VLOOKUP(H94,'INDICES IPC'!$A$7:$E$1003,2,0),0)),"")</f>
        <v>0</v>
      </c>
      <c r="J94" s="79"/>
      <c r="K94" s="57">
        <f>IFERROR(IF(M94="ICCP- ICOCIV",VLOOKUP(J94,'INDICES-ICOCIV'!$A$1:$B$307,2,0),IF(M94="IPC",VLOOKUP(J94,'INDICES IPC'!$A$7:$E$1003,2,0),0)),"")</f>
        <v>0</v>
      </c>
      <c r="L94" s="58" t="str">
        <f t="shared" si="5"/>
        <v/>
      </c>
      <c r="M94" s="82"/>
      <c r="N94" s="233">
        <f t="shared" si="6"/>
        <v>0</v>
      </c>
    </row>
    <row r="95" spans="3:14" ht="16.5" x14ac:dyDescent="0.2">
      <c r="C95" s="14">
        <f t="shared" si="7"/>
        <v>48</v>
      </c>
      <c r="D95" s="77"/>
      <c r="E95" s="77"/>
      <c r="F95" s="77"/>
      <c r="G95" s="78"/>
      <c r="H95" s="79"/>
      <c r="I95" s="57">
        <f>IFERROR(IF(M95="ICCP- ICOCIV",VLOOKUP(H95,'INDICES-ICOCIV'!$A$1:$B$313,2,0),IF(M95="IPC",VLOOKUP(H95,'INDICES IPC'!$A$7:$E$1003,2,0),0)),"")</f>
        <v>0</v>
      </c>
      <c r="J95" s="79"/>
      <c r="K95" s="57">
        <f>IFERROR(IF(M95="ICCP- ICOCIV",VLOOKUP(J95,'INDICES-ICOCIV'!$A$1:$B$307,2,0),IF(M95="IPC",VLOOKUP(J95,'INDICES IPC'!$A$7:$E$1003,2,0),0)),"")</f>
        <v>0</v>
      </c>
      <c r="L95" s="58" t="str">
        <f t="shared" si="5"/>
        <v/>
      </c>
      <c r="M95" s="82"/>
      <c r="N95" s="233">
        <f t="shared" si="6"/>
        <v>0</v>
      </c>
    </row>
    <row r="96" spans="3:14" ht="16.5" x14ac:dyDescent="0.2">
      <c r="C96" s="14">
        <f t="shared" si="7"/>
        <v>49</v>
      </c>
      <c r="D96" s="77"/>
      <c r="E96" s="77"/>
      <c r="F96" s="77"/>
      <c r="G96" s="78"/>
      <c r="H96" s="79"/>
      <c r="I96" s="57">
        <f>IFERROR(IF(M96="ICCP- ICOCIV",VLOOKUP(H96,'INDICES-ICOCIV'!$A$1:$B$313,2,0),IF(M96="IPC",VLOOKUP(H96,'INDICES IPC'!$A$7:$E$1003,2,0),0)),"")</f>
        <v>0</v>
      </c>
      <c r="J96" s="79"/>
      <c r="K96" s="57">
        <f>IFERROR(IF(M96="ICCP- ICOCIV",VLOOKUP(J96,'INDICES-ICOCIV'!$A$1:$B$307,2,0),IF(M96="IPC",VLOOKUP(J96,'INDICES IPC'!$A$7:$E$1003,2,0),0)),"")</f>
        <v>0</v>
      </c>
      <c r="L96" s="58" t="str">
        <f t="shared" si="5"/>
        <v/>
      </c>
      <c r="M96" s="82"/>
      <c r="N96" s="233">
        <f t="shared" si="6"/>
        <v>0</v>
      </c>
    </row>
    <row r="97" spans="3:14" ht="16.5" x14ac:dyDescent="0.2">
      <c r="C97" s="14">
        <f t="shared" si="7"/>
        <v>50</v>
      </c>
      <c r="D97" s="77"/>
      <c r="E97" s="77"/>
      <c r="F97" s="77"/>
      <c r="G97" s="78"/>
      <c r="H97" s="79"/>
      <c r="I97" s="57">
        <f>IFERROR(IF(M97="ICCP- ICOCIV",VLOOKUP(H97,'INDICES-ICOCIV'!$A$1:$B$313,2,0),IF(M97="IPC",VLOOKUP(H97,'INDICES IPC'!$A$7:$E$1003,2,0),0)),"")</f>
        <v>0</v>
      </c>
      <c r="J97" s="79"/>
      <c r="K97" s="57">
        <f>IFERROR(IF(M97="ICCP- ICOCIV",VLOOKUP(J97,'INDICES-ICOCIV'!$A$1:$B$307,2,0),IF(M97="IPC",VLOOKUP(J97,'INDICES IPC'!$A$7:$E$1003,2,0),0)),"")</f>
        <v>0</v>
      </c>
      <c r="L97" s="58" t="str">
        <f t="shared" si="5"/>
        <v/>
      </c>
      <c r="M97" s="82"/>
      <c r="N97" s="233">
        <f t="shared" si="6"/>
        <v>0</v>
      </c>
    </row>
    <row r="98" spans="3:14" ht="16.5" x14ac:dyDescent="0.2">
      <c r="C98" s="14">
        <f t="shared" si="7"/>
        <v>51</v>
      </c>
      <c r="D98" s="77"/>
      <c r="E98" s="77"/>
      <c r="F98" s="77"/>
      <c r="G98" s="78"/>
      <c r="H98" s="79"/>
      <c r="I98" s="57">
        <f>IFERROR(IF(M98="ICCP- ICOCIV",VLOOKUP(H98,'INDICES-ICOCIV'!$A$1:$B$313,2,0),IF(M98="IPC",VLOOKUP(H98,'INDICES IPC'!$A$7:$E$1003,2,0),0)),"")</f>
        <v>0</v>
      </c>
      <c r="J98" s="79"/>
      <c r="K98" s="57">
        <f>IFERROR(IF(M98="ICCP- ICOCIV",VLOOKUP(J98,'INDICES-ICOCIV'!$A$1:$B$307,2,0),IF(M98="IPC",VLOOKUP(J98,'INDICES IPC'!$A$7:$E$1003,2,0),0)),"")</f>
        <v>0</v>
      </c>
      <c r="L98" s="58" t="str">
        <f t="shared" si="5"/>
        <v/>
      </c>
      <c r="M98" s="82"/>
      <c r="N98" s="233">
        <f t="shared" si="6"/>
        <v>0</v>
      </c>
    </row>
    <row r="99" spans="3:14" ht="16.5" x14ac:dyDescent="0.2">
      <c r="C99" s="14">
        <f t="shared" si="7"/>
        <v>52</v>
      </c>
      <c r="D99" s="77"/>
      <c r="E99" s="77"/>
      <c r="F99" s="77"/>
      <c r="G99" s="78"/>
      <c r="H99" s="79"/>
      <c r="I99" s="57">
        <f>IFERROR(IF(M99="ICCP- ICOCIV",VLOOKUP(H99,'INDICES-ICOCIV'!$A$1:$B$313,2,0),IF(M99="IPC",VLOOKUP(H99,'INDICES IPC'!$A$7:$E$1003,2,0),0)),"")</f>
        <v>0</v>
      </c>
      <c r="J99" s="79"/>
      <c r="K99" s="57">
        <f>IFERROR(IF(M99="ICCP- ICOCIV",VLOOKUP(J99,'INDICES-ICOCIV'!$A$1:$B$307,2,0),IF(M99="IPC",VLOOKUP(J99,'INDICES IPC'!$A$7:$E$1003,2,0),0)),"")</f>
        <v>0</v>
      </c>
      <c r="L99" s="58" t="str">
        <f t="shared" si="5"/>
        <v/>
      </c>
      <c r="M99" s="82"/>
      <c r="N99" s="233">
        <f t="shared" si="6"/>
        <v>0</v>
      </c>
    </row>
    <row r="100" spans="3:14" ht="16.5" x14ac:dyDescent="0.2">
      <c r="C100" s="14">
        <f t="shared" si="7"/>
        <v>53</v>
      </c>
      <c r="D100" s="77"/>
      <c r="E100" s="77"/>
      <c r="F100" s="77"/>
      <c r="G100" s="78"/>
      <c r="H100" s="79"/>
      <c r="I100" s="57">
        <f>IFERROR(IF(M100="ICCP- ICOCIV",VLOOKUP(H100,'INDICES-ICOCIV'!$A$1:$B$313,2,0),IF(M100="IPC",VLOOKUP(H100,'INDICES IPC'!$A$7:$E$1003,2,0),0)),"")</f>
        <v>0</v>
      </c>
      <c r="J100" s="79"/>
      <c r="K100" s="57">
        <f>IFERROR(IF(M100="ICCP- ICOCIV",VLOOKUP(J100,'INDICES-ICOCIV'!$A$1:$B$307,2,0),IF(M100="IPC",VLOOKUP(J100,'INDICES IPC'!$A$7:$E$1003,2,0),0)),"")</f>
        <v>0</v>
      </c>
      <c r="L100" s="58" t="str">
        <f t="shared" si="5"/>
        <v/>
      </c>
      <c r="M100" s="82"/>
      <c r="N100" s="233">
        <f t="shared" si="6"/>
        <v>0</v>
      </c>
    </row>
    <row r="101" spans="3:14" ht="16.5" x14ac:dyDescent="0.2">
      <c r="C101" s="14">
        <f t="shared" si="7"/>
        <v>54</v>
      </c>
      <c r="D101" s="77"/>
      <c r="E101" s="77"/>
      <c r="F101" s="77"/>
      <c r="G101" s="78"/>
      <c r="H101" s="79"/>
      <c r="I101" s="57">
        <f>IFERROR(IF(M101="ICCP- ICOCIV",VLOOKUP(H101,'INDICES-ICOCIV'!$A$1:$B$313,2,0),IF(M101="IPC",VLOOKUP(H101,'INDICES IPC'!$A$7:$E$1003,2,0),0)),"")</f>
        <v>0</v>
      </c>
      <c r="J101" s="79"/>
      <c r="K101" s="57">
        <f>IFERROR(IF(M101="ICCP- ICOCIV",VLOOKUP(J101,'INDICES-ICOCIV'!$A$1:$B$307,2,0),IF(M101="IPC",VLOOKUP(J101,'INDICES IPC'!$A$7:$E$1003,2,0),0)),"")</f>
        <v>0</v>
      </c>
      <c r="L101" s="58" t="str">
        <f t="shared" si="5"/>
        <v/>
      </c>
      <c r="M101" s="82"/>
      <c r="N101" s="233">
        <f t="shared" si="6"/>
        <v>0</v>
      </c>
    </row>
    <row r="102" spans="3:14" ht="16.5" x14ac:dyDescent="0.2">
      <c r="C102" s="14">
        <f t="shared" si="7"/>
        <v>55</v>
      </c>
      <c r="D102" s="77"/>
      <c r="E102" s="77"/>
      <c r="F102" s="77"/>
      <c r="G102" s="78"/>
      <c r="H102" s="79"/>
      <c r="I102" s="57">
        <f>IFERROR(IF(M102="ICCP- ICOCIV",VLOOKUP(H102,'INDICES-ICOCIV'!$A$1:$B$313,2,0),IF(M102="IPC",VLOOKUP(H102,'INDICES IPC'!$A$7:$E$1003,2,0),0)),"")</f>
        <v>0</v>
      </c>
      <c r="J102" s="79"/>
      <c r="K102" s="57">
        <f>IFERROR(IF(M102="ICCP- ICOCIV",VLOOKUP(J102,'INDICES-ICOCIV'!$A$1:$B$307,2,0),IF(M102="IPC",VLOOKUP(J102,'INDICES IPC'!$A$7:$E$1003,2,0),0)),"")</f>
        <v>0</v>
      </c>
      <c r="L102" s="58" t="str">
        <f t="shared" si="5"/>
        <v/>
      </c>
      <c r="M102" s="82"/>
      <c r="N102" s="233">
        <f t="shared" si="6"/>
        <v>0</v>
      </c>
    </row>
    <row r="103" spans="3:14" ht="16.5" x14ac:dyDescent="0.2">
      <c r="C103" s="14">
        <f t="shared" si="7"/>
        <v>56</v>
      </c>
      <c r="D103" s="77"/>
      <c r="E103" s="77"/>
      <c r="F103" s="77"/>
      <c r="G103" s="78"/>
      <c r="H103" s="79"/>
      <c r="I103" s="57">
        <f>IFERROR(IF(M103="ICCP- ICOCIV",VLOOKUP(H103,'INDICES-ICOCIV'!$A$1:$B$313,2,0),IF(M103="IPC",VLOOKUP(H103,'INDICES IPC'!$A$7:$E$1003,2,0),0)),"")</f>
        <v>0</v>
      </c>
      <c r="J103" s="79"/>
      <c r="K103" s="57">
        <f>IFERROR(IF(M103="ICCP- ICOCIV",VLOOKUP(J103,'INDICES-ICOCIV'!$A$1:$B$307,2,0),IF(M103="IPC",VLOOKUP(J103,'INDICES IPC'!$A$7:$E$1003,2,0),0)),"")</f>
        <v>0</v>
      </c>
      <c r="L103" s="58" t="str">
        <f t="shared" si="5"/>
        <v/>
      </c>
      <c r="M103" s="82"/>
      <c r="N103" s="233">
        <f t="shared" si="6"/>
        <v>0</v>
      </c>
    </row>
    <row r="104" spans="3:14" ht="16.5" x14ac:dyDescent="0.2">
      <c r="C104" s="14">
        <f t="shared" si="7"/>
        <v>57</v>
      </c>
      <c r="D104" s="77"/>
      <c r="E104" s="77"/>
      <c r="F104" s="77"/>
      <c r="G104" s="78"/>
      <c r="H104" s="79"/>
      <c r="I104" s="57">
        <f>IFERROR(IF(M104="ICCP- ICOCIV",VLOOKUP(H104,'INDICES-ICOCIV'!$A$1:$B$313,2,0),IF(M104="IPC",VLOOKUP(H104,'INDICES IPC'!$A$7:$E$1003,2,0),0)),"")</f>
        <v>0</v>
      </c>
      <c r="J104" s="79"/>
      <c r="K104" s="57">
        <f>IFERROR(IF(M104="ICCP- ICOCIV",VLOOKUP(J104,'INDICES-ICOCIV'!$A$1:$B$307,2,0),IF(M104="IPC",VLOOKUP(J104,'INDICES IPC'!$A$7:$E$1003,2,0),0)),"")</f>
        <v>0</v>
      </c>
      <c r="L104" s="58" t="str">
        <f t="shared" si="5"/>
        <v/>
      </c>
      <c r="M104" s="82"/>
      <c r="N104" s="233">
        <f t="shared" si="6"/>
        <v>0</v>
      </c>
    </row>
    <row r="105" spans="3:14" ht="16.5" x14ac:dyDescent="0.2">
      <c r="C105" s="14">
        <f t="shared" si="7"/>
        <v>58</v>
      </c>
      <c r="D105" s="77"/>
      <c r="E105" s="77"/>
      <c r="F105" s="77"/>
      <c r="G105" s="78"/>
      <c r="H105" s="79"/>
      <c r="I105" s="57">
        <f>IFERROR(IF(M105="ICCP- ICOCIV",VLOOKUP(H105,'INDICES-ICOCIV'!$A$1:$B$313,2,0),IF(M105="IPC",VLOOKUP(H105,'INDICES IPC'!$A$7:$E$1003,2,0),0)),"")</f>
        <v>0</v>
      </c>
      <c r="J105" s="79"/>
      <c r="K105" s="57">
        <f>IFERROR(IF(M105="ICCP- ICOCIV",VLOOKUP(J105,'INDICES-ICOCIV'!$A$1:$B$307,2,0),IF(M105="IPC",VLOOKUP(J105,'INDICES IPC'!$A$7:$E$1003,2,0),0)),"")</f>
        <v>0</v>
      </c>
      <c r="L105" s="58" t="str">
        <f t="shared" si="5"/>
        <v/>
      </c>
      <c r="M105" s="82"/>
      <c r="N105" s="233">
        <f t="shared" si="6"/>
        <v>0</v>
      </c>
    </row>
    <row r="106" spans="3:14" ht="16.5" x14ac:dyDescent="0.2">
      <c r="C106" s="14">
        <f t="shared" si="7"/>
        <v>59</v>
      </c>
      <c r="D106" s="77"/>
      <c r="E106" s="77"/>
      <c r="F106" s="77"/>
      <c r="G106" s="78"/>
      <c r="H106" s="79"/>
      <c r="I106" s="57">
        <f>IFERROR(IF(M106="ICCP- ICOCIV",VLOOKUP(H106,'INDICES-ICOCIV'!$A$1:$B$313,2,0),IF(M106="IPC",VLOOKUP(H106,'INDICES IPC'!$A$7:$E$1003,2,0),0)),"")</f>
        <v>0</v>
      </c>
      <c r="J106" s="79"/>
      <c r="K106" s="57">
        <f>IFERROR(IF(M106="ICCP- ICOCIV",VLOOKUP(J106,'INDICES-ICOCIV'!$A$1:$B$307,2,0),IF(M106="IPC",VLOOKUP(J106,'INDICES IPC'!$A$7:$E$1003,2,0),0)),"")</f>
        <v>0</v>
      </c>
      <c r="L106" s="58" t="str">
        <f t="shared" si="5"/>
        <v/>
      </c>
      <c r="M106" s="82"/>
      <c r="N106" s="233">
        <f t="shared" si="6"/>
        <v>0</v>
      </c>
    </row>
    <row r="107" spans="3:14" ht="16.5" x14ac:dyDescent="0.2">
      <c r="C107" s="14">
        <f t="shared" si="7"/>
        <v>60</v>
      </c>
      <c r="D107" s="77"/>
      <c r="E107" s="77"/>
      <c r="F107" s="77"/>
      <c r="G107" s="78"/>
      <c r="H107" s="79"/>
      <c r="I107" s="57">
        <f>IFERROR(IF(M107="ICCP- ICOCIV",VLOOKUP(H107,'INDICES-ICOCIV'!$A$1:$B$313,2,0),IF(M107="IPC",VLOOKUP(H107,'INDICES IPC'!$A$7:$E$1003,2,0),0)),"")</f>
        <v>0</v>
      </c>
      <c r="J107" s="79"/>
      <c r="K107" s="57">
        <f>IFERROR(IF(M107="ICCP- ICOCIV",VLOOKUP(J107,'INDICES-ICOCIV'!$A$1:$B$307,2,0),IF(M107="IPC",VLOOKUP(J107,'INDICES IPC'!$A$7:$E$1003,2,0),0)),"")</f>
        <v>0</v>
      </c>
      <c r="L107" s="58" t="str">
        <f t="shared" si="5"/>
        <v/>
      </c>
      <c r="M107" s="82"/>
      <c r="N107" s="233">
        <f t="shared" si="6"/>
        <v>0</v>
      </c>
    </row>
    <row r="108" spans="3:14" ht="16.5" x14ac:dyDescent="0.2">
      <c r="C108" s="14">
        <f t="shared" si="7"/>
        <v>61</v>
      </c>
      <c r="D108" s="77"/>
      <c r="E108" s="77"/>
      <c r="F108" s="77"/>
      <c r="G108" s="78"/>
      <c r="H108" s="79"/>
      <c r="I108" s="57">
        <f>IFERROR(IF(M108="ICCP- ICOCIV",VLOOKUP(H108,'INDICES-ICOCIV'!$A$1:$B$313,2,0),IF(M108="IPC",VLOOKUP(H108,'INDICES IPC'!$A$7:$E$1003,2,0),0)),"")</f>
        <v>0</v>
      </c>
      <c r="J108" s="79"/>
      <c r="K108" s="57">
        <f>IFERROR(IF(M108="ICCP- ICOCIV",VLOOKUP(J108,'INDICES-ICOCIV'!$A$1:$B$307,2,0),IF(M108="IPC",VLOOKUP(J108,'INDICES IPC'!$A$7:$E$1003,2,0),0)),"")</f>
        <v>0</v>
      </c>
      <c r="L108" s="58" t="str">
        <f t="shared" si="5"/>
        <v/>
      </c>
      <c r="M108" s="82"/>
      <c r="N108" s="233">
        <f t="shared" si="6"/>
        <v>0</v>
      </c>
    </row>
    <row r="109" spans="3:14" ht="16.5" x14ac:dyDescent="0.2">
      <c r="C109" s="14">
        <f t="shared" si="7"/>
        <v>62</v>
      </c>
      <c r="D109" s="77"/>
      <c r="E109" s="77"/>
      <c r="F109" s="77"/>
      <c r="G109" s="78"/>
      <c r="H109" s="79"/>
      <c r="I109" s="57">
        <f>IFERROR(IF(M109="ICCP- ICOCIV",VLOOKUP(H109,'INDICES-ICOCIV'!$A$1:$B$313,2,0),IF(M109="IPC",VLOOKUP(H109,'INDICES IPC'!$A$7:$E$1003,2,0),0)),"")</f>
        <v>0</v>
      </c>
      <c r="J109" s="79"/>
      <c r="K109" s="57">
        <f>IFERROR(IF(M109="ICCP- ICOCIV",VLOOKUP(J109,'INDICES-ICOCIV'!$A$1:$B$307,2,0),IF(M109="IPC",VLOOKUP(J109,'INDICES IPC'!$A$7:$E$1003,2,0),0)),"")</f>
        <v>0</v>
      </c>
      <c r="L109" s="58" t="str">
        <f t="shared" si="5"/>
        <v/>
      </c>
      <c r="M109" s="82"/>
      <c r="N109" s="233">
        <f t="shared" si="6"/>
        <v>0</v>
      </c>
    </row>
    <row r="110" spans="3:14" ht="16.5" x14ac:dyDescent="0.2">
      <c r="C110" s="14">
        <f t="shared" si="7"/>
        <v>63</v>
      </c>
      <c r="D110" s="77"/>
      <c r="E110" s="77"/>
      <c r="F110" s="77"/>
      <c r="G110" s="78"/>
      <c r="H110" s="79"/>
      <c r="I110" s="57">
        <f>IFERROR(IF(M110="ICCP- ICOCIV",VLOOKUP(H110,'INDICES-ICOCIV'!$A$1:$B$313,2,0),IF(M110="IPC",VLOOKUP(H110,'INDICES IPC'!$A$7:$E$1003,2,0),0)),"")</f>
        <v>0</v>
      </c>
      <c r="J110" s="79"/>
      <c r="K110" s="57">
        <f>IFERROR(IF(M110="ICCP- ICOCIV",VLOOKUP(J110,'INDICES-ICOCIV'!$A$1:$B$307,2,0),IF(M110="IPC",VLOOKUP(J110,'INDICES IPC'!$A$7:$E$1003,2,0),0)),"")</f>
        <v>0</v>
      </c>
      <c r="L110" s="58" t="str">
        <f t="shared" si="5"/>
        <v/>
      </c>
      <c r="M110" s="82"/>
      <c r="N110" s="233">
        <f t="shared" si="6"/>
        <v>0</v>
      </c>
    </row>
    <row r="111" spans="3:14" ht="16.5" x14ac:dyDescent="0.2">
      <c r="C111" s="14">
        <f t="shared" si="7"/>
        <v>64</v>
      </c>
      <c r="D111" s="77"/>
      <c r="E111" s="77"/>
      <c r="F111" s="77"/>
      <c r="G111" s="78"/>
      <c r="H111" s="79"/>
      <c r="I111" s="57">
        <f>IFERROR(IF(M111="ICCP- ICOCIV",VLOOKUP(H111,'INDICES-ICOCIV'!$A$1:$B$313,2,0),IF(M111="IPC",VLOOKUP(H111,'INDICES IPC'!$A$7:$E$1003,2,0),0)),"")</f>
        <v>0</v>
      </c>
      <c r="J111" s="79"/>
      <c r="K111" s="57">
        <f>IFERROR(IF(M111="ICCP- ICOCIV",VLOOKUP(J111,'INDICES-ICOCIV'!$A$1:$B$307,2,0),IF(M111="IPC",VLOOKUP(J111,'INDICES IPC'!$A$7:$E$1003,2,0),0)),"")</f>
        <v>0</v>
      </c>
      <c r="L111" s="58" t="str">
        <f t="shared" si="5"/>
        <v/>
      </c>
      <c r="M111" s="82"/>
      <c r="N111" s="233">
        <f t="shared" si="6"/>
        <v>0</v>
      </c>
    </row>
    <row r="112" spans="3:14" ht="16.5" x14ac:dyDescent="0.2">
      <c r="C112" s="14">
        <f t="shared" si="7"/>
        <v>65</v>
      </c>
      <c r="D112" s="77"/>
      <c r="E112" s="77"/>
      <c r="F112" s="77"/>
      <c r="G112" s="78"/>
      <c r="H112" s="79"/>
      <c r="I112" s="57">
        <f>IFERROR(IF(M112="ICCP- ICOCIV",VLOOKUP(H112,'INDICES-ICOCIV'!$A$1:$B$313,2,0),IF(M112="IPC",VLOOKUP(H112,'INDICES IPC'!$A$7:$E$1003,2,0),0)),"")</f>
        <v>0</v>
      </c>
      <c r="J112" s="79"/>
      <c r="K112" s="57">
        <f>IFERROR(IF(M112="ICCP- ICOCIV",VLOOKUP(J112,'INDICES-ICOCIV'!$A$1:$B$307,2,0),IF(M112="IPC",VLOOKUP(J112,'INDICES IPC'!$A$7:$E$1003,2,0),0)),"")</f>
        <v>0</v>
      </c>
      <c r="L112" s="58" t="str">
        <f t="shared" si="5"/>
        <v/>
      </c>
      <c r="M112" s="82"/>
      <c r="N112" s="233">
        <f t="shared" si="6"/>
        <v>0</v>
      </c>
    </row>
    <row r="113" spans="3:14" ht="16.5" x14ac:dyDescent="0.2">
      <c r="C113" s="14">
        <f t="shared" si="7"/>
        <v>66</v>
      </c>
      <c r="D113" s="77"/>
      <c r="E113" s="77"/>
      <c r="F113" s="77"/>
      <c r="G113" s="78"/>
      <c r="H113" s="79"/>
      <c r="I113" s="57">
        <f>IFERROR(IF(M113="ICCP- ICOCIV",VLOOKUP(H113,'INDICES-ICOCIV'!$A$1:$B$313,2,0),IF(M113="IPC",VLOOKUP(H113,'INDICES IPC'!$A$7:$E$1003,2,0),0)),"")</f>
        <v>0</v>
      </c>
      <c r="J113" s="79"/>
      <c r="K113" s="57">
        <f>IFERROR(IF(M113="ICCP- ICOCIV",VLOOKUP(J113,'INDICES-ICOCIV'!$A$1:$B$307,2,0),IF(M113="IPC",VLOOKUP(J113,'INDICES IPC'!$A$7:$E$1003,2,0),0)),"")</f>
        <v>0</v>
      </c>
      <c r="L113" s="58" t="str">
        <f t="shared" si="5"/>
        <v/>
      </c>
      <c r="M113" s="82"/>
      <c r="N113" s="233">
        <f t="shared" si="6"/>
        <v>0</v>
      </c>
    </row>
    <row r="114" spans="3:14" ht="16.5" x14ac:dyDescent="0.2">
      <c r="C114" s="14">
        <f t="shared" si="7"/>
        <v>67</v>
      </c>
      <c r="D114" s="77"/>
      <c r="E114" s="77"/>
      <c r="F114" s="77"/>
      <c r="G114" s="78"/>
      <c r="H114" s="79"/>
      <c r="I114" s="57">
        <f>IFERROR(IF(M114="ICCP- ICOCIV",VLOOKUP(H114,'INDICES-ICOCIV'!$A$1:$B$313,2,0),IF(M114="IPC",VLOOKUP(H114,'INDICES IPC'!$A$7:$E$1003,2,0),0)),"")</f>
        <v>0</v>
      </c>
      <c r="J114" s="79"/>
      <c r="K114" s="57">
        <f>IFERROR(IF(M114="ICCP- ICOCIV",VLOOKUP(J114,'INDICES-ICOCIV'!$A$1:$B$307,2,0),IF(M114="IPC",VLOOKUP(J114,'INDICES IPC'!$A$7:$E$1003,2,0),0)),"")</f>
        <v>0</v>
      </c>
      <c r="L114" s="58" t="str">
        <f t="shared" si="5"/>
        <v/>
      </c>
      <c r="M114" s="82"/>
      <c r="N114" s="233">
        <f t="shared" si="6"/>
        <v>0</v>
      </c>
    </row>
    <row r="115" spans="3:14" ht="16.5" x14ac:dyDescent="0.2">
      <c r="C115" s="14">
        <f t="shared" si="7"/>
        <v>68</v>
      </c>
      <c r="D115" s="77"/>
      <c r="E115" s="77"/>
      <c r="F115" s="77"/>
      <c r="G115" s="78"/>
      <c r="H115" s="79"/>
      <c r="I115" s="57">
        <f>IFERROR(IF(M115="ICCP- ICOCIV",VLOOKUP(H115,'INDICES-ICOCIV'!$A$1:$B$313,2,0),IF(M115="IPC",VLOOKUP(H115,'INDICES IPC'!$A$7:$E$1003,2,0),0)),"")</f>
        <v>0</v>
      </c>
      <c r="J115" s="79"/>
      <c r="K115" s="57">
        <f>IFERROR(IF(M115="ICCP- ICOCIV",VLOOKUP(J115,'INDICES-ICOCIV'!$A$1:$B$307,2,0),IF(M115="IPC",VLOOKUP(J115,'INDICES IPC'!$A$7:$E$1003,2,0),0)),"")</f>
        <v>0</v>
      </c>
      <c r="L115" s="58" t="str">
        <f t="shared" si="5"/>
        <v/>
      </c>
      <c r="M115" s="82"/>
      <c r="N115" s="233">
        <f t="shared" si="6"/>
        <v>0</v>
      </c>
    </row>
    <row r="116" spans="3:14" ht="16.5" x14ac:dyDescent="0.2">
      <c r="C116" s="14">
        <f t="shared" si="7"/>
        <v>69</v>
      </c>
      <c r="D116" s="77"/>
      <c r="E116" s="77"/>
      <c r="F116" s="77"/>
      <c r="G116" s="78"/>
      <c r="H116" s="79"/>
      <c r="I116" s="57">
        <f>IFERROR(IF(M116="ICCP- ICOCIV",VLOOKUP(H116,'INDICES-ICOCIV'!$A$1:$B$313,2,0),IF(M116="IPC",VLOOKUP(H116,'INDICES IPC'!$A$7:$E$1003,2,0),0)),"")</f>
        <v>0</v>
      </c>
      <c r="J116" s="79"/>
      <c r="K116" s="57">
        <f>IFERROR(IF(M116="ICCP- ICOCIV",VLOOKUP(J116,'INDICES-ICOCIV'!$A$1:$B$307,2,0),IF(M116="IPC",VLOOKUP(J116,'INDICES IPC'!$A$7:$E$1003,2,0),0)),"")</f>
        <v>0</v>
      </c>
      <c r="L116" s="58" t="str">
        <f t="shared" si="5"/>
        <v/>
      </c>
      <c r="M116" s="82"/>
      <c r="N116" s="233">
        <f t="shared" si="6"/>
        <v>0</v>
      </c>
    </row>
    <row r="117" spans="3:14" ht="16.5" x14ac:dyDescent="0.2">
      <c r="C117" s="14">
        <f t="shared" si="7"/>
        <v>70</v>
      </c>
      <c r="D117" s="77"/>
      <c r="E117" s="77"/>
      <c r="F117" s="77"/>
      <c r="G117" s="78"/>
      <c r="H117" s="79"/>
      <c r="I117" s="57">
        <f>IFERROR(IF(M117="ICCP- ICOCIV",VLOOKUP(H117,'INDICES-ICOCIV'!$A$1:$B$313,2,0),IF(M117="IPC",VLOOKUP(H117,'INDICES IPC'!$A$7:$E$1003,2,0),0)),"")</f>
        <v>0</v>
      </c>
      <c r="J117" s="79"/>
      <c r="K117" s="57">
        <f>IFERROR(IF(M117="ICCP- ICOCIV",VLOOKUP(J117,'INDICES-ICOCIV'!$A$1:$B$307,2,0),IF(M117="IPC",VLOOKUP(J117,'INDICES IPC'!$A$7:$E$1003,2,0),0)),"")</f>
        <v>0</v>
      </c>
      <c r="L117" s="58" t="str">
        <f t="shared" si="5"/>
        <v/>
      </c>
      <c r="M117" s="82"/>
      <c r="N117" s="233">
        <f t="shared" si="6"/>
        <v>0</v>
      </c>
    </row>
    <row r="118" spans="3:14" ht="16.5" x14ac:dyDescent="0.2">
      <c r="C118" s="14">
        <f t="shared" si="7"/>
        <v>71</v>
      </c>
      <c r="D118" s="77"/>
      <c r="E118" s="77"/>
      <c r="F118" s="77"/>
      <c r="G118" s="78"/>
      <c r="H118" s="79"/>
      <c r="I118" s="57">
        <f>IFERROR(IF(M118="ICCP- ICOCIV",VLOOKUP(H118,'INDICES-ICOCIV'!$A$1:$B$313,2,0),IF(M118="IPC",VLOOKUP(H118,'INDICES IPC'!$A$7:$E$1003,2,0),0)),"")</f>
        <v>0</v>
      </c>
      <c r="J118" s="79"/>
      <c r="K118" s="57">
        <f>IFERROR(IF(M118="ICCP- ICOCIV",VLOOKUP(J118,'INDICES-ICOCIV'!$A$1:$B$307,2,0),IF(M118="IPC",VLOOKUP(J118,'INDICES IPC'!$A$7:$E$1003,2,0),0)),"")</f>
        <v>0</v>
      </c>
      <c r="L118" s="58" t="str">
        <f t="shared" si="5"/>
        <v/>
      </c>
      <c r="M118" s="82"/>
      <c r="N118" s="233">
        <f t="shared" si="6"/>
        <v>0</v>
      </c>
    </row>
    <row r="119" spans="3:14" ht="16.5" x14ac:dyDescent="0.2">
      <c r="C119" s="14">
        <f t="shared" si="7"/>
        <v>72</v>
      </c>
      <c r="D119" s="77"/>
      <c r="E119" s="77"/>
      <c r="F119" s="77"/>
      <c r="G119" s="78"/>
      <c r="H119" s="79"/>
      <c r="I119" s="57">
        <f>IFERROR(IF(M119="ICCP- ICOCIV",VLOOKUP(H119,'INDICES-ICOCIV'!$A$1:$B$313,2,0),IF(M119="IPC",VLOOKUP(H119,'INDICES IPC'!$A$7:$E$1003,2,0),0)),"")</f>
        <v>0</v>
      </c>
      <c r="J119" s="79"/>
      <c r="K119" s="57">
        <f>IFERROR(IF(M119="ICCP- ICOCIV",VLOOKUP(J119,'INDICES-ICOCIV'!$A$1:$B$307,2,0),IF(M119="IPC",VLOOKUP(J119,'INDICES IPC'!$A$7:$E$1003,2,0),0)),"")</f>
        <v>0</v>
      </c>
      <c r="L119" s="58" t="str">
        <f t="shared" si="5"/>
        <v/>
      </c>
      <c r="M119" s="82"/>
      <c r="N119" s="233">
        <f t="shared" si="6"/>
        <v>0</v>
      </c>
    </row>
    <row r="120" spans="3:14" ht="16.5" x14ac:dyDescent="0.2">
      <c r="C120" s="14">
        <f t="shared" si="7"/>
        <v>73</v>
      </c>
      <c r="D120" s="77"/>
      <c r="E120" s="77"/>
      <c r="F120" s="77"/>
      <c r="G120" s="78"/>
      <c r="H120" s="79"/>
      <c r="I120" s="57">
        <f>IFERROR(IF(M120="ICCP- ICOCIV",VLOOKUP(H120,'INDICES-ICOCIV'!$A$1:$B$313,2,0),IF(M120="IPC",VLOOKUP(H120,'INDICES IPC'!$A$7:$E$1003,2,0),0)),"")</f>
        <v>0</v>
      </c>
      <c r="J120" s="79"/>
      <c r="K120" s="57">
        <f>IFERROR(IF(M120="ICCP- ICOCIV",VLOOKUP(J120,'INDICES-ICOCIV'!$A$1:$B$307,2,0),IF(M120="IPC",VLOOKUP(J120,'INDICES IPC'!$A$7:$E$1003,2,0),0)),"")</f>
        <v>0</v>
      </c>
      <c r="L120" s="58" t="str">
        <f t="shared" si="5"/>
        <v/>
      </c>
      <c r="M120" s="82"/>
      <c r="N120" s="233">
        <f t="shared" si="6"/>
        <v>0</v>
      </c>
    </row>
    <row r="121" spans="3:14" ht="16.5" x14ac:dyDescent="0.2">
      <c r="C121" s="14">
        <f t="shared" si="7"/>
        <v>74</v>
      </c>
      <c r="D121" s="77"/>
      <c r="E121" s="77"/>
      <c r="F121" s="77"/>
      <c r="G121" s="78"/>
      <c r="H121" s="79"/>
      <c r="I121" s="57">
        <f>IFERROR(IF(M121="ICCP- ICOCIV",VLOOKUP(H121,'INDICES-ICOCIV'!$A$1:$B$313,2,0),IF(M121="IPC",VLOOKUP(H121,'INDICES IPC'!$A$7:$E$1003,2,0),0)),"")</f>
        <v>0</v>
      </c>
      <c r="J121" s="79"/>
      <c r="K121" s="57">
        <f>IFERROR(IF(M121="ICCP- ICOCIV",VLOOKUP(J121,'INDICES-ICOCIV'!$A$1:$B$307,2,0),IF(M121="IPC",VLOOKUP(J121,'INDICES IPC'!$A$7:$E$1003,2,0),0)),"")</f>
        <v>0</v>
      </c>
      <c r="L121" s="58" t="str">
        <f t="shared" si="5"/>
        <v/>
      </c>
      <c r="M121" s="82"/>
      <c r="N121" s="233">
        <f t="shared" si="6"/>
        <v>0</v>
      </c>
    </row>
    <row r="122" spans="3:14" ht="16.5" x14ac:dyDescent="0.2">
      <c r="C122" s="14">
        <f t="shared" si="7"/>
        <v>75</v>
      </c>
      <c r="D122" s="77"/>
      <c r="E122" s="77"/>
      <c r="F122" s="77"/>
      <c r="G122" s="78"/>
      <c r="H122" s="79"/>
      <c r="I122" s="57">
        <f>IFERROR(IF(M122="ICCP- ICOCIV",VLOOKUP(H122,'INDICES-ICOCIV'!$A$1:$B$313,2,0),IF(M122="IPC",VLOOKUP(H122,'INDICES IPC'!$A$7:$E$1003,2,0),0)),"")</f>
        <v>0</v>
      </c>
      <c r="J122" s="79"/>
      <c r="K122" s="57">
        <f>IFERROR(IF(M122="ICCP- ICOCIV",VLOOKUP(J122,'INDICES-ICOCIV'!$A$1:$B$307,2,0),IF(M122="IPC",VLOOKUP(J122,'INDICES IPC'!$A$7:$E$1003,2,0),0)),"")</f>
        <v>0</v>
      </c>
      <c r="L122" s="58" t="str">
        <f t="shared" si="5"/>
        <v/>
      </c>
      <c r="M122" s="82"/>
      <c r="N122" s="233">
        <f t="shared" si="6"/>
        <v>0</v>
      </c>
    </row>
    <row r="123" spans="3:14" ht="16.5" x14ac:dyDescent="0.2">
      <c r="C123" s="14">
        <f t="shared" si="7"/>
        <v>76</v>
      </c>
      <c r="D123" s="77"/>
      <c r="E123" s="77"/>
      <c r="F123" s="77"/>
      <c r="G123" s="78"/>
      <c r="H123" s="79"/>
      <c r="I123" s="57">
        <f>IFERROR(IF(M123="ICCP- ICOCIV",VLOOKUP(H123,'INDICES-ICOCIV'!$A$1:$B$313,2,0),IF(M123="IPC",VLOOKUP(H123,'INDICES IPC'!$A$7:$E$1003,2,0),0)),"")</f>
        <v>0</v>
      </c>
      <c r="J123" s="79"/>
      <c r="K123" s="57">
        <f>IFERROR(IF(M123="ICCP- ICOCIV",VLOOKUP(J123,'INDICES-ICOCIV'!$A$1:$B$307,2,0),IF(M123="IPC",VLOOKUP(J123,'INDICES IPC'!$A$7:$E$1003,2,0),0)),"")</f>
        <v>0</v>
      </c>
      <c r="L123" s="58" t="str">
        <f t="shared" si="5"/>
        <v/>
      </c>
      <c r="M123" s="82"/>
      <c r="N123" s="233">
        <f t="shared" si="6"/>
        <v>0</v>
      </c>
    </row>
    <row r="124" spans="3:14" ht="16.5" x14ac:dyDescent="0.2">
      <c r="C124" s="14">
        <f t="shared" si="7"/>
        <v>77</v>
      </c>
      <c r="D124" s="77"/>
      <c r="E124" s="77"/>
      <c r="F124" s="77"/>
      <c r="G124" s="78"/>
      <c r="H124" s="79"/>
      <c r="I124" s="57">
        <f>IFERROR(IF(M124="ICCP- ICOCIV",VLOOKUP(H124,'INDICES-ICOCIV'!$A$1:$B$313,2,0),IF(M124="IPC",VLOOKUP(H124,'INDICES IPC'!$A$7:$E$1003,2,0),0)),"")</f>
        <v>0</v>
      </c>
      <c r="J124" s="79"/>
      <c r="K124" s="57">
        <f>IFERROR(IF(M124="ICCP- ICOCIV",VLOOKUP(J124,'INDICES-ICOCIV'!$A$1:$B$307,2,0),IF(M124="IPC",VLOOKUP(J124,'INDICES IPC'!$A$7:$E$1003,2,0),0)),"")</f>
        <v>0</v>
      </c>
      <c r="L124" s="58" t="str">
        <f t="shared" si="5"/>
        <v/>
      </c>
      <c r="M124" s="82"/>
      <c r="N124" s="233">
        <f t="shared" si="6"/>
        <v>0</v>
      </c>
    </row>
    <row r="125" spans="3:14" ht="16.5" x14ac:dyDescent="0.2">
      <c r="C125" s="14">
        <f t="shared" si="7"/>
        <v>78</v>
      </c>
      <c r="D125" s="77"/>
      <c r="E125" s="77"/>
      <c r="F125" s="77"/>
      <c r="G125" s="78"/>
      <c r="H125" s="79"/>
      <c r="I125" s="57">
        <f>IFERROR(IF(M125="ICCP- ICOCIV",VLOOKUP(H125,'INDICES-ICOCIV'!$A$1:$B$313,2,0),IF(M125="IPC",VLOOKUP(H125,'INDICES IPC'!$A$7:$E$1003,2,0),0)),"")</f>
        <v>0</v>
      </c>
      <c r="J125" s="79"/>
      <c r="K125" s="57">
        <f>IFERROR(IF(M125="ICCP- ICOCIV",VLOOKUP(J125,'INDICES-ICOCIV'!$A$1:$B$307,2,0),IF(M125="IPC",VLOOKUP(J125,'INDICES IPC'!$A$7:$E$1003,2,0),0)),"")</f>
        <v>0</v>
      </c>
      <c r="L125" s="58" t="str">
        <f t="shared" si="5"/>
        <v/>
      </c>
      <c r="M125" s="82"/>
      <c r="N125" s="233">
        <f t="shared" si="6"/>
        <v>0</v>
      </c>
    </row>
    <row r="126" spans="3:14" ht="16.5" x14ac:dyDescent="0.2">
      <c r="C126" s="14">
        <f t="shared" si="7"/>
        <v>79</v>
      </c>
      <c r="D126" s="77"/>
      <c r="E126" s="77"/>
      <c r="F126" s="77"/>
      <c r="G126" s="78"/>
      <c r="H126" s="79"/>
      <c r="I126" s="57">
        <f>IFERROR(IF(M126="ICCP- ICOCIV",VLOOKUP(H126,'INDICES-ICOCIV'!$A$1:$B$313,2,0),IF(M126="IPC",VLOOKUP(H126,'INDICES IPC'!$A$7:$E$1003,2,0),0)),"")</f>
        <v>0</v>
      </c>
      <c r="J126" s="79"/>
      <c r="K126" s="57">
        <f>IFERROR(IF(M126="ICCP- ICOCIV",VLOOKUP(J126,'INDICES-ICOCIV'!$A$1:$B$307,2,0),IF(M126="IPC",VLOOKUP(J126,'INDICES IPC'!$A$7:$E$1003,2,0),0)),"")</f>
        <v>0</v>
      </c>
      <c r="L126" s="58" t="str">
        <f t="shared" si="5"/>
        <v/>
      </c>
      <c r="M126" s="82"/>
      <c r="N126" s="233">
        <f t="shared" si="6"/>
        <v>0</v>
      </c>
    </row>
    <row r="127" spans="3:14" ht="16.5" x14ac:dyDescent="0.2">
      <c r="C127" s="14">
        <f t="shared" si="7"/>
        <v>80</v>
      </c>
      <c r="D127" s="77"/>
      <c r="E127" s="77"/>
      <c r="F127" s="77"/>
      <c r="G127" s="78"/>
      <c r="H127" s="79"/>
      <c r="I127" s="57">
        <f>IFERROR(IF(M127="ICCP- ICOCIV",VLOOKUP(H127,'INDICES-ICOCIV'!$A$1:$B$313,2,0),IF(M127="IPC",VLOOKUP(H127,'INDICES IPC'!$A$7:$E$1003,2,0),0)),"")</f>
        <v>0</v>
      </c>
      <c r="J127" s="79"/>
      <c r="K127" s="57">
        <f>IFERROR(IF(M127="ICCP- ICOCIV",VLOOKUP(J127,'INDICES-ICOCIV'!$A$1:$B$307,2,0),IF(M127="IPC",VLOOKUP(J127,'INDICES IPC'!$A$7:$E$1003,2,0),0)),"")</f>
        <v>0</v>
      </c>
      <c r="L127" s="58" t="str">
        <f t="shared" si="5"/>
        <v/>
      </c>
      <c r="M127" s="82"/>
      <c r="N127" s="233">
        <f t="shared" si="6"/>
        <v>0</v>
      </c>
    </row>
    <row r="128" spans="3:14" ht="16.5" x14ac:dyDescent="0.2">
      <c r="C128" s="14">
        <f t="shared" si="7"/>
        <v>81</v>
      </c>
      <c r="D128" s="77"/>
      <c r="E128" s="77"/>
      <c r="F128" s="77"/>
      <c r="G128" s="78"/>
      <c r="H128" s="79"/>
      <c r="I128" s="57">
        <f>IFERROR(IF(M128="ICCP- ICOCIV",VLOOKUP(H128,'INDICES-ICOCIV'!$A$1:$B$313,2,0),IF(M128="IPC",VLOOKUP(H128,'INDICES IPC'!$A$7:$E$1003,2,0),0)),"")</f>
        <v>0</v>
      </c>
      <c r="J128" s="79"/>
      <c r="K128" s="57">
        <f>IFERROR(IF(M128="ICCP- ICOCIV",VLOOKUP(J128,'INDICES-ICOCIV'!$A$1:$B$307,2,0),IF(M128="IPC",VLOOKUP(J128,'INDICES IPC'!$A$7:$E$1003,2,0),0)),"")</f>
        <v>0</v>
      </c>
      <c r="L128" s="58" t="str">
        <f t="shared" si="5"/>
        <v/>
      </c>
      <c r="M128" s="82"/>
      <c r="N128" s="233">
        <f t="shared" si="6"/>
        <v>0</v>
      </c>
    </row>
    <row r="129" spans="3:14" ht="16.5" x14ac:dyDescent="0.2">
      <c r="C129" s="14">
        <f t="shared" si="7"/>
        <v>82</v>
      </c>
      <c r="D129" s="77"/>
      <c r="E129" s="77"/>
      <c r="F129" s="77"/>
      <c r="G129" s="78"/>
      <c r="H129" s="79"/>
      <c r="I129" s="57">
        <f>IFERROR(IF(M129="ICCP- ICOCIV",VLOOKUP(H129,'INDICES-ICOCIV'!$A$1:$B$313,2,0),IF(M129="IPC",VLOOKUP(H129,'INDICES IPC'!$A$7:$E$1003,2,0),0)),"")</f>
        <v>0</v>
      </c>
      <c r="J129" s="79"/>
      <c r="K129" s="57">
        <f>IFERROR(IF(M129="ICCP- ICOCIV",VLOOKUP(J129,'INDICES-ICOCIV'!$A$1:$B$307,2,0),IF(M129="IPC",VLOOKUP(J129,'INDICES IPC'!$A$7:$E$1003,2,0),0)),"")</f>
        <v>0</v>
      </c>
      <c r="L129" s="58" t="str">
        <f t="shared" si="5"/>
        <v/>
      </c>
      <c r="M129" s="82"/>
      <c r="N129" s="233">
        <f t="shared" si="6"/>
        <v>0</v>
      </c>
    </row>
    <row r="130" spans="3:14" ht="16.5" x14ac:dyDescent="0.2">
      <c r="C130" s="14">
        <f t="shared" si="7"/>
        <v>83</v>
      </c>
      <c r="D130" s="77"/>
      <c r="E130" s="77"/>
      <c r="F130" s="77"/>
      <c r="G130" s="78"/>
      <c r="H130" s="79"/>
      <c r="I130" s="57">
        <f>IFERROR(IF(M130="ICCP- ICOCIV",VLOOKUP(H130,'INDICES-ICOCIV'!$A$1:$B$313,2,0),IF(M130="IPC",VLOOKUP(H130,'INDICES IPC'!$A$7:$E$1003,2,0),0)),"")</f>
        <v>0</v>
      </c>
      <c r="J130" s="79"/>
      <c r="K130" s="57">
        <f>IFERROR(IF(M130="ICCP- ICOCIV",VLOOKUP(J130,'INDICES-ICOCIV'!$A$1:$B$307,2,0),IF(M130="IPC",VLOOKUP(J130,'INDICES IPC'!$A$7:$E$1003,2,0),0)),"")</f>
        <v>0</v>
      </c>
      <c r="L130" s="58" t="str">
        <f t="shared" si="5"/>
        <v/>
      </c>
      <c r="M130" s="82"/>
      <c r="N130" s="233">
        <f t="shared" si="6"/>
        <v>0</v>
      </c>
    </row>
    <row r="131" spans="3:14" ht="16.5" x14ac:dyDescent="0.2">
      <c r="C131" s="14">
        <f t="shared" si="7"/>
        <v>84</v>
      </c>
      <c r="D131" s="77"/>
      <c r="E131" s="77"/>
      <c r="F131" s="77"/>
      <c r="G131" s="78"/>
      <c r="H131" s="79"/>
      <c r="I131" s="57">
        <f>IFERROR(IF(M131="ICCP- ICOCIV",VLOOKUP(H131,'INDICES-ICOCIV'!$A$1:$B$313,2,0),IF(M131="IPC",VLOOKUP(H131,'INDICES IPC'!$A$7:$E$1003,2,0),0)),"")</f>
        <v>0</v>
      </c>
      <c r="J131" s="79"/>
      <c r="K131" s="57">
        <f>IFERROR(IF(M131="ICCP- ICOCIV",VLOOKUP(J131,'INDICES-ICOCIV'!$A$1:$B$307,2,0),IF(M131="IPC",VLOOKUP(J131,'INDICES IPC'!$A$7:$E$1003,2,0),0)),"")</f>
        <v>0</v>
      </c>
      <c r="L131" s="58" t="str">
        <f t="shared" si="5"/>
        <v/>
      </c>
      <c r="M131" s="82"/>
      <c r="N131" s="233">
        <f t="shared" si="6"/>
        <v>0</v>
      </c>
    </row>
    <row r="132" spans="3:14" ht="16.5" x14ac:dyDescent="0.2">
      <c r="C132" s="14">
        <f t="shared" si="7"/>
        <v>85</v>
      </c>
      <c r="D132" s="77"/>
      <c r="E132" s="77"/>
      <c r="F132" s="77"/>
      <c r="G132" s="78"/>
      <c r="H132" s="79"/>
      <c r="I132" s="57">
        <f>IFERROR(IF(M132="ICCP- ICOCIV",VLOOKUP(H132,'INDICES-ICOCIV'!$A$1:$B$313,2,0),IF(M132="IPC",VLOOKUP(H132,'INDICES IPC'!$A$7:$E$1003,2,0),0)),"")</f>
        <v>0</v>
      </c>
      <c r="J132" s="79"/>
      <c r="K132" s="57">
        <f>IFERROR(IF(M132="ICCP- ICOCIV",VLOOKUP(J132,'INDICES-ICOCIV'!$A$1:$B$307,2,0),IF(M132="IPC",VLOOKUP(J132,'INDICES IPC'!$A$7:$E$1003,2,0),0)),"")</f>
        <v>0</v>
      </c>
      <c r="L132" s="58" t="str">
        <f t="shared" si="5"/>
        <v/>
      </c>
      <c r="M132" s="82"/>
      <c r="N132" s="233">
        <f t="shared" si="6"/>
        <v>0</v>
      </c>
    </row>
    <row r="133" spans="3:14" ht="16.5" x14ac:dyDescent="0.2">
      <c r="C133" s="14">
        <f t="shared" si="7"/>
        <v>86</v>
      </c>
      <c r="D133" s="77"/>
      <c r="E133" s="77"/>
      <c r="F133" s="77"/>
      <c r="G133" s="78"/>
      <c r="H133" s="79"/>
      <c r="I133" s="57">
        <f>IFERROR(IF(M133="ICCP- ICOCIV",VLOOKUP(H133,'INDICES-ICOCIV'!$A$1:$B$313,2,0),IF(M133="IPC",VLOOKUP(H133,'INDICES IPC'!$A$7:$E$1003,2,0),0)),"")</f>
        <v>0</v>
      </c>
      <c r="J133" s="79"/>
      <c r="K133" s="57">
        <f>IFERROR(IF(M133="ICCP- ICOCIV",VLOOKUP(J133,'INDICES-ICOCIV'!$A$1:$B$307,2,0),IF(M133="IPC",VLOOKUP(J133,'INDICES IPC'!$A$7:$E$1003,2,0),0)),"")</f>
        <v>0</v>
      </c>
      <c r="L133" s="58" t="str">
        <f t="shared" si="5"/>
        <v/>
      </c>
      <c r="M133" s="82"/>
      <c r="N133" s="233">
        <f t="shared" si="6"/>
        <v>0</v>
      </c>
    </row>
    <row r="134" spans="3:14" ht="16.5" x14ac:dyDescent="0.2">
      <c r="C134" s="14">
        <f t="shared" si="7"/>
        <v>87</v>
      </c>
      <c r="D134" s="77"/>
      <c r="E134" s="77"/>
      <c r="F134" s="77"/>
      <c r="G134" s="78"/>
      <c r="H134" s="79"/>
      <c r="I134" s="57">
        <f>IFERROR(IF(M134="ICCP- ICOCIV",VLOOKUP(H134,'INDICES-ICOCIV'!$A$1:$B$313,2,0),IF(M134="IPC",VLOOKUP(H134,'INDICES IPC'!$A$7:$E$1003,2,0),0)),"")</f>
        <v>0</v>
      </c>
      <c r="J134" s="79"/>
      <c r="K134" s="57">
        <f>IFERROR(IF(M134="ICCP- ICOCIV",VLOOKUP(J134,'INDICES-ICOCIV'!$A$1:$B$307,2,0),IF(M134="IPC",VLOOKUP(J134,'INDICES IPC'!$A$7:$E$1003,2,0),0)),"")</f>
        <v>0</v>
      </c>
      <c r="L134" s="58" t="str">
        <f t="shared" si="5"/>
        <v/>
      </c>
      <c r="M134" s="82"/>
      <c r="N134" s="233">
        <f t="shared" si="6"/>
        <v>0</v>
      </c>
    </row>
    <row r="135" spans="3:14" ht="16.5" x14ac:dyDescent="0.2">
      <c r="C135" s="14">
        <f t="shared" si="7"/>
        <v>88</v>
      </c>
      <c r="D135" s="77"/>
      <c r="E135" s="77"/>
      <c r="F135" s="77"/>
      <c r="G135" s="78"/>
      <c r="H135" s="79"/>
      <c r="I135" s="57">
        <f>IFERROR(IF(M135="ICCP- ICOCIV",VLOOKUP(H135,'INDICES-ICOCIV'!$A$1:$B$313,2,0),IF(M135="IPC",VLOOKUP(H135,'INDICES IPC'!$A$7:$E$1003,2,0),0)),"")</f>
        <v>0</v>
      </c>
      <c r="J135" s="79"/>
      <c r="K135" s="57">
        <f>IFERROR(IF(M135="ICCP- ICOCIV",VLOOKUP(J135,'INDICES-ICOCIV'!$A$1:$B$307,2,0),IF(M135="IPC",VLOOKUP(J135,'INDICES IPC'!$A$7:$E$1003,2,0),0)),"")</f>
        <v>0</v>
      </c>
      <c r="L135" s="58" t="str">
        <f t="shared" si="5"/>
        <v/>
      </c>
      <c r="M135" s="82"/>
      <c r="N135" s="233">
        <f t="shared" si="6"/>
        <v>0</v>
      </c>
    </row>
    <row r="136" spans="3:14" ht="16.5" x14ac:dyDescent="0.2">
      <c r="C136" s="14">
        <f t="shared" si="7"/>
        <v>89</v>
      </c>
      <c r="D136" s="77"/>
      <c r="E136" s="77"/>
      <c r="F136" s="77"/>
      <c r="G136" s="78"/>
      <c r="H136" s="79"/>
      <c r="I136" s="57">
        <f>IFERROR(IF(M136="ICCP- ICOCIV",VLOOKUP(H136,'INDICES-ICOCIV'!$A$1:$B$313,2,0),IF(M136="IPC",VLOOKUP(H136,'INDICES IPC'!$A$7:$E$1003,2,0),0)),"")</f>
        <v>0</v>
      </c>
      <c r="J136" s="79"/>
      <c r="K136" s="57">
        <f>IFERROR(IF(M136="ICCP- ICOCIV",VLOOKUP(J136,'INDICES-ICOCIV'!$A$1:$B$307,2,0),IF(M136="IPC",VLOOKUP(J136,'INDICES IPC'!$A$7:$E$1003,2,0),0)),"")</f>
        <v>0</v>
      </c>
      <c r="L136" s="58" t="str">
        <f t="shared" si="5"/>
        <v/>
      </c>
      <c r="M136" s="82"/>
      <c r="N136" s="233">
        <f t="shared" si="6"/>
        <v>0</v>
      </c>
    </row>
    <row r="137" spans="3:14" ht="16.5" x14ac:dyDescent="0.2">
      <c r="C137" s="14">
        <f t="shared" si="7"/>
        <v>90</v>
      </c>
      <c r="D137" s="77"/>
      <c r="E137" s="77"/>
      <c r="F137" s="77"/>
      <c r="G137" s="78"/>
      <c r="H137" s="79"/>
      <c r="I137" s="57">
        <f>IFERROR(IF(M137="ICCP- ICOCIV",VLOOKUP(H137,'INDICES-ICOCIV'!$A$1:$B$313,2,0),IF(M137="IPC",VLOOKUP(H137,'INDICES IPC'!$A$7:$E$1003,2,0),0)),"")</f>
        <v>0</v>
      </c>
      <c r="J137" s="79"/>
      <c r="K137" s="57">
        <f>IFERROR(IF(M137="ICCP- ICOCIV",VLOOKUP(J137,'INDICES-ICOCIV'!$A$1:$B$307,2,0),IF(M137="IPC",VLOOKUP(J137,'INDICES IPC'!$A$7:$E$1003,2,0),0)),"")</f>
        <v>0</v>
      </c>
      <c r="L137" s="58" t="str">
        <f t="shared" si="5"/>
        <v/>
      </c>
      <c r="M137" s="82"/>
      <c r="N137" s="233">
        <f t="shared" si="6"/>
        <v>0</v>
      </c>
    </row>
    <row r="138" spans="3:14" ht="16.5" x14ac:dyDescent="0.2">
      <c r="C138" s="14">
        <f t="shared" si="7"/>
        <v>91</v>
      </c>
      <c r="D138" s="77"/>
      <c r="E138" s="77"/>
      <c r="F138" s="77"/>
      <c r="G138" s="78"/>
      <c r="H138" s="79"/>
      <c r="I138" s="57">
        <f>IFERROR(IF(M138="ICCP- ICOCIV",VLOOKUP(H138,'INDICES-ICOCIV'!$A$1:$B$313,2,0),IF(M138="IPC",VLOOKUP(H138,'INDICES IPC'!$A$7:$E$1003,2,0),0)),"")</f>
        <v>0</v>
      </c>
      <c r="J138" s="79"/>
      <c r="K138" s="57">
        <f>IFERROR(IF(M138="ICCP- ICOCIV",VLOOKUP(J138,'INDICES-ICOCIV'!$A$1:$B$307,2,0),IF(M138="IPC",VLOOKUP(J138,'INDICES IPC'!$A$7:$E$1003,2,0),0)),"")</f>
        <v>0</v>
      </c>
      <c r="L138" s="58" t="str">
        <f t="shared" si="5"/>
        <v/>
      </c>
      <c r="M138" s="82"/>
      <c r="N138" s="233">
        <f t="shared" si="6"/>
        <v>0</v>
      </c>
    </row>
    <row r="139" spans="3:14" ht="16.5" x14ac:dyDescent="0.2">
      <c r="C139" s="14">
        <f t="shared" si="7"/>
        <v>92</v>
      </c>
      <c r="D139" s="77"/>
      <c r="E139" s="77"/>
      <c r="F139" s="77"/>
      <c r="G139" s="78"/>
      <c r="H139" s="79"/>
      <c r="I139" s="57">
        <f>IFERROR(IF(M139="ICCP- ICOCIV",VLOOKUP(H139,'INDICES-ICOCIV'!$A$1:$B$313,2,0),IF(M139="IPC",VLOOKUP(H139,'INDICES IPC'!$A$7:$E$1003,2,0),0)),"")</f>
        <v>0</v>
      </c>
      <c r="J139" s="79"/>
      <c r="K139" s="57">
        <f>IFERROR(IF(M139="ICCP- ICOCIV",VLOOKUP(J139,'INDICES-ICOCIV'!$A$1:$B$307,2,0),IF(M139="IPC",VLOOKUP(J139,'INDICES IPC'!$A$7:$E$1003,2,0),0)),"")</f>
        <v>0</v>
      </c>
      <c r="L139" s="58" t="str">
        <f t="shared" si="5"/>
        <v/>
      </c>
      <c r="M139" s="82"/>
      <c r="N139" s="233">
        <f t="shared" si="6"/>
        <v>0</v>
      </c>
    </row>
    <row r="140" spans="3:14" ht="16.5" x14ac:dyDescent="0.2">
      <c r="C140" s="14">
        <f t="shared" si="7"/>
        <v>93</v>
      </c>
      <c r="D140" s="77"/>
      <c r="E140" s="77"/>
      <c r="F140" s="77"/>
      <c r="G140" s="78"/>
      <c r="H140" s="79"/>
      <c r="I140" s="57">
        <f>IFERROR(IF(M140="ICCP- ICOCIV",VLOOKUP(H140,'INDICES-ICOCIV'!$A$1:$B$313,2,0),IF(M140="IPC",VLOOKUP(H140,'INDICES IPC'!$A$7:$E$1003,2,0),0)),"")</f>
        <v>0</v>
      </c>
      <c r="J140" s="79"/>
      <c r="K140" s="57">
        <f>IFERROR(IF(M140="ICCP- ICOCIV",VLOOKUP(J140,'INDICES-ICOCIV'!$A$1:$B$307,2,0),IF(M140="IPC",VLOOKUP(J140,'INDICES IPC'!$A$7:$E$1003,2,0),0)),"")</f>
        <v>0</v>
      </c>
      <c r="L140" s="58" t="str">
        <f t="shared" si="5"/>
        <v/>
      </c>
      <c r="M140" s="82"/>
      <c r="N140" s="233">
        <f t="shared" si="6"/>
        <v>0</v>
      </c>
    </row>
    <row r="141" spans="3:14" ht="16.5" x14ac:dyDescent="0.2">
      <c r="C141" s="14">
        <f t="shared" si="7"/>
        <v>94</v>
      </c>
      <c r="D141" s="77"/>
      <c r="E141" s="77"/>
      <c r="F141" s="77"/>
      <c r="G141" s="78"/>
      <c r="H141" s="79"/>
      <c r="I141" s="57">
        <f>IFERROR(IF(M141="ICCP- ICOCIV",VLOOKUP(H141,'INDICES-ICOCIV'!$A$1:$B$313,2,0),IF(M141="IPC",VLOOKUP(H141,'INDICES IPC'!$A$7:$E$1003,2,0),0)),"")</f>
        <v>0</v>
      </c>
      <c r="J141" s="79"/>
      <c r="K141" s="57">
        <f>IFERROR(IF(M141="ICCP- ICOCIV",VLOOKUP(J141,'INDICES-ICOCIV'!$A$1:$B$307,2,0),IF(M141="IPC",VLOOKUP(J141,'INDICES IPC'!$A$7:$E$1003,2,0),0)),"")</f>
        <v>0</v>
      </c>
      <c r="L141" s="58" t="str">
        <f t="shared" si="5"/>
        <v/>
      </c>
      <c r="M141" s="82"/>
      <c r="N141" s="233">
        <f t="shared" si="6"/>
        <v>0</v>
      </c>
    </row>
    <row r="142" spans="3:14" ht="16.5" x14ac:dyDescent="0.2">
      <c r="C142" s="14">
        <f t="shared" si="7"/>
        <v>95</v>
      </c>
      <c r="D142" s="77"/>
      <c r="E142" s="77"/>
      <c r="F142" s="77"/>
      <c r="G142" s="78"/>
      <c r="H142" s="79"/>
      <c r="I142" s="57">
        <f>IFERROR(IF(M142="ICCP- ICOCIV",VLOOKUP(H142,'INDICES-ICOCIV'!$A$1:$B$313,2,0),IF(M142="IPC",VLOOKUP(H142,'INDICES IPC'!$A$7:$E$1003,2,0),0)),"")</f>
        <v>0</v>
      </c>
      <c r="J142" s="79"/>
      <c r="K142" s="57">
        <f>IFERROR(IF(M142="ICCP- ICOCIV",VLOOKUP(J142,'INDICES-ICOCIV'!$A$1:$B$307,2,0),IF(M142="IPC",VLOOKUP(J142,'INDICES IPC'!$A$7:$E$1003,2,0),0)),"")</f>
        <v>0</v>
      </c>
      <c r="L142" s="58" t="str">
        <f t="shared" si="5"/>
        <v/>
      </c>
      <c r="M142" s="82"/>
      <c r="N142" s="233">
        <f t="shared" si="6"/>
        <v>0</v>
      </c>
    </row>
    <row r="143" spans="3:14" ht="16.5" x14ac:dyDescent="0.2">
      <c r="C143" s="14">
        <f t="shared" si="7"/>
        <v>96</v>
      </c>
      <c r="D143" s="77"/>
      <c r="E143" s="77"/>
      <c r="F143" s="77"/>
      <c r="G143" s="78"/>
      <c r="H143" s="79"/>
      <c r="I143" s="57">
        <f>IFERROR(IF(M143="ICCP- ICOCIV",VLOOKUP(H143,'INDICES-ICOCIV'!$A$1:$B$313,2,0),IF(M143="IPC",VLOOKUP(H143,'INDICES IPC'!$A$7:$E$1003,2,0),0)),"")</f>
        <v>0</v>
      </c>
      <c r="J143" s="79"/>
      <c r="K143" s="57">
        <f>IFERROR(IF(M143="ICCP- ICOCIV",VLOOKUP(J143,'INDICES-ICOCIV'!$A$1:$B$307,2,0),IF(M143="IPC",VLOOKUP(J143,'INDICES IPC'!$A$7:$E$1003,2,0),0)),"")</f>
        <v>0</v>
      </c>
      <c r="L143" s="58" t="str">
        <f t="shared" si="5"/>
        <v/>
      </c>
      <c r="M143" s="82"/>
      <c r="N143" s="233">
        <f t="shared" si="6"/>
        <v>0</v>
      </c>
    </row>
    <row r="144" spans="3:14" ht="16.5" x14ac:dyDescent="0.2">
      <c r="C144" s="14">
        <f t="shared" si="7"/>
        <v>97</v>
      </c>
      <c r="D144" s="77"/>
      <c r="E144" s="77"/>
      <c r="F144" s="77"/>
      <c r="G144" s="78"/>
      <c r="H144" s="79"/>
      <c r="I144" s="57">
        <f>IFERROR(IF(M144="ICCP- ICOCIV",VLOOKUP(H144,'INDICES-ICOCIV'!$A$1:$B$313,2,0),IF(M144="IPC",VLOOKUP(H144,'INDICES IPC'!$A$7:$E$1003,2,0),0)),"")</f>
        <v>0</v>
      </c>
      <c r="J144" s="79"/>
      <c r="K144" s="57">
        <f>IFERROR(IF(M144="ICCP- ICOCIV",VLOOKUP(J144,'INDICES-ICOCIV'!$A$1:$B$307,2,0),IF(M144="IPC",VLOOKUP(J144,'INDICES IPC'!$A$7:$E$1003,2,0),0)),"")</f>
        <v>0</v>
      </c>
      <c r="L144" s="58" t="str">
        <f t="shared" si="5"/>
        <v/>
      </c>
      <c r="M144" s="82"/>
      <c r="N144" s="233">
        <f t="shared" si="6"/>
        <v>0</v>
      </c>
    </row>
    <row r="145" spans="3:14" ht="16.5" x14ac:dyDescent="0.2">
      <c r="C145" s="14">
        <f t="shared" si="7"/>
        <v>98</v>
      </c>
      <c r="D145" s="77"/>
      <c r="E145" s="77"/>
      <c r="F145" s="77"/>
      <c r="G145" s="78"/>
      <c r="H145" s="79"/>
      <c r="I145" s="57">
        <f>IFERROR(IF(M145="ICCP- ICOCIV",VLOOKUP(H145,'INDICES-ICOCIV'!$A$1:$B$313,2,0),IF(M145="IPC",VLOOKUP(H145,'INDICES IPC'!$A$7:$E$1003,2,0),0)),"")</f>
        <v>0</v>
      </c>
      <c r="J145" s="79"/>
      <c r="K145" s="57">
        <f>IFERROR(IF(M145="ICCP- ICOCIV",VLOOKUP(J145,'INDICES-ICOCIV'!$A$1:$B$307,2,0),IF(M145="IPC",VLOOKUP(J145,'INDICES IPC'!$A$7:$E$1003,2,0),0)),"")</f>
        <v>0</v>
      </c>
      <c r="L145" s="58" t="str">
        <f t="shared" ref="L145:L208" si="8">+IFERROR((K145/I145),"")</f>
        <v/>
      </c>
      <c r="M145" s="82"/>
      <c r="N145" s="233">
        <f t="shared" ref="N145:N208" si="9">IFERROR(G145*L145,0)</f>
        <v>0</v>
      </c>
    </row>
    <row r="146" spans="3:14" ht="16.5" x14ac:dyDescent="0.2">
      <c r="C146" s="14">
        <f t="shared" ref="C146:C209" si="10">+C145+1</f>
        <v>99</v>
      </c>
      <c r="D146" s="77"/>
      <c r="E146" s="77"/>
      <c r="F146" s="77"/>
      <c r="G146" s="78"/>
      <c r="H146" s="79"/>
      <c r="I146" s="57">
        <f>IFERROR(IF(M146="ICCP- ICOCIV",VLOOKUP(H146,'INDICES-ICOCIV'!$A$1:$B$313,2,0),IF(M146="IPC",VLOOKUP(H146,'INDICES IPC'!$A$7:$E$1003,2,0),0)),"")</f>
        <v>0</v>
      </c>
      <c r="J146" s="79"/>
      <c r="K146" s="57">
        <f>IFERROR(IF(M146="ICCP- ICOCIV",VLOOKUP(J146,'INDICES-ICOCIV'!$A$1:$B$307,2,0),IF(M146="IPC",VLOOKUP(J146,'INDICES IPC'!$A$7:$E$1003,2,0),0)),"")</f>
        <v>0</v>
      </c>
      <c r="L146" s="58" t="str">
        <f t="shared" si="8"/>
        <v/>
      </c>
      <c r="M146" s="82"/>
      <c r="N146" s="233">
        <f t="shared" si="9"/>
        <v>0</v>
      </c>
    </row>
    <row r="147" spans="3:14" ht="16.5" x14ac:dyDescent="0.2">
      <c r="C147" s="14">
        <f t="shared" si="10"/>
        <v>100</v>
      </c>
      <c r="D147" s="77"/>
      <c r="E147" s="77"/>
      <c r="F147" s="77"/>
      <c r="G147" s="78"/>
      <c r="H147" s="79"/>
      <c r="I147" s="57">
        <f>IFERROR(IF(M147="ICCP- ICOCIV",VLOOKUP(H147,'INDICES-ICOCIV'!$A$1:$B$313,2,0),IF(M147="IPC",VLOOKUP(H147,'INDICES IPC'!$A$7:$E$1003,2,0),0)),"")</f>
        <v>0</v>
      </c>
      <c r="J147" s="79"/>
      <c r="K147" s="57">
        <f>IFERROR(IF(M147="ICCP- ICOCIV",VLOOKUP(J147,'INDICES-ICOCIV'!$A$1:$B$307,2,0),IF(M147="IPC",VLOOKUP(J147,'INDICES IPC'!$A$7:$E$1003,2,0),0)),"")</f>
        <v>0</v>
      </c>
      <c r="L147" s="58" t="str">
        <f t="shared" si="8"/>
        <v/>
      </c>
      <c r="M147" s="82"/>
      <c r="N147" s="233">
        <f t="shared" si="9"/>
        <v>0</v>
      </c>
    </row>
    <row r="148" spans="3:14" ht="16.5" x14ac:dyDescent="0.2">
      <c r="C148" s="14">
        <f t="shared" si="10"/>
        <v>101</v>
      </c>
      <c r="D148" s="77"/>
      <c r="E148" s="77"/>
      <c r="F148" s="77"/>
      <c r="G148" s="78"/>
      <c r="H148" s="79"/>
      <c r="I148" s="57">
        <f>IFERROR(IF(M148="ICCP- ICOCIV",VLOOKUP(H148,'INDICES-ICOCIV'!$A$1:$B$313,2,0),IF(M148="IPC",VLOOKUP(H148,'INDICES IPC'!$A$7:$E$1003,2,0),0)),"")</f>
        <v>0</v>
      </c>
      <c r="J148" s="79"/>
      <c r="K148" s="57">
        <f>IFERROR(IF(M148="ICCP- ICOCIV",VLOOKUP(J148,'INDICES-ICOCIV'!$A$1:$B$307,2,0),IF(M148="IPC",VLOOKUP(J148,'INDICES IPC'!$A$7:$E$1003,2,0),0)),"")</f>
        <v>0</v>
      </c>
      <c r="L148" s="58" t="str">
        <f t="shared" si="8"/>
        <v/>
      </c>
      <c r="M148" s="82"/>
      <c r="N148" s="233">
        <f t="shared" si="9"/>
        <v>0</v>
      </c>
    </row>
    <row r="149" spans="3:14" ht="16.5" x14ac:dyDescent="0.2">
      <c r="C149" s="14">
        <f t="shared" si="10"/>
        <v>102</v>
      </c>
      <c r="D149" s="77"/>
      <c r="E149" s="77"/>
      <c r="F149" s="77"/>
      <c r="G149" s="78"/>
      <c r="H149" s="79"/>
      <c r="I149" s="57">
        <f>IFERROR(IF(M149="ICCP- ICOCIV",VLOOKUP(H149,'INDICES-ICOCIV'!$A$1:$B$313,2,0),IF(M149="IPC",VLOOKUP(H149,'INDICES IPC'!$A$7:$E$1003,2,0),0)),"")</f>
        <v>0</v>
      </c>
      <c r="J149" s="79"/>
      <c r="K149" s="57">
        <f>IFERROR(IF(M149="ICCP- ICOCIV",VLOOKUP(J149,'INDICES-ICOCIV'!$A$1:$B$307,2,0),IF(M149="IPC",VLOOKUP(J149,'INDICES IPC'!$A$7:$E$1003,2,0),0)),"")</f>
        <v>0</v>
      </c>
      <c r="L149" s="58" t="str">
        <f t="shared" si="8"/>
        <v/>
      </c>
      <c r="M149" s="82"/>
      <c r="N149" s="233">
        <f t="shared" si="9"/>
        <v>0</v>
      </c>
    </row>
    <row r="150" spans="3:14" ht="16.5" x14ac:dyDescent="0.2">
      <c r="C150" s="14">
        <f t="shared" si="10"/>
        <v>103</v>
      </c>
      <c r="D150" s="77"/>
      <c r="E150" s="77"/>
      <c r="F150" s="77"/>
      <c r="G150" s="78"/>
      <c r="H150" s="79"/>
      <c r="I150" s="57">
        <f>IFERROR(IF(M150="ICCP- ICOCIV",VLOOKUP(H150,'INDICES-ICOCIV'!$A$1:$B$313,2,0),IF(M150="IPC",VLOOKUP(H150,'INDICES IPC'!$A$7:$E$1003,2,0),0)),"")</f>
        <v>0</v>
      </c>
      <c r="J150" s="79"/>
      <c r="K150" s="57">
        <f>IFERROR(IF(M150="ICCP- ICOCIV",VLOOKUP(J150,'INDICES-ICOCIV'!$A$1:$B$307,2,0),IF(M150="IPC",VLOOKUP(J150,'INDICES IPC'!$A$7:$E$1003,2,0),0)),"")</f>
        <v>0</v>
      </c>
      <c r="L150" s="58" t="str">
        <f t="shared" si="8"/>
        <v/>
      </c>
      <c r="M150" s="82"/>
      <c r="N150" s="233">
        <f t="shared" si="9"/>
        <v>0</v>
      </c>
    </row>
    <row r="151" spans="3:14" ht="16.5" x14ac:dyDescent="0.2">
      <c r="C151" s="14">
        <f t="shared" si="10"/>
        <v>104</v>
      </c>
      <c r="D151" s="77"/>
      <c r="E151" s="77"/>
      <c r="F151" s="77"/>
      <c r="G151" s="78"/>
      <c r="H151" s="79"/>
      <c r="I151" s="57">
        <f>IFERROR(IF(M151="ICCP- ICOCIV",VLOOKUP(H151,'INDICES-ICOCIV'!$A$1:$B$313,2,0),IF(M151="IPC",VLOOKUP(H151,'INDICES IPC'!$A$7:$E$1003,2,0),0)),"")</f>
        <v>0</v>
      </c>
      <c r="J151" s="79"/>
      <c r="K151" s="57">
        <f>IFERROR(IF(M151="ICCP- ICOCIV",VLOOKUP(J151,'INDICES-ICOCIV'!$A$1:$B$307,2,0),IF(M151="IPC",VLOOKUP(J151,'INDICES IPC'!$A$7:$E$1003,2,0),0)),"")</f>
        <v>0</v>
      </c>
      <c r="L151" s="58" t="str">
        <f t="shared" si="8"/>
        <v/>
      </c>
      <c r="M151" s="82"/>
      <c r="N151" s="233">
        <f t="shared" si="9"/>
        <v>0</v>
      </c>
    </row>
    <row r="152" spans="3:14" ht="16.5" x14ac:dyDescent="0.2">
      <c r="C152" s="14">
        <f t="shared" si="10"/>
        <v>105</v>
      </c>
      <c r="D152" s="77"/>
      <c r="E152" s="77"/>
      <c r="F152" s="77"/>
      <c r="G152" s="78"/>
      <c r="H152" s="79"/>
      <c r="I152" s="57">
        <f>IFERROR(IF(M152="ICCP- ICOCIV",VLOOKUP(H152,'INDICES-ICOCIV'!$A$1:$B$313,2,0),IF(M152="IPC",VLOOKUP(H152,'INDICES IPC'!$A$7:$E$1003,2,0),0)),"")</f>
        <v>0</v>
      </c>
      <c r="J152" s="79"/>
      <c r="K152" s="57">
        <f>IFERROR(IF(M152="ICCP- ICOCIV",VLOOKUP(J152,'INDICES-ICOCIV'!$A$1:$B$307,2,0),IF(M152="IPC",VLOOKUP(J152,'INDICES IPC'!$A$7:$E$1003,2,0),0)),"")</f>
        <v>0</v>
      </c>
      <c r="L152" s="58" t="str">
        <f t="shared" si="8"/>
        <v/>
      </c>
      <c r="M152" s="82"/>
      <c r="N152" s="233">
        <f t="shared" si="9"/>
        <v>0</v>
      </c>
    </row>
    <row r="153" spans="3:14" ht="16.5" x14ac:dyDescent="0.2">
      <c r="C153" s="14">
        <f t="shared" si="10"/>
        <v>106</v>
      </c>
      <c r="D153" s="77"/>
      <c r="E153" s="77"/>
      <c r="F153" s="77"/>
      <c r="G153" s="78"/>
      <c r="H153" s="79"/>
      <c r="I153" s="57">
        <f>IFERROR(IF(M153="ICCP- ICOCIV",VLOOKUP(H153,'INDICES-ICOCIV'!$A$1:$B$313,2,0),IF(M153="IPC",VLOOKUP(H153,'INDICES IPC'!$A$7:$E$1003,2,0),0)),"")</f>
        <v>0</v>
      </c>
      <c r="J153" s="79"/>
      <c r="K153" s="57">
        <f>IFERROR(IF(M153="ICCP- ICOCIV",VLOOKUP(J153,'INDICES-ICOCIV'!$A$1:$B$307,2,0),IF(M153="IPC",VLOOKUP(J153,'INDICES IPC'!$A$7:$E$1003,2,0),0)),"")</f>
        <v>0</v>
      </c>
      <c r="L153" s="58" t="str">
        <f t="shared" si="8"/>
        <v/>
      </c>
      <c r="M153" s="82"/>
      <c r="N153" s="233">
        <f t="shared" si="9"/>
        <v>0</v>
      </c>
    </row>
    <row r="154" spans="3:14" ht="16.5" x14ac:dyDescent="0.2">
      <c r="C154" s="14">
        <f t="shared" si="10"/>
        <v>107</v>
      </c>
      <c r="D154" s="77"/>
      <c r="E154" s="77"/>
      <c r="F154" s="77"/>
      <c r="G154" s="78"/>
      <c r="H154" s="79"/>
      <c r="I154" s="57">
        <f>IFERROR(IF(M154="ICCP- ICOCIV",VLOOKUP(H154,'INDICES-ICOCIV'!$A$1:$B$313,2,0),IF(M154="IPC",VLOOKUP(H154,'INDICES IPC'!$A$7:$E$1003,2,0),0)),"")</f>
        <v>0</v>
      </c>
      <c r="J154" s="79"/>
      <c r="K154" s="57">
        <f>IFERROR(IF(M154="ICCP- ICOCIV",VLOOKUP(J154,'INDICES-ICOCIV'!$A$1:$B$307,2,0),IF(M154="IPC",VLOOKUP(J154,'INDICES IPC'!$A$7:$E$1003,2,0),0)),"")</f>
        <v>0</v>
      </c>
      <c r="L154" s="58" t="str">
        <f t="shared" si="8"/>
        <v/>
      </c>
      <c r="M154" s="82"/>
      <c r="N154" s="233">
        <f t="shared" si="9"/>
        <v>0</v>
      </c>
    </row>
    <row r="155" spans="3:14" ht="16.5" x14ac:dyDescent="0.2">
      <c r="C155" s="14">
        <f t="shared" si="10"/>
        <v>108</v>
      </c>
      <c r="D155" s="77"/>
      <c r="E155" s="77"/>
      <c r="F155" s="77"/>
      <c r="G155" s="78"/>
      <c r="H155" s="79"/>
      <c r="I155" s="57">
        <f>IFERROR(IF(M155="ICCP- ICOCIV",VLOOKUP(H155,'INDICES-ICOCIV'!$A$1:$B$313,2,0),IF(M155="IPC",VLOOKUP(H155,'INDICES IPC'!$A$7:$E$1003,2,0),0)),"")</f>
        <v>0</v>
      </c>
      <c r="J155" s="79"/>
      <c r="K155" s="57">
        <f>IFERROR(IF(M155="ICCP- ICOCIV",VLOOKUP(J155,'INDICES-ICOCIV'!$A$1:$B$307,2,0),IF(M155="IPC",VLOOKUP(J155,'INDICES IPC'!$A$7:$E$1003,2,0),0)),"")</f>
        <v>0</v>
      </c>
      <c r="L155" s="58" t="str">
        <f t="shared" si="8"/>
        <v/>
      </c>
      <c r="M155" s="82"/>
      <c r="N155" s="233">
        <f t="shared" si="9"/>
        <v>0</v>
      </c>
    </row>
    <row r="156" spans="3:14" ht="16.5" x14ac:dyDescent="0.2">
      <c r="C156" s="14">
        <f t="shared" si="10"/>
        <v>109</v>
      </c>
      <c r="D156" s="77"/>
      <c r="E156" s="77"/>
      <c r="F156" s="77"/>
      <c r="G156" s="78"/>
      <c r="H156" s="79"/>
      <c r="I156" s="57">
        <f>IFERROR(IF(M156="ICCP- ICOCIV",VLOOKUP(H156,'INDICES-ICOCIV'!$A$1:$B$313,2,0),IF(M156="IPC",VLOOKUP(H156,'INDICES IPC'!$A$7:$E$1003,2,0),0)),"")</f>
        <v>0</v>
      </c>
      <c r="J156" s="79"/>
      <c r="K156" s="57">
        <f>IFERROR(IF(M156="ICCP- ICOCIV",VLOOKUP(J156,'INDICES-ICOCIV'!$A$1:$B$307,2,0),IF(M156="IPC",VLOOKUP(J156,'INDICES IPC'!$A$7:$E$1003,2,0),0)),"")</f>
        <v>0</v>
      </c>
      <c r="L156" s="58" t="str">
        <f t="shared" si="8"/>
        <v/>
      </c>
      <c r="M156" s="82"/>
      <c r="N156" s="233">
        <f t="shared" si="9"/>
        <v>0</v>
      </c>
    </row>
    <row r="157" spans="3:14" ht="16.5" x14ac:dyDescent="0.2">
      <c r="C157" s="14">
        <f t="shared" si="10"/>
        <v>110</v>
      </c>
      <c r="D157" s="77"/>
      <c r="E157" s="77"/>
      <c r="F157" s="77"/>
      <c r="G157" s="78"/>
      <c r="H157" s="79"/>
      <c r="I157" s="57">
        <f>IFERROR(IF(M157="ICCP- ICOCIV",VLOOKUP(H157,'INDICES-ICOCIV'!$A$1:$B$313,2,0),IF(M157="IPC",VLOOKUP(H157,'INDICES IPC'!$A$7:$E$1003,2,0),0)),"")</f>
        <v>0</v>
      </c>
      <c r="J157" s="79"/>
      <c r="K157" s="57">
        <f>IFERROR(IF(M157="ICCP- ICOCIV",VLOOKUP(J157,'INDICES-ICOCIV'!$A$1:$B$307,2,0),IF(M157="IPC",VLOOKUP(J157,'INDICES IPC'!$A$7:$E$1003,2,0),0)),"")</f>
        <v>0</v>
      </c>
      <c r="L157" s="58" t="str">
        <f t="shared" si="8"/>
        <v/>
      </c>
      <c r="M157" s="82"/>
      <c r="N157" s="233">
        <f t="shared" si="9"/>
        <v>0</v>
      </c>
    </row>
    <row r="158" spans="3:14" ht="16.5" x14ac:dyDescent="0.2">
      <c r="C158" s="14">
        <f t="shared" si="10"/>
        <v>111</v>
      </c>
      <c r="D158" s="77"/>
      <c r="E158" s="77"/>
      <c r="F158" s="77"/>
      <c r="G158" s="78"/>
      <c r="H158" s="79"/>
      <c r="I158" s="57">
        <f>IFERROR(IF(M158="ICCP- ICOCIV",VLOOKUP(H158,'INDICES-ICOCIV'!$A$1:$B$313,2,0),IF(M158="IPC",VLOOKUP(H158,'INDICES IPC'!$A$7:$E$1003,2,0),0)),"")</f>
        <v>0</v>
      </c>
      <c r="J158" s="79"/>
      <c r="K158" s="57">
        <f>IFERROR(IF(M158="ICCP- ICOCIV",VLOOKUP(J158,'INDICES-ICOCIV'!$A$1:$B$307,2,0),IF(M158="IPC",VLOOKUP(J158,'INDICES IPC'!$A$7:$E$1003,2,0),0)),"")</f>
        <v>0</v>
      </c>
      <c r="L158" s="58" t="str">
        <f t="shared" si="8"/>
        <v/>
      </c>
      <c r="M158" s="82"/>
      <c r="N158" s="233">
        <f t="shared" si="9"/>
        <v>0</v>
      </c>
    </row>
    <row r="159" spans="3:14" ht="16.5" x14ac:dyDescent="0.2">
      <c r="C159" s="14">
        <f t="shared" si="10"/>
        <v>112</v>
      </c>
      <c r="D159" s="77"/>
      <c r="E159" s="77"/>
      <c r="F159" s="77"/>
      <c r="G159" s="78"/>
      <c r="H159" s="79"/>
      <c r="I159" s="57">
        <f>IFERROR(IF(M159="ICCP- ICOCIV",VLOOKUP(H159,'INDICES-ICOCIV'!$A$1:$B$313,2,0),IF(M159="IPC",VLOOKUP(H159,'INDICES IPC'!$A$7:$E$1003,2,0),0)),"")</f>
        <v>0</v>
      </c>
      <c r="J159" s="79"/>
      <c r="K159" s="57">
        <f>IFERROR(IF(M159="ICCP- ICOCIV",VLOOKUP(J159,'INDICES-ICOCIV'!$A$1:$B$307,2,0),IF(M159="IPC",VLOOKUP(J159,'INDICES IPC'!$A$7:$E$1003,2,0),0)),"")</f>
        <v>0</v>
      </c>
      <c r="L159" s="58" t="str">
        <f t="shared" si="8"/>
        <v/>
      </c>
      <c r="M159" s="82"/>
      <c r="N159" s="233">
        <f t="shared" si="9"/>
        <v>0</v>
      </c>
    </row>
    <row r="160" spans="3:14" ht="16.5" x14ac:dyDescent="0.2">
      <c r="C160" s="14">
        <f t="shared" si="10"/>
        <v>113</v>
      </c>
      <c r="D160" s="77"/>
      <c r="E160" s="77"/>
      <c r="F160" s="77"/>
      <c r="G160" s="78"/>
      <c r="H160" s="79"/>
      <c r="I160" s="57">
        <f>IFERROR(IF(M160="ICCP- ICOCIV",VLOOKUP(H160,'INDICES-ICOCIV'!$A$1:$B$313,2,0),IF(M160="IPC",VLOOKUP(H160,'INDICES IPC'!$A$7:$E$1003,2,0),0)),"")</f>
        <v>0</v>
      </c>
      <c r="J160" s="79"/>
      <c r="K160" s="57">
        <f>IFERROR(IF(M160="ICCP- ICOCIV",VLOOKUP(J160,'INDICES-ICOCIV'!$A$1:$B$307,2,0),IF(M160="IPC",VLOOKUP(J160,'INDICES IPC'!$A$7:$E$1003,2,0),0)),"")</f>
        <v>0</v>
      </c>
      <c r="L160" s="58" t="str">
        <f t="shared" si="8"/>
        <v/>
      </c>
      <c r="M160" s="82"/>
      <c r="N160" s="233">
        <f t="shared" si="9"/>
        <v>0</v>
      </c>
    </row>
    <row r="161" spans="3:14" ht="16.5" x14ac:dyDescent="0.2">
      <c r="C161" s="14">
        <f t="shared" si="10"/>
        <v>114</v>
      </c>
      <c r="D161" s="77"/>
      <c r="E161" s="77"/>
      <c r="F161" s="77"/>
      <c r="G161" s="78"/>
      <c r="H161" s="79"/>
      <c r="I161" s="57">
        <f>IFERROR(IF(M161="ICCP- ICOCIV",VLOOKUP(H161,'INDICES-ICOCIV'!$A$1:$B$313,2,0),IF(M161="IPC",VLOOKUP(H161,'INDICES IPC'!$A$7:$E$1003,2,0),0)),"")</f>
        <v>0</v>
      </c>
      <c r="J161" s="79"/>
      <c r="K161" s="57">
        <f>IFERROR(IF(M161="ICCP- ICOCIV",VLOOKUP(J161,'INDICES-ICOCIV'!$A$1:$B$307,2,0),IF(M161="IPC",VLOOKUP(J161,'INDICES IPC'!$A$7:$E$1003,2,0),0)),"")</f>
        <v>0</v>
      </c>
      <c r="L161" s="58" t="str">
        <f t="shared" si="8"/>
        <v/>
      </c>
      <c r="M161" s="82"/>
      <c r="N161" s="233">
        <f t="shared" si="9"/>
        <v>0</v>
      </c>
    </row>
    <row r="162" spans="3:14" ht="16.5" x14ac:dyDescent="0.2">
      <c r="C162" s="14">
        <f t="shared" si="10"/>
        <v>115</v>
      </c>
      <c r="D162" s="77"/>
      <c r="E162" s="77"/>
      <c r="F162" s="77"/>
      <c r="G162" s="78"/>
      <c r="H162" s="79"/>
      <c r="I162" s="57">
        <f>IFERROR(IF(M162="ICCP- ICOCIV",VLOOKUP(H162,'INDICES-ICOCIV'!$A$1:$B$313,2,0),IF(M162="IPC",VLOOKUP(H162,'INDICES IPC'!$A$7:$E$1003,2,0),0)),"")</f>
        <v>0</v>
      </c>
      <c r="J162" s="79"/>
      <c r="K162" s="57">
        <f>IFERROR(IF(M162="ICCP- ICOCIV",VLOOKUP(J162,'INDICES-ICOCIV'!$A$1:$B$307,2,0),IF(M162="IPC",VLOOKUP(J162,'INDICES IPC'!$A$7:$E$1003,2,0),0)),"")</f>
        <v>0</v>
      </c>
      <c r="L162" s="58" t="str">
        <f t="shared" si="8"/>
        <v/>
      </c>
      <c r="M162" s="82"/>
      <c r="N162" s="233">
        <f t="shared" si="9"/>
        <v>0</v>
      </c>
    </row>
    <row r="163" spans="3:14" ht="16.5" x14ac:dyDescent="0.2">
      <c r="C163" s="14">
        <f t="shared" si="10"/>
        <v>116</v>
      </c>
      <c r="D163" s="77"/>
      <c r="E163" s="77"/>
      <c r="F163" s="77"/>
      <c r="G163" s="78"/>
      <c r="H163" s="79"/>
      <c r="I163" s="57">
        <f>IFERROR(IF(M163="ICCP- ICOCIV",VLOOKUP(H163,'INDICES-ICOCIV'!$A$1:$B$313,2,0),IF(M163="IPC",VLOOKUP(H163,'INDICES IPC'!$A$7:$E$1003,2,0),0)),"")</f>
        <v>0</v>
      </c>
      <c r="J163" s="79"/>
      <c r="K163" s="57">
        <f>IFERROR(IF(M163="ICCP- ICOCIV",VLOOKUP(J163,'INDICES-ICOCIV'!$A$1:$B$307,2,0),IF(M163="IPC",VLOOKUP(J163,'INDICES IPC'!$A$7:$E$1003,2,0),0)),"")</f>
        <v>0</v>
      </c>
      <c r="L163" s="58" t="str">
        <f t="shared" si="8"/>
        <v/>
      </c>
      <c r="M163" s="82"/>
      <c r="N163" s="233">
        <f t="shared" si="9"/>
        <v>0</v>
      </c>
    </row>
    <row r="164" spans="3:14" ht="15.75" x14ac:dyDescent="0.2">
      <c r="C164" s="14">
        <f t="shared" si="10"/>
        <v>117</v>
      </c>
      <c r="D164" s="77"/>
      <c r="E164" s="77"/>
      <c r="F164" s="77"/>
      <c r="G164" s="81"/>
      <c r="H164" s="79"/>
      <c r="I164" s="57">
        <f>IFERROR(IF(M164="ICCP- ICOCIV",VLOOKUP(H164,'INDICES-ICOCIV'!$A$1:$B$313,2,0),IF(M164="IPC",VLOOKUP(H164,'INDICES IPC'!$A$7:$E$1003,2,0),0)),"")</f>
        <v>0</v>
      </c>
      <c r="J164" s="79"/>
      <c r="K164" s="57">
        <f>IFERROR(IF(M164="ICCP- ICOCIV",VLOOKUP(J164,'INDICES-ICOCIV'!$A$1:$B$307,2,0),IF(M164="IPC",VLOOKUP(J164,'INDICES IPC'!$A$7:$E$1003,2,0),0)),"")</f>
        <v>0</v>
      </c>
      <c r="L164" s="58" t="str">
        <f t="shared" si="8"/>
        <v/>
      </c>
      <c r="M164" s="82"/>
      <c r="N164" s="233">
        <f t="shared" si="9"/>
        <v>0</v>
      </c>
    </row>
    <row r="165" spans="3:14" ht="15.75" x14ac:dyDescent="0.2">
      <c r="C165" s="14">
        <f t="shared" si="10"/>
        <v>118</v>
      </c>
      <c r="D165" s="77"/>
      <c r="E165" s="77"/>
      <c r="F165" s="77"/>
      <c r="G165" s="81"/>
      <c r="H165" s="79"/>
      <c r="I165" s="57">
        <f>IFERROR(IF(M165="ICCP- ICOCIV",VLOOKUP(H165,'INDICES-ICOCIV'!$A$1:$B$313,2,0),IF(M165="IPC",VLOOKUP(H165,'INDICES IPC'!$A$7:$E$1003,2,0),0)),"")</f>
        <v>0</v>
      </c>
      <c r="J165" s="79"/>
      <c r="K165" s="57">
        <f>IFERROR(IF(M165="ICCP- ICOCIV",VLOOKUP(J165,'INDICES-ICOCIV'!$A$1:$B$307,2,0),IF(M165="IPC",VLOOKUP(J165,'INDICES IPC'!$A$7:$E$1003,2,0),0)),"")</f>
        <v>0</v>
      </c>
      <c r="L165" s="58" t="str">
        <f t="shared" si="8"/>
        <v/>
      </c>
      <c r="M165" s="82"/>
      <c r="N165" s="233">
        <f t="shared" si="9"/>
        <v>0</v>
      </c>
    </row>
    <row r="166" spans="3:14" ht="15.75" x14ac:dyDescent="0.2">
      <c r="C166" s="14">
        <f t="shared" si="10"/>
        <v>119</v>
      </c>
      <c r="D166" s="77"/>
      <c r="E166" s="77"/>
      <c r="F166" s="77"/>
      <c r="G166" s="81"/>
      <c r="H166" s="79"/>
      <c r="I166" s="57">
        <f>IFERROR(IF(M166="ICCP- ICOCIV",VLOOKUP(H166,'INDICES-ICOCIV'!$A$1:$B$313,2,0),IF(M166="IPC",VLOOKUP(H166,'INDICES IPC'!$A$7:$E$1003,2,0),0)),"")</f>
        <v>0</v>
      </c>
      <c r="J166" s="79"/>
      <c r="K166" s="57">
        <f>IFERROR(IF(M166="ICCP- ICOCIV",VLOOKUP(J166,'INDICES-ICOCIV'!$A$1:$B$307,2,0),IF(M166="IPC",VLOOKUP(J166,'INDICES IPC'!$A$7:$E$1003,2,0),0)),"")</f>
        <v>0</v>
      </c>
      <c r="L166" s="58" t="str">
        <f t="shared" si="8"/>
        <v/>
      </c>
      <c r="M166" s="82"/>
      <c r="N166" s="233">
        <f t="shared" si="9"/>
        <v>0</v>
      </c>
    </row>
    <row r="167" spans="3:14" ht="15.75" x14ac:dyDescent="0.2">
      <c r="C167" s="14">
        <f t="shared" si="10"/>
        <v>120</v>
      </c>
      <c r="D167" s="77"/>
      <c r="E167" s="77"/>
      <c r="F167" s="77"/>
      <c r="G167" s="81"/>
      <c r="H167" s="79"/>
      <c r="I167" s="57">
        <f>IFERROR(IF(M167="ICCP- ICOCIV",VLOOKUP(H167,'INDICES-ICOCIV'!$A$1:$B$313,2,0),IF(M167="IPC",VLOOKUP(H167,'INDICES IPC'!$A$7:$E$1003,2,0),0)),"")</f>
        <v>0</v>
      </c>
      <c r="J167" s="79"/>
      <c r="K167" s="57">
        <f>IFERROR(IF(M167="ICCP- ICOCIV",VLOOKUP(J167,'INDICES-ICOCIV'!$A$1:$B$307,2,0),IF(M167="IPC",VLOOKUP(J167,'INDICES IPC'!$A$7:$E$1003,2,0),0)),"")</f>
        <v>0</v>
      </c>
      <c r="L167" s="58" t="str">
        <f t="shared" si="8"/>
        <v/>
      </c>
      <c r="M167" s="82"/>
      <c r="N167" s="233">
        <f t="shared" si="9"/>
        <v>0</v>
      </c>
    </row>
    <row r="168" spans="3:14" ht="15.75" x14ac:dyDescent="0.2">
      <c r="C168" s="14">
        <f t="shared" si="10"/>
        <v>121</v>
      </c>
      <c r="D168" s="77"/>
      <c r="E168" s="77"/>
      <c r="F168" s="77"/>
      <c r="G168" s="81"/>
      <c r="H168" s="79"/>
      <c r="I168" s="57">
        <f>IFERROR(IF(M168="ICCP- ICOCIV",VLOOKUP(H168,'INDICES-ICOCIV'!$A$1:$B$313,2,0),IF(M168="IPC",VLOOKUP(H168,'INDICES IPC'!$A$7:$E$1003,2,0),0)),"")</f>
        <v>0</v>
      </c>
      <c r="J168" s="79"/>
      <c r="K168" s="57">
        <f>IFERROR(IF(M168="ICCP- ICOCIV",VLOOKUP(J168,'INDICES-ICOCIV'!$A$1:$B$307,2,0),IF(M168="IPC",VLOOKUP(J168,'INDICES IPC'!$A$7:$E$1003,2,0),0)),"")</f>
        <v>0</v>
      </c>
      <c r="L168" s="58" t="str">
        <f t="shared" si="8"/>
        <v/>
      </c>
      <c r="M168" s="82"/>
      <c r="N168" s="233">
        <f t="shared" si="9"/>
        <v>0</v>
      </c>
    </row>
    <row r="169" spans="3:14" ht="15.75" x14ac:dyDescent="0.2">
      <c r="C169" s="14">
        <f t="shared" si="10"/>
        <v>122</v>
      </c>
      <c r="D169" s="77"/>
      <c r="E169" s="77"/>
      <c r="F169" s="77"/>
      <c r="G169" s="81"/>
      <c r="H169" s="79"/>
      <c r="I169" s="57">
        <f>IFERROR(IF(M169="ICCP- ICOCIV",VLOOKUP(H169,'INDICES-ICOCIV'!$A$1:$B$313,2,0),IF(M169="IPC",VLOOKUP(H169,'INDICES IPC'!$A$7:$E$1003,2,0),0)),"")</f>
        <v>0</v>
      </c>
      <c r="J169" s="79"/>
      <c r="K169" s="57">
        <f>IFERROR(IF(M169="ICCP- ICOCIV",VLOOKUP(J169,'INDICES-ICOCIV'!$A$1:$B$307,2,0),IF(M169="IPC",VLOOKUP(J169,'INDICES IPC'!$A$7:$E$1003,2,0),0)),"")</f>
        <v>0</v>
      </c>
      <c r="L169" s="58" t="str">
        <f t="shared" si="8"/>
        <v/>
      </c>
      <c r="M169" s="82"/>
      <c r="N169" s="233">
        <f t="shared" si="9"/>
        <v>0</v>
      </c>
    </row>
    <row r="170" spans="3:14" ht="15.75" x14ac:dyDescent="0.2">
      <c r="C170" s="14">
        <f t="shared" si="10"/>
        <v>123</v>
      </c>
      <c r="D170" s="77"/>
      <c r="E170" s="77"/>
      <c r="F170" s="77"/>
      <c r="G170" s="81"/>
      <c r="H170" s="79"/>
      <c r="I170" s="57">
        <f>IFERROR(IF(M170="ICCP- ICOCIV",VLOOKUP(H170,'INDICES-ICOCIV'!$A$1:$B$313,2,0),IF(M170="IPC",VLOOKUP(H170,'INDICES IPC'!$A$7:$E$1003,2,0),0)),"")</f>
        <v>0</v>
      </c>
      <c r="J170" s="79"/>
      <c r="K170" s="57">
        <f>IFERROR(IF(M170="ICCP- ICOCIV",VLOOKUP(J170,'INDICES-ICOCIV'!$A$1:$B$307,2,0),IF(M170="IPC",VLOOKUP(J170,'INDICES IPC'!$A$7:$E$1003,2,0),0)),"")</f>
        <v>0</v>
      </c>
      <c r="L170" s="58" t="str">
        <f t="shared" si="8"/>
        <v/>
      </c>
      <c r="M170" s="82"/>
      <c r="N170" s="233">
        <f t="shared" si="9"/>
        <v>0</v>
      </c>
    </row>
    <row r="171" spans="3:14" ht="15.75" x14ac:dyDescent="0.2">
      <c r="C171" s="14">
        <f t="shared" si="10"/>
        <v>124</v>
      </c>
      <c r="D171" s="77"/>
      <c r="E171" s="77"/>
      <c r="F171" s="77"/>
      <c r="G171" s="81"/>
      <c r="H171" s="79"/>
      <c r="I171" s="57">
        <f>IFERROR(IF(M171="ICCP- ICOCIV",VLOOKUP(H171,'INDICES-ICOCIV'!$A$1:$B$313,2,0),IF(M171="IPC",VLOOKUP(H171,'INDICES IPC'!$A$7:$E$1003,2,0),0)),"")</f>
        <v>0</v>
      </c>
      <c r="J171" s="79"/>
      <c r="K171" s="57">
        <f>IFERROR(IF(M171="ICCP- ICOCIV",VLOOKUP(J171,'INDICES-ICOCIV'!$A$1:$B$307,2,0),IF(M171="IPC",VLOOKUP(J171,'INDICES IPC'!$A$7:$E$1003,2,0),0)),"")</f>
        <v>0</v>
      </c>
      <c r="L171" s="58" t="str">
        <f t="shared" si="8"/>
        <v/>
      </c>
      <c r="M171" s="82"/>
      <c r="N171" s="233">
        <f t="shared" si="9"/>
        <v>0</v>
      </c>
    </row>
    <row r="172" spans="3:14" ht="15.75" x14ac:dyDescent="0.2">
      <c r="C172" s="14">
        <f t="shared" si="10"/>
        <v>125</v>
      </c>
      <c r="D172" s="77"/>
      <c r="E172" s="77"/>
      <c r="F172" s="77"/>
      <c r="G172" s="81"/>
      <c r="H172" s="79"/>
      <c r="I172" s="57">
        <f>IFERROR(IF(M172="ICCP- ICOCIV",VLOOKUP(H172,'INDICES-ICOCIV'!$A$1:$B$313,2,0),IF(M172="IPC",VLOOKUP(H172,'INDICES IPC'!$A$7:$E$1003,2,0),0)),"")</f>
        <v>0</v>
      </c>
      <c r="J172" s="79"/>
      <c r="K172" s="57">
        <f>IFERROR(IF(M172="ICCP- ICOCIV",VLOOKUP(J172,'INDICES-ICOCIV'!$A$1:$B$307,2,0),IF(M172="IPC",VLOOKUP(J172,'INDICES IPC'!$A$7:$E$1003,2,0),0)),"")</f>
        <v>0</v>
      </c>
      <c r="L172" s="58" t="str">
        <f t="shared" si="8"/>
        <v/>
      </c>
      <c r="M172" s="82"/>
      <c r="N172" s="233">
        <f t="shared" si="9"/>
        <v>0</v>
      </c>
    </row>
    <row r="173" spans="3:14" ht="15.75" x14ac:dyDescent="0.2">
      <c r="C173" s="14">
        <f t="shared" si="10"/>
        <v>126</v>
      </c>
      <c r="D173" s="77"/>
      <c r="E173" s="77"/>
      <c r="F173" s="77"/>
      <c r="G173" s="81"/>
      <c r="H173" s="79"/>
      <c r="I173" s="57">
        <f>IFERROR(IF(M173="ICCP- ICOCIV",VLOOKUP(H173,'INDICES-ICOCIV'!$A$1:$B$313,2,0),IF(M173="IPC",VLOOKUP(H173,'INDICES IPC'!$A$7:$E$1003,2,0),0)),"")</f>
        <v>0</v>
      </c>
      <c r="J173" s="79"/>
      <c r="K173" s="57">
        <f>IFERROR(IF(M173="ICCP- ICOCIV",VLOOKUP(J173,'INDICES-ICOCIV'!$A$1:$B$307,2,0),IF(M173="IPC",VLOOKUP(J173,'INDICES IPC'!$A$7:$E$1003,2,0),0)),"")</f>
        <v>0</v>
      </c>
      <c r="L173" s="58" t="str">
        <f t="shared" si="8"/>
        <v/>
      </c>
      <c r="M173" s="82"/>
      <c r="N173" s="233">
        <f t="shared" si="9"/>
        <v>0</v>
      </c>
    </row>
    <row r="174" spans="3:14" ht="15.75" x14ac:dyDescent="0.2">
      <c r="C174" s="14">
        <f t="shared" si="10"/>
        <v>127</v>
      </c>
      <c r="D174" s="77"/>
      <c r="E174" s="77"/>
      <c r="F174" s="77"/>
      <c r="G174" s="81"/>
      <c r="H174" s="79"/>
      <c r="I174" s="57">
        <f>IFERROR(IF(M174="ICCP- ICOCIV",VLOOKUP(H174,'INDICES-ICOCIV'!$A$1:$B$313,2,0),IF(M174="IPC",VLOOKUP(H174,'INDICES IPC'!$A$7:$E$1003,2,0),0)),"")</f>
        <v>0</v>
      </c>
      <c r="J174" s="79"/>
      <c r="K174" s="57">
        <f>IFERROR(IF(M174="ICCP- ICOCIV",VLOOKUP(J174,'INDICES-ICOCIV'!$A$1:$B$307,2,0),IF(M174="IPC",VLOOKUP(J174,'INDICES IPC'!$A$7:$E$1003,2,0),0)),"")</f>
        <v>0</v>
      </c>
      <c r="L174" s="58" t="str">
        <f t="shared" si="8"/>
        <v/>
      </c>
      <c r="M174" s="82"/>
      <c r="N174" s="233">
        <f t="shared" si="9"/>
        <v>0</v>
      </c>
    </row>
    <row r="175" spans="3:14" ht="15.75" x14ac:dyDescent="0.2">
      <c r="C175" s="14">
        <f t="shared" si="10"/>
        <v>128</v>
      </c>
      <c r="D175" s="77"/>
      <c r="E175" s="77"/>
      <c r="F175" s="77"/>
      <c r="G175" s="81"/>
      <c r="H175" s="79"/>
      <c r="I175" s="57">
        <f>IFERROR(IF(M175="ICCP- ICOCIV",VLOOKUP(H175,'INDICES-ICOCIV'!$A$1:$B$313,2,0),IF(M175="IPC",VLOOKUP(H175,'INDICES IPC'!$A$7:$E$1003,2,0),0)),"")</f>
        <v>0</v>
      </c>
      <c r="J175" s="79"/>
      <c r="K175" s="57">
        <f>IFERROR(IF(M175="ICCP- ICOCIV",VLOOKUP(J175,'INDICES-ICOCIV'!$A$1:$B$307,2,0),IF(M175="IPC",VLOOKUP(J175,'INDICES IPC'!$A$7:$E$1003,2,0),0)),"")</f>
        <v>0</v>
      </c>
      <c r="L175" s="58" t="str">
        <f t="shared" si="8"/>
        <v/>
      </c>
      <c r="M175" s="82"/>
      <c r="N175" s="233">
        <f t="shared" si="9"/>
        <v>0</v>
      </c>
    </row>
    <row r="176" spans="3:14" ht="15.75" x14ac:dyDescent="0.2">
      <c r="C176" s="14">
        <f t="shared" si="10"/>
        <v>129</v>
      </c>
      <c r="D176" s="77"/>
      <c r="E176" s="77"/>
      <c r="F176" s="77"/>
      <c r="G176" s="81"/>
      <c r="H176" s="79"/>
      <c r="I176" s="57">
        <f>IFERROR(IF(M176="ICCP- ICOCIV",VLOOKUP(H176,'INDICES-ICOCIV'!$A$1:$B$313,2,0),IF(M176="IPC",VLOOKUP(H176,'INDICES IPC'!$A$7:$E$1003,2,0),0)),"")</f>
        <v>0</v>
      </c>
      <c r="J176" s="79"/>
      <c r="K176" s="57">
        <f>IFERROR(IF(M176="ICCP- ICOCIV",VLOOKUP(J176,'INDICES-ICOCIV'!$A$1:$B$307,2,0),IF(M176="IPC",VLOOKUP(J176,'INDICES IPC'!$A$7:$E$1003,2,0),0)),"")</f>
        <v>0</v>
      </c>
      <c r="L176" s="58" t="str">
        <f t="shared" si="8"/>
        <v/>
      </c>
      <c r="M176" s="82"/>
      <c r="N176" s="233">
        <f t="shared" si="9"/>
        <v>0</v>
      </c>
    </row>
    <row r="177" spans="3:14" ht="15.75" x14ac:dyDescent="0.2">
      <c r="C177" s="14">
        <f t="shared" si="10"/>
        <v>130</v>
      </c>
      <c r="D177" s="77"/>
      <c r="E177" s="77"/>
      <c r="F177" s="77"/>
      <c r="G177" s="81"/>
      <c r="H177" s="79"/>
      <c r="I177" s="57">
        <f>IFERROR(IF(M177="ICCP- ICOCIV",VLOOKUP(H177,'INDICES-ICOCIV'!$A$1:$B$313,2,0),IF(M177="IPC",VLOOKUP(H177,'INDICES IPC'!$A$7:$E$1003,2,0),0)),"")</f>
        <v>0</v>
      </c>
      <c r="J177" s="79"/>
      <c r="K177" s="57">
        <f>IFERROR(IF(M177="ICCP- ICOCIV",VLOOKUP(J177,'INDICES-ICOCIV'!$A$1:$B$307,2,0),IF(M177="IPC",VLOOKUP(J177,'INDICES IPC'!$A$7:$E$1003,2,0),0)),"")</f>
        <v>0</v>
      </c>
      <c r="L177" s="58" t="str">
        <f t="shared" si="8"/>
        <v/>
      </c>
      <c r="M177" s="82"/>
      <c r="N177" s="233">
        <f t="shared" si="9"/>
        <v>0</v>
      </c>
    </row>
    <row r="178" spans="3:14" ht="15.75" x14ac:dyDescent="0.2">
      <c r="C178" s="14">
        <f t="shared" si="10"/>
        <v>131</v>
      </c>
      <c r="D178" s="77"/>
      <c r="E178" s="77"/>
      <c r="F178" s="77"/>
      <c r="G178" s="81"/>
      <c r="H178" s="79"/>
      <c r="I178" s="57">
        <f>IFERROR(IF(M178="ICCP- ICOCIV",VLOOKUP(H178,'INDICES-ICOCIV'!$A$1:$B$313,2,0),IF(M178="IPC",VLOOKUP(H178,'INDICES IPC'!$A$7:$E$1003,2,0),0)),"")</f>
        <v>0</v>
      </c>
      <c r="J178" s="79"/>
      <c r="K178" s="57">
        <f>IFERROR(IF(M178="ICCP- ICOCIV",VLOOKUP(J178,'INDICES-ICOCIV'!$A$1:$B$307,2,0),IF(M178="IPC",VLOOKUP(J178,'INDICES IPC'!$A$7:$E$1003,2,0),0)),"")</f>
        <v>0</v>
      </c>
      <c r="L178" s="58" t="str">
        <f t="shared" si="8"/>
        <v/>
      </c>
      <c r="M178" s="82"/>
      <c r="N178" s="233">
        <f t="shared" si="9"/>
        <v>0</v>
      </c>
    </row>
    <row r="179" spans="3:14" ht="15.75" x14ac:dyDescent="0.2">
      <c r="C179" s="14">
        <f t="shared" si="10"/>
        <v>132</v>
      </c>
      <c r="D179" s="77"/>
      <c r="E179" s="77"/>
      <c r="F179" s="77"/>
      <c r="G179" s="81"/>
      <c r="H179" s="79"/>
      <c r="I179" s="57">
        <f>IFERROR(IF(M179="ICCP- ICOCIV",VLOOKUP(H179,'INDICES-ICOCIV'!$A$1:$B$313,2,0),IF(M179="IPC",VLOOKUP(H179,'INDICES IPC'!$A$7:$E$1003,2,0),0)),"")</f>
        <v>0</v>
      </c>
      <c r="J179" s="79"/>
      <c r="K179" s="57">
        <f>IFERROR(IF(M179="ICCP- ICOCIV",VLOOKUP(J179,'INDICES-ICOCIV'!$A$1:$B$307,2,0),IF(M179="IPC",VLOOKUP(J179,'INDICES IPC'!$A$7:$E$1003,2,0),0)),"")</f>
        <v>0</v>
      </c>
      <c r="L179" s="58" t="str">
        <f t="shared" si="8"/>
        <v/>
      </c>
      <c r="M179" s="82"/>
      <c r="N179" s="233">
        <f t="shared" si="9"/>
        <v>0</v>
      </c>
    </row>
    <row r="180" spans="3:14" ht="15.75" x14ac:dyDescent="0.2">
      <c r="C180" s="14">
        <f t="shared" si="10"/>
        <v>133</v>
      </c>
      <c r="D180" s="77"/>
      <c r="E180" s="77"/>
      <c r="F180" s="77"/>
      <c r="G180" s="81"/>
      <c r="H180" s="79"/>
      <c r="I180" s="57">
        <f>IFERROR(IF(M180="ICCP- ICOCIV",VLOOKUP(H180,'INDICES-ICOCIV'!$A$1:$B$313,2,0),IF(M180="IPC",VLOOKUP(H180,'INDICES IPC'!$A$7:$E$1003,2,0),0)),"")</f>
        <v>0</v>
      </c>
      <c r="J180" s="79"/>
      <c r="K180" s="57">
        <f>IFERROR(IF(M180="ICCP- ICOCIV",VLOOKUP(J180,'INDICES-ICOCIV'!$A$1:$B$307,2,0),IF(M180="IPC",VLOOKUP(J180,'INDICES IPC'!$A$7:$E$1003,2,0),0)),"")</f>
        <v>0</v>
      </c>
      <c r="L180" s="58" t="str">
        <f t="shared" si="8"/>
        <v/>
      </c>
      <c r="M180" s="82"/>
      <c r="N180" s="233">
        <f t="shared" si="9"/>
        <v>0</v>
      </c>
    </row>
    <row r="181" spans="3:14" ht="15.75" x14ac:dyDescent="0.2">
      <c r="C181" s="14">
        <f t="shared" si="10"/>
        <v>134</v>
      </c>
      <c r="D181" s="77"/>
      <c r="E181" s="77"/>
      <c r="F181" s="77"/>
      <c r="G181" s="81"/>
      <c r="H181" s="79"/>
      <c r="I181" s="57">
        <f>IFERROR(IF(M181="ICCP- ICOCIV",VLOOKUP(H181,'INDICES-ICOCIV'!$A$1:$B$313,2,0),IF(M181="IPC",VLOOKUP(H181,'INDICES IPC'!$A$7:$E$1003,2,0),0)),"")</f>
        <v>0</v>
      </c>
      <c r="J181" s="79"/>
      <c r="K181" s="57">
        <f>IFERROR(IF(M181="ICCP- ICOCIV",VLOOKUP(J181,'INDICES-ICOCIV'!$A$1:$B$307,2,0),IF(M181="IPC",VLOOKUP(J181,'INDICES IPC'!$A$7:$E$1003,2,0),0)),"")</f>
        <v>0</v>
      </c>
      <c r="L181" s="58" t="str">
        <f t="shared" si="8"/>
        <v/>
      </c>
      <c r="M181" s="82"/>
      <c r="N181" s="233">
        <f t="shared" si="9"/>
        <v>0</v>
      </c>
    </row>
    <row r="182" spans="3:14" ht="15.75" x14ac:dyDescent="0.2">
      <c r="C182" s="14">
        <f t="shared" si="10"/>
        <v>135</v>
      </c>
      <c r="D182" s="77"/>
      <c r="E182" s="77"/>
      <c r="F182" s="77"/>
      <c r="G182" s="81"/>
      <c r="H182" s="79"/>
      <c r="I182" s="57">
        <f>IFERROR(IF(M182="ICCP- ICOCIV",VLOOKUP(H182,'INDICES-ICOCIV'!$A$1:$B$313,2,0),IF(M182="IPC",VLOOKUP(H182,'INDICES IPC'!$A$7:$E$1003,2,0),0)),"")</f>
        <v>0</v>
      </c>
      <c r="J182" s="79"/>
      <c r="K182" s="57">
        <f>IFERROR(IF(M182="ICCP- ICOCIV",VLOOKUP(J182,'INDICES-ICOCIV'!$A$1:$B$307,2,0),IF(M182="IPC",VLOOKUP(J182,'INDICES IPC'!$A$7:$E$1003,2,0),0)),"")</f>
        <v>0</v>
      </c>
      <c r="L182" s="58" t="str">
        <f t="shared" si="8"/>
        <v/>
      </c>
      <c r="M182" s="82"/>
      <c r="N182" s="233">
        <f t="shared" si="9"/>
        <v>0</v>
      </c>
    </row>
    <row r="183" spans="3:14" ht="15.75" x14ac:dyDescent="0.2">
      <c r="C183" s="14">
        <f t="shared" si="10"/>
        <v>136</v>
      </c>
      <c r="D183" s="77"/>
      <c r="E183" s="77"/>
      <c r="F183" s="77"/>
      <c r="G183" s="81"/>
      <c r="H183" s="79"/>
      <c r="I183" s="57">
        <f>IFERROR(IF(M183="ICCP- ICOCIV",VLOOKUP(H183,'INDICES-ICOCIV'!$A$1:$B$313,2,0),IF(M183="IPC",VLOOKUP(H183,'INDICES IPC'!$A$7:$E$1003,2,0),0)),"")</f>
        <v>0</v>
      </c>
      <c r="J183" s="79"/>
      <c r="K183" s="57">
        <f>IFERROR(IF(M183="ICCP- ICOCIV",VLOOKUP(J183,'INDICES-ICOCIV'!$A$1:$B$307,2,0),IF(M183="IPC",VLOOKUP(J183,'INDICES IPC'!$A$7:$E$1003,2,0),0)),"")</f>
        <v>0</v>
      </c>
      <c r="L183" s="58" t="str">
        <f t="shared" si="8"/>
        <v/>
      </c>
      <c r="M183" s="82"/>
      <c r="N183" s="233">
        <f t="shared" si="9"/>
        <v>0</v>
      </c>
    </row>
    <row r="184" spans="3:14" ht="15.75" x14ac:dyDescent="0.2">
      <c r="C184" s="14">
        <f t="shared" si="10"/>
        <v>137</v>
      </c>
      <c r="D184" s="77"/>
      <c r="E184" s="77"/>
      <c r="F184" s="77"/>
      <c r="G184" s="81"/>
      <c r="H184" s="79"/>
      <c r="I184" s="57">
        <f>IFERROR(IF(M184="ICCP- ICOCIV",VLOOKUP(H184,'INDICES-ICOCIV'!$A$1:$B$313,2,0),IF(M184="IPC",VLOOKUP(H184,'INDICES IPC'!$A$7:$E$1003,2,0),0)),"")</f>
        <v>0</v>
      </c>
      <c r="J184" s="79"/>
      <c r="K184" s="57">
        <f>IFERROR(IF(M184="ICCP- ICOCIV",VLOOKUP(J184,'INDICES-ICOCIV'!$A$1:$B$307,2,0),IF(M184="IPC",VLOOKUP(J184,'INDICES IPC'!$A$7:$E$1003,2,0),0)),"")</f>
        <v>0</v>
      </c>
      <c r="L184" s="58" t="str">
        <f t="shared" si="8"/>
        <v/>
      </c>
      <c r="M184" s="82"/>
      <c r="N184" s="233">
        <f t="shared" si="9"/>
        <v>0</v>
      </c>
    </row>
    <row r="185" spans="3:14" ht="15.75" x14ac:dyDescent="0.2">
      <c r="C185" s="14">
        <f t="shared" si="10"/>
        <v>138</v>
      </c>
      <c r="D185" s="77"/>
      <c r="E185" s="77"/>
      <c r="F185" s="77"/>
      <c r="G185" s="81"/>
      <c r="H185" s="79"/>
      <c r="I185" s="57">
        <f>IFERROR(IF(M185="ICCP- ICOCIV",VLOOKUP(H185,'INDICES-ICOCIV'!$A$1:$B$313,2,0),IF(M185="IPC",VLOOKUP(H185,'INDICES IPC'!$A$7:$E$1003,2,0),0)),"")</f>
        <v>0</v>
      </c>
      <c r="J185" s="79"/>
      <c r="K185" s="57">
        <f>IFERROR(IF(M185="ICCP- ICOCIV",VLOOKUP(J185,'INDICES-ICOCIV'!$A$1:$B$307,2,0),IF(M185="IPC",VLOOKUP(J185,'INDICES IPC'!$A$7:$E$1003,2,0),0)),"")</f>
        <v>0</v>
      </c>
      <c r="L185" s="58" t="str">
        <f t="shared" si="8"/>
        <v/>
      </c>
      <c r="M185" s="82"/>
      <c r="N185" s="233">
        <f t="shared" si="9"/>
        <v>0</v>
      </c>
    </row>
    <row r="186" spans="3:14" ht="15.75" x14ac:dyDescent="0.2">
      <c r="C186" s="14">
        <f t="shared" si="10"/>
        <v>139</v>
      </c>
      <c r="D186" s="77"/>
      <c r="E186" s="77"/>
      <c r="F186" s="77"/>
      <c r="G186" s="81"/>
      <c r="H186" s="79"/>
      <c r="I186" s="57">
        <f>IFERROR(IF(M186="ICCP- ICOCIV",VLOOKUP(H186,'INDICES-ICOCIV'!$A$1:$B$313,2,0),IF(M186="IPC",VLOOKUP(H186,'INDICES IPC'!$A$7:$E$1003,2,0),0)),"")</f>
        <v>0</v>
      </c>
      <c r="J186" s="79"/>
      <c r="K186" s="57">
        <f>IFERROR(IF(M186="ICCP- ICOCIV",VLOOKUP(J186,'INDICES-ICOCIV'!$A$1:$B$307,2,0),IF(M186="IPC",VLOOKUP(J186,'INDICES IPC'!$A$7:$E$1003,2,0),0)),"")</f>
        <v>0</v>
      </c>
      <c r="L186" s="58" t="str">
        <f t="shared" si="8"/>
        <v/>
      </c>
      <c r="M186" s="82"/>
      <c r="N186" s="233">
        <f t="shared" si="9"/>
        <v>0</v>
      </c>
    </row>
    <row r="187" spans="3:14" ht="15.75" x14ac:dyDescent="0.2">
      <c r="C187" s="14">
        <f t="shared" si="10"/>
        <v>140</v>
      </c>
      <c r="D187" s="77"/>
      <c r="E187" s="77"/>
      <c r="F187" s="77"/>
      <c r="G187" s="81"/>
      <c r="H187" s="79"/>
      <c r="I187" s="57">
        <f>IFERROR(IF(M187="ICCP- ICOCIV",VLOOKUP(H187,'INDICES-ICOCIV'!$A$1:$B$313,2,0),IF(M187="IPC",VLOOKUP(H187,'INDICES IPC'!$A$7:$E$1003,2,0),0)),"")</f>
        <v>0</v>
      </c>
      <c r="J187" s="79"/>
      <c r="K187" s="57">
        <f>IFERROR(IF(M187="ICCP- ICOCIV",VLOOKUP(J187,'INDICES-ICOCIV'!$A$1:$B$307,2,0),IF(M187="IPC",VLOOKUP(J187,'INDICES IPC'!$A$7:$E$1003,2,0),0)),"")</f>
        <v>0</v>
      </c>
      <c r="L187" s="58" t="str">
        <f t="shared" si="8"/>
        <v/>
      </c>
      <c r="M187" s="82"/>
      <c r="N187" s="233">
        <f t="shared" si="9"/>
        <v>0</v>
      </c>
    </row>
    <row r="188" spans="3:14" ht="15.75" x14ac:dyDescent="0.2">
      <c r="C188" s="14">
        <f t="shared" si="10"/>
        <v>141</v>
      </c>
      <c r="D188" s="77"/>
      <c r="E188" s="77"/>
      <c r="F188" s="77"/>
      <c r="G188" s="81"/>
      <c r="H188" s="79"/>
      <c r="I188" s="57">
        <f>IFERROR(IF(M188="ICCP- ICOCIV",VLOOKUP(H188,'INDICES-ICOCIV'!$A$1:$B$313,2,0),IF(M188="IPC",VLOOKUP(H188,'INDICES IPC'!$A$7:$E$1003,2,0),0)),"")</f>
        <v>0</v>
      </c>
      <c r="J188" s="79"/>
      <c r="K188" s="57">
        <f>IFERROR(IF(M188="ICCP- ICOCIV",VLOOKUP(J188,'INDICES-ICOCIV'!$A$1:$B$307,2,0),IF(M188="IPC",VLOOKUP(J188,'INDICES IPC'!$A$7:$E$1003,2,0),0)),"")</f>
        <v>0</v>
      </c>
      <c r="L188" s="58" t="str">
        <f t="shared" si="8"/>
        <v/>
      </c>
      <c r="M188" s="82"/>
      <c r="N188" s="233">
        <f t="shared" si="9"/>
        <v>0</v>
      </c>
    </row>
    <row r="189" spans="3:14" ht="15.75" x14ac:dyDescent="0.2">
      <c r="C189" s="14">
        <f t="shared" si="10"/>
        <v>142</v>
      </c>
      <c r="D189" s="77"/>
      <c r="E189" s="77"/>
      <c r="F189" s="77"/>
      <c r="G189" s="81"/>
      <c r="H189" s="79"/>
      <c r="I189" s="57">
        <f>IFERROR(IF(M189="ICCP- ICOCIV",VLOOKUP(H189,'INDICES-ICOCIV'!$A$1:$B$313,2,0),IF(M189="IPC",VLOOKUP(H189,'INDICES IPC'!$A$7:$E$1003,2,0),0)),"")</f>
        <v>0</v>
      </c>
      <c r="J189" s="79"/>
      <c r="K189" s="57">
        <f>IFERROR(IF(M189="ICCP- ICOCIV",VLOOKUP(J189,'INDICES-ICOCIV'!$A$1:$B$307,2,0),IF(M189="IPC",VLOOKUP(J189,'INDICES IPC'!$A$7:$E$1003,2,0),0)),"")</f>
        <v>0</v>
      </c>
      <c r="L189" s="58" t="str">
        <f t="shared" si="8"/>
        <v/>
      </c>
      <c r="M189" s="82"/>
      <c r="N189" s="233">
        <f t="shared" si="9"/>
        <v>0</v>
      </c>
    </row>
    <row r="190" spans="3:14" ht="15.75" x14ac:dyDescent="0.2">
      <c r="C190" s="14">
        <f t="shared" si="10"/>
        <v>143</v>
      </c>
      <c r="D190" s="77"/>
      <c r="E190" s="77"/>
      <c r="F190" s="77"/>
      <c r="G190" s="81"/>
      <c r="H190" s="79"/>
      <c r="I190" s="57">
        <f>IFERROR(IF(M190="ICCP- ICOCIV",VLOOKUP(H190,'INDICES-ICOCIV'!$A$1:$B$313,2,0),IF(M190="IPC",VLOOKUP(H190,'INDICES IPC'!$A$7:$E$1003,2,0),0)),"")</f>
        <v>0</v>
      </c>
      <c r="J190" s="79"/>
      <c r="K190" s="57">
        <f>IFERROR(IF(M190="ICCP- ICOCIV",VLOOKUP(J190,'INDICES-ICOCIV'!$A$1:$B$307,2,0),IF(M190="IPC",VLOOKUP(J190,'INDICES IPC'!$A$7:$E$1003,2,0),0)),"")</f>
        <v>0</v>
      </c>
      <c r="L190" s="58" t="str">
        <f t="shared" si="8"/>
        <v/>
      </c>
      <c r="M190" s="82"/>
      <c r="N190" s="233">
        <f t="shared" si="9"/>
        <v>0</v>
      </c>
    </row>
    <row r="191" spans="3:14" ht="15.75" x14ac:dyDescent="0.2">
      <c r="C191" s="14">
        <f t="shared" si="10"/>
        <v>144</v>
      </c>
      <c r="D191" s="77"/>
      <c r="E191" s="77"/>
      <c r="F191" s="77"/>
      <c r="G191" s="81"/>
      <c r="H191" s="79"/>
      <c r="I191" s="57">
        <f>IFERROR(IF(M191="ICCP- ICOCIV",VLOOKUP(H191,'INDICES-ICOCIV'!$A$1:$B$313,2,0),IF(M191="IPC",VLOOKUP(H191,'INDICES IPC'!$A$7:$E$1003,2,0),0)),"")</f>
        <v>0</v>
      </c>
      <c r="J191" s="79"/>
      <c r="K191" s="57">
        <f>IFERROR(IF(M191="ICCP- ICOCIV",VLOOKUP(J191,'INDICES-ICOCIV'!$A$1:$B$307,2,0),IF(M191="IPC",VLOOKUP(J191,'INDICES IPC'!$A$7:$E$1003,2,0),0)),"")</f>
        <v>0</v>
      </c>
      <c r="L191" s="58" t="str">
        <f t="shared" si="8"/>
        <v/>
      </c>
      <c r="M191" s="82"/>
      <c r="N191" s="233">
        <f t="shared" si="9"/>
        <v>0</v>
      </c>
    </row>
    <row r="192" spans="3:14" ht="15.75" x14ac:dyDescent="0.2">
      <c r="C192" s="14">
        <f t="shared" si="10"/>
        <v>145</v>
      </c>
      <c r="D192" s="77"/>
      <c r="E192" s="77"/>
      <c r="F192" s="77"/>
      <c r="G192" s="81"/>
      <c r="H192" s="79"/>
      <c r="I192" s="57">
        <f>IFERROR(IF(M192="ICCP- ICOCIV",VLOOKUP(H192,'INDICES-ICOCIV'!$A$1:$B$313,2,0),IF(M192="IPC",VLOOKUP(H192,'INDICES IPC'!$A$7:$E$1003,2,0),0)),"")</f>
        <v>0</v>
      </c>
      <c r="J192" s="79"/>
      <c r="K192" s="57">
        <f>IFERROR(IF(M192="ICCP- ICOCIV",VLOOKUP(J192,'INDICES-ICOCIV'!$A$1:$B$307,2,0),IF(M192="IPC",VLOOKUP(J192,'INDICES IPC'!$A$7:$E$1003,2,0),0)),"")</f>
        <v>0</v>
      </c>
      <c r="L192" s="58" t="str">
        <f t="shared" si="8"/>
        <v/>
      </c>
      <c r="M192" s="82"/>
      <c r="N192" s="233">
        <f t="shared" si="9"/>
        <v>0</v>
      </c>
    </row>
    <row r="193" spans="3:14" ht="15.75" x14ac:dyDescent="0.2">
      <c r="C193" s="14">
        <f t="shared" si="10"/>
        <v>146</v>
      </c>
      <c r="D193" s="77"/>
      <c r="E193" s="77"/>
      <c r="F193" s="77"/>
      <c r="G193" s="81"/>
      <c r="H193" s="79"/>
      <c r="I193" s="57">
        <f>IFERROR(IF(M193="ICCP- ICOCIV",VLOOKUP(H193,'INDICES-ICOCIV'!$A$1:$B$313,2,0),IF(M193="IPC",VLOOKUP(H193,'INDICES IPC'!$A$7:$E$1003,2,0),0)),"")</f>
        <v>0</v>
      </c>
      <c r="J193" s="79"/>
      <c r="K193" s="57">
        <f>IFERROR(IF(M193="ICCP- ICOCIV",VLOOKUP(J193,'INDICES-ICOCIV'!$A$1:$B$307,2,0),IF(M193="IPC",VLOOKUP(J193,'INDICES IPC'!$A$7:$E$1003,2,0),0)),"")</f>
        <v>0</v>
      </c>
      <c r="L193" s="58" t="str">
        <f t="shared" si="8"/>
        <v/>
      </c>
      <c r="M193" s="82"/>
      <c r="N193" s="233">
        <f t="shared" si="9"/>
        <v>0</v>
      </c>
    </row>
    <row r="194" spans="3:14" ht="15.75" x14ac:dyDescent="0.2">
      <c r="C194" s="14">
        <f t="shared" si="10"/>
        <v>147</v>
      </c>
      <c r="D194" s="77"/>
      <c r="E194" s="77"/>
      <c r="F194" s="77"/>
      <c r="G194" s="81"/>
      <c r="H194" s="79"/>
      <c r="I194" s="57">
        <f>IFERROR(IF(M194="ICCP- ICOCIV",VLOOKUP(H194,'INDICES-ICOCIV'!$A$1:$B$313,2,0),IF(M194="IPC",VLOOKUP(H194,'INDICES IPC'!$A$7:$E$1003,2,0),0)),"")</f>
        <v>0</v>
      </c>
      <c r="J194" s="79"/>
      <c r="K194" s="57">
        <f>IFERROR(IF(M194="ICCP- ICOCIV",VLOOKUP(J194,'INDICES-ICOCIV'!$A$1:$B$307,2,0),IF(M194="IPC",VLOOKUP(J194,'INDICES IPC'!$A$7:$E$1003,2,0),0)),"")</f>
        <v>0</v>
      </c>
      <c r="L194" s="58" t="str">
        <f t="shared" si="8"/>
        <v/>
      </c>
      <c r="M194" s="82"/>
      <c r="N194" s="233">
        <f t="shared" si="9"/>
        <v>0</v>
      </c>
    </row>
    <row r="195" spans="3:14" ht="15.75" x14ac:dyDescent="0.2">
      <c r="C195" s="14">
        <f t="shared" si="10"/>
        <v>148</v>
      </c>
      <c r="D195" s="77"/>
      <c r="E195" s="77"/>
      <c r="F195" s="77"/>
      <c r="G195" s="81"/>
      <c r="H195" s="79"/>
      <c r="I195" s="57">
        <f>IFERROR(IF(M195="ICCP- ICOCIV",VLOOKUP(H195,'INDICES-ICOCIV'!$A$1:$B$313,2,0),IF(M195="IPC",VLOOKUP(H195,'INDICES IPC'!$A$7:$E$1003,2,0),0)),"")</f>
        <v>0</v>
      </c>
      <c r="J195" s="79"/>
      <c r="K195" s="57">
        <f>IFERROR(IF(M195="ICCP- ICOCIV",VLOOKUP(J195,'INDICES-ICOCIV'!$A$1:$B$307,2,0),IF(M195="IPC",VLOOKUP(J195,'INDICES IPC'!$A$7:$E$1003,2,0),0)),"")</f>
        <v>0</v>
      </c>
      <c r="L195" s="58" t="str">
        <f t="shared" si="8"/>
        <v/>
      </c>
      <c r="M195" s="82"/>
      <c r="N195" s="233">
        <f t="shared" si="9"/>
        <v>0</v>
      </c>
    </row>
    <row r="196" spans="3:14" ht="15.75" x14ac:dyDescent="0.2">
      <c r="C196" s="14">
        <f t="shared" si="10"/>
        <v>149</v>
      </c>
      <c r="D196" s="77"/>
      <c r="E196" s="77"/>
      <c r="F196" s="77"/>
      <c r="G196" s="81"/>
      <c r="H196" s="79"/>
      <c r="I196" s="57">
        <f>IFERROR(IF(M196="ICCP- ICOCIV",VLOOKUP(H196,'INDICES-ICOCIV'!$A$1:$B$313,2,0),IF(M196="IPC",VLOOKUP(H196,'INDICES IPC'!$A$7:$E$1003,2,0),0)),"")</f>
        <v>0</v>
      </c>
      <c r="J196" s="79"/>
      <c r="K196" s="57">
        <f>IFERROR(IF(M196="ICCP- ICOCIV",VLOOKUP(J196,'INDICES-ICOCIV'!$A$1:$B$307,2,0),IF(M196="IPC",VLOOKUP(J196,'INDICES IPC'!$A$7:$E$1003,2,0),0)),"")</f>
        <v>0</v>
      </c>
      <c r="L196" s="58" t="str">
        <f t="shared" si="8"/>
        <v/>
      </c>
      <c r="M196" s="82"/>
      <c r="N196" s="233">
        <f t="shared" si="9"/>
        <v>0</v>
      </c>
    </row>
    <row r="197" spans="3:14" ht="15.75" x14ac:dyDescent="0.2">
      <c r="C197" s="14">
        <f t="shared" si="10"/>
        <v>150</v>
      </c>
      <c r="D197" s="77"/>
      <c r="E197" s="77"/>
      <c r="F197" s="77"/>
      <c r="G197" s="81"/>
      <c r="H197" s="79"/>
      <c r="I197" s="57">
        <f>IFERROR(IF(M197="ICCP- ICOCIV",VLOOKUP(H197,'INDICES-ICOCIV'!$A$1:$B$313,2,0),IF(M197="IPC",VLOOKUP(H197,'INDICES IPC'!$A$7:$E$1003,2,0),0)),"")</f>
        <v>0</v>
      </c>
      <c r="J197" s="79"/>
      <c r="K197" s="57">
        <f>IFERROR(IF(M197="ICCP- ICOCIV",VLOOKUP(J197,'INDICES-ICOCIV'!$A$1:$B$307,2,0),IF(M197="IPC",VLOOKUP(J197,'INDICES IPC'!$A$7:$E$1003,2,0),0)),"")</f>
        <v>0</v>
      </c>
      <c r="L197" s="58" t="str">
        <f t="shared" si="8"/>
        <v/>
      </c>
      <c r="M197" s="82"/>
      <c r="N197" s="233">
        <f t="shared" si="9"/>
        <v>0</v>
      </c>
    </row>
    <row r="198" spans="3:14" ht="15.75" x14ac:dyDescent="0.2">
      <c r="C198" s="14">
        <f t="shared" si="10"/>
        <v>151</v>
      </c>
      <c r="D198" s="77"/>
      <c r="E198" s="77"/>
      <c r="F198" s="77"/>
      <c r="G198" s="81"/>
      <c r="H198" s="79"/>
      <c r="I198" s="57">
        <f>IFERROR(IF(M198="ICCP- ICOCIV",VLOOKUP(H198,'INDICES-ICOCIV'!$A$1:$B$313,2,0),IF(M198="IPC",VLOOKUP(H198,'INDICES IPC'!$A$7:$E$1003,2,0),0)),"")</f>
        <v>0</v>
      </c>
      <c r="J198" s="79"/>
      <c r="K198" s="57">
        <f>IFERROR(IF(M198="ICCP- ICOCIV",VLOOKUP(J198,'INDICES-ICOCIV'!$A$1:$B$307,2,0),IF(M198="IPC",VLOOKUP(J198,'INDICES IPC'!$A$7:$E$1003,2,0),0)),"")</f>
        <v>0</v>
      </c>
      <c r="L198" s="58" t="str">
        <f t="shared" si="8"/>
        <v/>
      </c>
      <c r="M198" s="82"/>
      <c r="N198" s="233">
        <f t="shared" si="9"/>
        <v>0</v>
      </c>
    </row>
    <row r="199" spans="3:14" ht="15.75" x14ac:dyDescent="0.2">
      <c r="C199" s="14">
        <f t="shared" si="10"/>
        <v>152</v>
      </c>
      <c r="D199" s="77"/>
      <c r="E199" s="77"/>
      <c r="F199" s="77"/>
      <c r="G199" s="81"/>
      <c r="H199" s="79"/>
      <c r="I199" s="57">
        <f>IFERROR(IF(M199="ICCP- ICOCIV",VLOOKUP(H199,'INDICES-ICOCIV'!$A$1:$B$313,2,0),IF(M199="IPC",VLOOKUP(H199,'INDICES IPC'!$A$7:$E$1003,2,0),0)),"")</f>
        <v>0</v>
      </c>
      <c r="J199" s="79"/>
      <c r="K199" s="57">
        <f>IFERROR(IF(M199="ICCP- ICOCIV",VLOOKUP(J199,'INDICES-ICOCIV'!$A$1:$B$307,2,0),IF(M199="IPC",VLOOKUP(J199,'INDICES IPC'!$A$7:$E$1003,2,0),0)),"")</f>
        <v>0</v>
      </c>
      <c r="L199" s="58" t="str">
        <f t="shared" si="8"/>
        <v/>
      </c>
      <c r="M199" s="82"/>
      <c r="N199" s="233">
        <f t="shared" si="9"/>
        <v>0</v>
      </c>
    </row>
    <row r="200" spans="3:14" ht="15.75" x14ac:dyDescent="0.2">
      <c r="C200" s="14">
        <f t="shared" si="10"/>
        <v>153</v>
      </c>
      <c r="D200" s="77"/>
      <c r="E200" s="77"/>
      <c r="F200" s="77"/>
      <c r="G200" s="81"/>
      <c r="H200" s="79"/>
      <c r="I200" s="57">
        <f>IFERROR(IF(M200="ICCP- ICOCIV",VLOOKUP(H200,'INDICES-ICOCIV'!$A$1:$B$313,2,0),IF(M200="IPC",VLOOKUP(H200,'INDICES IPC'!$A$7:$E$1003,2,0),0)),"")</f>
        <v>0</v>
      </c>
      <c r="J200" s="79"/>
      <c r="K200" s="57">
        <f>IFERROR(IF(M200="ICCP- ICOCIV",VLOOKUP(J200,'INDICES-ICOCIV'!$A$1:$B$307,2,0),IF(M200="IPC",VLOOKUP(J200,'INDICES IPC'!$A$7:$E$1003,2,0),0)),"")</f>
        <v>0</v>
      </c>
      <c r="L200" s="58" t="str">
        <f t="shared" si="8"/>
        <v/>
      </c>
      <c r="M200" s="82"/>
      <c r="N200" s="233">
        <f t="shared" si="9"/>
        <v>0</v>
      </c>
    </row>
    <row r="201" spans="3:14" ht="15.75" x14ac:dyDescent="0.2">
      <c r="C201" s="14">
        <f t="shared" si="10"/>
        <v>154</v>
      </c>
      <c r="D201" s="77"/>
      <c r="E201" s="77"/>
      <c r="F201" s="77"/>
      <c r="G201" s="81"/>
      <c r="H201" s="79"/>
      <c r="I201" s="57">
        <f>IFERROR(IF(M201="ICCP- ICOCIV",VLOOKUP(H201,'INDICES-ICOCIV'!$A$1:$B$313,2,0),IF(M201="IPC",VLOOKUP(H201,'INDICES IPC'!$A$7:$E$1003,2,0),0)),"")</f>
        <v>0</v>
      </c>
      <c r="J201" s="79"/>
      <c r="K201" s="57">
        <f>IFERROR(IF(M201="ICCP- ICOCIV",VLOOKUP(J201,'INDICES-ICOCIV'!$A$1:$B$307,2,0),IF(M201="IPC",VLOOKUP(J201,'INDICES IPC'!$A$7:$E$1003,2,0),0)),"")</f>
        <v>0</v>
      </c>
      <c r="L201" s="58" t="str">
        <f t="shared" si="8"/>
        <v/>
      </c>
      <c r="M201" s="82"/>
      <c r="N201" s="233">
        <f t="shared" si="9"/>
        <v>0</v>
      </c>
    </row>
    <row r="202" spans="3:14" ht="15.75" x14ac:dyDescent="0.2">
      <c r="C202" s="14">
        <f t="shared" si="10"/>
        <v>155</v>
      </c>
      <c r="D202" s="77"/>
      <c r="E202" s="77"/>
      <c r="F202" s="77"/>
      <c r="G202" s="81"/>
      <c r="H202" s="79"/>
      <c r="I202" s="57">
        <f>IFERROR(IF(M202="ICCP- ICOCIV",VLOOKUP(H202,'INDICES-ICOCIV'!$A$1:$B$313,2,0),IF(M202="IPC",VLOOKUP(H202,'INDICES IPC'!$A$7:$E$1003,2,0),0)),"")</f>
        <v>0</v>
      </c>
      <c r="J202" s="79"/>
      <c r="K202" s="57">
        <f>IFERROR(IF(M202="ICCP- ICOCIV",VLOOKUP(J202,'INDICES-ICOCIV'!$A$1:$B$307,2,0),IF(M202="IPC",VLOOKUP(J202,'INDICES IPC'!$A$7:$E$1003,2,0),0)),"")</f>
        <v>0</v>
      </c>
      <c r="L202" s="58" t="str">
        <f t="shared" si="8"/>
        <v/>
      </c>
      <c r="M202" s="82"/>
      <c r="N202" s="233">
        <f t="shared" si="9"/>
        <v>0</v>
      </c>
    </row>
    <row r="203" spans="3:14" ht="15.75" x14ac:dyDescent="0.2">
      <c r="C203" s="14">
        <f t="shared" si="10"/>
        <v>156</v>
      </c>
      <c r="D203" s="77"/>
      <c r="E203" s="77"/>
      <c r="F203" s="77"/>
      <c r="G203" s="81"/>
      <c r="H203" s="79"/>
      <c r="I203" s="57">
        <f>IFERROR(IF(M203="ICCP- ICOCIV",VLOOKUP(H203,'INDICES-ICOCIV'!$A$1:$B$313,2,0),IF(M203="IPC",VLOOKUP(H203,'INDICES IPC'!$A$7:$E$1003,2,0),0)),"")</f>
        <v>0</v>
      </c>
      <c r="J203" s="79"/>
      <c r="K203" s="57">
        <f>IFERROR(IF(M203="ICCP- ICOCIV",VLOOKUP(J203,'INDICES-ICOCIV'!$A$1:$B$307,2,0),IF(M203="IPC",VLOOKUP(J203,'INDICES IPC'!$A$7:$E$1003,2,0),0)),"")</f>
        <v>0</v>
      </c>
      <c r="L203" s="58" t="str">
        <f t="shared" si="8"/>
        <v/>
      </c>
      <c r="M203" s="82"/>
      <c r="N203" s="233">
        <f t="shared" si="9"/>
        <v>0</v>
      </c>
    </row>
    <row r="204" spans="3:14" ht="15.75" x14ac:dyDescent="0.2">
      <c r="C204" s="14">
        <f t="shared" si="10"/>
        <v>157</v>
      </c>
      <c r="D204" s="77"/>
      <c r="E204" s="77"/>
      <c r="F204" s="77"/>
      <c r="G204" s="81"/>
      <c r="H204" s="79"/>
      <c r="I204" s="57">
        <f>IFERROR(IF(M204="ICCP- ICOCIV",VLOOKUP(H204,'INDICES-ICOCIV'!$A$1:$B$313,2,0),IF(M204="IPC",VLOOKUP(H204,'INDICES IPC'!$A$7:$E$1003,2,0),0)),"")</f>
        <v>0</v>
      </c>
      <c r="J204" s="79"/>
      <c r="K204" s="57">
        <f>IFERROR(IF(M204="ICCP- ICOCIV",VLOOKUP(J204,'INDICES-ICOCIV'!$A$1:$B$307,2,0),IF(M204="IPC",VLOOKUP(J204,'INDICES IPC'!$A$7:$E$1003,2,0),0)),"")</f>
        <v>0</v>
      </c>
      <c r="L204" s="58" t="str">
        <f t="shared" si="8"/>
        <v/>
      </c>
      <c r="M204" s="82"/>
      <c r="N204" s="233">
        <f t="shared" si="9"/>
        <v>0</v>
      </c>
    </row>
    <row r="205" spans="3:14" ht="15.75" x14ac:dyDescent="0.2">
      <c r="C205" s="14">
        <f t="shared" si="10"/>
        <v>158</v>
      </c>
      <c r="D205" s="77"/>
      <c r="E205" s="77"/>
      <c r="F205" s="77"/>
      <c r="G205" s="81"/>
      <c r="H205" s="79"/>
      <c r="I205" s="57">
        <f>IFERROR(IF(M205="ICCP- ICOCIV",VLOOKUP(H205,'INDICES-ICOCIV'!$A$1:$B$313,2,0),IF(M205="IPC",VLOOKUP(H205,'INDICES IPC'!$A$7:$E$1003,2,0),0)),"")</f>
        <v>0</v>
      </c>
      <c r="J205" s="79"/>
      <c r="K205" s="57">
        <f>IFERROR(IF(M205="ICCP- ICOCIV",VLOOKUP(J205,'INDICES-ICOCIV'!$A$1:$B$307,2,0),IF(M205="IPC",VLOOKUP(J205,'INDICES IPC'!$A$7:$E$1003,2,0),0)),"")</f>
        <v>0</v>
      </c>
      <c r="L205" s="58" t="str">
        <f t="shared" si="8"/>
        <v/>
      </c>
      <c r="M205" s="82"/>
      <c r="N205" s="233">
        <f t="shared" si="9"/>
        <v>0</v>
      </c>
    </row>
    <row r="206" spans="3:14" ht="15.75" x14ac:dyDescent="0.2">
      <c r="C206" s="14">
        <f t="shared" si="10"/>
        <v>159</v>
      </c>
      <c r="D206" s="77"/>
      <c r="E206" s="77"/>
      <c r="F206" s="77"/>
      <c r="G206" s="81"/>
      <c r="H206" s="79"/>
      <c r="I206" s="57">
        <f>IFERROR(IF(M206="ICCP- ICOCIV",VLOOKUP(H206,'INDICES-ICOCIV'!$A$1:$B$313,2,0),IF(M206="IPC",VLOOKUP(H206,'INDICES IPC'!$A$7:$E$1003,2,0),0)),"")</f>
        <v>0</v>
      </c>
      <c r="J206" s="79"/>
      <c r="K206" s="57">
        <f>IFERROR(IF(M206="ICCP- ICOCIV",VLOOKUP(J206,'INDICES-ICOCIV'!$A$1:$B$307,2,0),IF(M206="IPC",VLOOKUP(J206,'INDICES IPC'!$A$7:$E$1003,2,0),0)),"")</f>
        <v>0</v>
      </c>
      <c r="L206" s="58" t="str">
        <f t="shared" si="8"/>
        <v/>
      </c>
      <c r="M206" s="82"/>
      <c r="N206" s="233">
        <f t="shared" si="9"/>
        <v>0</v>
      </c>
    </row>
    <row r="207" spans="3:14" ht="15.75" x14ac:dyDescent="0.2">
      <c r="C207" s="14">
        <f t="shared" si="10"/>
        <v>160</v>
      </c>
      <c r="D207" s="77"/>
      <c r="E207" s="77"/>
      <c r="F207" s="77"/>
      <c r="G207" s="81"/>
      <c r="H207" s="79"/>
      <c r="I207" s="57">
        <f>IFERROR(IF(M207="ICCP- ICOCIV",VLOOKUP(H207,'INDICES-ICOCIV'!$A$1:$B$313,2,0),IF(M207="IPC",VLOOKUP(H207,'INDICES IPC'!$A$7:$E$1003,2,0),0)),"")</f>
        <v>0</v>
      </c>
      <c r="J207" s="79"/>
      <c r="K207" s="57">
        <f>IFERROR(IF(M207="ICCP- ICOCIV",VLOOKUP(J207,'INDICES-ICOCIV'!$A$1:$B$307,2,0),IF(M207="IPC",VLOOKUP(J207,'INDICES IPC'!$A$7:$E$1003,2,0),0)),"")</f>
        <v>0</v>
      </c>
      <c r="L207" s="58" t="str">
        <f t="shared" si="8"/>
        <v/>
      </c>
      <c r="M207" s="82"/>
      <c r="N207" s="233">
        <f t="shared" si="9"/>
        <v>0</v>
      </c>
    </row>
    <row r="208" spans="3:14" ht="15.75" x14ac:dyDescent="0.2">
      <c r="C208" s="14">
        <f t="shared" si="10"/>
        <v>161</v>
      </c>
      <c r="D208" s="77"/>
      <c r="E208" s="77"/>
      <c r="F208" s="77"/>
      <c r="G208" s="81"/>
      <c r="H208" s="79"/>
      <c r="I208" s="57">
        <f>IFERROR(IF(M208="ICCP- ICOCIV",VLOOKUP(H208,'INDICES-ICOCIV'!$A$1:$B$313,2,0),IF(M208="IPC",VLOOKUP(H208,'INDICES IPC'!$A$7:$E$1003,2,0),0)),"")</f>
        <v>0</v>
      </c>
      <c r="J208" s="79"/>
      <c r="K208" s="57">
        <f>IFERROR(IF(M208="ICCP- ICOCIV",VLOOKUP(J208,'INDICES-ICOCIV'!$A$1:$B$307,2,0),IF(M208="IPC",VLOOKUP(J208,'INDICES IPC'!$A$7:$E$1003,2,0),0)),"")</f>
        <v>0</v>
      </c>
      <c r="L208" s="58" t="str">
        <f t="shared" si="8"/>
        <v/>
      </c>
      <c r="M208" s="82"/>
      <c r="N208" s="233">
        <f t="shared" si="9"/>
        <v>0</v>
      </c>
    </row>
    <row r="209" spans="3:14" ht="15.75" x14ac:dyDescent="0.2">
      <c r="C209" s="14">
        <f t="shared" si="10"/>
        <v>162</v>
      </c>
      <c r="D209" s="77"/>
      <c r="E209" s="77"/>
      <c r="F209" s="77"/>
      <c r="G209" s="81"/>
      <c r="H209" s="79"/>
      <c r="I209" s="57">
        <f>IFERROR(IF(M209="ICCP- ICOCIV",VLOOKUP(H209,'INDICES-ICOCIV'!$A$1:$B$313,2,0),IF(M209="IPC",VLOOKUP(H209,'INDICES IPC'!$A$7:$E$1003,2,0),0)),"")</f>
        <v>0</v>
      </c>
      <c r="J209" s="79"/>
      <c r="K209" s="57">
        <f>IFERROR(IF(M209="ICCP- ICOCIV",VLOOKUP(J209,'INDICES-ICOCIV'!$A$1:$B$307,2,0),IF(M209="IPC",VLOOKUP(J209,'INDICES IPC'!$A$7:$E$1003,2,0),0)),"")</f>
        <v>0</v>
      </c>
      <c r="L209" s="58" t="str">
        <f t="shared" ref="L209:L272" si="11">+IFERROR((K209/I209),"")</f>
        <v/>
      </c>
      <c r="M209" s="82"/>
      <c r="N209" s="233">
        <f t="shared" ref="N209:N272" si="12">IFERROR(G209*L209,0)</f>
        <v>0</v>
      </c>
    </row>
    <row r="210" spans="3:14" ht="15.75" x14ac:dyDescent="0.2">
      <c r="C210" s="14">
        <f t="shared" ref="C210:C273" si="13">+C209+1</f>
        <v>163</v>
      </c>
      <c r="D210" s="77"/>
      <c r="E210" s="77"/>
      <c r="F210" s="77"/>
      <c r="G210" s="81"/>
      <c r="H210" s="79"/>
      <c r="I210" s="57">
        <f>IFERROR(IF(M210="ICCP- ICOCIV",VLOOKUP(H210,'INDICES-ICOCIV'!$A$1:$B$313,2,0),IF(M210="IPC",VLOOKUP(H210,'INDICES IPC'!$A$7:$E$1003,2,0),0)),"")</f>
        <v>0</v>
      </c>
      <c r="J210" s="79"/>
      <c r="K210" s="57">
        <f>IFERROR(IF(M210="ICCP- ICOCIV",VLOOKUP(J210,'INDICES-ICOCIV'!$A$1:$B$307,2,0),IF(M210="IPC",VLOOKUP(J210,'INDICES IPC'!$A$7:$E$1003,2,0),0)),"")</f>
        <v>0</v>
      </c>
      <c r="L210" s="58" t="str">
        <f t="shared" si="11"/>
        <v/>
      </c>
      <c r="M210" s="82"/>
      <c r="N210" s="233">
        <f t="shared" si="12"/>
        <v>0</v>
      </c>
    </row>
    <row r="211" spans="3:14" ht="15.75" x14ac:dyDescent="0.2">
      <c r="C211" s="14">
        <f t="shared" si="13"/>
        <v>164</v>
      </c>
      <c r="D211" s="77"/>
      <c r="E211" s="77"/>
      <c r="F211" s="77"/>
      <c r="G211" s="81"/>
      <c r="H211" s="79"/>
      <c r="I211" s="57">
        <f>IFERROR(IF(M211="ICCP- ICOCIV",VLOOKUP(H211,'INDICES-ICOCIV'!$A$1:$B$313,2,0),IF(M211="IPC",VLOOKUP(H211,'INDICES IPC'!$A$7:$E$1003,2,0),0)),"")</f>
        <v>0</v>
      </c>
      <c r="J211" s="79"/>
      <c r="K211" s="57">
        <f>IFERROR(IF(M211="ICCP- ICOCIV",VLOOKUP(J211,'INDICES-ICOCIV'!$A$1:$B$307,2,0),IF(M211="IPC",VLOOKUP(J211,'INDICES IPC'!$A$7:$E$1003,2,0),0)),"")</f>
        <v>0</v>
      </c>
      <c r="L211" s="58" t="str">
        <f t="shared" si="11"/>
        <v/>
      </c>
      <c r="M211" s="82"/>
      <c r="N211" s="233">
        <f t="shared" si="12"/>
        <v>0</v>
      </c>
    </row>
    <row r="212" spans="3:14" ht="15.75" x14ac:dyDescent="0.2">
      <c r="C212" s="14">
        <f t="shared" si="13"/>
        <v>165</v>
      </c>
      <c r="D212" s="77"/>
      <c r="E212" s="77"/>
      <c r="F212" s="77"/>
      <c r="G212" s="81"/>
      <c r="H212" s="79"/>
      <c r="I212" s="57">
        <f>IFERROR(IF(M212="ICCP- ICOCIV",VLOOKUP(H212,'INDICES-ICOCIV'!$A$1:$B$313,2,0),IF(M212="IPC",VLOOKUP(H212,'INDICES IPC'!$A$7:$E$1003,2,0),0)),"")</f>
        <v>0</v>
      </c>
      <c r="J212" s="79"/>
      <c r="K212" s="57">
        <f>IFERROR(IF(M212="ICCP- ICOCIV",VLOOKUP(J212,'INDICES-ICOCIV'!$A$1:$B$307,2,0),IF(M212="IPC",VLOOKUP(J212,'INDICES IPC'!$A$7:$E$1003,2,0),0)),"")</f>
        <v>0</v>
      </c>
      <c r="L212" s="58" t="str">
        <f t="shared" si="11"/>
        <v/>
      </c>
      <c r="M212" s="82"/>
      <c r="N212" s="233">
        <f t="shared" si="12"/>
        <v>0</v>
      </c>
    </row>
    <row r="213" spans="3:14" ht="15.75" x14ac:dyDescent="0.2">
      <c r="C213" s="14">
        <f t="shared" si="13"/>
        <v>166</v>
      </c>
      <c r="D213" s="77"/>
      <c r="E213" s="77"/>
      <c r="F213" s="77"/>
      <c r="G213" s="81"/>
      <c r="H213" s="79"/>
      <c r="I213" s="57">
        <f>IFERROR(IF(M213="ICCP- ICOCIV",VLOOKUP(H213,'INDICES-ICOCIV'!$A$1:$B$313,2,0),IF(M213="IPC",VLOOKUP(H213,'INDICES IPC'!$A$7:$E$1003,2,0),0)),"")</f>
        <v>0</v>
      </c>
      <c r="J213" s="79"/>
      <c r="K213" s="57">
        <f>IFERROR(IF(M213="ICCP- ICOCIV",VLOOKUP(J213,'INDICES-ICOCIV'!$A$1:$B$307,2,0),IF(M213="IPC",VLOOKUP(J213,'INDICES IPC'!$A$7:$E$1003,2,0),0)),"")</f>
        <v>0</v>
      </c>
      <c r="L213" s="58" t="str">
        <f t="shared" si="11"/>
        <v/>
      </c>
      <c r="M213" s="82"/>
      <c r="N213" s="233">
        <f t="shared" si="12"/>
        <v>0</v>
      </c>
    </row>
    <row r="214" spans="3:14" ht="15.75" x14ac:dyDescent="0.2">
      <c r="C214" s="14">
        <f t="shared" si="13"/>
        <v>167</v>
      </c>
      <c r="D214" s="77"/>
      <c r="E214" s="77"/>
      <c r="F214" s="77"/>
      <c r="G214" s="81"/>
      <c r="H214" s="79"/>
      <c r="I214" s="57">
        <f>IFERROR(IF(M214="ICCP- ICOCIV",VLOOKUP(H214,'INDICES-ICOCIV'!$A$1:$B$313,2,0),IF(M214="IPC",VLOOKUP(H214,'INDICES IPC'!$A$7:$E$1003,2,0),0)),"")</f>
        <v>0</v>
      </c>
      <c r="J214" s="79"/>
      <c r="K214" s="57">
        <f>IFERROR(IF(M214="ICCP- ICOCIV",VLOOKUP(J214,'INDICES-ICOCIV'!$A$1:$B$307,2,0),IF(M214="IPC",VLOOKUP(J214,'INDICES IPC'!$A$7:$E$1003,2,0),0)),"")</f>
        <v>0</v>
      </c>
      <c r="L214" s="58" t="str">
        <f t="shared" si="11"/>
        <v/>
      </c>
      <c r="M214" s="82"/>
      <c r="N214" s="233">
        <f t="shared" si="12"/>
        <v>0</v>
      </c>
    </row>
    <row r="215" spans="3:14" ht="15.75" x14ac:dyDescent="0.2">
      <c r="C215" s="14">
        <f t="shared" si="13"/>
        <v>168</v>
      </c>
      <c r="D215" s="77"/>
      <c r="E215" s="77"/>
      <c r="F215" s="77"/>
      <c r="G215" s="81"/>
      <c r="H215" s="79"/>
      <c r="I215" s="57">
        <f>IFERROR(IF(M215="ICCP- ICOCIV",VLOOKUP(H215,'INDICES-ICOCIV'!$A$1:$B$313,2,0),IF(M215="IPC",VLOOKUP(H215,'INDICES IPC'!$A$7:$E$1003,2,0),0)),"")</f>
        <v>0</v>
      </c>
      <c r="J215" s="79"/>
      <c r="K215" s="57">
        <f>IFERROR(IF(M215="ICCP- ICOCIV",VLOOKUP(J215,'INDICES-ICOCIV'!$A$1:$B$307,2,0),IF(M215="IPC",VLOOKUP(J215,'INDICES IPC'!$A$7:$E$1003,2,0),0)),"")</f>
        <v>0</v>
      </c>
      <c r="L215" s="58" t="str">
        <f t="shared" si="11"/>
        <v/>
      </c>
      <c r="M215" s="82"/>
      <c r="N215" s="233">
        <f t="shared" si="12"/>
        <v>0</v>
      </c>
    </row>
    <row r="216" spans="3:14" ht="15.75" x14ac:dyDescent="0.2">
      <c r="C216" s="14">
        <f t="shared" si="13"/>
        <v>169</v>
      </c>
      <c r="D216" s="77"/>
      <c r="E216" s="77"/>
      <c r="F216" s="77"/>
      <c r="G216" s="81"/>
      <c r="H216" s="79"/>
      <c r="I216" s="57">
        <f>IFERROR(IF(M216="ICCP- ICOCIV",VLOOKUP(H216,'INDICES-ICOCIV'!$A$1:$B$313,2,0),IF(M216="IPC",VLOOKUP(H216,'INDICES IPC'!$A$7:$E$1003,2,0),0)),"")</f>
        <v>0</v>
      </c>
      <c r="J216" s="79"/>
      <c r="K216" s="57">
        <f>IFERROR(IF(M216="ICCP- ICOCIV",VLOOKUP(J216,'INDICES-ICOCIV'!$A$1:$B$307,2,0),IF(M216="IPC",VLOOKUP(J216,'INDICES IPC'!$A$7:$E$1003,2,0),0)),"")</f>
        <v>0</v>
      </c>
      <c r="L216" s="58" t="str">
        <f t="shared" si="11"/>
        <v/>
      </c>
      <c r="M216" s="82"/>
      <c r="N216" s="233">
        <f t="shared" si="12"/>
        <v>0</v>
      </c>
    </row>
    <row r="217" spans="3:14" ht="15.75" x14ac:dyDescent="0.2">
      <c r="C217" s="14">
        <f t="shared" si="13"/>
        <v>170</v>
      </c>
      <c r="D217" s="77"/>
      <c r="E217" s="77"/>
      <c r="F217" s="77"/>
      <c r="G217" s="81"/>
      <c r="H217" s="79"/>
      <c r="I217" s="57">
        <f>IFERROR(IF(M217="ICCP- ICOCIV",VLOOKUP(H217,'INDICES-ICOCIV'!$A$1:$B$313,2,0),IF(M217="IPC",VLOOKUP(H217,'INDICES IPC'!$A$7:$E$1003,2,0),0)),"")</f>
        <v>0</v>
      </c>
      <c r="J217" s="79"/>
      <c r="K217" s="57">
        <f>IFERROR(IF(M217="ICCP- ICOCIV",VLOOKUP(J217,'INDICES-ICOCIV'!$A$1:$B$307,2,0),IF(M217="IPC",VLOOKUP(J217,'INDICES IPC'!$A$7:$E$1003,2,0),0)),"")</f>
        <v>0</v>
      </c>
      <c r="L217" s="58" t="str">
        <f t="shared" si="11"/>
        <v/>
      </c>
      <c r="M217" s="82"/>
      <c r="N217" s="233">
        <f t="shared" si="12"/>
        <v>0</v>
      </c>
    </row>
    <row r="218" spans="3:14" ht="15.75" x14ac:dyDescent="0.2">
      <c r="C218" s="14">
        <f t="shared" si="13"/>
        <v>171</v>
      </c>
      <c r="D218" s="77"/>
      <c r="E218" s="77"/>
      <c r="F218" s="77"/>
      <c r="G218" s="81"/>
      <c r="H218" s="79"/>
      <c r="I218" s="57">
        <f>IFERROR(IF(M218="ICCP- ICOCIV",VLOOKUP(H218,'INDICES-ICOCIV'!$A$1:$B$313,2,0),IF(M218="IPC",VLOOKUP(H218,'INDICES IPC'!$A$7:$E$1003,2,0),0)),"")</f>
        <v>0</v>
      </c>
      <c r="J218" s="79"/>
      <c r="K218" s="57">
        <f>IFERROR(IF(M218="ICCP- ICOCIV",VLOOKUP(J218,'INDICES-ICOCIV'!$A$1:$B$307,2,0),IF(M218="IPC",VLOOKUP(J218,'INDICES IPC'!$A$7:$E$1003,2,0),0)),"")</f>
        <v>0</v>
      </c>
      <c r="L218" s="58" t="str">
        <f t="shared" si="11"/>
        <v/>
      </c>
      <c r="M218" s="82"/>
      <c r="N218" s="233">
        <f t="shared" si="12"/>
        <v>0</v>
      </c>
    </row>
    <row r="219" spans="3:14" ht="15.75" x14ac:dyDescent="0.2">
      <c r="C219" s="14">
        <f t="shared" si="13"/>
        <v>172</v>
      </c>
      <c r="D219" s="77"/>
      <c r="E219" s="77"/>
      <c r="F219" s="77"/>
      <c r="G219" s="81"/>
      <c r="H219" s="79"/>
      <c r="I219" s="57">
        <f>IFERROR(IF(M219="ICCP- ICOCIV",VLOOKUP(H219,'INDICES-ICOCIV'!$A$1:$B$313,2,0),IF(M219="IPC",VLOOKUP(H219,'INDICES IPC'!$A$7:$E$1003,2,0),0)),"")</f>
        <v>0</v>
      </c>
      <c r="J219" s="79"/>
      <c r="K219" s="57">
        <f>IFERROR(IF(M219="ICCP- ICOCIV",VLOOKUP(J219,'INDICES-ICOCIV'!$A$1:$B$307,2,0),IF(M219="IPC",VLOOKUP(J219,'INDICES IPC'!$A$7:$E$1003,2,0),0)),"")</f>
        <v>0</v>
      </c>
      <c r="L219" s="58" t="str">
        <f t="shared" si="11"/>
        <v/>
      </c>
      <c r="M219" s="82"/>
      <c r="N219" s="233">
        <f t="shared" si="12"/>
        <v>0</v>
      </c>
    </row>
    <row r="220" spans="3:14" ht="15.75" x14ac:dyDescent="0.2">
      <c r="C220" s="14">
        <f t="shared" si="13"/>
        <v>173</v>
      </c>
      <c r="D220" s="77"/>
      <c r="E220" s="77"/>
      <c r="F220" s="77"/>
      <c r="G220" s="81"/>
      <c r="H220" s="79"/>
      <c r="I220" s="57">
        <f>IFERROR(IF(M220="ICCP- ICOCIV",VLOOKUP(H220,'INDICES-ICOCIV'!$A$1:$B$313,2,0),IF(M220="IPC",VLOOKUP(H220,'INDICES IPC'!$A$7:$E$1003,2,0),0)),"")</f>
        <v>0</v>
      </c>
      <c r="J220" s="79"/>
      <c r="K220" s="57">
        <f>IFERROR(IF(M220="ICCP- ICOCIV",VLOOKUP(J220,'INDICES-ICOCIV'!$A$1:$B$307,2,0),IF(M220="IPC",VLOOKUP(J220,'INDICES IPC'!$A$7:$E$1003,2,0),0)),"")</f>
        <v>0</v>
      </c>
      <c r="L220" s="58" t="str">
        <f t="shared" si="11"/>
        <v/>
      </c>
      <c r="M220" s="82"/>
      <c r="N220" s="233">
        <f t="shared" si="12"/>
        <v>0</v>
      </c>
    </row>
    <row r="221" spans="3:14" ht="15.75" x14ac:dyDescent="0.2">
      <c r="C221" s="14">
        <f t="shared" si="13"/>
        <v>174</v>
      </c>
      <c r="D221" s="77"/>
      <c r="E221" s="77"/>
      <c r="F221" s="77"/>
      <c r="G221" s="81"/>
      <c r="H221" s="79"/>
      <c r="I221" s="57">
        <f>IFERROR(IF(M221="ICCP- ICOCIV",VLOOKUP(H221,'INDICES-ICOCIV'!$A$1:$B$313,2,0),IF(M221="IPC",VLOOKUP(H221,'INDICES IPC'!$A$7:$E$1003,2,0),0)),"")</f>
        <v>0</v>
      </c>
      <c r="J221" s="79"/>
      <c r="K221" s="57">
        <f>IFERROR(IF(M221="ICCP- ICOCIV",VLOOKUP(J221,'INDICES-ICOCIV'!$A$1:$B$307,2,0),IF(M221="IPC",VLOOKUP(J221,'INDICES IPC'!$A$7:$E$1003,2,0),0)),"")</f>
        <v>0</v>
      </c>
      <c r="L221" s="58" t="str">
        <f t="shared" si="11"/>
        <v/>
      </c>
      <c r="M221" s="82"/>
      <c r="N221" s="233">
        <f t="shared" si="12"/>
        <v>0</v>
      </c>
    </row>
    <row r="222" spans="3:14" ht="15.75" x14ac:dyDescent="0.2">
      <c r="C222" s="14">
        <f t="shared" si="13"/>
        <v>175</v>
      </c>
      <c r="D222" s="77"/>
      <c r="E222" s="77"/>
      <c r="F222" s="77"/>
      <c r="G222" s="81"/>
      <c r="H222" s="79"/>
      <c r="I222" s="57">
        <f>IFERROR(IF(M222="ICCP- ICOCIV",VLOOKUP(H222,'INDICES-ICOCIV'!$A$1:$B$313,2,0),IF(M222="IPC",VLOOKUP(H222,'INDICES IPC'!$A$7:$E$1003,2,0),0)),"")</f>
        <v>0</v>
      </c>
      <c r="J222" s="79"/>
      <c r="K222" s="57">
        <f>IFERROR(IF(M222="ICCP- ICOCIV",VLOOKUP(J222,'INDICES-ICOCIV'!$A$1:$B$307,2,0),IF(M222="IPC",VLOOKUP(J222,'INDICES IPC'!$A$7:$E$1003,2,0),0)),"")</f>
        <v>0</v>
      </c>
      <c r="L222" s="58" t="str">
        <f t="shared" si="11"/>
        <v/>
      </c>
      <c r="M222" s="82"/>
      <c r="N222" s="233">
        <f t="shared" si="12"/>
        <v>0</v>
      </c>
    </row>
    <row r="223" spans="3:14" ht="15.75" x14ac:dyDescent="0.2">
      <c r="C223" s="14">
        <f t="shared" si="13"/>
        <v>176</v>
      </c>
      <c r="D223" s="77"/>
      <c r="E223" s="77"/>
      <c r="F223" s="77"/>
      <c r="G223" s="81"/>
      <c r="H223" s="79"/>
      <c r="I223" s="57">
        <f>IFERROR(IF(M223="ICCP- ICOCIV",VLOOKUP(H223,'INDICES-ICOCIV'!$A$1:$B$313,2,0),IF(M223="IPC",VLOOKUP(H223,'INDICES IPC'!$A$7:$E$1003,2,0),0)),"")</f>
        <v>0</v>
      </c>
      <c r="J223" s="79"/>
      <c r="K223" s="57">
        <f>IFERROR(IF(M223="ICCP- ICOCIV",VLOOKUP(J223,'INDICES-ICOCIV'!$A$1:$B$307,2,0),IF(M223="IPC",VLOOKUP(J223,'INDICES IPC'!$A$7:$E$1003,2,0),0)),"")</f>
        <v>0</v>
      </c>
      <c r="L223" s="58" t="str">
        <f t="shared" si="11"/>
        <v/>
      </c>
      <c r="M223" s="82"/>
      <c r="N223" s="233">
        <f t="shared" si="12"/>
        <v>0</v>
      </c>
    </row>
    <row r="224" spans="3:14" ht="15.75" x14ac:dyDescent="0.2">
      <c r="C224" s="14">
        <f t="shared" si="13"/>
        <v>177</v>
      </c>
      <c r="D224" s="77"/>
      <c r="E224" s="77"/>
      <c r="F224" s="77"/>
      <c r="G224" s="81"/>
      <c r="H224" s="79"/>
      <c r="I224" s="57">
        <f>IFERROR(IF(M224="ICCP- ICOCIV",VLOOKUP(H224,'INDICES-ICOCIV'!$A$1:$B$313,2,0),IF(M224="IPC",VLOOKUP(H224,'INDICES IPC'!$A$7:$E$1003,2,0),0)),"")</f>
        <v>0</v>
      </c>
      <c r="J224" s="79"/>
      <c r="K224" s="57">
        <f>IFERROR(IF(M224="ICCP- ICOCIV",VLOOKUP(J224,'INDICES-ICOCIV'!$A$1:$B$307,2,0),IF(M224="IPC",VLOOKUP(J224,'INDICES IPC'!$A$7:$E$1003,2,0),0)),"")</f>
        <v>0</v>
      </c>
      <c r="L224" s="58" t="str">
        <f t="shared" si="11"/>
        <v/>
      </c>
      <c r="M224" s="82"/>
      <c r="N224" s="233">
        <f t="shared" si="12"/>
        <v>0</v>
      </c>
    </row>
    <row r="225" spans="3:14" ht="15.75" x14ac:dyDescent="0.2">
      <c r="C225" s="14">
        <f t="shared" si="13"/>
        <v>178</v>
      </c>
      <c r="D225" s="77"/>
      <c r="E225" s="77"/>
      <c r="F225" s="77"/>
      <c r="G225" s="81"/>
      <c r="H225" s="79"/>
      <c r="I225" s="57">
        <f>IFERROR(IF(M225="ICCP- ICOCIV",VLOOKUP(H225,'INDICES-ICOCIV'!$A$1:$B$313,2,0),IF(M225="IPC",VLOOKUP(H225,'INDICES IPC'!$A$7:$E$1003,2,0),0)),"")</f>
        <v>0</v>
      </c>
      <c r="J225" s="79"/>
      <c r="K225" s="57">
        <f>IFERROR(IF(M225="ICCP- ICOCIV",VLOOKUP(J225,'INDICES-ICOCIV'!$A$1:$B$307,2,0),IF(M225="IPC",VLOOKUP(J225,'INDICES IPC'!$A$7:$E$1003,2,0),0)),"")</f>
        <v>0</v>
      </c>
      <c r="L225" s="58" t="str">
        <f t="shared" si="11"/>
        <v/>
      </c>
      <c r="M225" s="82"/>
      <c r="N225" s="233">
        <f t="shared" si="12"/>
        <v>0</v>
      </c>
    </row>
    <row r="226" spans="3:14" ht="15.75" x14ac:dyDescent="0.2">
      <c r="C226" s="14">
        <f t="shared" si="13"/>
        <v>179</v>
      </c>
      <c r="D226" s="77"/>
      <c r="E226" s="77"/>
      <c r="F226" s="77"/>
      <c r="G226" s="81"/>
      <c r="H226" s="79"/>
      <c r="I226" s="57">
        <f>IFERROR(IF(M226="ICCP- ICOCIV",VLOOKUP(H226,'INDICES-ICOCIV'!$A$1:$B$313,2,0),IF(M226="IPC",VLOOKUP(H226,'INDICES IPC'!$A$7:$E$1003,2,0),0)),"")</f>
        <v>0</v>
      </c>
      <c r="J226" s="79"/>
      <c r="K226" s="57">
        <f>IFERROR(IF(M226="ICCP- ICOCIV",VLOOKUP(J226,'INDICES-ICOCIV'!$A$1:$B$307,2,0),IF(M226="IPC",VLOOKUP(J226,'INDICES IPC'!$A$7:$E$1003,2,0),0)),"")</f>
        <v>0</v>
      </c>
      <c r="L226" s="58" t="str">
        <f t="shared" si="11"/>
        <v/>
      </c>
      <c r="M226" s="82"/>
      <c r="N226" s="233">
        <f t="shared" si="12"/>
        <v>0</v>
      </c>
    </row>
    <row r="227" spans="3:14" ht="15.75" x14ac:dyDescent="0.2">
      <c r="C227" s="14">
        <f t="shared" si="13"/>
        <v>180</v>
      </c>
      <c r="D227" s="77"/>
      <c r="E227" s="77"/>
      <c r="F227" s="77"/>
      <c r="G227" s="81"/>
      <c r="H227" s="79"/>
      <c r="I227" s="57">
        <f>IFERROR(IF(M227="ICCP- ICOCIV",VLOOKUP(H227,'INDICES-ICOCIV'!$A$1:$B$313,2,0),IF(M227="IPC",VLOOKUP(H227,'INDICES IPC'!$A$7:$E$1003,2,0),0)),"")</f>
        <v>0</v>
      </c>
      <c r="J227" s="79"/>
      <c r="K227" s="57">
        <f>IFERROR(IF(M227="ICCP- ICOCIV",VLOOKUP(J227,'INDICES-ICOCIV'!$A$1:$B$307,2,0),IF(M227="IPC",VLOOKUP(J227,'INDICES IPC'!$A$7:$E$1003,2,0),0)),"")</f>
        <v>0</v>
      </c>
      <c r="L227" s="58" t="str">
        <f t="shared" si="11"/>
        <v/>
      </c>
      <c r="M227" s="82"/>
      <c r="N227" s="233">
        <f t="shared" si="12"/>
        <v>0</v>
      </c>
    </row>
    <row r="228" spans="3:14" ht="15.75" x14ac:dyDescent="0.2">
      <c r="C228" s="14">
        <f t="shared" si="13"/>
        <v>181</v>
      </c>
      <c r="D228" s="77"/>
      <c r="E228" s="77"/>
      <c r="F228" s="77"/>
      <c r="G228" s="81"/>
      <c r="H228" s="79"/>
      <c r="I228" s="57">
        <f>IFERROR(IF(M228="ICCP- ICOCIV",VLOOKUP(H228,'INDICES-ICOCIV'!$A$1:$B$313,2,0),IF(M228="IPC",VLOOKUP(H228,'INDICES IPC'!$A$7:$E$1003,2,0),0)),"")</f>
        <v>0</v>
      </c>
      <c r="J228" s="79"/>
      <c r="K228" s="57">
        <f>IFERROR(IF(M228="ICCP- ICOCIV",VLOOKUP(J228,'INDICES-ICOCIV'!$A$1:$B$307,2,0),IF(M228="IPC",VLOOKUP(J228,'INDICES IPC'!$A$7:$E$1003,2,0),0)),"")</f>
        <v>0</v>
      </c>
      <c r="L228" s="58" t="str">
        <f t="shared" si="11"/>
        <v/>
      </c>
      <c r="M228" s="82"/>
      <c r="N228" s="233">
        <f t="shared" si="12"/>
        <v>0</v>
      </c>
    </row>
    <row r="229" spans="3:14" ht="15.75" x14ac:dyDescent="0.2">
      <c r="C229" s="14">
        <f t="shared" si="13"/>
        <v>182</v>
      </c>
      <c r="D229" s="77"/>
      <c r="E229" s="77"/>
      <c r="F229" s="77"/>
      <c r="G229" s="81"/>
      <c r="H229" s="79"/>
      <c r="I229" s="57">
        <f>IFERROR(IF(M229="ICCP- ICOCIV",VLOOKUP(H229,'INDICES-ICOCIV'!$A$1:$B$313,2,0),IF(M229="IPC",VLOOKUP(H229,'INDICES IPC'!$A$7:$E$1003,2,0),0)),"")</f>
        <v>0</v>
      </c>
      <c r="J229" s="79"/>
      <c r="K229" s="57">
        <f>IFERROR(IF(M229="ICCP- ICOCIV",VLOOKUP(J229,'INDICES-ICOCIV'!$A$1:$B$307,2,0),IF(M229="IPC",VLOOKUP(J229,'INDICES IPC'!$A$7:$E$1003,2,0),0)),"")</f>
        <v>0</v>
      </c>
      <c r="L229" s="58" t="str">
        <f t="shared" si="11"/>
        <v/>
      </c>
      <c r="M229" s="82"/>
      <c r="N229" s="233">
        <f t="shared" si="12"/>
        <v>0</v>
      </c>
    </row>
    <row r="230" spans="3:14" ht="15.75" x14ac:dyDescent="0.2">
      <c r="C230" s="14">
        <f t="shared" si="13"/>
        <v>183</v>
      </c>
      <c r="D230" s="77"/>
      <c r="E230" s="77"/>
      <c r="F230" s="77"/>
      <c r="G230" s="81"/>
      <c r="H230" s="79"/>
      <c r="I230" s="57">
        <f>IFERROR(IF(M230="ICCP- ICOCIV",VLOOKUP(H230,'INDICES-ICOCIV'!$A$1:$B$313,2,0),IF(M230="IPC",VLOOKUP(H230,'INDICES IPC'!$A$7:$E$1003,2,0),0)),"")</f>
        <v>0</v>
      </c>
      <c r="J230" s="79"/>
      <c r="K230" s="57">
        <f>IFERROR(IF(M230="ICCP- ICOCIV",VLOOKUP(J230,'INDICES-ICOCIV'!$A$1:$B$307,2,0),IF(M230="IPC",VLOOKUP(J230,'INDICES IPC'!$A$7:$E$1003,2,0),0)),"")</f>
        <v>0</v>
      </c>
      <c r="L230" s="58" t="str">
        <f t="shared" si="11"/>
        <v/>
      </c>
      <c r="M230" s="82"/>
      <c r="N230" s="233">
        <f t="shared" si="12"/>
        <v>0</v>
      </c>
    </row>
    <row r="231" spans="3:14" ht="15.75" x14ac:dyDescent="0.2">
      <c r="C231" s="14">
        <f t="shared" si="13"/>
        <v>184</v>
      </c>
      <c r="D231" s="77"/>
      <c r="E231" s="77"/>
      <c r="F231" s="77"/>
      <c r="G231" s="81"/>
      <c r="H231" s="79"/>
      <c r="I231" s="57">
        <f>IFERROR(IF(M231="ICCP- ICOCIV",VLOOKUP(H231,'INDICES-ICOCIV'!$A$1:$B$313,2,0),IF(M231="IPC",VLOOKUP(H231,'INDICES IPC'!$A$7:$E$1003,2,0),0)),"")</f>
        <v>0</v>
      </c>
      <c r="J231" s="79"/>
      <c r="K231" s="57">
        <f>IFERROR(IF(M231="ICCP- ICOCIV",VLOOKUP(J231,'INDICES-ICOCIV'!$A$1:$B$307,2,0),IF(M231="IPC",VLOOKUP(J231,'INDICES IPC'!$A$7:$E$1003,2,0),0)),"")</f>
        <v>0</v>
      </c>
      <c r="L231" s="58" t="str">
        <f t="shared" si="11"/>
        <v/>
      </c>
      <c r="M231" s="82"/>
      <c r="N231" s="233">
        <f t="shared" si="12"/>
        <v>0</v>
      </c>
    </row>
    <row r="232" spans="3:14" ht="15.75" x14ac:dyDescent="0.2">
      <c r="C232" s="14">
        <f t="shared" si="13"/>
        <v>185</v>
      </c>
      <c r="D232" s="77"/>
      <c r="E232" s="77"/>
      <c r="F232" s="77"/>
      <c r="G232" s="81"/>
      <c r="H232" s="79"/>
      <c r="I232" s="57">
        <f>IFERROR(IF(M232="ICCP- ICOCIV",VLOOKUP(H232,'INDICES-ICOCIV'!$A$1:$B$313,2,0),IF(M232="IPC",VLOOKUP(H232,'INDICES IPC'!$A$7:$E$1003,2,0),0)),"")</f>
        <v>0</v>
      </c>
      <c r="J232" s="79"/>
      <c r="K232" s="57">
        <f>IFERROR(IF(M232="ICCP- ICOCIV",VLOOKUP(J232,'INDICES-ICOCIV'!$A$1:$B$307,2,0),IF(M232="IPC",VLOOKUP(J232,'INDICES IPC'!$A$7:$E$1003,2,0),0)),"")</f>
        <v>0</v>
      </c>
      <c r="L232" s="58" t="str">
        <f t="shared" si="11"/>
        <v/>
      </c>
      <c r="M232" s="82"/>
      <c r="N232" s="233">
        <f t="shared" si="12"/>
        <v>0</v>
      </c>
    </row>
    <row r="233" spans="3:14" ht="15.75" x14ac:dyDescent="0.2">
      <c r="C233" s="14">
        <f t="shared" si="13"/>
        <v>186</v>
      </c>
      <c r="D233" s="77"/>
      <c r="E233" s="77"/>
      <c r="F233" s="77"/>
      <c r="G233" s="81"/>
      <c r="H233" s="79"/>
      <c r="I233" s="57">
        <f>IFERROR(IF(M233="ICCP- ICOCIV",VLOOKUP(H233,'INDICES-ICOCIV'!$A$1:$B$313,2,0),IF(M233="IPC",VLOOKUP(H233,'INDICES IPC'!$A$7:$E$1003,2,0),0)),"")</f>
        <v>0</v>
      </c>
      <c r="J233" s="79"/>
      <c r="K233" s="57">
        <f>IFERROR(IF(M233="ICCP- ICOCIV",VLOOKUP(J233,'INDICES-ICOCIV'!$A$1:$B$307,2,0),IF(M233="IPC",VLOOKUP(J233,'INDICES IPC'!$A$7:$E$1003,2,0),0)),"")</f>
        <v>0</v>
      </c>
      <c r="L233" s="58" t="str">
        <f t="shared" si="11"/>
        <v/>
      </c>
      <c r="M233" s="82"/>
      <c r="N233" s="233">
        <f t="shared" si="12"/>
        <v>0</v>
      </c>
    </row>
    <row r="234" spans="3:14" ht="15.75" x14ac:dyDescent="0.2">
      <c r="C234" s="14">
        <f t="shared" si="13"/>
        <v>187</v>
      </c>
      <c r="D234" s="77"/>
      <c r="E234" s="77"/>
      <c r="F234" s="77"/>
      <c r="G234" s="81"/>
      <c r="H234" s="79"/>
      <c r="I234" s="57">
        <f>IFERROR(IF(M234="ICCP- ICOCIV",VLOOKUP(H234,'INDICES-ICOCIV'!$A$1:$B$313,2,0),IF(M234="IPC",VLOOKUP(H234,'INDICES IPC'!$A$7:$E$1003,2,0),0)),"")</f>
        <v>0</v>
      </c>
      <c r="J234" s="79"/>
      <c r="K234" s="57">
        <f>IFERROR(IF(M234="ICCP- ICOCIV",VLOOKUP(J234,'INDICES-ICOCIV'!$A$1:$B$307,2,0),IF(M234="IPC",VLOOKUP(J234,'INDICES IPC'!$A$7:$E$1003,2,0),0)),"")</f>
        <v>0</v>
      </c>
      <c r="L234" s="58" t="str">
        <f t="shared" si="11"/>
        <v/>
      </c>
      <c r="M234" s="82"/>
      <c r="N234" s="233">
        <f t="shared" si="12"/>
        <v>0</v>
      </c>
    </row>
    <row r="235" spans="3:14" ht="15.75" x14ac:dyDescent="0.2">
      <c r="C235" s="14">
        <f t="shared" si="13"/>
        <v>188</v>
      </c>
      <c r="D235" s="77"/>
      <c r="E235" s="77"/>
      <c r="F235" s="77"/>
      <c r="G235" s="81"/>
      <c r="H235" s="79"/>
      <c r="I235" s="57">
        <f>IFERROR(IF(M235="ICCP- ICOCIV",VLOOKUP(H235,'INDICES-ICOCIV'!$A$1:$B$313,2,0),IF(M235="IPC",VLOOKUP(H235,'INDICES IPC'!$A$7:$E$1003,2,0),0)),"")</f>
        <v>0</v>
      </c>
      <c r="J235" s="79"/>
      <c r="K235" s="57">
        <f>IFERROR(IF(M235="ICCP- ICOCIV",VLOOKUP(J235,'INDICES-ICOCIV'!$A$1:$B$307,2,0),IF(M235="IPC",VLOOKUP(J235,'INDICES IPC'!$A$7:$E$1003,2,0),0)),"")</f>
        <v>0</v>
      </c>
      <c r="L235" s="58" t="str">
        <f t="shared" si="11"/>
        <v/>
      </c>
      <c r="M235" s="82"/>
      <c r="N235" s="233">
        <f t="shared" si="12"/>
        <v>0</v>
      </c>
    </row>
    <row r="236" spans="3:14" ht="15.75" x14ac:dyDescent="0.2">
      <c r="C236" s="14">
        <f t="shared" si="13"/>
        <v>189</v>
      </c>
      <c r="D236" s="77"/>
      <c r="E236" s="77"/>
      <c r="F236" s="77"/>
      <c r="G236" s="81"/>
      <c r="H236" s="79"/>
      <c r="I236" s="57">
        <f>IFERROR(IF(M236="ICCP- ICOCIV",VLOOKUP(H236,'INDICES-ICOCIV'!$A$1:$B$313,2,0),IF(M236="IPC",VLOOKUP(H236,'INDICES IPC'!$A$7:$E$1003,2,0),0)),"")</f>
        <v>0</v>
      </c>
      <c r="J236" s="79"/>
      <c r="K236" s="57">
        <f>IFERROR(IF(M236="ICCP- ICOCIV",VLOOKUP(J236,'INDICES-ICOCIV'!$A$1:$B$307,2,0),IF(M236="IPC",VLOOKUP(J236,'INDICES IPC'!$A$7:$E$1003,2,0),0)),"")</f>
        <v>0</v>
      </c>
      <c r="L236" s="58" t="str">
        <f t="shared" si="11"/>
        <v/>
      </c>
      <c r="M236" s="82"/>
      <c r="N236" s="233">
        <f t="shared" si="12"/>
        <v>0</v>
      </c>
    </row>
    <row r="237" spans="3:14" ht="15.75" x14ac:dyDescent="0.2">
      <c r="C237" s="14">
        <f t="shared" si="13"/>
        <v>190</v>
      </c>
      <c r="D237" s="77"/>
      <c r="E237" s="77"/>
      <c r="F237" s="77"/>
      <c r="G237" s="81"/>
      <c r="H237" s="79"/>
      <c r="I237" s="57">
        <f>IFERROR(IF(M237="ICCP- ICOCIV",VLOOKUP(H237,'INDICES-ICOCIV'!$A$1:$B$313,2,0),IF(M237="IPC",VLOOKUP(H237,'INDICES IPC'!$A$7:$E$1003,2,0),0)),"")</f>
        <v>0</v>
      </c>
      <c r="J237" s="79"/>
      <c r="K237" s="57">
        <f>IFERROR(IF(M237="ICCP- ICOCIV",VLOOKUP(J237,'INDICES-ICOCIV'!$A$1:$B$307,2,0),IF(M237="IPC",VLOOKUP(J237,'INDICES IPC'!$A$7:$E$1003,2,0),0)),"")</f>
        <v>0</v>
      </c>
      <c r="L237" s="58" t="str">
        <f t="shared" si="11"/>
        <v/>
      </c>
      <c r="M237" s="82"/>
      <c r="N237" s="233">
        <f t="shared" si="12"/>
        <v>0</v>
      </c>
    </row>
    <row r="238" spans="3:14" ht="15.75" x14ac:dyDescent="0.2">
      <c r="C238" s="14">
        <f t="shared" si="13"/>
        <v>191</v>
      </c>
      <c r="D238" s="77"/>
      <c r="E238" s="77"/>
      <c r="F238" s="77"/>
      <c r="G238" s="81"/>
      <c r="H238" s="79"/>
      <c r="I238" s="57">
        <f>IFERROR(IF(M238="ICCP- ICOCIV",VLOOKUP(H238,'INDICES-ICOCIV'!$A$1:$B$313,2,0),IF(M238="IPC",VLOOKUP(H238,'INDICES IPC'!$A$7:$E$1003,2,0),0)),"")</f>
        <v>0</v>
      </c>
      <c r="J238" s="79"/>
      <c r="K238" s="57">
        <f>IFERROR(IF(M238="ICCP- ICOCIV",VLOOKUP(J238,'INDICES-ICOCIV'!$A$1:$B$307,2,0),IF(M238="IPC",VLOOKUP(J238,'INDICES IPC'!$A$7:$E$1003,2,0),0)),"")</f>
        <v>0</v>
      </c>
      <c r="L238" s="58" t="str">
        <f t="shared" si="11"/>
        <v/>
      </c>
      <c r="M238" s="82"/>
      <c r="N238" s="233">
        <f t="shared" si="12"/>
        <v>0</v>
      </c>
    </row>
    <row r="239" spans="3:14" ht="15.75" x14ac:dyDescent="0.2">
      <c r="C239" s="14">
        <f t="shared" si="13"/>
        <v>192</v>
      </c>
      <c r="D239" s="77"/>
      <c r="E239" s="77"/>
      <c r="F239" s="77"/>
      <c r="G239" s="81"/>
      <c r="H239" s="79"/>
      <c r="I239" s="57">
        <f>IFERROR(IF(M239="ICCP- ICOCIV",VLOOKUP(H239,'INDICES-ICOCIV'!$A$1:$B$313,2,0),IF(M239="IPC",VLOOKUP(H239,'INDICES IPC'!$A$7:$E$1003,2,0),0)),"")</f>
        <v>0</v>
      </c>
      <c r="J239" s="79"/>
      <c r="K239" s="57">
        <f>IFERROR(IF(M239="ICCP- ICOCIV",VLOOKUP(J239,'INDICES-ICOCIV'!$A$1:$B$307,2,0),IF(M239="IPC",VLOOKUP(J239,'INDICES IPC'!$A$7:$E$1003,2,0),0)),"")</f>
        <v>0</v>
      </c>
      <c r="L239" s="58" t="str">
        <f t="shared" si="11"/>
        <v/>
      </c>
      <c r="M239" s="82"/>
      <c r="N239" s="233">
        <f t="shared" si="12"/>
        <v>0</v>
      </c>
    </row>
    <row r="240" spans="3:14" ht="15.75" x14ac:dyDescent="0.2">
      <c r="C240" s="14">
        <f t="shared" si="13"/>
        <v>193</v>
      </c>
      <c r="D240" s="77"/>
      <c r="E240" s="77"/>
      <c r="F240" s="77"/>
      <c r="G240" s="81"/>
      <c r="H240" s="79"/>
      <c r="I240" s="57">
        <f>IFERROR(IF(M240="ICCP- ICOCIV",VLOOKUP(H240,'INDICES-ICOCIV'!$A$1:$B$313,2,0),IF(M240="IPC",VLOOKUP(H240,'INDICES IPC'!$A$7:$E$1003,2,0),0)),"")</f>
        <v>0</v>
      </c>
      <c r="J240" s="79"/>
      <c r="K240" s="57">
        <f>IFERROR(IF(M240="ICCP- ICOCIV",VLOOKUP(J240,'INDICES-ICOCIV'!$A$1:$B$307,2,0),IF(M240="IPC",VLOOKUP(J240,'INDICES IPC'!$A$7:$E$1003,2,0),0)),"")</f>
        <v>0</v>
      </c>
      <c r="L240" s="58" t="str">
        <f t="shared" si="11"/>
        <v/>
      </c>
      <c r="M240" s="82"/>
      <c r="N240" s="233">
        <f t="shared" si="12"/>
        <v>0</v>
      </c>
    </row>
    <row r="241" spans="3:14" ht="15.75" x14ac:dyDescent="0.2">
      <c r="C241" s="14">
        <f t="shared" si="13"/>
        <v>194</v>
      </c>
      <c r="D241" s="77"/>
      <c r="E241" s="77"/>
      <c r="F241" s="77"/>
      <c r="G241" s="81"/>
      <c r="H241" s="79"/>
      <c r="I241" s="57">
        <f>IFERROR(IF(M241="ICCP- ICOCIV",VLOOKUP(H241,'INDICES-ICOCIV'!$A$1:$B$313,2,0),IF(M241="IPC",VLOOKUP(H241,'INDICES IPC'!$A$7:$E$1003,2,0),0)),"")</f>
        <v>0</v>
      </c>
      <c r="J241" s="79"/>
      <c r="K241" s="57">
        <f>IFERROR(IF(M241="ICCP- ICOCIV",VLOOKUP(J241,'INDICES-ICOCIV'!$A$1:$B$307,2,0),IF(M241="IPC",VLOOKUP(J241,'INDICES IPC'!$A$7:$E$1003,2,0),0)),"")</f>
        <v>0</v>
      </c>
      <c r="L241" s="58" t="str">
        <f t="shared" si="11"/>
        <v/>
      </c>
      <c r="M241" s="82"/>
      <c r="N241" s="233">
        <f t="shared" si="12"/>
        <v>0</v>
      </c>
    </row>
    <row r="242" spans="3:14" ht="15.75" x14ac:dyDescent="0.2">
      <c r="C242" s="14">
        <f t="shared" si="13"/>
        <v>195</v>
      </c>
      <c r="D242" s="77"/>
      <c r="E242" s="77"/>
      <c r="F242" s="77"/>
      <c r="G242" s="81"/>
      <c r="H242" s="79"/>
      <c r="I242" s="57">
        <f>IFERROR(IF(M242="ICCP- ICOCIV",VLOOKUP(H242,'INDICES-ICOCIV'!$A$1:$B$313,2,0),IF(M242="IPC",VLOOKUP(H242,'INDICES IPC'!$A$7:$E$1003,2,0),0)),"")</f>
        <v>0</v>
      </c>
      <c r="J242" s="79"/>
      <c r="K242" s="57">
        <f>IFERROR(IF(M242="ICCP- ICOCIV",VLOOKUP(J242,'INDICES-ICOCIV'!$A$1:$B$307,2,0),IF(M242="IPC",VLOOKUP(J242,'INDICES IPC'!$A$7:$E$1003,2,0),0)),"")</f>
        <v>0</v>
      </c>
      <c r="L242" s="58" t="str">
        <f t="shared" si="11"/>
        <v/>
      </c>
      <c r="M242" s="82"/>
      <c r="N242" s="233">
        <f t="shared" si="12"/>
        <v>0</v>
      </c>
    </row>
    <row r="243" spans="3:14" ht="15.75" x14ac:dyDescent="0.2">
      <c r="C243" s="14">
        <f t="shared" si="13"/>
        <v>196</v>
      </c>
      <c r="D243" s="77"/>
      <c r="E243" s="77"/>
      <c r="F243" s="77"/>
      <c r="G243" s="81"/>
      <c r="H243" s="79"/>
      <c r="I243" s="57">
        <f>IFERROR(IF(M243="ICCP- ICOCIV",VLOOKUP(H243,'INDICES-ICOCIV'!$A$1:$B$313,2,0),IF(M243="IPC",VLOOKUP(H243,'INDICES IPC'!$A$7:$E$1003,2,0),0)),"")</f>
        <v>0</v>
      </c>
      <c r="J243" s="79"/>
      <c r="K243" s="57">
        <f>IFERROR(IF(M243="ICCP- ICOCIV",VLOOKUP(J243,'INDICES-ICOCIV'!$A$1:$B$307,2,0),IF(M243="IPC",VLOOKUP(J243,'INDICES IPC'!$A$7:$E$1003,2,0),0)),"")</f>
        <v>0</v>
      </c>
      <c r="L243" s="58" t="str">
        <f t="shared" si="11"/>
        <v/>
      </c>
      <c r="M243" s="82"/>
      <c r="N243" s="233">
        <f t="shared" si="12"/>
        <v>0</v>
      </c>
    </row>
    <row r="244" spans="3:14" ht="15.75" x14ac:dyDescent="0.2">
      <c r="C244" s="14">
        <f t="shared" si="13"/>
        <v>197</v>
      </c>
      <c r="D244" s="77"/>
      <c r="E244" s="77"/>
      <c r="F244" s="77"/>
      <c r="G244" s="81"/>
      <c r="H244" s="79"/>
      <c r="I244" s="57">
        <f>IFERROR(IF(M244="ICCP- ICOCIV",VLOOKUP(H244,'INDICES-ICOCIV'!$A$1:$B$313,2,0),IF(M244="IPC",VLOOKUP(H244,'INDICES IPC'!$A$7:$E$1003,2,0),0)),"")</f>
        <v>0</v>
      </c>
      <c r="J244" s="79"/>
      <c r="K244" s="57">
        <f>IFERROR(IF(M244="ICCP- ICOCIV",VLOOKUP(J244,'INDICES-ICOCIV'!$A$1:$B$307,2,0),IF(M244="IPC",VLOOKUP(J244,'INDICES IPC'!$A$7:$E$1003,2,0),0)),"")</f>
        <v>0</v>
      </c>
      <c r="L244" s="58" t="str">
        <f t="shared" si="11"/>
        <v/>
      </c>
      <c r="M244" s="82"/>
      <c r="N244" s="233">
        <f t="shared" si="12"/>
        <v>0</v>
      </c>
    </row>
    <row r="245" spans="3:14" ht="15.75" x14ac:dyDescent="0.2">
      <c r="C245" s="14">
        <f t="shared" si="13"/>
        <v>198</v>
      </c>
      <c r="D245" s="77"/>
      <c r="E245" s="77"/>
      <c r="F245" s="77"/>
      <c r="G245" s="81"/>
      <c r="H245" s="79"/>
      <c r="I245" s="57">
        <f>IFERROR(IF(M245="ICCP- ICOCIV",VLOOKUP(H245,'INDICES-ICOCIV'!$A$1:$B$313,2,0),IF(M245="IPC",VLOOKUP(H245,'INDICES IPC'!$A$7:$E$1003,2,0),0)),"")</f>
        <v>0</v>
      </c>
      <c r="J245" s="79"/>
      <c r="K245" s="57">
        <f>IFERROR(IF(M245="ICCP- ICOCIV",VLOOKUP(J245,'INDICES-ICOCIV'!$A$1:$B$307,2,0),IF(M245="IPC",VLOOKUP(J245,'INDICES IPC'!$A$7:$E$1003,2,0),0)),"")</f>
        <v>0</v>
      </c>
      <c r="L245" s="58" t="str">
        <f t="shared" si="11"/>
        <v/>
      </c>
      <c r="M245" s="82"/>
      <c r="N245" s="233">
        <f t="shared" si="12"/>
        <v>0</v>
      </c>
    </row>
    <row r="246" spans="3:14" ht="15.75" x14ac:dyDescent="0.2">
      <c r="C246" s="14">
        <f t="shared" si="13"/>
        <v>199</v>
      </c>
      <c r="D246" s="77"/>
      <c r="E246" s="77"/>
      <c r="F246" s="77"/>
      <c r="G246" s="81"/>
      <c r="H246" s="79"/>
      <c r="I246" s="57">
        <f>IFERROR(IF(M246="ICCP- ICOCIV",VLOOKUP(H246,'INDICES-ICOCIV'!$A$1:$B$313,2,0),IF(M246="IPC",VLOOKUP(H246,'INDICES IPC'!$A$7:$E$1003,2,0),0)),"")</f>
        <v>0</v>
      </c>
      <c r="J246" s="79"/>
      <c r="K246" s="57">
        <f>IFERROR(IF(M246="ICCP- ICOCIV",VLOOKUP(J246,'INDICES-ICOCIV'!$A$1:$B$307,2,0),IF(M246="IPC",VLOOKUP(J246,'INDICES IPC'!$A$7:$E$1003,2,0),0)),"")</f>
        <v>0</v>
      </c>
      <c r="L246" s="58" t="str">
        <f t="shared" si="11"/>
        <v/>
      </c>
      <c r="M246" s="82"/>
      <c r="N246" s="233">
        <f t="shared" si="12"/>
        <v>0</v>
      </c>
    </row>
    <row r="247" spans="3:14" ht="15.75" x14ac:dyDescent="0.2">
      <c r="C247" s="14">
        <f t="shared" si="13"/>
        <v>200</v>
      </c>
      <c r="D247" s="77"/>
      <c r="E247" s="77"/>
      <c r="F247" s="77"/>
      <c r="G247" s="81"/>
      <c r="H247" s="79"/>
      <c r="I247" s="57">
        <f>IFERROR(IF(M247="ICCP- ICOCIV",VLOOKUP(H247,'INDICES-ICOCIV'!$A$1:$B$313,2,0),IF(M247="IPC",VLOOKUP(H247,'INDICES IPC'!$A$7:$E$1003,2,0),0)),"")</f>
        <v>0</v>
      </c>
      <c r="J247" s="79"/>
      <c r="K247" s="57">
        <f>IFERROR(IF(M247="ICCP- ICOCIV",VLOOKUP(J247,'INDICES-ICOCIV'!$A$1:$B$307,2,0),IF(M247="IPC",VLOOKUP(J247,'INDICES IPC'!$A$7:$E$1003,2,0),0)),"")</f>
        <v>0</v>
      </c>
      <c r="L247" s="58" t="str">
        <f t="shared" si="11"/>
        <v/>
      </c>
      <c r="M247" s="82"/>
      <c r="N247" s="233">
        <f t="shared" si="12"/>
        <v>0</v>
      </c>
    </row>
    <row r="248" spans="3:14" ht="15.75" x14ac:dyDescent="0.2">
      <c r="C248" s="14">
        <f t="shared" si="13"/>
        <v>201</v>
      </c>
      <c r="D248" s="77"/>
      <c r="E248" s="77"/>
      <c r="F248" s="77"/>
      <c r="G248" s="81"/>
      <c r="H248" s="79"/>
      <c r="I248" s="57">
        <f>IFERROR(IF(M248="ICCP- ICOCIV",VLOOKUP(H248,'INDICES-ICOCIV'!$A$1:$B$313,2,0),IF(M248="IPC",VLOOKUP(H248,'INDICES IPC'!$A$7:$E$1003,2,0),0)),"")</f>
        <v>0</v>
      </c>
      <c r="J248" s="79"/>
      <c r="K248" s="57">
        <f>IFERROR(IF(M248="ICCP- ICOCIV",VLOOKUP(J248,'INDICES-ICOCIV'!$A$1:$B$307,2,0),IF(M248="IPC",VLOOKUP(J248,'INDICES IPC'!$A$7:$E$1003,2,0),0)),"")</f>
        <v>0</v>
      </c>
      <c r="L248" s="58" t="str">
        <f t="shared" si="11"/>
        <v/>
      </c>
      <c r="M248" s="82"/>
      <c r="N248" s="233">
        <f t="shared" si="12"/>
        <v>0</v>
      </c>
    </row>
    <row r="249" spans="3:14" ht="15.75" x14ac:dyDescent="0.2">
      <c r="C249" s="14">
        <f t="shared" si="13"/>
        <v>202</v>
      </c>
      <c r="D249" s="77"/>
      <c r="E249" s="77"/>
      <c r="F249" s="77"/>
      <c r="G249" s="81"/>
      <c r="H249" s="79"/>
      <c r="I249" s="57">
        <f>IFERROR(IF(M249="ICCP- ICOCIV",VLOOKUP(H249,'INDICES-ICOCIV'!$A$1:$B$313,2,0),IF(M249="IPC",VLOOKUP(H249,'INDICES IPC'!$A$7:$E$1003,2,0),0)),"")</f>
        <v>0</v>
      </c>
      <c r="J249" s="79"/>
      <c r="K249" s="57">
        <f>IFERROR(IF(M249="ICCP- ICOCIV",VLOOKUP(J249,'INDICES-ICOCIV'!$A$1:$B$307,2,0),IF(M249="IPC",VLOOKUP(J249,'INDICES IPC'!$A$7:$E$1003,2,0),0)),"")</f>
        <v>0</v>
      </c>
      <c r="L249" s="58" t="str">
        <f t="shared" si="11"/>
        <v/>
      </c>
      <c r="M249" s="82"/>
      <c r="N249" s="233">
        <f t="shared" si="12"/>
        <v>0</v>
      </c>
    </row>
    <row r="250" spans="3:14" ht="15.75" x14ac:dyDescent="0.2">
      <c r="C250" s="14">
        <f t="shared" si="13"/>
        <v>203</v>
      </c>
      <c r="D250" s="77"/>
      <c r="E250" s="77"/>
      <c r="F250" s="77"/>
      <c r="G250" s="81"/>
      <c r="H250" s="79"/>
      <c r="I250" s="57">
        <f>IFERROR(IF(M250="ICCP- ICOCIV",VLOOKUP(H250,'INDICES-ICOCIV'!$A$1:$B$313,2,0),IF(M250="IPC",VLOOKUP(H250,'INDICES IPC'!$A$7:$E$1003,2,0),0)),"")</f>
        <v>0</v>
      </c>
      <c r="J250" s="79"/>
      <c r="K250" s="57">
        <f>IFERROR(IF(M250="ICCP- ICOCIV",VLOOKUP(J250,'INDICES-ICOCIV'!$A$1:$B$307,2,0),IF(M250="IPC",VLOOKUP(J250,'INDICES IPC'!$A$7:$E$1003,2,0),0)),"")</f>
        <v>0</v>
      </c>
      <c r="L250" s="58" t="str">
        <f t="shared" si="11"/>
        <v/>
      </c>
      <c r="M250" s="82"/>
      <c r="N250" s="233">
        <f t="shared" si="12"/>
        <v>0</v>
      </c>
    </row>
    <row r="251" spans="3:14" ht="15.75" x14ac:dyDescent="0.2">
      <c r="C251" s="14">
        <f t="shared" si="13"/>
        <v>204</v>
      </c>
      <c r="D251" s="77"/>
      <c r="E251" s="77"/>
      <c r="F251" s="77"/>
      <c r="G251" s="81"/>
      <c r="H251" s="79"/>
      <c r="I251" s="57">
        <f>IFERROR(IF(M251="ICCP- ICOCIV",VLOOKUP(H251,'INDICES-ICOCIV'!$A$1:$B$313,2,0),IF(M251="IPC",VLOOKUP(H251,'INDICES IPC'!$A$7:$E$1003,2,0),0)),"")</f>
        <v>0</v>
      </c>
      <c r="J251" s="79"/>
      <c r="K251" s="57">
        <f>IFERROR(IF(M251="ICCP- ICOCIV",VLOOKUP(J251,'INDICES-ICOCIV'!$A$1:$B$307,2,0),IF(M251="IPC",VLOOKUP(J251,'INDICES IPC'!$A$7:$E$1003,2,0),0)),"")</f>
        <v>0</v>
      </c>
      <c r="L251" s="58" t="str">
        <f t="shared" si="11"/>
        <v/>
      </c>
      <c r="M251" s="82"/>
      <c r="N251" s="233">
        <f t="shared" si="12"/>
        <v>0</v>
      </c>
    </row>
    <row r="252" spans="3:14" ht="15.75" x14ac:dyDescent="0.2">
      <c r="C252" s="14">
        <f t="shared" si="13"/>
        <v>205</v>
      </c>
      <c r="D252" s="77"/>
      <c r="E252" s="77"/>
      <c r="F252" s="77"/>
      <c r="G252" s="81"/>
      <c r="H252" s="79"/>
      <c r="I252" s="57">
        <f>IFERROR(IF(M252="ICCP- ICOCIV",VLOOKUP(H252,'INDICES-ICOCIV'!$A$1:$B$313,2,0),IF(M252="IPC",VLOOKUP(H252,'INDICES IPC'!$A$7:$E$1003,2,0),0)),"")</f>
        <v>0</v>
      </c>
      <c r="J252" s="79"/>
      <c r="K252" s="57">
        <f>IFERROR(IF(M252="ICCP- ICOCIV",VLOOKUP(J252,'INDICES-ICOCIV'!$A$1:$B$307,2,0),IF(M252="IPC",VLOOKUP(J252,'INDICES IPC'!$A$7:$E$1003,2,0),0)),"")</f>
        <v>0</v>
      </c>
      <c r="L252" s="58" t="str">
        <f t="shared" si="11"/>
        <v/>
      </c>
      <c r="M252" s="82"/>
      <c r="N252" s="233">
        <f t="shared" si="12"/>
        <v>0</v>
      </c>
    </row>
    <row r="253" spans="3:14" ht="15.75" x14ac:dyDescent="0.2">
      <c r="C253" s="14">
        <f t="shared" si="13"/>
        <v>206</v>
      </c>
      <c r="D253" s="77"/>
      <c r="E253" s="77"/>
      <c r="F253" s="77"/>
      <c r="G253" s="81"/>
      <c r="H253" s="79"/>
      <c r="I253" s="57">
        <f>IFERROR(IF(M253="ICCP- ICOCIV",VLOOKUP(H253,'INDICES-ICOCIV'!$A$1:$B$313,2,0),IF(M253="IPC",VLOOKUP(H253,'INDICES IPC'!$A$7:$E$1003,2,0),0)),"")</f>
        <v>0</v>
      </c>
      <c r="J253" s="79"/>
      <c r="K253" s="57">
        <f>IFERROR(IF(M253="ICCP- ICOCIV",VLOOKUP(J253,'INDICES-ICOCIV'!$A$1:$B$307,2,0),IF(M253="IPC",VLOOKUP(J253,'INDICES IPC'!$A$7:$E$1003,2,0),0)),"")</f>
        <v>0</v>
      </c>
      <c r="L253" s="58" t="str">
        <f t="shared" si="11"/>
        <v/>
      </c>
      <c r="M253" s="82"/>
      <c r="N253" s="233">
        <f t="shared" si="12"/>
        <v>0</v>
      </c>
    </row>
    <row r="254" spans="3:14" ht="15.75" x14ac:dyDescent="0.2">
      <c r="C254" s="14">
        <f t="shared" si="13"/>
        <v>207</v>
      </c>
      <c r="D254" s="77"/>
      <c r="E254" s="77"/>
      <c r="F254" s="77"/>
      <c r="G254" s="81"/>
      <c r="H254" s="79"/>
      <c r="I254" s="57">
        <f>IFERROR(IF(M254="ICCP- ICOCIV",VLOOKUP(H254,'INDICES-ICOCIV'!$A$1:$B$313,2,0),IF(M254="IPC",VLOOKUP(H254,'INDICES IPC'!$A$7:$E$1003,2,0),0)),"")</f>
        <v>0</v>
      </c>
      <c r="J254" s="79"/>
      <c r="K254" s="57">
        <f>IFERROR(IF(M254="ICCP- ICOCIV",VLOOKUP(J254,'INDICES-ICOCIV'!$A$1:$B$307,2,0),IF(M254="IPC",VLOOKUP(J254,'INDICES IPC'!$A$7:$E$1003,2,0),0)),"")</f>
        <v>0</v>
      </c>
      <c r="L254" s="58" t="str">
        <f t="shared" si="11"/>
        <v/>
      </c>
      <c r="M254" s="82"/>
      <c r="N254" s="233">
        <f t="shared" si="12"/>
        <v>0</v>
      </c>
    </row>
    <row r="255" spans="3:14" ht="15.75" x14ac:dyDescent="0.2">
      <c r="C255" s="14">
        <f t="shared" si="13"/>
        <v>208</v>
      </c>
      <c r="D255" s="77"/>
      <c r="E255" s="77"/>
      <c r="F255" s="77"/>
      <c r="G255" s="81"/>
      <c r="H255" s="79"/>
      <c r="I255" s="57">
        <f>IFERROR(IF(M255="ICCP- ICOCIV",VLOOKUP(H255,'INDICES-ICOCIV'!$A$1:$B$313,2,0),IF(M255="IPC",VLOOKUP(H255,'INDICES IPC'!$A$7:$E$1003,2,0),0)),"")</f>
        <v>0</v>
      </c>
      <c r="J255" s="79"/>
      <c r="K255" s="57">
        <f>IFERROR(IF(M255="ICCP- ICOCIV",VLOOKUP(J255,'INDICES-ICOCIV'!$A$1:$B$307,2,0),IF(M255="IPC",VLOOKUP(J255,'INDICES IPC'!$A$7:$E$1003,2,0),0)),"")</f>
        <v>0</v>
      </c>
      <c r="L255" s="58" t="str">
        <f t="shared" si="11"/>
        <v/>
      </c>
      <c r="M255" s="82"/>
      <c r="N255" s="233">
        <f t="shared" si="12"/>
        <v>0</v>
      </c>
    </row>
    <row r="256" spans="3:14" ht="15.75" x14ac:dyDescent="0.2">
      <c r="C256" s="14">
        <f t="shared" si="13"/>
        <v>209</v>
      </c>
      <c r="D256" s="77"/>
      <c r="E256" s="77"/>
      <c r="F256" s="77"/>
      <c r="G256" s="81"/>
      <c r="H256" s="79"/>
      <c r="I256" s="57">
        <f>IFERROR(IF(M256="ICCP- ICOCIV",VLOOKUP(H256,'INDICES-ICOCIV'!$A$1:$B$313,2,0),IF(M256="IPC",VLOOKUP(H256,'INDICES IPC'!$A$7:$E$1003,2,0),0)),"")</f>
        <v>0</v>
      </c>
      <c r="J256" s="79"/>
      <c r="K256" s="57">
        <f>IFERROR(IF(M256="ICCP- ICOCIV",VLOOKUP(J256,'INDICES-ICOCIV'!$A$1:$B$307,2,0),IF(M256="IPC",VLOOKUP(J256,'INDICES IPC'!$A$7:$E$1003,2,0),0)),"")</f>
        <v>0</v>
      </c>
      <c r="L256" s="58" t="str">
        <f t="shared" si="11"/>
        <v/>
      </c>
      <c r="M256" s="82"/>
      <c r="N256" s="233">
        <f t="shared" si="12"/>
        <v>0</v>
      </c>
    </row>
    <row r="257" spans="3:14" ht="15.75" x14ac:dyDescent="0.2">
      <c r="C257" s="14">
        <f t="shared" si="13"/>
        <v>210</v>
      </c>
      <c r="D257" s="77"/>
      <c r="E257" s="77"/>
      <c r="F257" s="77"/>
      <c r="G257" s="81"/>
      <c r="H257" s="79"/>
      <c r="I257" s="57">
        <f>IFERROR(IF(M257="ICCP- ICOCIV",VLOOKUP(H257,'INDICES-ICOCIV'!$A$1:$B$313,2,0),IF(M257="IPC",VLOOKUP(H257,'INDICES IPC'!$A$7:$E$1003,2,0),0)),"")</f>
        <v>0</v>
      </c>
      <c r="J257" s="79"/>
      <c r="K257" s="57">
        <f>IFERROR(IF(M257="ICCP- ICOCIV",VLOOKUP(J257,'INDICES-ICOCIV'!$A$1:$B$307,2,0),IF(M257="IPC",VLOOKUP(J257,'INDICES IPC'!$A$7:$E$1003,2,0),0)),"")</f>
        <v>0</v>
      </c>
      <c r="L257" s="58" t="str">
        <f t="shared" si="11"/>
        <v/>
      </c>
      <c r="M257" s="82"/>
      <c r="N257" s="233">
        <f t="shared" si="12"/>
        <v>0</v>
      </c>
    </row>
    <row r="258" spans="3:14" ht="15.75" x14ac:dyDescent="0.2">
      <c r="C258" s="14">
        <f t="shared" si="13"/>
        <v>211</v>
      </c>
      <c r="D258" s="77"/>
      <c r="E258" s="77"/>
      <c r="F258" s="77"/>
      <c r="G258" s="81"/>
      <c r="H258" s="79"/>
      <c r="I258" s="57">
        <f>IFERROR(IF(M258="ICCP- ICOCIV",VLOOKUP(H258,'INDICES-ICOCIV'!$A$1:$B$313,2,0),IF(M258="IPC",VLOOKUP(H258,'INDICES IPC'!$A$7:$E$1003,2,0),0)),"")</f>
        <v>0</v>
      </c>
      <c r="J258" s="79"/>
      <c r="K258" s="57">
        <f>IFERROR(IF(M258="ICCP- ICOCIV",VLOOKUP(J258,'INDICES-ICOCIV'!$A$1:$B$307,2,0),IF(M258="IPC",VLOOKUP(J258,'INDICES IPC'!$A$7:$E$1003,2,0),0)),"")</f>
        <v>0</v>
      </c>
      <c r="L258" s="58" t="str">
        <f t="shared" si="11"/>
        <v/>
      </c>
      <c r="M258" s="82"/>
      <c r="N258" s="233">
        <f t="shared" si="12"/>
        <v>0</v>
      </c>
    </row>
    <row r="259" spans="3:14" ht="15.75" x14ac:dyDescent="0.2">
      <c r="C259" s="14">
        <f t="shared" si="13"/>
        <v>212</v>
      </c>
      <c r="D259" s="77"/>
      <c r="E259" s="77"/>
      <c r="F259" s="77"/>
      <c r="G259" s="81"/>
      <c r="H259" s="79"/>
      <c r="I259" s="57">
        <f>IFERROR(IF(M259="ICCP- ICOCIV",VLOOKUP(H259,'INDICES-ICOCIV'!$A$1:$B$313,2,0),IF(M259="IPC",VLOOKUP(H259,'INDICES IPC'!$A$7:$E$1003,2,0),0)),"")</f>
        <v>0</v>
      </c>
      <c r="J259" s="79"/>
      <c r="K259" s="57">
        <f>IFERROR(IF(M259="ICCP- ICOCIV",VLOOKUP(J259,'INDICES-ICOCIV'!$A$1:$B$307,2,0),IF(M259="IPC",VLOOKUP(J259,'INDICES IPC'!$A$7:$E$1003,2,0),0)),"")</f>
        <v>0</v>
      </c>
      <c r="L259" s="58" t="str">
        <f t="shared" si="11"/>
        <v/>
      </c>
      <c r="M259" s="82"/>
      <c r="N259" s="233">
        <f t="shared" si="12"/>
        <v>0</v>
      </c>
    </row>
    <row r="260" spans="3:14" ht="15.75" x14ac:dyDescent="0.2">
      <c r="C260" s="14">
        <f t="shared" si="13"/>
        <v>213</v>
      </c>
      <c r="D260" s="77"/>
      <c r="E260" s="77"/>
      <c r="F260" s="77"/>
      <c r="G260" s="81"/>
      <c r="H260" s="79"/>
      <c r="I260" s="57">
        <f>IFERROR(IF(M260="ICCP- ICOCIV",VLOOKUP(H260,'INDICES-ICOCIV'!$A$1:$B$313,2,0),IF(M260="IPC",VLOOKUP(H260,'INDICES IPC'!$A$7:$E$1003,2,0),0)),"")</f>
        <v>0</v>
      </c>
      <c r="J260" s="79"/>
      <c r="K260" s="57">
        <f>IFERROR(IF(M260="ICCP- ICOCIV",VLOOKUP(J260,'INDICES-ICOCIV'!$A$1:$B$307,2,0),IF(M260="IPC",VLOOKUP(J260,'INDICES IPC'!$A$7:$E$1003,2,0),0)),"")</f>
        <v>0</v>
      </c>
      <c r="L260" s="58" t="str">
        <f t="shared" si="11"/>
        <v/>
      </c>
      <c r="M260" s="82"/>
      <c r="N260" s="233">
        <f t="shared" si="12"/>
        <v>0</v>
      </c>
    </row>
    <row r="261" spans="3:14" ht="15.75" x14ac:dyDescent="0.2">
      <c r="C261" s="14">
        <f t="shared" si="13"/>
        <v>214</v>
      </c>
      <c r="D261" s="77"/>
      <c r="E261" s="77"/>
      <c r="F261" s="77"/>
      <c r="G261" s="81"/>
      <c r="H261" s="79"/>
      <c r="I261" s="57">
        <f>IFERROR(IF(M261="ICCP- ICOCIV",VLOOKUP(H261,'INDICES-ICOCIV'!$A$1:$B$313,2,0),IF(M261="IPC",VLOOKUP(H261,'INDICES IPC'!$A$7:$E$1003,2,0),0)),"")</f>
        <v>0</v>
      </c>
      <c r="J261" s="79"/>
      <c r="K261" s="57">
        <f>IFERROR(IF(M261="ICCP- ICOCIV",VLOOKUP(J261,'INDICES-ICOCIV'!$A$1:$B$307,2,0),IF(M261="IPC",VLOOKUP(J261,'INDICES IPC'!$A$7:$E$1003,2,0),0)),"")</f>
        <v>0</v>
      </c>
      <c r="L261" s="58" t="str">
        <f t="shared" si="11"/>
        <v/>
      </c>
      <c r="M261" s="82"/>
      <c r="N261" s="233">
        <f t="shared" si="12"/>
        <v>0</v>
      </c>
    </row>
    <row r="262" spans="3:14" ht="15.75" x14ac:dyDescent="0.2">
      <c r="C262" s="14">
        <f t="shared" si="13"/>
        <v>215</v>
      </c>
      <c r="D262" s="77"/>
      <c r="E262" s="77"/>
      <c r="F262" s="77"/>
      <c r="G262" s="81"/>
      <c r="H262" s="79"/>
      <c r="I262" s="57">
        <f>IFERROR(IF(M262="ICCP- ICOCIV",VLOOKUP(H262,'INDICES-ICOCIV'!$A$1:$B$313,2,0),IF(M262="IPC",VLOOKUP(H262,'INDICES IPC'!$A$7:$E$1003,2,0),0)),"")</f>
        <v>0</v>
      </c>
      <c r="J262" s="79"/>
      <c r="K262" s="57">
        <f>IFERROR(IF(M262="ICCP- ICOCIV",VLOOKUP(J262,'INDICES-ICOCIV'!$A$1:$B$307,2,0),IF(M262="IPC",VLOOKUP(J262,'INDICES IPC'!$A$7:$E$1003,2,0),0)),"")</f>
        <v>0</v>
      </c>
      <c r="L262" s="58" t="str">
        <f t="shared" si="11"/>
        <v/>
      </c>
      <c r="M262" s="82"/>
      <c r="N262" s="233">
        <f t="shared" si="12"/>
        <v>0</v>
      </c>
    </row>
    <row r="263" spans="3:14" ht="15.75" x14ac:dyDescent="0.2">
      <c r="C263" s="14">
        <f t="shared" si="13"/>
        <v>216</v>
      </c>
      <c r="D263" s="77"/>
      <c r="E263" s="77"/>
      <c r="F263" s="77"/>
      <c r="G263" s="81"/>
      <c r="H263" s="79"/>
      <c r="I263" s="57">
        <f>IFERROR(IF(M263="ICCP- ICOCIV",VLOOKUP(H263,'INDICES-ICOCIV'!$A$1:$B$313,2,0),IF(M263="IPC",VLOOKUP(H263,'INDICES IPC'!$A$7:$E$1003,2,0),0)),"")</f>
        <v>0</v>
      </c>
      <c r="J263" s="79"/>
      <c r="K263" s="57">
        <f>IFERROR(IF(M263="ICCP- ICOCIV",VLOOKUP(J263,'INDICES-ICOCIV'!$A$1:$B$307,2,0),IF(M263="IPC",VLOOKUP(J263,'INDICES IPC'!$A$7:$E$1003,2,0),0)),"")</f>
        <v>0</v>
      </c>
      <c r="L263" s="58" t="str">
        <f t="shared" si="11"/>
        <v/>
      </c>
      <c r="M263" s="82"/>
      <c r="N263" s="233">
        <f t="shared" si="12"/>
        <v>0</v>
      </c>
    </row>
    <row r="264" spans="3:14" ht="15.75" x14ac:dyDescent="0.2">
      <c r="C264" s="14">
        <f t="shared" si="13"/>
        <v>217</v>
      </c>
      <c r="D264" s="77"/>
      <c r="E264" s="77"/>
      <c r="F264" s="77"/>
      <c r="G264" s="81"/>
      <c r="H264" s="79"/>
      <c r="I264" s="57">
        <f>IFERROR(IF(M264="ICCP- ICOCIV",VLOOKUP(H264,'INDICES-ICOCIV'!$A$1:$B$313,2,0),IF(M264="IPC",VLOOKUP(H264,'INDICES IPC'!$A$7:$E$1003,2,0),0)),"")</f>
        <v>0</v>
      </c>
      <c r="J264" s="79"/>
      <c r="K264" s="57">
        <f>IFERROR(IF(M264="ICCP- ICOCIV",VLOOKUP(J264,'INDICES-ICOCIV'!$A$1:$B$307,2,0),IF(M264="IPC",VLOOKUP(J264,'INDICES IPC'!$A$7:$E$1003,2,0),0)),"")</f>
        <v>0</v>
      </c>
      <c r="L264" s="58" t="str">
        <f t="shared" si="11"/>
        <v/>
      </c>
      <c r="M264" s="82"/>
      <c r="N264" s="233">
        <f t="shared" si="12"/>
        <v>0</v>
      </c>
    </row>
    <row r="265" spans="3:14" ht="15.75" x14ac:dyDescent="0.2">
      <c r="C265" s="14">
        <f t="shared" si="13"/>
        <v>218</v>
      </c>
      <c r="D265" s="77"/>
      <c r="E265" s="77"/>
      <c r="F265" s="77"/>
      <c r="G265" s="81"/>
      <c r="H265" s="79"/>
      <c r="I265" s="57">
        <f>IFERROR(IF(M265="ICCP- ICOCIV",VLOOKUP(H265,'INDICES-ICOCIV'!$A$1:$B$313,2,0),IF(M265="IPC",VLOOKUP(H265,'INDICES IPC'!$A$7:$E$1003,2,0),0)),"")</f>
        <v>0</v>
      </c>
      <c r="J265" s="79"/>
      <c r="K265" s="57">
        <f>IFERROR(IF(M265="ICCP- ICOCIV",VLOOKUP(J265,'INDICES-ICOCIV'!$A$1:$B$307,2,0),IF(M265="IPC",VLOOKUP(J265,'INDICES IPC'!$A$7:$E$1003,2,0),0)),"")</f>
        <v>0</v>
      </c>
      <c r="L265" s="58" t="str">
        <f t="shared" si="11"/>
        <v/>
      </c>
      <c r="M265" s="82"/>
      <c r="N265" s="233">
        <f t="shared" si="12"/>
        <v>0</v>
      </c>
    </row>
    <row r="266" spans="3:14" ht="15.75" x14ac:dyDescent="0.2">
      <c r="C266" s="14">
        <f t="shared" si="13"/>
        <v>219</v>
      </c>
      <c r="D266" s="77"/>
      <c r="E266" s="77"/>
      <c r="F266" s="77"/>
      <c r="G266" s="81"/>
      <c r="H266" s="79"/>
      <c r="I266" s="57">
        <f>IFERROR(IF(M266="ICCP- ICOCIV",VLOOKUP(H266,'INDICES-ICOCIV'!$A$1:$B$313,2,0),IF(M266="IPC",VLOOKUP(H266,'INDICES IPC'!$A$7:$E$1003,2,0),0)),"")</f>
        <v>0</v>
      </c>
      <c r="J266" s="79"/>
      <c r="K266" s="57">
        <f>IFERROR(IF(M266="ICCP- ICOCIV",VLOOKUP(J266,'INDICES-ICOCIV'!$A$1:$B$307,2,0),IF(M266="IPC",VLOOKUP(J266,'INDICES IPC'!$A$7:$E$1003,2,0),0)),"")</f>
        <v>0</v>
      </c>
      <c r="L266" s="58" t="str">
        <f t="shared" si="11"/>
        <v/>
      </c>
      <c r="M266" s="82"/>
      <c r="N266" s="233">
        <f t="shared" si="12"/>
        <v>0</v>
      </c>
    </row>
    <row r="267" spans="3:14" ht="15.75" x14ac:dyDescent="0.2">
      <c r="C267" s="14">
        <f t="shared" si="13"/>
        <v>220</v>
      </c>
      <c r="D267" s="77"/>
      <c r="E267" s="77"/>
      <c r="F267" s="77"/>
      <c r="G267" s="81"/>
      <c r="H267" s="79"/>
      <c r="I267" s="57">
        <f>IFERROR(IF(M267="ICCP- ICOCIV",VLOOKUP(H267,'INDICES-ICOCIV'!$A$1:$B$313,2,0),IF(M267="IPC",VLOOKUP(H267,'INDICES IPC'!$A$7:$E$1003,2,0),0)),"")</f>
        <v>0</v>
      </c>
      <c r="J267" s="79"/>
      <c r="K267" s="57">
        <f>IFERROR(IF(M267="ICCP- ICOCIV",VLOOKUP(J267,'INDICES-ICOCIV'!$A$1:$B$307,2,0),IF(M267="IPC",VLOOKUP(J267,'INDICES IPC'!$A$7:$E$1003,2,0),0)),"")</f>
        <v>0</v>
      </c>
      <c r="L267" s="58" t="str">
        <f t="shared" si="11"/>
        <v/>
      </c>
      <c r="M267" s="82"/>
      <c r="N267" s="233">
        <f t="shared" si="12"/>
        <v>0</v>
      </c>
    </row>
    <row r="268" spans="3:14" ht="15.75" x14ac:dyDescent="0.2">
      <c r="C268" s="14">
        <f t="shared" si="13"/>
        <v>221</v>
      </c>
      <c r="D268" s="77"/>
      <c r="E268" s="77"/>
      <c r="F268" s="77"/>
      <c r="G268" s="81"/>
      <c r="H268" s="79"/>
      <c r="I268" s="57">
        <f>IFERROR(IF(M268="ICCP- ICOCIV",VLOOKUP(H268,'INDICES-ICOCIV'!$A$1:$B$313,2,0),IF(M268="IPC",VLOOKUP(H268,'INDICES IPC'!$A$7:$E$1003,2,0),0)),"")</f>
        <v>0</v>
      </c>
      <c r="J268" s="79"/>
      <c r="K268" s="57">
        <f>IFERROR(IF(M268="ICCP- ICOCIV",VLOOKUP(J268,'INDICES-ICOCIV'!$A$1:$B$307,2,0),IF(M268="IPC",VLOOKUP(J268,'INDICES IPC'!$A$7:$E$1003,2,0),0)),"")</f>
        <v>0</v>
      </c>
      <c r="L268" s="58" t="str">
        <f t="shared" si="11"/>
        <v/>
      </c>
      <c r="M268" s="82"/>
      <c r="N268" s="233">
        <f t="shared" si="12"/>
        <v>0</v>
      </c>
    </row>
    <row r="269" spans="3:14" ht="15.75" x14ac:dyDescent="0.2">
      <c r="C269" s="14">
        <f t="shared" si="13"/>
        <v>222</v>
      </c>
      <c r="D269" s="77"/>
      <c r="E269" s="77"/>
      <c r="F269" s="77"/>
      <c r="G269" s="81"/>
      <c r="H269" s="79"/>
      <c r="I269" s="57">
        <f>IFERROR(IF(M269="ICCP- ICOCIV",VLOOKUP(H269,'INDICES-ICOCIV'!$A$1:$B$313,2,0),IF(M269="IPC",VLOOKUP(H269,'INDICES IPC'!$A$7:$E$1003,2,0),0)),"")</f>
        <v>0</v>
      </c>
      <c r="J269" s="79"/>
      <c r="K269" s="57">
        <f>IFERROR(IF(M269="ICCP- ICOCIV",VLOOKUP(J269,'INDICES-ICOCIV'!$A$1:$B$307,2,0),IF(M269="IPC",VLOOKUP(J269,'INDICES IPC'!$A$7:$E$1003,2,0),0)),"")</f>
        <v>0</v>
      </c>
      <c r="L269" s="58" t="str">
        <f t="shared" si="11"/>
        <v/>
      </c>
      <c r="M269" s="82"/>
      <c r="N269" s="233">
        <f t="shared" si="12"/>
        <v>0</v>
      </c>
    </row>
    <row r="270" spans="3:14" ht="15.75" x14ac:dyDescent="0.2">
      <c r="C270" s="14">
        <f t="shared" si="13"/>
        <v>223</v>
      </c>
      <c r="D270" s="77"/>
      <c r="E270" s="77"/>
      <c r="F270" s="77"/>
      <c r="G270" s="81"/>
      <c r="H270" s="79"/>
      <c r="I270" s="57">
        <f>IFERROR(IF(M270="ICCP- ICOCIV",VLOOKUP(H270,'INDICES-ICOCIV'!$A$1:$B$313,2,0),IF(M270="IPC",VLOOKUP(H270,'INDICES IPC'!$A$7:$E$1003,2,0),0)),"")</f>
        <v>0</v>
      </c>
      <c r="J270" s="79"/>
      <c r="K270" s="57">
        <f>IFERROR(IF(M270="ICCP- ICOCIV",VLOOKUP(J270,'INDICES-ICOCIV'!$A$1:$B$307,2,0),IF(M270="IPC",VLOOKUP(J270,'INDICES IPC'!$A$7:$E$1003,2,0),0)),"")</f>
        <v>0</v>
      </c>
      <c r="L270" s="58" t="str">
        <f t="shared" si="11"/>
        <v/>
      </c>
      <c r="M270" s="82"/>
      <c r="N270" s="233">
        <f t="shared" si="12"/>
        <v>0</v>
      </c>
    </row>
    <row r="271" spans="3:14" ht="15.75" x14ac:dyDescent="0.2">
      <c r="C271" s="14">
        <f t="shared" si="13"/>
        <v>224</v>
      </c>
      <c r="D271" s="77"/>
      <c r="E271" s="77"/>
      <c r="F271" s="77"/>
      <c r="G271" s="81"/>
      <c r="H271" s="79"/>
      <c r="I271" s="57">
        <f>IFERROR(IF(M271="ICCP- ICOCIV",VLOOKUP(H271,'INDICES-ICOCIV'!$A$1:$B$313,2,0),IF(M271="IPC",VLOOKUP(H271,'INDICES IPC'!$A$7:$E$1003,2,0),0)),"")</f>
        <v>0</v>
      </c>
      <c r="J271" s="79"/>
      <c r="K271" s="57">
        <f>IFERROR(IF(M271="ICCP- ICOCIV",VLOOKUP(J271,'INDICES-ICOCIV'!$A$1:$B$307,2,0),IF(M271="IPC",VLOOKUP(J271,'INDICES IPC'!$A$7:$E$1003,2,0),0)),"")</f>
        <v>0</v>
      </c>
      <c r="L271" s="58" t="str">
        <f t="shared" si="11"/>
        <v/>
      </c>
      <c r="M271" s="82"/>
      <c r="N271" s="233">
        <f t="shared" si="12"/>
        <v>0</v>
      </c>
    </row>
    <row r="272" spans="3:14" ht="15.75" x14ac:dyDescent="0.2">
      <c r="C272" s="14">
        <f t="shared" si="13"/>
        <v>225</v>
      </c>
      <c r="D272" s="77"/>
      <c r="E272" s="77"/>
      <c r="F272" s="77"/>
      <c r="G272" s="81"/>
      <c r="H272" s="79"/>
      <c r="I272" s="57">
        <f>IFERROR(IF(M272="ICCP- ICOCIV",VLOOKUP(H272,'INDICES-ICOCIV'!$A$1:$B$313,2,0),IF(M272="IPC",VLOOKUP(H272,'INDICES IPC'!$A$7:$E$1003,2,0),0)),"")</f>
        <v>0</v>
      </c>
      <c r="J272" s="79"/>
      <c r="K272" s="57">
        <f>IFERROR(IF(M272="ICCP- ICOCIV",VLOOKUP(J272,'INDICES-ICOCIV'!$A$1:$B$307,2,0),IF(M272="IPC",VLOOKUP(J272,'INDICES IPC'!$A$7:$E$1003,2,0),0)),"")</f>
        <v>0</v>
      </c>
      <c r="L272" s="58" t="str">
        <f t="shared" si="11"/>
        <v/>
      </c>
      <c r="M272" s="82"/>
      <c r="N272" s="233">
        <f t="shared" si="12"/>
        <v>0</v>
      </c>
    </row>
    <row r="273" spans="3:14" ht="15.75" x14ac:dyDescent="0.2">
      <c r="C273" s="14">
        <f t="shared" si="13"/>
        <v>226</v>
      </c>
      <c r="D273" s="77"/>
      <c r="E273" s="77"/>
      <c r="F273" s="77"/>
      <c r="G273" s="81"/>
      <c r="H273" s="79"/>
      <c r="I273" s="57">
        <f>IFERROR(IF(M273="ICCP- ICOCIV",VLOOKUP(H273,'INDICES-ICOCIV'!$A$1:$B$313,2,0),IF(M273="IPC",VLOOKUP(H273,'INDICES IPC'!$A$7:$E$1003,2,0),0)),"")</f>
        <v>0</v>
      </c>
      <c r="J273" s="79"/>
      <c r="K273" s="57">
        <f>IFERROR(IF(M273="ICCP- ICOCIV",VLOOKUP(J273,'INDICES-ICOCIV'!$A$1:$B$307,2,0),IF(M273="IPC",VLOOKUP(J273,'INDICES IPC'!$A$7:$E$1003,2,0),0)),"")</f>
        <v>0</v>
      </c>
      <c r="L273" s="58" t="str">
        <f t="shared" ref="L273:L336" si="14">+IFERROR((K273/I273),"")</f>
        <v/>
      </c>
      <c r="M273" s="82"/>
      <c r="N273" s="233">
        <f t="shared" ref="N273:N336" si="15">IFERROR(G273*L273,0)</f>
        <v>0</v>
      </c>
    </row>
    <row r="274" spans="3:14" ht="15.75" x14ac:dyDescent="0.2">
      <c r="C274" s="14">
        <f t="shared" ref="C274:C337" si="16">+C273+1</f>
        <v>227</v>
      </c>
      <c r="D274" s="77"/>
      <c r="E274" s="77"/>
      <c r="F274" s="77"/>
      <c r="G274" s="81"/>
      <c r="H274" s="79"/>
      <c r="I274" s="57">
        <f>IFERROR(IF(M274="ICCP- ICOCIV",VLOOKUP(H274,'INDICES-ICOCIV'!$A$1:$B$313,2,0),IF(M274="IPC",VLOOKUP(H274,'INDICES IPC'!$A$7:$E$1003,2,0),0)),"")</f>
        <v>0</v>
      </c>
      <c r="J274" s="79"/>
      <c r="K274" s="57">
        <f>IFERROR(IF(M274="ICCP- ICOCIV",VLOOKUP(J274,'INDICES-ICOCIV'!$A$1:$B$307,2,0),IF(M274="IPC",VLOOKUP(J274,'INDICES IPC'!$A$7:$E$1003,2,0),0)),"")</f>
        <v>0</v>
      </c>
      <c r="L274" s="58" t="str">
        <f t="shared" si="14"/>
        <v/>
      </c>
      <c r="M274" s="82"/>
      <c r="N274" s="233">
        <f t="shared" si="15"/>
        <v>0</v>
      </c>
    </row>
    <row r="275" spans="3:14" ht="15.75" x14ac:dyDescent="0.2">
      <c r="C275" s="14">
        <f t="shared" si="16"/>
        <v>228</v>
      </c>
      <c r="D275" s="77"/>
      <c r="E275" s="77"/>
      <c r="F275" s="77"/>
      <c r="G275" s="81"/>
      <c r="H275" s="79"/>
      <c r="I275" s="57">
        <f>IFERROR(IF(M275="ICCP- ICOCIV",VLOOKUP(H275,'INDICES-ICOCIV'!$A$1:$B$313,2,0),IF(M275="IPC",VLOOKUP(H275,'INDICES IPC'!$A$7:$E$1003,2,0),0)),"")</f>
        <v>0</v>
      </c>
      <c r="J275" s="79"/>
      <c r="K275" s="57">
        <f>IFERROR(IF(M275="ICCP- ICOCIV",VLOOKUP(J275,'INDICES-ICOCIV'!$A$1:$B$307,2,0),IF(M275="IPC",VLOOKUP(J275,'INDICES IPC'!$A$7:$E$1003,2,0),0)),"")</f>
        <v>0</v>
      </c>
      <c r="L275" s="58" t="str">
        <f t="shared" si="14"/>
        <v/>
      </c>
      <c r="M275" s="82"/>
      <c r="N275" s="233">
        <f t="shared" si="15"/>
        <v>0</v>
      </c>
    </row>
    <row r="276" spans="3:14" ht="15.75" x14ac:dyDescent="0.2">
      <c r="C276" s="14">
        <f t="shared" si="16"/>
        <v>229</v>
      </c>
      <c r="D276" s="77"/>
      <c r="E276" s="77"/>
      <c r="F276" s="77"/>
      <c r="G276" s="81"/>
      <c r="H276" s="79"/>
      <c r="I276" s="57">
        <f>IFERROR(IF(M276="ICCP- ICOCIV",VLOOKUP(H276,'INDICES-ICOCIV'!$A$1:$B$313,2,0),IF(M276="IPC",VLOOKUP(H276,'INDICES IPC'!$A$7:$E$1003,2,0),0)),"")</f>
        <v>0</v>
      </c>
      <c r="J276" s="79"/>
      <c r="K276" s="57">
        <f>IFERROR(IF(M276="ICCP- ICOCIV",VLOOKUP(J276,'INDICES-ICOCIV'!$A$1:$B$307,2,0),IF(M276="IPC",VLOOKUP(J276,'INDICES IPC'!$A$7:$E$1003,2,0),0)),"")</f>
        <v>0</v>
      </c>
      <c r="L276" s="58" t="str">
        <f t="shared" si="14"/>
        <v/>
      </c>
      <c r="M276" s="82"/>
      <c r="N276" s="233">
        <f t="shared" si="15"/>
        <v>0</v>
      </c>
    </row>
    <row r="277" spans="3:14" ht="15.75" x14ac:dyDescent="0.2">
      <c r="C277" s="14">
        <f t="shared" si="16"/>
        <v>230</v>
      </c>
      <c r="D277" s="77"/>
      <c r="E277" s="77"/>
      <c r="F277" s="77"/>
      <c r="G277" s="81"/>
      <c r="H277" s="79"/>
      <c r="I277" s="57">
        <f>IFERROR(IF(M277="ICCP- ICOCIV",VLOOKUP(H277,'INDICES-ICOCIV'!$A$1:$B$313,2,0),IF(M277="IPC",VLOOKUP(H277,'INDICES IPC'!$A$7:$E$1003,2,0),0)),"")</f>
        <v>0</v>
      </c>
      <c r="J277" s="79"/>
      <c r="K277" s="57">
        <f>IFERROR(IF(M277="ICCP- ICOCIV",VLOOKUP(J277,'INDICES-ICOCIV'!$A$1:$B$307,2,0),IF(M277="IPC",VLOOKUP(J277,'INDICES IPC'!$A$7:$E$1003,2,0),0)),"")</f>
        <v>0</v>
      </c>
      <c r="L277" s="58" t="str">
        <f t="shared" si="14"/>
        <v/>
      </c>
      <c r="M277" s="82"/>
      <c r="N277" s="233">
        <f t="shared" si="15"/>
        <v>0</v>
      </c>
    </row>
    <row r="278" spans="3:14" ht="15.75" x14ac:dyDescent="0.2">
      <c r="C278" s="14">
        <f t="shared" si="16"/>
        <v>231</v>
      </c>
      <c r="D278" s="77"/>
      <c r="E278" s="77"/>
      <c r="F278" s="77"/>
      <c r="G278" s="81"/>
      <c r="H278" s="79"/>
      <c r="I278" s="57">
        <f>IFERROR(IF(M278="ICCP- ICOCIV",VLOOKUP(H278,'INDICES-ICOCIV'!$A$1:$B$313,2,0),IF(M278="IPC",VLOOKUP(H278,'INDICES IPC'!$A$7:$E$1003,2,0),0)),"")</f>
        <v>0</v>
      </c>
      <c r="J278" s="79"/>
      <c r="K278" s="57">
        <f>IFERROR(IF(M278="ICCP- ICOCIV",VLOOKUP(J278,'INDICES-ICOCIV'!$A$1:$B$307,2,0),IF(M278="IPC",VLOOKUP(J278,'INDICES IPC'!$A$7:$E$1003,2,0),0)),"")</f>
        <v>0</v>
      </c>
      <c r="L278" s="58" t="str">
        <f t="shared" si="14"/>
        <v/>
      </c>
      <c r="M278" s="82"/>
      <c r="N278" s="233">
        <f t="shared" si="15"/>
        <v>0</v>
      </c>
    </row>
    <row r="279" spans="3:14" ht="15.75" x14ac:dyDescent="0.2">
      <c r="C279" s="14">
        <f t="shared" si="16"/>
        <v>232</v>
      </c>
      <c r="D279" s="77"/>
      <c r="E279" s="77"/>
      <c r="F279" s="77"/>
      <c r="G279" s="81"/>
      <c r="H279" s="79"/>
      <c r="I279" s="57">
        <f>IFERROR(IF(M279="ICCP- ICOCIV",VLOOKUP(H279,'INDICES-ICOCIV'!$A$1:$B$313,2,0),IF(M279="IPC",VLOOKUP(H279,'INDICES IPC'!$A$7:$E$1003,2,0),0)),"")</f>
        <v>0</v>
      </c>
      <c r="J279" s="79"/>
      <c r="K279" s="57">
        <f>IFERROR(IF(M279="ICCP- ICOCIV",VLOOKUP(J279,'INDICES-ICOCIV'!$A$1:$B$307,2,0),IF(M279="IPC",VLOOKUP(J279,'INDICES IPC'!$A$7:$E$1003,2,0),0)),"")</f>
        <v>0</v>
      </c>
      <c r="L279" s="58" t="str">
        <f t="shared" si="14"/>
        <v/>
      </c>
      <c r="M279" s="82"/>
      <c r="N279" s="233">
        <f t="shared" si="15"/>
        <v>0</v>
      </c>
    </row>
    <row r="280" spans="3:14" ht="15.75" x14ac:dyDescent="0.2">
      <c r="C280" s="14">
        <f t="shared" si="16"/>
        <v>233</v>
      </c>
      <c r="D280" s="77"/>
      <c r="E280" s="77"/>
      <c r="F280" s="77"/>
      <c r="G280" s="81"/>
      <c r="H280" s="79"/>
      <c r="I280" s="57">
        <f>IFERROR(IF(M280="ICCP- ICOCIV",VLOOKUP(H280,'INDICES-ICOCIV'!$A$1:$B$313,2,0),IF(M280="IPC",VLOOKUP(H280,'INDICES IPC'!$A$7:$E$1003,2,0),0)),"")</f>
        <v>0</v>
      </c>
      <c r="J280" s="79"/>
      <c r="K280" s="57">
        <f>IFERROR(IF(M280="ICCP- ICOCIV",VLOOKUP(J280,'INDICES-ICOCIV'!$A$1:$B$307,2,0),IF(M280="IPC",VLOOKUP(J280,'INDICES IPC'!$A$7:$E$1003,2,0),0)),"")</f>
        <v>0</v>
      </c>
      <c r="L280" s="58" t="str">
        <f t="shared" si="14"/>
        <v/>
      </c>
      <c r="M280" s="82"/>
      <c r="N280" s="233">
        <f t="shared" si="15"/>
        <v>0</v>
      </c>
    </row>
    <row r="281" spans="3:14" ht="15.75" x14ac:dyDescent="0.2">
      <c r="C281" s="14">
        <f t="shared" si="16"/>
        <v>234</v>
      </c>
      <c r="D281" s="77"/>
      <c r="E281" s="77"/>
      <c r="F281" s="77"/>
      <c r="G281" s="81"/>
      <c r="H281" s="79"/>
      <c r="I281" s="57">
        <f>IFERROR(IF(M281="ICCP- ICOCIV",VLOOKUP(H281,'INDICES-ICOCIV'!$A$1:$B$313,2,0),IF(M281="IPC",VLOOKUP(H281,'INDICES IPC'!$A$7:$E$1003,2,0),0)),"")</f>
        <v>0</v>
      </c>
      <c r="J281" s="79"/>
      <c r="K281" s="57">
        <f>IFERROR(IF(M281="ICCP- ICOCIV",VLOOKUP(J281,'INDICES-ICOCIV'!$A$1:$B$307,2,0),IF(M281="IPC",VLOOKUP(J281,'INDICES IPC'!$A$7:$E$1003,2,0),0)),"")</f>
        <v>0</v>
      </c>
      <c r="L281" s="58" t="str">
        <f t="shared" si="14"/>
        <v/>
      </c>
      <c r="M281" s="82"/>
      <c r="N281" s="233">
        <f t="shared" si="15"/>
        <v>0</v>
      </c>
    </row>
    <row r="282" spans="3:14" ht="15.75" x14ac:dyDescent="0.2">
      <c r="C282" s="14">
        <f t="shared" si="16"/>
        <v>235</v>
      </c>
      <c r="D282" s="77"/>
      <c r="E282" s="77"/>
      <c r="F282" s="77"/>
      <c r="G282" s="81"/>
      <c r="H282" s="79"/>
      <c r="I282" s="57">
        <f>IFERROR(IF(M282="ICCP- ICOCIV",VLOOKUP(H282,'INDICES-ICOCIV'!$A$1:$B$313,2,0),IF(M282="IPC",VLOOKUP(H282,'INDICES IPC'!$A$7:$E$1003,2,0),0)),"")</f>
        <v>0</v>
      </c>
      <c r="J282" s="79"/>
      <c r="K282" s="57">
        <f>IFERROR(IF(M282="ICCP- ICOCIV",VLOOKUP(J282,'INDICES-ICOCIV'!$A$1:$B$307,2,0),IF(M282="IPC",VLOOKUP(J282,'INDICES IPC'!$A$7:$E$1003,2,0),0)),"")</f>
        <v>0</v>
      </c>
      <c r="L282" s="58" t="str">
        <f t="shared" si="14"/>
        <v/>
      </c>
      <c r="M282" s="82"/>
      <c r="N282" s="233">
        <f t="shared" si="15"/>
        <v>0</v>
      </c>
    </row>
    <row r="283" spans="3:14" ht="15.75" x14ac:dyDescent="0.2">
      <c r="C283" s="14">
        <f t="shared" si="16"/>
        <v>236</v>
      </c>
      <c r="D283" s="77"/>
      <c r="E283" s="77"/>
      <c r="F283" s="77"/>
      <c r="G283" s="81"/>
      <c r="H283" s="79"/>
      <c r="I283" s="57">
        <f>IFERROR(IF(M283="ICCP- ICOCIV",VLOOKUP(H283,'INDICES-ICOCIV'!$A$1:$B$313,2,0),IF(M283="IPC",VLOOKUP(H283,'INDICES IPC'!$A$7:$E$1003,2,0),0)),"")</f>
        <v>0</v>
      </c>
      <c r="J283" s="79"/>
      <c r="K283" s="57">
        <f>IFERROR(IF(M283="ICCP- ICOCIV",VLOOKUP(J283,'INDICES-ICOCIV'!$A$1:$B$307,2,0),IF(M283="IPC",VLOOKUP(J283,'INDICES IPC'!$A$7:$E$1003,2,0),0)),"")</f>
        <v>0</v>
      </c>
      <c r="L283" s="58" t="str">
        <f t="shared" si="14"/>
        <v/>
      </c>
      <c r="M283" s="82"/>
      <c r="N283" s="233">
        <f t="shared" si="15"/>
        <v>0</v>
      </c>
    </row>
    <row r="284" spans="3:14" ht="15.75" x14ac:dyDescent="0.2">
      <c r="C284" s="14">
        <f t="shared" si="16"/>
        <v>237</v>
      </c>
      <c r="D284" s="77"/>
      <c r="E284" s="77"/>
      <c r="F284" s="77"/>
      <c r="G284" s="81"/>
      <c r="H284" s="79"/>
      <c r="I284" s="57">
        <f>IFERROR(IF(M284="ICCP- ICOCIV",VLOOKUP(H284,'INDICES-ICOCIV'!$A$1:$B$313,2,0),IF(M284="IPC",VLOOKUP(H284,'INDICES IPC'!$A$7:$E$1003,2,0),0)),"")</f>
        <v>0</v>
      </c>
      <c r="J284" s="79"/>
      <c r="K284" s="57">
        <f>IFERROR(IF(M284="ICCP- ICOCIV",VLOOKUP(J284,'INDICES-ICOCIV'!$A$1:$B$307,2,0),IF(M284="IPC",VLOOKUP(J284,'INDICES IPC'!$A$7:$E$1003,2,0),0)),"")</f>
        <v>0</v>
      </c>
      <c r="L284" s="58" t="str">
        <f t="shared" si="14"/>
        <v/>
      </c>
      <c r="M284" s="82"/>
      <c r="N284" s="233">
        <f t="shared" si="15"/>
        <v>0</v>
      </c>
    </row>
    <row r="285" spans="3:14" ht="15.75" x14ac:dyDescent="0.2">
      <c r="C285" s="14">
        <f t="shared" si="16"/>
        <v>238</v>
      </c>
      <c r="D285" s="77"/>
      <c r="E285" s="77"/>
      <c r="F285" s="77"/>
      <c r="G285" s="81"/>
      <c r="H285" s="79"/>
      <c r="I285" s="57">
        <f>IFERROR(IF(M285="ICCP- ICOCIV",VLOOKUP(H285,'INDICES-ICOCIV'!$A$1:$B$313,2,0),IF(M285="IPC",VLOOKUP(H285,'INDICES IPC'!$A$7:$E$1003,2,0),0)),"")</f>
        <v>0</v>
      </c>
      <c r="J285" s="79"/>
      <c r="K285" s="57">
        <f>IFERROR(IF(M285="ICCP- ICOCIV",VLOOKUP(J285,'INDICES-ICOCIV'!$A$1:$B$307,2,0),IF(M285="IPC",VLOOKUP(J285,'INDICES IPC'!$A$7:$E$1003,2,0),0)),"")</f>
        <v>0</v>
      </c>
      <c r="L285" s="58" t="str">
        <f t="shared" si="14"/>
        <v/>
      </c>
      <c r="M285" s="82"/>
      <c r="N285" s="233">
        <f t="shared" si="15"/>
        <v>0</v>
      </c>
    </row>
    <row r="286" spans="3:14" ht="15.75" x14ac:dyDescent="0.2">
      <c r="C286" s="14">
        <f t="shared" si="16"/>
        <v>239</v>
      </c>
      <c r="D286" s="77"/>
      <c r="E286" s="77"/>
      <c r="F286" s="77"/>
      <c r="G286" s="81"/>
      <c r="H286" s="79"/>
      <c r="I286" s="57">
        <f>IFERROR(IF(M286="ICCP- ICOCIV",VLOOKUP(H286,'INDICES-ICOCIV'!$A$1:$B$313,2,0),IF(M286="IPC",VLOOKUP(H286,'INDICES IPC'!$A$7:$E$1003,2,0),0)),"")</f>
        <v>0</v>
      </c>
      <c r="J286" s="79"/>
      <c r="K286" s="57">
        <f>IFERROR(IF(M286="ICCP- ICOCIV",VLOOKUP(J286,'INDICES-ICOCIV'!$A$1:$B$307,2,0),IF(M286="IPC",VLOOKUP(J286,'INDICES IPC'!$A$7:$E$1003,2,0),0)),"")</f>
        <v>0</v>
      </c>
      <c r="L286" s="58" t="str">
        <f t="shared" si="14"/>
        <v/>
      </c>
      <c r="M286" s="82"/>
      <c r="N286" s="233">
        <f t="shared" si="15"/>
        <v>0</v>
      </c>
    </row>
    <row r="287" spans="3:14" ht="15.75" x14ac:dyDescent="0.2">
      <c r="C287" s="14">
        <f t="shared" si="16"/>
        <v>240</v>
      </c>
      <c r="D287" s="77"/>
      <c r="E287" s="77"/>
      <c r="F287" s="77"/>
      <c r="G287" s="81"/>
      <c r="H287" s="79"/>
      <c r="I287" s="57">
        <f>IFERROR(IF(M287="ICCP- ICOCIV",VLOOKUP(H287,'INDICES-ICOCIV'!$A$1:$B$313,2,0),IF(M287="IPC",VLOOKUP(H287,'INDICES IPC'!$A$7:$E$1003,2,0),0)),"")</f>
        <v>0</v>
      </c>
      <c r="J287" s="79"/>
      <c r="K287" s="57">
        <f>IFERROR(IF(M287="ICCP- ICOCIV",VLOOKUP(J287,'INDICES-ICOCIV'!$A$1:$B$307,2,0),IF(M287="IPC",VLOOKUP(J287,'INDICES IPC'!$A$7:$E$1003,2,0),0)),"")</f>
        <v>0</v>
      </c>
      <c r="L287" s="58" t="str">
        <f t="shared" si="14"/>
        <v/>
      </c>
      <c r="M287" s="82"/>
      <c r="N287" s="233">
        <f t="shared" si="15"/>
        <v>0</v>
      </c>
    </row>
    <row r="288" spans="3:14" ht="15.75" x14ac:dyDescent="0.2">
      <c r="C288" s="14">
        <f t="shared" si="16"/>
        <v>241</v>
      </c>
      <c r="D288" s="77"/>
      <c r="E288" s="77"/>
      <c r="F288" s="77"/>
      <c r="G288" s="81"/>
      <c r="H288" s="79"/>
      <c r="I288" s="57">
        <f>IFERROR(IF(M288="ICCP- ICOCIV",VLOOKUP(H288,'INDICES-ICOCIV'!$A$1:$B$313,2,0),IF(M288="IPC",VLOOKUP(H288,'INDICES IPC'!$A$7:$E$1003,2,0),0)),"")</f>
        <v>0</v>
      </c>
      <c r="J288" s="79"/>
      <c r="K288" s="57">
        <f>IFERROR(IF(M288="ICCP- ICOCIV",VLOOKUP(J288,'INDICES-ICOCIV'!$A$1:$B$307,2,0),IF(M288="IPC",VLOOKUP(J288,'INDICES IPC'!$A$7:$E$1003,2,0),0)),"")</f>
        <v>0</v>
      </c>
      <c r="L288" s="58" t="str">
        <f t="shared" si="14"/>
        <v/>
      </c>
      <c r="M288" s="82"/>
      <c r="N288" s="233">
        <f t="shared" si="15"/>
        <v>0</v>
      </c>
    </row>
    <row r="289" spans="3:14" ht="15.75" x14ac:dyDescent="0.2">
      <c r="C289" s="14">
        <f t="shared" si="16"/>
        <v>242</v>
      </c>
      <c r="D289" s="77"/>
      <c r="E289" s="77"/>
      <c r="F289" s="77"/>
      <c r="G289" s="81"/>
      <c r="H289" s="79"/>
      <c r="I289" s="57">
        <f>IFERROR(IF(M289="ICCP- ICOCIV",VLOOKUP(H289,'INDICES-ICOCIV'!$A$1:$B$313,2,0),IF(M289="IPC",VLOOKUP(H289,'INDICES IPC'!$A$7:$E$1003,2,0),0)),"")</f>
        <v>0</v>
      </c>
      <c r="J289" s="79"/>
      <c r="K289" s="57">
        <f>IFERROR(IF(M289="ICCP- ICOCIV",VLOOKUP(J289,'INDICES-ICOCIV'!$A$1:$B$307,2,0),IF(M289="IPC",VLOOKUP(J289,'INDICES IPC'!$A$7:$E$1003,2,0),0)),"")</f>
        <v>0</v>
      </c>
      <c r="L289" s="58" t="str">
        <f t="shared" si="14"/>
        <v/>
      </c>
      <c r="M289" s="82"/>
      <c r="N289" s="233">
        <f t="shared" si="15"/>
        <v>0</v>
      </c>
    </row>
    <row r="290" spans="3:14" ht="15.75" x14ac:dyDescent="0.2">
      <c r="C290" s="14">
        <f t="shared" si="16"/>
        <v>243</v>
      </c>
      <c r="D290" s="77"/>
      <c r="E290" s="77"/>
      <c r="F290" s="77"/>
      <c r="G290" s="81"/>
      <c r="H290" s="79"/>
      <c r="I290" s="57">
        <f>IFERROR(IF(M290="ICCP- ICOCIV",VLOOKUP(H290,'INDICES-ICOCIV'!$A$1:$B$313,2,0),IF(M290="IPC",VLOOKUP(H290,'INDICES IPC'!$A$7:$E$1003,2,0),0)),"")</f>
        <v>0</v>
      </c>
      <c r="J290" s="79"/>
      <c r="K290" s="57">
        <f>IFERROR(IF(M290="ICCP- ICOCIV",VLOOKUP(J290,'INDICES-ICOCIV'!$A$1:$B$307,2,0),IF(M290="IPC",VLOOKUP(J290,'INDICES IPC'!$A$7:$E$1003,2,0),0)),"")</f>
        <v>0</v>
      </c>
      <c r="L290" s="58" t="str">
        <f t="shared" si="14"/>
        <v/>
      </c>
      <c r="M290" s="82"/>
      <c r="N290" s="233">
        <f t="shared" si="15"/>
        <v>0</v>
      </c>
    </row>
    <row r="291" spans="3:14" ht="15.75" x14ac:dyDescent="0.2">
      <c r="C291" s="14">
        <f t="shared" si="16"/>
        <v>244</v>
      </c>
      <c r="D291" s="77"/>
      <c r="E291" s="77"/>
      <c r="F291" s="77"/>
      <c r="G291" s="81"/>
      <c r="H291" s="79"/>
      <c r="I291" s="57">
        <f>IFERROR(IF(M291="ICCP- ICOCIV",VLOOKUP(H291,'INDICES-ICOCIV'!$A$1:$B$313,2,0),IF(M291="IPC",VLOOKUP(H291,'INDICES IPC'!$A$7:$E$1003,2,0),0)),"")</f>
        <v>0</v>
      </c>
      <c r="J291" s="79"/>
      <c r="K291" s="57">
        <f>IFERROR(IF(M291="ICCP- ICOCIV",VLOOKUP(J291,'INDICES-ICOCIV'!$A$1:$B$307,2,0),IF(M291="IPC",VLOOKUP(J291,'INDICES IPC'!$A$7:$E$1003,2,0),0)),"")</f>
        <v>0</v>
      </c>
      <c r="L291" s="58" t="str">
        <f t="shared" si="14"/>
        <v/>
      </c>
      <c r="M291" s="82"/>
      <c r="N291" s="233">
        <f t="shared" si="15"/>
        <v>0</v>
      </c>
    </row>
    <row r="292" spans="3:14" ht="15.75" x14ac:dyDescent="0.2">
      <c r="C292" s="14">
        <f t="shared" si="16"/>
        <v>245</v>
      </c>
      <c r="D292" s="77"/>
      <c r="E292" s="77"/>
      <c r="F292" s="77"/>
      <c r="G292" s="81"/>
      <c r="H292" s="79"/>
      <c r="I292" s="57">
        <f>IFERROR(IF(M292="ICCP- ICOCIV",VLOOKUP(H292,'INDICES-ICOCIV'!$A$1:$B$313,2,0),IF(M292="IPC",VLOOKUP(H292,'INDICES IPC'!$A$7:$E$1003,2,0),0)),"")</f>
        <v>0</v>
      </c>
      <c r="J292" s="79"/>
      <c r="K292" s="57">
        <f>IFERROR(IF(M292="ICCP- ICOCIV",VLOOKUP(J292,'INDICES-ICOCIV'!$A$1:$B$307,2,0),IF(M292="IPC",VLOOKUP(J292,'INDICES IPC'!$A$7:$E$1003,2,0),0)),"")</f>
        <v>0</v>
      </c>
      <c r="L292" s="58" t="str">
        <f t="shared" si="14"/>
        <v/>
      </c>
      <c r="M292" s="82"/>
      <c r="N292" s="233">
        <f t="shared" si="15"/>
        <v>0</v>
      </c>
    </row>
    <row r="293" spans="3:14" ht="15.75" x14ac:dyDescent="0.2">
      <c r="C293" s="14">
        <f t="shared" si="16"/>
        <v>246</v>
      </c>
      <c r="D293" s="77"/>
      <c r="E293" s="77"/>
      <c r="F293" s="77"/>
      <c r="G293" s="81"/>
      <c r="H293" s="79"/>
      <c r="I293" s="57">
        <f>IFERROR(IF(M293="ICCP- ICOCIV",VLOOKUP(H293,'INDICES-ICOCIV'!$A$1:$B$313,2,0),IF(M293="IPC",VLOOKUP(H293,'INDICES IPC'!$A$7:$E$1003,2,0),0)),"")</f>
        <v>0</v>
      </c>
      <c r="J293" s="79"/>
      <c r="K293" s="57">
        <f>IFERROR(IF(M293="ICCP- ICOCIV",VLOOKUP(J293,'INDICES-ICOCIV'!$A$1:$B$307,2,0),IF(M293="IPC",VLOOKUP(J293,'INDICES IPC'!$A$7:$E$1003,2,0),0)),"")</f>
        <v>0</v>
      </c>
      <c r="L293" s="58" t="str">
        <f t="shared" si="14"/>
        <v/>
      </c>
      <c r="M293" s="82"/>
      <c r="N293" s="233">
        <f t="shared" si="15"/>
        <v>0</v>
      </c>
    </row>
    <row r="294" spans="3:14" ht="15.75" x14ac:dyDescent="0.2">
      <c r="C294" s="14">
        <f t="shared" si="16"/>
        <v>247</v>
      </c>
      <c r="D294" s="77"/>
      <c r="E294" s="77"/>
      <c r="F294" s="77"/>
      <c r="G294" s="81"/>
      <c r="H294" s="79"/>
      <c r="I294" s="57">
        <f>IFERROR(IF(M294="ICCP- ICOCIV",VLOOKUP(H294,'INDICES-ICOCIV'!$A$1:$B$313,2,0),IF(M294="IPC",VLOOKUP(H294,'INDICES IPC'!$A$7:$E$1003,2,0),0)),"")</f>
        <v>0</v>
      </c>
      <c r="J294" s="79"/>
      <c r="K294" s="57">
        <f>IFERROR(IF(M294="ICCP- ICOCIV",VLOOKUP(J294,'INDICES-ICOCIV'!$A$1:$B$307,2,0),IF(M294="IPC",VLOOKUP(J294,'INDICES IPC'!$A$7:$E$1003,2,0),0)),"")</f>
        <v>0</v>
      </c>
      <c r="L294" s="58" t="str">
        <f t="shared" si="14"/>
        <v/>
      </c>
      <c r="M294" s="82"/>
      <c r="N294" s="233">
        <f t="shared" si="15"/>
        <v>0</v>
      </c>
    </row>
    <row r="295" spans="3:14" ht="15.75" x14ac:dyDescent="0.2">
      <c r="C295" s="14">
        <f t="shared" si="16"/>
        <v>248</v>
      </c>
      <c r="D295" s="77"/>
      <c r="E295" s="77"/>
      <c r="F295" s="77"/>
      <c r="G295" s="81"/>
      <c r="H295" s="79"/>
      <c r="I295" s="57">
        <f>IFERROR(IF(M295="ICCP- ICOCIV",VLOOKUP(H295,'INDICES-ICOCIV'!$A$1:$B$313,2,0),IF(M295="IPC",VLOOKUP(H295,'INDICES IPC'!$A$7:$E$1003,2,0),0)),"")</f>
        <v>0</v>
      </c>
      <c r="J295" s="79"/>
      <c r="K295" s="57">
        <f>IFERROR(IF(M295="ICCP- ICOCIV",VLOOKUP(J295,'INDICES-ICOCIV'!$A$1:$B$307,2,0),IF(M295="IPC",VLOOKUP(J295,'INDICES IPC'!$A$7:$E$1003,2,0),0)),"")</f>
        <v>0</v>
      </c>
      <c r="L295" s="58" t="str">
        <f t="shared" si="14"/>
        <v/>
      </c>
      <c r="M295" s="82"/>
      <c r="N295" s="233">
        <f t="shared" si="15"/>
        <v>0</v>
      </c>
    </row>
    <row r="296" spans="3:14" ht="15.75" x14ac:dyDescent="0.2">
      <c r="C296" s="14">
        <f t="shared" si="16"/>
        <v>249</v>
      </c>
      <c r="D296" s="77"/>
      <c r="E296" s="77"/>
      <c r="F296" s="77"/>
      <c r="G296" s="81"/>
      <c r="H296" s="79"/>
      <c r="I296" s="57">
        <f>IFERROR(IF(M296="ICCP- ICOCIV",VLOOKUP(H296,'INDICES-ICOCIV'!$A$1:$B$313,2,0),IF(M296="IPC",VLOOKUP(H296,'INDICES IPC'!$A$7:$E$1003,2,0),0)),"")</f>
        <v>0</v>
      </c>
      <c r="J296" s="79"/>
      <c r="K296" s="57">
        <f>IFERROR(IF(M296="ICCP- ICOCIV",VLOOKUP(J296,'INDICES-ICOCIV'!$A$1:$B$307,2,0),IF(M296="IPC",VLOOKUP(J296,'INDICES IPC'!$A$7:$E$1003,2,0),0)),"")</f>
        <v>0</v>
      </c>
      <c r="L296" s="58" t="str">
        <f t="shared" si="14"/>
        <v/>
      </c>
      <c r="M296" s="82"/>
      <c r="N296" s="233">
        <f t="shared" si="15"/>
        <v>0</v>
      </c>
    </row>
    <row r="297" spans="3:14" ht="15.75" x14ac:dyDescent="0.2">
      <c r="C297" s="14">
        <f t="shared" si="16"/>
        <v>250</v>
      </c>
      <c r="D297" s="77"/>
      <c r="E297" s="77"/>
      <c r="F297" s="77"/>
      <c r="G297" s="81"/>
      <c r="H297" s="79"/>
      <c r="I297" s="57">
        <f>IFERROR(IF(M297="ICCP- ICOCIV",VLOOKUP(H297,'INDICES-ICOCIV'!$A$1:$B$313,2,0),IF(M297="IPC",VLOOKUP(H297,'INDICES IPC'!$A$7:$E$1003,2,0),0)),"")</f>
        <v>0</v>
      </c>
      <c r="J297" s="79"/>
      <c r="K297" s="57">
        <f>IFERROR(IF(M297="ICCP- ICOCIV",VLOOKUP(J297,'INDICES-ICOCIV'!$A$1:$B$307,2,0),IF(M297="IPC",VLOOKUP(J297,'INDICES IPC'!$A$7:$E$1003,2,0),0)),"")</f>
        <v>0</v>
      </c>
      <c r="L297" s="58" t="str">
        <f t="shared" si="14"/>
        <v/>
      </c>
      <c r="M297" s="82"/>
      <c r="N297" s="233">
        <f t="shared" si="15"/>
        <v>0</v>
      </c>
    </row>
    <row r="298" spans="3:14" ht="15.75" x14ac:dyDescent="0.2">
      <c r="C298" s="14">
        <f t="shared" si="16"/>
        <v>251</v>
      </c>
      <c r="D298" s="77"/>
      <c r="E298" s="77"/>
      <c r="F298" s="77"/>
      <c r="G298" s="81"/>
      <c r="H298" s="79"/>
      <c r="I298" s="57">
        <f>IFERROR(IF(M298="ICCP- ICOCIV",VLOOKUP(H298,'INDICES-ICOCIV'!$A$1:$B$313,2,0),IF(M298="IPC",VLOOKUP(H298,'INDICES IPC'!$A$7:$E$1003,2,0),0)),"")</f>
        <v>0</v>
      </c>
      <c r="J298" s="79"/>
      <c r="K298" s="57">
        <f>IFERROR(IF(M298="ICCP- ICOCIV",VLOOKUP(J298,'INDICES-ICOCIV'!$A$1:$B$307,2,0),IF(M298="IPC",VLOOKUP(J298,'INDICES IPC'!$A$7:$E$1003,2,0),0)),"")</f>
        <v>0</v>
      </c>
      <c r="L298" s="58" t="str">
        <f t="shared" si="14"/>
        <v/>
      </c>
      <c r="M298" s="82"/>
      <c r="N298" s="233">
        <f t="shared" si="15"/>
        <v>0</v>
      </c>
    </row>
    <row r="299" spans="3:14" ht="15.75" x14ac:dyDescent="0.2">
      <c r="C299" s="14">
        <f t="shared" si="16"/>
        <v>252</v>
      </c>
      <c r="D299" s="77"/>
      <c r="E299" s="77"/>
      <c r="F299" s="77"/>
      <c r="G299" s="81"/>
      <c r="H299" s="79"/>
      <c r="I299" s="57">
        <f>IFERROR(IF(M299="ICCP- ICOCIV",VLOOKUP(H299,'INDICES-ICOCIV'!$A$1:$B$313,2,0),IF(M299="IPC",VLOOKUP(H299,'INDICES IPC'!$A$7:$E$1003,2,0),0)),"")</f>
        <v>0</v>
      </c>
      <c r="J299" s="79"/>
      <c r="K299" s="57">
        <f>IFERROR(IF(M299="ICCP- ICOCIV",VLOOKUP(J299,'INDICES-ICOCIV'!$A$1:$B$307,2,0),IF(M299="IPC",VLOOKUP(J299,'INDICES IPC'!$A$7:$E$1003,2,0),0)),"")</f>
        <v>0</v>
      </c>
      <c r="L299" s="58" t="str">
        <f t="shared" si="14"/>
        <v/>
      </c>
      <c r="M299" s="82"/>
      <c r="N299" s="233">
        <f t="shared" si="15"/>
        <v>0</v>
      </c>
    </row>
    <row r="300" spans="3:14" ht="15.75" x14ac:dyDescent="0.2">
      <c r="C300" s="14">
        <f t="shared" si="16"/>
        <v>253</v>
      </c>
      <c r="D300" s="77"/>
      <c r="E300" s="77"/>
      <c r="F300" s="77"/>
      <c r="G300" s="81"/>
      <c r="H300" s="79"/>
      <c r="I300" s="57">
        <f>IFERROR(IF(M300="ICCP- ICOCIV",VLOOKUP(H300,'INDICES-ICOCIV'!$A$1:$B$313,2,0),IF(M300="IPC",VLOOKUP(H300,'INDICES IPC'!$A$7:$E$1003,2,0),0)),"")</f>
        <v>0</v>
      </c>
      <c r="J300" s="79"/>
      <c r="K300" s="57">
        <f>IFERROR(IF(M300="ICCP- ICOCIV",VLOOKUP(J300,'INDICES-ICOCIV'!$A$1:$B$307,2,0),IF(M300="IPC",VLOOKUP(J300,'INDICES IPC'!$A$7:$E$1003,2,0),0)),"")</f>
        <v>0</v>
      </c>
      <c r="L300" s="58" t="str">
        <f t="shared" si="14"/>
        <v/>
      </c>
      <c r="M300" s="82"/>
      <c r="N300" s="233">
        <f t="shared" si="15"/>
        <v>0</v>
      </c>
    </row>
    <row r="301" spans="3:14" ht="15.75" x14ac:dyDescent="0.2">
      <c r="C301" s="14">
        <f t="shared" si="16"/>
        <v>254</v>
      </c>
      <c r="D301" s="77"/>
      <c r="E301" s="77"/>
      <c r="F301" s="77"/>
      <c r="G301" s="81"/>
      <c r="H301" s="79"/>
      <c r="I301" s="57">
        <f>IFERROR(IF(M301="ICCP- ICOCIV",VLOOKUP(H301,'INDICES-ICOCIV'!$A$1:$B$313,2,0),IF(M301="IPC",VLOOKUP(H301,'INDICES IPC'!$A$7:$E$1003,2,0),0)),"")</f>
        <v>0</v>
      </c>
      <c r="J301" s="79"/>
      <c r="K301" s="57">
        <f>IFERROR(IF(M301="ICCP- ICOCIV",VLOOKUP(J301,'INDICES-ICOCIV'!$A$1:$B$307,2,0),IF(M301="IPC",VLOOKUP(J301,'INDICES IPC'!$A$7:$E$1003,2,0),0)),"")</f>
        <v>0</v>
      </c>
      <c r="L301" s="58" t="str">
        <f t="shared" si="14"/>
        <v/>
      </c>
      <c r="M301" s="82"/>
      <c r="N301" s="233">
        <f t="shared" si="15"/>
        <v>0</v>
      </c>
    </row>
    <row r="302" spans="3:14" ht="15.75" x14ac:dyDescent="0.2">
      <c r="C302" s="14">
        <f t="shared" si="16"/>
        <v>255</v>
      </c>
      <c r="D302" s="77"/>
      <c r="E302" s="77"/>
      <c r="F302" s="77"/>
      <c r="G302" s="81"/>
      <c r="H302" s="79"/>
      <c r="I302" s="57">
        <f>IFERROR(IF(M302="ICCP- ICOCIV",VLOOKUP(H302,'INDICES-ICOCIV'!$A$1:$B$313,2,0),IF(M302="IPC",VLOOKUP(H302,'INDICES IPC'!$A$7:$E$1003,2,0),0)),"")</f>
        <v>0</v>
      </c>
      <c r="J302" s="79"/>
      <c r="K302" s="57">
        <f>IFERROR(IF(M302="ICCP- ICOCIV",VLOOKUP(J302,'INDICES-ICOCIV'!$A$1:$B$307,2,0),IF(M302="IPC",VLOOKUP(J302,'INDICES IPC'!$A$7:$E$1003,2,0),0)),"")</f>
        <v>0</v>
      </c>
      <c r="L302" s="58" t="str">
        <f t="shared" si="14"/>
        <v/>
      </c>
      <c r="M302" s="82"/>
      <c r="N302" s="233">
        <f t="shared" si="15"/>
        <v>0</v>
      </c>
    </row>
    <row r="303" spans="3:14" ht="15.75" x14ac:dyDescent="0.2">
      <c r="C303" s="14">
        <f t="shared" si="16"/>
        <v>256</v>
      </c>
      <c r="D303" s="77"/>
      <c r="E303" s="77"/>
      <c r="F303" s="77"/>
      <c r="G303" s="81"/>
      <c r="H303" s="79"/>
      <c r="I303" s="57">
        <f>IFERROR(IF(M303="ICCP- ICOCIV",VLOOKUP(H303,'INDICES-ICOCIV'!$A$1:$B$313,2,0),IF(M303="IPC",VLOOKUP(H303,'INDICES IPC'!$A$7:$E$1003,2,0),0)),"")</f>
        <v>0</v>
      </c>
      <c r="J303" s="79"/>
      <c r="K303" s="57">
        <f>IFERROR(IF(M303="ICCP- ICOCIV",VLOOKUP(J303,'INDICES-ICOCIV'!$A$1:$B$307,2,0),IF(M303="IPC",VLOOKUP(J303,'INDICES IPC'!$A$7:$E$1003,2,0),0)),"")</f>
        <v>0</v>
      </c>
      <c r="L303" s="58" t="str">
        <f t="shared" si="14"/>
        <v/>
      </c>
      <c r="M303" s="82"/>
      <c r="N303" s="233">
        <f t="shared" si="15"/>
        <v>0</v>
      </c>
    </row>
    <row r="304" spans="3:14" ht="15.75" x14ac:dyDescent="0.2">
      <c r="C304" s="14">
        <f t="shared" si="16"/>
        <v>257</v>
      </c>
      <c r="D304" s="77"/>
      <c r="E304" s="77"/>
      <c r="F304" s="77"/>
      <c r="G304" s="81"/>
      <c r="H304" s="79"/>
      <c r="I304" s="57">
        <f>IFERROR(IF(M304="ICCP- ICOCIV",VLOOKUP(H304,'INDICES-ICOCIV'!$A$1:$B$313,2,0),IF(M304="IPC",VLOOKUP(H304,'INDICES IPC'!$A$7:$E$1003,2,0),0)),"")</f>
        <v>0</v>
      </c>
      <c r="J304" s="79"/>
      <c r="K304" s="57">
        <f>IFERROR(IF(M304="ICCP- ICOCIV",VLOOKUP(J304,'INDICES-ICOCIV'!$A$1:$B$307,2,0),IF(M304="IPC",VLOOKUP(J304,'INDICES IPC'!$A$7:$E$1003,2,0),0)),"")</f>
        <v>0</v>
      </c>
      <c r="L304" s="58" t="str">
        <f t="shared" si="14"/>
        <v/>
      </c>
      <c r="M304" s="82"/>
      <c r="N304" s="233">
        <f t="shared" si="15"/>
        <v>0</v>
      </c>
    </row>
    <row r="305" spans="3:14" ht="15.75" x14ac:dyDescent="0.2">
      <c r="C305" s="14">
        <f t="shared" si="16"/>
        <v>258</v>
      </c>
      <c r="D305" s="77"/>
      <c r="E305" s="77"/>
      <c r="F305" s="77"/>
      <c r="G305" s="81"/>
      <c r="H305" s="79"/>
      <c r="I305" s="57">
        <f>IFERROR(IF(M305="ICCP- ICOCIV",VLOOKUP(H305,'INDICES-ICOCIV'!$A$1:$B$313,2,0),IF(M305="IPC",VLOOKUP(H305,'INDICES IPC'!$A$7:$E$1003,2,0),0)),"")</f>
        <v>0</v>
      </c>
      <c r="J305" s="79"/>
      <c r="K305" s="57">
        <f>IFERROR(IF(M305="ICCP- ICOCIV",VLOOKUP(J305,'INDICES-ICOCIV'!$A$1:$B$307,2,0),IF(M305="IPC",VLOOKUP(J305,'INDICES IPC'!$A$7:$E$1003,2,0),0)),"")</f>
        <v>0</v>
      </c>
      <c r="L305" s="58" t="str">
        <f t="shared" si="14"/>
        <v/>
      </c>
      <c r="M305" s="82"/>
      <c r="N305" s="233">
        <f t="shared" si="15"/>
        <v>0</v>
      </c>
    </row>
    <row r="306" spans="3:14" ht="15.75" x14ac:dyDescent="0.2">
      <c r="C306" s="14">
        <f t="shared" si="16"/>
        <v>259</v>
      </c>
      <c r="D306" s="77"/>
      <c r="E306" s="77"/>
      <c r="F306" s="77"/>
      <c r="G306" s="81"/>
      <c r="H306" s="79"/>
      <c r="I306" s="57">
        <f>IFERROR(IF(M306="ICCP- ICOCIV",VLOOKUP(H306,'INDICES-ICOCIV'!$A$1:$B$313,2,0),IF(M306="IPC",VLOOKUP(H306,'INDICES IPC'!$A$7:$E$1003,2,0),0)),"")</f>
        <v>0</v>
      </c>
      <c r="J306" s="79"/>
      <c r="K306" s="57">
        <f>IFERROR(IF(M306="ICCP- ICOCIV",VLOOKUP(J306,'INDICES-ICOCIV'!$A$1:$B$307,2,0),IF(M306="IPC",VLOOKUP(J306,'INDICES IPC'!$A$7:$E$1003,2,0),0)),"")</f>
        <v>0</v>
      </c>
      <c r="L306" s="58" t="str">
        <f t="shared" si="14"/>
        <v/>
      </c>
      <c r="M306" s="82"/>
      <c r="N306" s="233">
        <f t="shared" si="15"/>
        <v>0</v>
      </c>
    </row>
    <row r="307" spans="3:14" ht="15.75" x14ac:dyDescent="0.2">
      <c r="C307" s="14">
        <f t="shared" si="16"/>
        <v>260</v>
      </c>
      <c r="D307" s="77"/>
      <c r="E307" s="77"/>
      <c r="F307" s="77"/>
      <c r="G307" s="81"/>
      <c r="H307" s="79"/>
      <c r="I307" s="57">
        <f>IFERROR(IF(M307="ICCP- ICOCIV",VLOOKUP(H307,'INDICES-ICOCIV'!$A$1:$B$313,2,0),IF(M307="IPC",VLOOKUP(H307,'INDICES IPC'!$A$7:$E$1003,2,0),0)),"")</f>
        <v>0</v>
      </c>
      <c r="J307" s="79"/>
      <c r="K307" s="57">
        <f>IFERROR(IF(M307="ICCP- ICOCIV",VLOOKUP(J307,'INDICES-ICOCIV'!$A$1:$B$307,2,0),IF(M307="IPC",VLOOKUP(J307,'INDICES IPC'!$A$7:$E$1003,2,0),0)),"")</f>
        <v>0</v>
      </c>
      <c r="L307" s="58" t="str">
        <f t="shared" si="14"/>
        <v/>
      </c>
      <c r="M307" s="82"/>
      <c r="N307" s="233">
        <f t="shared" si="15"/>
        <v>0</v>
      </c>
    </row>
    <row r="308" spans="3:14" ht="15.75" x14ac:dyDescent="0.2">
      <c r="C308" s="14">
        <f t="shared" si="16"/>
        <v>261</v>
      </c>
      <c r="D308" s="77"/>
      <c r="E308" s="77"/>
      <c r="F308" s="77"/>
      <c r="G308" s="81"/>
      <c r="H308" s="79"/>
      <c r="I308" s="57">
        <f>IFERROR(IF(M308="ICCP- ICOCIV",VLOOKUP(H308,'INDICES-ICOCIV'!$A$1:$B$313,2,0),IF(M308="IPC",VLOOKUP(H308,'INDICES IPC'!$A$7:$E$1003,2,0),0)),"")</f>
        <v>0</v>
      </c>
      <c r="J308" s="79"/>
      <c r="K308" s="57">
        <f>IFERROR(IF(M308="ICCP- ICOCIV",VLOOKUP(J308,'INDICES-ICOCIV'!$A$1:$B$307,2,0),IF(M308="IPC",VLOOKUP(J308,'INDICES IPC'!$A$7:$E$1003,2,0),0)),"")</f>
        <v>0</v>
      </c>
      <c r="L308" s="58" t="str">
        <f t="shared" si="14"/>
        <v/>
      </c>
      <c r="M308" s="82"/>
      <c r="N308" s="233">
        <f t="shared" si="15"/>
        <v>0</v>
      </c>
    </row>
    <row r="309" spans="3:14" ht="15.75" x14ac:dyDescent="0.2">
      <c r="C309" s="14">
        <f t="shared" si="16"/>
        <v>262</v>
      </c>
      <c r="D309" s="77"/>
      <c r="E309" s="77"/>
      <c r="F309" s="77"/>
      <c r="G309" s="81"/>
      <c r="H309" s="79"/>
      <c r="I309" s="57">
        <f>IFERROR(IF(M309="ICCP- ICOCIV",VLOOKUP(H309,'INDICES-ICOCIV'!$A$1:$B$313,2,0),IF(M309="IPC",VLOOKUP(H309,'INDICES IPC'!$A$7:$E$1003,2,0),0)),"")</f>
        <v>0</v>
      </c>
      <c r="J309" s="79"/>
      <c r="K309" s="57">
        <f>IFERROR(IF(M309="ICCP- ICOCIV",VLOOKUP(J309,'INDICES-ICOCIV'!$A$1:$B$307,2,0),IF(M309="IPC",VLOOKUP(J309,'INDICES IPC'!$A$7:$E$1003,2,0),0)),"")</f>
        <v>0</v>
      </c>
      <c r="L309" s="58" t="str">
        <f t="shared" si="14"/>
        <v/>
      </c>
      <c r="M309" s="82"/>
      <c r="N309" s="233">
        <f t="shared" si="15"/>
        <v>0</v>
      </c>
    </row>
    <row r="310" spans="3:14" ht="15.75" x14ac:dyDescent="0.2">
      <c r="C310" s="14">
        <f t="shared" si="16"/>
        <v>263</v>
      </c>
      <c r="D310" s="77"/>
      <c r="E310" s="77"/>
      <c r="F310" s="77"/>
      <c r="G310" s="81"/>
      <c r="H310" s="79"/>
      <c r="I310" s="57">
        <f>IFERROR(IF(M310="ICCP- ICOCIV",VLOOKUP(H310,'INDICES-ICOCIV'!$A$1:$B$313,2,0),IF(M310="IPC",VLOOKUP(H310,'INDICES IPC'!$A$7:$E$1003,2,0),0)),"")</f>
        <v>0</v>
      </c>
      <c r="J310" s="79"/>
      <c r="K310" s="57">
        <f>IFERROR(IF(M310="ICCP- ICOCIV",VLOOKUP(J310,'INDICES-ICOCIV'!$A$1:$B$307,2,0),IF(M310="IPC",VLOOKUP(J310,'INDICES IPC'!$A$7:$E$1003,2,0),0)),"")</f>
        <v>0</v>
      </c>
      <c r="L310" s="58" t="str">
        <f t="shared" si="14"/>
        <v/>
      </c>
      <c r="M310" s="82"/>
      <c r="N310" s="233">
        <f t="shared" si="15"/>
        <v>0</v>
      </c>
    </row>
    <row r="311" spans="3:14" ht="15.75" x14ac:dyDescent="0.2">
      <c r="C311" s="14">
        <f t="shared" si="16"/>
        <v>264</v>
      </c>
      <c r="D311" s="77"/>
      <c r="E311" s="77"/>
      <c r="F311" s="77"/>
      <c r="G311" s="81"/>
      <c r="H311" s="79"/>
      <c r="I311" s="57">
        <f>IFERROR(IF(M311="ICCP- ICOCIV",VLOOKUP(H311,'INDICES-ICOCIV'!$A$1:$B$313,2,0),IF(M311="IPC",VLOOKUP(H311,'INDICES IPC'!$A$7:$E$1003,2,0),0)),"")</f>
        <v>0</v>
      </c>
      <c r="J311" s="79"/>
      <c r="K311" s="57">
        <f>IFERROR(IF(M311="ICCP- ICOCIV",VLOOKUP(J311,'INDICES-ICOCIV'!$A$1:$B$307,2,0),IF(M311="IPC",VLOOKUP(J311,'INDICES IPC'!$A$7:$E$1003,2,0),0)),"")</f>
        <v>0</v>
      </c>
      <c r="L311" s="58" t="str">
        <f t="shared" si="14"/>
        <v/>
      </c>
      <c r="M311" s="82"/>
      <c r="N311" s="233">
        <f t="shared" si="15"/>
        <v>0</v>
      </c>
    </row>
    <row r="312" spans="3:14" ht="15.75" x14ac:dyDescent="0.2">
      <c r="C312" s="14">
        <f t="shared" si="16"/>
        <v>265</v>
      </c>
      <c r="D312" s="77"/>
      <c r="E312" s="77"/>
      <c r="F312" s="77"/>
      <c r="G312" s="81"/>
      <c r="H312" s="79"/>
      <c r="I312" s="57">
        <f>IFERROR(IF(M312="ICCP- ICOCIV",VLOOKUP(H312,'INDICES-ICOCIV'!$A$1:$B$313,2,0),IF(M312="IPC",VLOOKUP(H312,'INDICES IPC'!$A$7:$E$1003,2,0),0)),"")</f>
        <v>0</v>
      </c>
      <c r="J312" s="79"/>
      <c r="K312" s="57">
        <f>IFERROR(IF(M312="ICCP- ICOCIV",VLOOKUP(J312,'INDICES-ICOCIV'!$A$1:$B$307,2,0),IF(M312="IPC",VLOOKUP(J312,'INDICES IPC'!$A$7:$E$1003,2,0),0)),"")</f>
        <v>0</v>
      </c>
      <c r="L312" s="58" t="str">
        <f t="shared" si="14"/>
        <v/>
      </c>
      <c r="M312" s="82"/>
      <c r="N312" s="233">
        <f t="shared" si="15"/>
        <v>0</v>
      </c>
    </row>
    <row r="313" spans="3:14" ht="15.75" x14ac:dyDescent="0.2">
      <c r="C313" s="14">
        <f t="shared" si="16"/>
        <v>266</v>
      </c>
      <c r="D313" s="77"/>
      <c r="E313" s="77"/>
      <c r="F313" s="77"/>
      <c r="G313" s="81"/>
      <c r="H313" s="79"/>
      <c r="I313" s="57">
        <f>IFERROR(IF(M313="ICCP- ICOCIV",VLOOKUP(H313,'INDICES-ICOCIV'!$A$1:$B$313,2,0),IF(M313="IPC",VLOOKUP(H313,'INDICES IPC'!$A$7:$E$1003,2,0),0)),"")</f>
        <v>0</v>
      </c>
      <c r="J313" s="79"/>
      <c r="K313" s="57">
        <f>IFERROR(IF(M313="ICCP- ICOCIV",VLOOKUP(J313,'INDICES-ICOCIV'!$A$1:$B$307,2,0),IF(M313="IPC",VLOOKUP(J313,'INDICES IPC'!$A$7:$E$1003,2,0),0)),"")</f>
        <v>0</v>
      </c>
      <c r="L313" s="58" t="str">
        <f t="shared" si="14"/>
        <v/>
      </c>
      <c r="M313" s="82"/>
      <c r="N313" s="233">
        <f t="shared" si="15"/>
        <v>0</v>
      </c>
    </row>
    <row r="314" spans="3:14" ht="15.75" x14ac:dyDescent="0.2">
      <c r="C314" s="14">
        <f t="shared" si="16"/>
        <v>267</v>
      </c>
      <c r="D314" s="77"/>
      <c r="E314" s="77"/>
      <c r="F314" s="77"/>
      <c r="G314" s="81"/>
      <c r="H314" s="79"/>
      <c r="I314" s="57">
        <f>IFERROR(IF(M314="ICCP- ICOCIV",VLOOKUP(H314,'INDICES-ICOCIV'!$A$1:$B$313,2,0),IF(M314="IPC",VLOOKUP(H314,'INDICES IPC'!$A$7:$E$1003,2,0),0)),"")</f>
        <v>0</v>
      </c>
      <c r="J314" s="79"/>
      <c r="K314" s="57">
        <f>IFERROR(IF(M314="ICCP- ICOCIV",VLOOKUP(J314,'INDICES-ICOCIV'!$A$1:$B$307,2,0),IF(M314="IPC",VLOOKUP(J314,'INDICES IPC'!$A$7:$E$1003,2,0),0)),"")</f>
        <v>0</v>
      </c>
      <c r="L314" s="58" t="str">
        <f t="shared" si="14"/>
        <v/>
      </c>
      <c r="M314" s="82"/>
      <c r="N314" s="233">
        <f t="shared" si="15"/>
        <v>0</v>
      </c>
    </row>
    <row r="315" spans="3:14" ht="15.75" x14ac:dyDescent="0.2">
      <c r="C315" s="14">
        <f t="shared" si="16"/>
        <v>268</v>
      </c>
      <c r="D315" s="77"/>
      <c r="E315" s="77"/>
      <c r="F315" s="77"/>
      <c r="G315" s="81"/>
      <c r="H315" s="79"/>
      <c r="I315" s="57">
        <f>IFERROR(IF(M315="ICCP- ICOCIV",VLOOKUP(H315,'INDICES-ICOCIV'!$A$1:$B$313,2,0),IF(M315="IPC",VLOOKUP(H315,'INDICES IPC'!$A$7:$E$1003,2,0),0)),"")</f>
        <v>0</v>
      </c>
      <c r="J315" s="79"/>
      <c r="K315" s="57">
        <f>IFERROR(IF(M315="ICCP- ICOCIV",VLOOKUP(J315,'INDICES-ICOCIV'!$A$1:$B$307,2,0),IF(M315="IPC",VLOOKUP(J315,'INDICES IPC'!$A$7:$E$1003,2,0),0)),"")</f>
        <v>0</v>
      </c>
      <c r="L315" s="58" t="str">
        <f t="shared" si="14"/>
        <v/>
      </c>
      <c r="M315" s="82"/>
      <c r="N315" s="233">
        <f t="shared" si="15"/>
        <v>0</v>
      </c>
    </row>
    <row r="316" spans="3:14" ht="15.75" x14ac:dyDescent="0.2">
      <c r="C316" s="14">
        <f t="shared" si="16"/>
        <v>269</v>
      </c>
      <c r="D316" s="77"/>
      <c r="E316" s="77"/>
      <c r="F316" s="77"/>
      <c r="G316" s="81"/>
      <c r="H316" s="79"/>
      <c r="I316" s="57">
        <f>IFERROR(IF(M316="ICCP- ICOCIV",VLOOKUP(H316,'INDICES-ICOCIV'!$A$1:$B$313,2,0),IF(M316="IPC",VLOOKUP(H316,'INDICES IPC'!$A$7:$E$1003,2,0),0)),"")</f>
        <v>0</v>
      </c>
      <c r="J316" s="79"/>
      <c r="K316" s="57">
        <f>IFERROR(IF(M316="ICCP- ICOCIV",VLOOKUP(J316,'INDICES-ICOCIV'!$A$1:$B$307,2,0),IF(M316="IPC",VLOOKUP(J316,'INDICES IPC'!$A$7:$E$1003,2,0),0)),"")</f>
        <v>0</v>
      </c>
      <c r="L316" s="58" t="str">
        <f t="shared" si="14"/>
        <v/>
      </c>
      <c r="M316" s="82"/>
      <c r="N316" s="233">
        <f t="shared" si="15"/>
        <v>0</v>
      </c>
    </row>
    <row r="317" spans="3:14" ht="15.75" x14ac:dyDescent="0.2">
      <c r="C317" s="14">
        <f t="shared" si="16"/>
        <v>270</v>
      </c>
      <c r="D317" s="77"/>
      <c r="E317" s="77"/>
      <c r="F317" s="77"/>
      <c r="G317" s="81"/>
      <c r="H317" s="79"/>
      <c r="I317" s="57">
        <f>IFERROR(IF(M317="ICCP- ICOCIV",VLOOKUP(H317,'INDICES-ICOCIV'!$A$1:$B$313,2,0),IF(M317="IPC",VLOOKUP(H317,'INDICES IPC'!$A$7:$E$1003,2,0),0)),"")</f>
        <v>0</v>
      </c>
      <c r="J317" s="79"/>
      <c r="K317" s="57">
        <f>IFERROR(IF(M317="ICCP- ICOCIV",VLOOKUP(J317,'INDICES-ICOCIV'!$A$1:$B$307,2,0),IF(M317="IPC",VLOOKUP(J317,'INDICES IPC'!$A$7:$E$1003,2,0),0)),"")</f>
        <v>0</v>
      </c>
      <c r="L317" s="58" t="str">
        <f t="shared" si="14"/>
        <v/>
      </c>
      <c r="M317" s="82"/>
      <c r="N317" s="233">
        <f t="shared" si="15"/>
        <v>0</v>
      </c>
    </row>
    <row r="318" spans="3:14" ht="15.75" x14ac:dyDescent="0.2">
      <c r="C318" s="14">
        <f t="shared" si="16"/>
        <v>271</v>
      </c>
      <c r="D318" s="77"/>
      <c r="E318" s="77"/>
      <c r="F318" s="77"/>
      <c r="G318" s="81"/>
      <c r="H318" s="79"/>
      <c r="I318" s="57">
        <f>IFERROR(IF(M318="ICCP- ICOCIV",VLOOKUP(H318,'INDICES-ICOCIV'!$A$1:$B$313,2,0),IF(M318="IPC",VLOOKUP(H318,'INDICES IPC'!$A$7:$E$1003,2,0),0)),"")</f>
        <v>0</v>
      </c>
      <c r="J318" s="79"/>
      <c r="K318" s="57">
        <f>IFERROR(IF(M318="ICCP- ICOCIV",VLOOKUP(J318,'INDICES-ICOCIV'!$A$1:$B$307,2,0),IF(M318="IPC",VLOOKUP(J318,'INDICES IPC'!$A$7:$E$1003,2,0),0)),"")</f>
        <v>0</v>
      </c>
      <c r="L318" s="58" t="str">
        <f t="shared" si="14"/>
        <v/>
      </c>
      <c r="M318" s="82"/>
      <c r="N318" s="233">
        <f t="shared" si="15"/>
        <v>0</v>
      </c>
    </row>
    <row r="319" spans="3:14" ht="15.75" x14ac:dyDescent="0.2">
      <c r="C319" s="14">
        <f t="shared" si="16"/>
        <v>272</v>
      </c>
      <c r="D319" s="77"/>
      <c r="E319" s="77"/>
      <c r="F319" s="77"/>
      <c r="G319" s="81"/>
      <c r="H319" s="79"/>
      <c r="I319" s="57">
        <f>IFERROR(IF(M319="ICCP- ICOCIV",VLOOKUP(H319,'INDICES-ICOCIV'!$A$1:$B$313,2,0),IF(M319="IPC",VLOOKUP(H319,'INDICES IPC'!$A$7:$E$1003,2,0),0)),"")</f>
        <v>0</v>
      </c>
      <c r="J319" s="79"/>
      <c r="K319" s="57">
        <f>IFERROR(IF(M319="ICCP- ICOCIV",VLOOKUP(J319,'INDICES-ICOCIV'!$A$1:$B$307,2,0),IF(M319="IPC",VLOOKUP(J319,'INDICES IPC'!$A$7:$E$1003,2,0),0)),"")</f>
        <v>0</v>
      </c>
      <c r="L319" s="58" t="str">
        <f t="shared" si="14"/>
        <v/>
      </c>
      <c r="M319" s="82"/>
      <c r="N319" s="233">
        <f t="shared" si="15"/>
        <v>0</v>
      </c>
    </row>
    <row r="320" spans="3:14" ht="15.75" x14ac:dyDescent="0.2">
      <c r="C320" s="14">
        <f t="shared" si="16"/>
        <v>273</v>
      </c>
      <c r="D320" s="77"/>
      <c r="E320" s="77"/>
      <c r="F320" s="77"/>
      <c r="G320" s="81"/>
      <c r="H320" s="79"/>
      <c r="I320" s="57">
        <f>IFERROR(IF(M320="ICCP- ICOCIV",VLOOKUP(H320,'INDICES-ICOCIV'!$A$1:$B$313,2,0),IF(M320="IPC",VLOOKUP(H320,'INDICES IPC'!$A$7:$E$1003,2,0),0)),"")</f>
        <v>0</v>
      </c>
      <c r="J320" s="79"/>
      <c r="K320" s="57">
        <f>IFERROR(IF(M320="ICCP- ICOCIV",VLOOKUP(J320,'INDICES-ICOCIV'!$A$1:$B$307,2,0),IF(M320="IPC",VLOOKUP(J320,'INDICES IPC'!$A$7:$E$1003,2,0),0)),"")</f>
        <v>0</v>
      </c>
      <c r="L320" s="58" t="str">
        <f t="shared" si="14"/>
        <v/>
      </c>
      <c r="M320" s="82"/>
      <c r="N320" s="233">
        <f t="shared" si="15"/>
        <v>0</v>
      </c>
    </row>
    <row r="321" spans="3:14" ht="15.75" x14ac:dyDescent="0.2">
      <c r="C321" s="14">
        <f t="shared" si="16"/>
        <v>274</v>
      </c>
      <c r="D321" s="77"/>
      <c r="E321" s="77"/>
      <c r="F321" s="77"/>
      <c r="G321" s="81"/>
      <c r="H321" s="79"/>
      <c r="I321" s="57">
        <f>IFERROR(IF(M321="ICCP- ICOCIV",VLOOKUP(H321,'INDICES-ICOCIV'!$A$1:$B$313,2,0),IF(M321="IPC",VLOOKUP(H321,'INDICES IPC'!$A$7:$E$1003,2,0),0)),"")</f>
        <v>0</v>
      </c>
      <c r="J321" s="79"/>
      <c r="K321" s="57">
        <f>IFERROR(IF(M321="ICCP- ICOCIV",VLOOKUP(J321,'INDICES-ICOCIV'!$A$1:$B$307,2,0),IF(M321="IPC",VLOOKUP(J321,'INDICES IPC'!$A$7:$E$1003,2,0),0)),"")</f>
        <v>0</v>
      </c>
      <c r="L321" s="58" t="str">
        <f t="shared" si="14"/>
        <v/>
      </c>
      <c r="M321" s="82"/>
      <c r="N321" s="233">
        <f t="shared" si="15"/>
        <v>0</v>
      </c>
    </row>
    <row r="322" spans="3:14" ht="15.75" x14ac:dyDescent="0.2">
      <c r="C322" s="14">
        <f t="shared" si="16"/>
        <v>275</v>
      </c>
      <c r="D322" s="77"/>
      <c r="E322" s="77"/>
      <c r="F322" s="77"/>
      <c r="G322" s="81"/>
      <c r="H322" s="79"/>
      <c r="I322" s="57">
        <f>IFERROR(IF(M322="ICCP- ICOCIV",VLOOKUP(H322,'INDICES-ICOCIV'!$A$1:$B$313,2,0),IF(M322="IPC",VLOOKUP(H322,'INDICES IPC'!$A$7:$E$1003,2,0),0)),"")</f>
        <v>0</v>
      </c>
      <c r="J322" s="79"/>
      <c r="K322" s="57">
        <f>IFERROR(IF(M322="ICCP- ICOCIV",VLOOKUP(J322,'INDICES-ICOCIV'!$A$1:$B$307,2,0),IF(M322="IPC",VLOOKUP(J322,'INDICES IPC'!$A$7:$E$1003,2,0),0)),"")</f>
        <v>0</v>
      </c>
      <c r="L322" s="58" t="str">
        <f t="shared" si="14"/>
        <v/>
      </c>
      <c r="M322" s="82"/>
      <c r="N322" s="233">
        <f t="shared" si="15"/>
        <v>0</v>
      </c>
    </row>
    <row r="323" spans="3:14" ht="15.75" x14ac:dyDescent="0.2">
      <c r="C323" s="14">
        <f t="shared" si="16"/>
        <v>276</v>
      </c>
      <c r="D323" s="77"/>
      <c r="E323" s="77"/>
      <c r="F323" s="77"/>
      <c r="G323" s="81"/>
      <c r="H323" s="79"/>
      <c r="I323" s="57">
        <f>IFERROR(IF(M323="ICCP- ICOCIV",VLOOKUP(H323,'INDICES-ICOCIV'!$A$1:$B$313,2,0),IF(M323="IPC",VLOOKUP(H323,'INDICES IPC'!$A$7:$E$1003,2,0),0)),"")</f>
        <v>0</v>
      </c>
      <c r="J323" s="79"/>
      <c r="K323" s="57">
        <f>IFERROR(IF(M323="ICCP- ICOCIV",VLOOKUP(J323,'INDICES-ICOCIV'!$A$1:$B$307,2,0),IF(M323="IPC",VLOOKUP(J323,'INDICES IPC'!$A$7:$E$1003,2,0),0)),"")</f>
        <v>0</v>
      </c>
      <c r="L323" s="58" t="str">
        <f t="shared" si="14"/>
        <v/>
      </c>
      <c r="M323" s="82"/>
      <c r="N323" s="233">
        <f t="shared" si="15"/>
        <v>0</v>
      </c>
    </row>
    <row r="324" spans="3:14" ht="15.75" x14ac:dyDescent="0.2">
      <c r="C324" s="14">
        <f t="shared" si="16"/>
        <v>277</v>
      </c>
      <c r="D324" s="77"/>
      <c r="E324" s="77"/>
      <c r="F324" s="77"/>
      <c r="G324" s="81"/>
      <c r="H324" s="79"/>
      <c r="I324" s="57">
        <f>IFERROR(IF(M324="ICCP- ICOCIV",VLOOKUP(H324,'INDICES-ICOCIV'!$A$1:$B$313,2,0),IF(M324="IPC",VLOOKUP(H324,'INDICES IPC'!$A$7:$E$1003,2,0),0)),"")</f>
        <v>0</v>
      </c>
      <c r="J324" s="79"/>
      <c r="K324" s="57">
        <f>IFERROR(IF(M324="ICCP- ICOCIV",VLOOKUP(J324,'INDICES-ICOCIV'!$A$1:$B$307,2,0),IF(M324="IPC",VLOOKUP(J324,'INDICES IPC'!$A$7:$E$1003,2,0),0)),"")</f>
        <v>0</v>
      </c>
      <c r="L324" s="58" t="str">
        <f t="shared" si="14"/>
        <v/>
      </c>
      <c r="M324" s="82"/>
      <c r="N324" s="233">
        <f t="shared" si="15"/>
        <v>0</v>
      </c>
    </row>
    <row r="325" spans="3:14" ht="15.75" x14ac:dyDescent="0.2">
      <c r="C325" s="14">
        <f t="shared" si="16"/>
        <v>278</v>
      </c>
      <c r="D325" s="77"/>
      <c r="E325" s="77"/>
      <c r="F325" s="77"/>
      <c r="G325" s="81"/>
      <c r="H325" s="79"/>
      <c r="I325" s="57">
        <f>IFERROR(IF(M325="ICCP- ICOCIV",VLOOKUP(H325,'INDICES-ICOCIV'!$A$1:$B$313,2,0),IF(M325="IPC",VLOOKUP(H325,'INDICES IPC'!$A$7:$E$1003,2,0),0)),"")</f>
        <v>0</v>
      </c>
      <c r="J325" s="79"/>
      <c r="K325" s="57">
        <f>IFERROR(IF(M325="ICCP- ICOCIV",VLOOKUP(J325,'INDICES-ICOCIV'!$A$1:$B$307,2,0),IF(M325="IPC",VLOOKUP(J325,'INDICES IPC'!$A$7:$E$1003,2,0),0)),"")</f>
        <v>0</v>
      </c>
      <c r="L325" s="58" t="str">
        <f t="shared" si="14"/>
        <v/>
      </c>
      <c r="M325" s="82"/>
      <c r="N325" s="233">
        <f t="shared" si="15"/>
        <v>0</v>
      </c>
    </row>
    <row r="326" spans="3:14" ht="15.75" x14ac:dyDescent="0.2">
      <c r="C326" s="14">
        <f t="shared" si="16"/>
        <v>279</v>
      </c>
      <c r="D326" s="77"/>
      <c r="E326" s="77"/>
      <c r="F326" s="77"/>
      <c r="G326" s="81"/>
      <c r="H326" s="79"/>
      <c r="I326" s="57">
        <f>IFERROR(IF(M326="ICCP- ICOCIV",VLOOKUP(H326,'INDICES-ICOCIV'!$A$1:$B$313,2,0),IF(M326="IPC",VLOOKUP(H326,'INDICES IPC'!$A$7:$E$1003,2,0),0)),"")</f>
        <v>0</v>
      </c>
      <c r="J326" s="79"/>
      <c r="K326" s="57">
        <f>IFERROR(IF(M326="ICCP- ICOCIV",VLOOKUP(J326,'INDICES-ICOCIV'!$A$1:$B$307,2,0),IF(M326="IPC",VLOOKUP(J326,'INDICES IPC'!$A$7:$E$1003,2,0),0)),"")</f>
        <v>0</v>
      </c>
      <c r="L326" s="58" t="str">
        <f t="shared" si="14"/>
        <v/>
      </c>
      <c r="M326" s="82"/>
      <c r="N326" s="233">
        <f t="shared" si="15"/>
        <v>0</v>
      </c>
    </row>
    <row r="327" spans="3:14" ht="15.75" x14ac:dyDescent="0.2">
      <c r="C327" s="14">
        <f t="shared" si="16"/>
        <v>280</v>
      </c>
      <c r="D327" s="77"/>
      <c r="E327" s="77"/>
      <c r="F327" s="77"/>
      <c r="G327" s="81"/>
      <c r="H327" s="79"/>
      <c r="I327" s="57">
        <f>IFERROR(IF(M327="ICCP- ICOCIV",VLOOKUP(H327,'INDICES-ICOCIV'!$A$1:$B$313,2,0),IF(M327="IPC",VLOOKUP(H327,'INDICES IPC'!$A$7:$E$1003,2,0),0)),"")</f>
        <v>0</v>
      </c>
      <c r="J327" s="79"/>
      <c r="K327" s="57">
        <f>IFERROR(IF(M327="ICCP- ICOCIV",VLOOKUP(J327,'INDICES-ICOCIV'!$A$1:$B$307,2,0),IF(M327="IPC",VLOOKUP(J327,'INDICES IPC'!$A$7:$E$1003,2,0),0)),"")</f>
        <v>0</v>
      </c>
      <c r="L327" s="58" t="str">
        <f t="shared" si="14"/>
        <v/>
      </c>
      <c r="M327" s="82"/>
      <c r="N327" s="233">
        <f t="shared" si="15"/>
        <v>0</v>
      </c>
    </row>
    <row r="328" spans="3:14" ht="15.75" x14ac:dyDescent="0.2">
      <c r="C328" s="14">
        <f t="shared" si="16"/>
        <v>281</v>
      </c>
      <c r="D328" s="77"/>
      <c r="E328" s="77"/>
      <c r="F328" s="77"/>
      <c r="G328" s="81"/>
      <c r="H328" s="79"/>
      <c r="I328" s="57">
        <f>IFERROR(IF(M328="ICCP- ICOCIV",VLOOKUP(H328,'INDICES-ICOCIV'!$A$1:$B$313,2,0),IF(M328="IPC",VLOOKUP(H328,'INDICES IPC'!$A$7:$E$1003,2,0),0)),"")</f>
        <v>0</v>
      </c>
      <c r="J328" s="79"/>
      <c r="K328" s="57">
        <f>IFERROR(IF(M328="ICCP- ICOCIV",VLOOKUP(J328,'INDICES-ICOCIV'!$A$1:$B$307,2,0),IF(M328="IPC",VLOOKUP(J328,'INDICES IPC'!$A$7:$E$1003,2,0),0)),"")</f>
        <v>0</v>
      </c>
      <c r="L328" s="58" t="str">
        <f t="shared" si="14"/>
        <v/>
      </c>
      <c r="M328" s="82"/>
      <c r="N328" s="233">
        <f t="shared" si="15"/>
        <v>0</v>
      </c>
    </row>
    <row r="329" spans="3:14" ht="15.75" x14ac:dyDescent="0.2">
      <c r="C329" s="14">
        <f t="shared" si="16"/>
        <v>282</v>
      </c>
      <c r="D329" s="77"/>
      <c r="E329" s="77"/>
      <c r="F329" s="77"/>
      <c r="G329" s="81"/>
      <c r="H329" s="79"/>
      <c r="I329" s="57">
        <f>IFERROR(IF(M329="ICCP- ICOCIV",VLOOKUP(H329,'INDICES-ICOCIV'!$A$1:$B$313,2,0),IF(M329="IPC",VLOOKUP(H329,'INDICES IPC'!$A$7:$E$1003,2,0),0)),"")</f>
        <v>0</v>
      </c>
      <c r="J329" s="79"/>
      <c r="K329" s="57">
        <f>IFERROR(IF(M329="ICCP- ICOCIV",VLOOKUP(J329,'INDICES-ICOCIV'!$A$1:$B$307,2,0),IF(M329="IPC",VLOOKUP(J329,'INDICES IPC'!$A$7:$E$1003,2,0),0)),"")</f>
        <v>0</v>
      </c>
      <c r="L329" s="58" t="str">
        <f t="shared" si="14"/>
        <v/>
      </c>
      <c r="M329" s="82"/>
      <c r="N329" s="233">
        <f t="shared" si="15"/>
        <v>0</v>
      </c>
    </row>
    <row r="330" spans="3:14" ht="15.75" x14ac:dyDescent="0.2">
      <c r="C330" s="14">
        <f t="shared" si="16"/>
        <v>283</v>
      </c>
      <c r="D330" s="77"/>
      <c r="E330" s="77"/>
      <c r="F330" s="77"/>
      <c r="G330" s="81"/>
      <c r="H330" s="79"/>
      <c r="I330" s="57">
        <f>IFERROR(IF(M330="ICCP- ICOCIV",VLOOKUP(H330,'INDICES-ICOCIV'!$A$1:$B$313,2,0),IF(M330="IPC",VLOOKUP(H330,'INDICES IPC'!$A$7:$E$1003,2,0),0)),"")</f>
        <v>0</v>
      </c>
      <c r="J330" s="79"/>
      <c r="K330" s="57">
        <f>IFERROR(IF(M330="ICCP- ICOCIV",VLOOKUP(J330,'INDICES-ICOCIV'!$A$1:$B$307,2,0),IF(M330="IPC",VLOOKUP(J330,'INDICES IPC'!$A$7:$E$1003,2,0),0)),"")</f>
        <v>0</v>
      </c>
      <c r="L330" s="58" t="str">
        <f t="shared" si="14"/>
        <v/>
      </c>
      <c r="M330" s="82"/>
      <c r="N330" s="233">
        <f t="shared" si="15"/>
        <v>0</v>
      </c>
    </row>
    <row r="331" spans="3:14" ht="15.75" x14ac:dyDescent="0.2">
      <c r="C331" s="14">
        <f t="shared" si="16"/>
        <v>284</v>
      </c>
      <c r="D331" s="77"/>
      <c r="E331" s="77"/>
      <c r="F331" s="77"/>
      <c r="G331" s="81"/>
      <c r="H331" s="79"/>
      <c r="I331" s="57">
        <f>IFERROR(IF(M331="ICCP- ICOCIV",VLOOKUP(H331,'INDICES-ICOCIV'!$A$1:$B$313,2,0),IF(M331="IPC",VLOOKUP(H331,'INDICES IPC'!$A$7:$E$1003,2,0),0)),"")</f>
        <v>0</v>
      </c>
      <c r="J331" s="79"/>
      <c r="K331" s="57">
        <f>IFERROR(IF(M331="ICCP- ICOCIV",VLOOKUP(J331,'INDICES-ICOCIV'!$A$1:$B$307,2,0),IF(M331="IPC",VLOOKUP(J331,'INDICES IPC'!$A$7:$E$1003,2,0),0)),"")</f>
        <v>0</v>
      </c>
      <c r="L331" s="58" t="str">
        <f t="shared" si="14"/>
        <v/>
      </c>
      <c r="M331" s="82"/>
      <c r="N331" s="233">
        <f t="shared" si="15"/>
        <v>0</v>
      </c>
    </row>
    <row r="332" spans="3:14" ht="15.75" x14ac:dyDescent="0.2">
      <c r="C332" s="14">
        <f t="shared" si="16"/>
        <v>285</v>
      </c>
      <c r="D332" s="77"/>
      <c r="E332" s="77"/>
      <c r="F332" s="77"/>
      <c r="G332" s="81"/>
      <c r="H332" s="79"/>
      <c r="I332" s="57">
        <f>IFERROR(IF(M332="ICCP- ICOCIV",VLOOKUP(H332,'INDICES-ICOCIV'!$A$1:$B$313,2,0),IF(M332="IPC",VLOOKUP(H332,'INDICES IPC'!$A$7:$E$1003,2,0),0)),"")</f>
        <v>0</v>
      </c>
      <c r="J332" s="79"/>
      <c r="K332" s="57">
        <f>IFERROR(IF(M332="ICCP- ICOCIV",VLOOKUP(J332,'INDICES-ICOCIV'!$A$1:$B$307,2,0),IF(M332="IPC",VLOOKUP(J332,'INDICES IPC'!$A$7:$E$1003,2,0),0)),"")</f>
        <v>0</v>
      </c>
      <c r="L332" s="58" t="str">
        <f t="shared" si="14"/>
        <v/>
      </c>
      <c r="M332" s="82"/>
      <c r="N332" s="233">
        <f t="shared" si="15"/>
        <v>0</v>
      </c>
    </row>
    <row r="333" spans="3:14" ht="15.75" x14ac:dyDescent="0.2">
      <c r="C333" s="14">
        <f t="shared" si="16"/>
        <v>286</v>
      </c>
      <c r="D333" s="77"/>
      <c r="E333" s="77"/>
      <c r="F333" s="77"/>
      <c r="G333" s="81"/>
      <c r="H333" s="79"/>
      <c r="I333" s="57">
        <f>IFERROR(IF(M333="ICCP- ICOCIV",VLOOKUP(H333,'INDICES-ICOCIV'!$A$1:$B$313,2,0),IF(M333="IPC",VLOOKUP(H333,'INDICES IPC'!$A$7:$E$1003,2,0),0)),"")</f>
        <v>0</v>
      </c>
      <c r="J333" s="79"/>
      <c r="K333" s="57">
        <f>IFERROR(IF(M333="ICCP- ICOCIV",VLOOKUP(J333,'INDICES-ICOCIV'!$A$1:$B$307,2,0),IF(M333="IPC",VLOOKUP(J333,'INDICES IPC'!$A$7:$E$1003,2,0),0)),"")</f>
        <v>0</v>
      </c>
      <c r="L333" s="58" t="str">
        <f t="shared" si="14"/>
        <v/>
      </c>
      <c r="M333" s="82"/>
      <c r="N333" s="233">
        <f t="shared" si="15"/>
        <v>0</v>
      </c>
    </row>
    <row r="334" spans="3:14" ht="15.75" x14ac:dyDescent="0.2">
      <c r="C334" s="14">
        <f t="shared" si="16"/>
        <v>287</v>
      </c>
      <c r="D334" s="77"/>
      <c r="E334" s="77"/>
      <c r="F334" s="77"/>
      <c r="G334" s="81"/>
      <c r="H334" s="79"/>
      <c r="I334" s="57">
        <f>IFERROR(IF(M334="ICCP- ICOCIV",VLOOKUP(H334,'INDICES-ICOCIV'!$A$1:$B$313,2,0),IF(M334="IPC",VLOOKUP(H334,'INDICES IPC'!$A$7:$E$1003,2,0),0)),"")</f>
        <v>0</v>
      </c>
      <c r="J334" s="79"/>
      <c r="K334" s="57">
        <f>IFERROR(IF(M334="ICCP- ICOCIV",VLOOKUP(J334,'INDICES-ICOCIV'!$A$1:$B$307,2,0),IF(M334="IPC",VLOOKUP(J334,'INDICES IPC'!$A$7:$E$1003,2,0),0)),"")</f>
        <v>0</v>
      </c>
      <c r="L334" s="58" t="str">
        <f t="shared" si="14"/>
        <v/>
      </c>
      <c r="M334" s="82"/>
      <c r="N334" s="233">
        <f t="shared" si="15"/>
        <v>0</v>
      </c>
    </row>
    <row r="335" spans="3:14" ht="15.75" x14ac:dyDescent="0.2">
      <c r="C335" s="14">
        <f t="shared" si="16"/>
        <v>288</v>
      </c>
      <c r="D335" s="77"/>
      <c r="E335" s="77"/>
      <c r="F335" s="77"/>
      <c r="G335" s="81"/>
      <c r="H335" s="79"/>
      <c r="I335" s="57">
        <f>IFERROR(IF(M335="ICCP- ICOCIV",VLOOKUP(H335,'INDICES-ICOCIV'!$A$1:$B$313,2,0),IF(M335="IPC",VLOOKUP(H335,'INDICES IPC'!$A$7:$E$1003,2,0),0)),"")</f>
        <v>0</v>
      </c>
      <c r="J335" s="79"/>
      <c r="K335" s="57">
        <f>IFERROR(IF(M335="ICCP- ICOCIV",VLOOKUP(J335,'INDICES-ICOCIV'!$A$1:$B$307,2,0),IF(M335="IPC",VLOOKUP(J335,'INDICES IPC'!$A$7:$E$1003,2,0),0)),"")</f>
        <v>0</v>
      </c>
      <c r="L335" s="58" t="str">
        <f t="shared" si="14"/>
        <v/>
      </c>
      <c r="M335" s="82"/>
      <c r="N335" s="233">
        <f t="shared" si="15"/>
        <v>0</v>
      </c>
    </row>
    <row r="336" spans="3:14" ht="15.75" x14ac:dyDescent="0.2">
      <c r="C336" s="14">
        <f t="shared" si="16"/>
        <v>289</v>
      </c>
      <c r="D336" s="77"/>
      <c r="E336" s="77"/>
      <c r="F336" s="77"/>
      <c r="G336" s="81"/>
      <c r="H336" s="79"/>
      <c r="I336" s="57">
        <f>IFERROR(IF(M336="ICCP- ICOCIV",VLOOKUP(H336,'INDICES-ICOCIV'!$A$1:$B$313,2,0),IF(M336="IPC",VLOOKUP(H336,'INDICES IPC'!$A$7:$E$1003,2,0),0)),"")</f>
        <v>0</v>
      </c>
      <c r="J336" s="79"/>
      <c r="K336" s="57">
        <f>IFERROR(IF(M336="ICCP- ICOCIV",VLOOKUP(J336,'INDICES-ICOCIV'!$A$1:$B$307,2,0),IF(M336="IPC",VLOOKUP(J336,'INDICES IPC'!$A$7:$E$1003,2,0),0)),"")</f>
        <v>0</v>
      </c>
      <c r="L336" s="58" t="str">
        <f t="shared" si="14"/>
        <v/>
      </c>
      <c r="M336" s="82"/>
      <c r="N336" s="233">
        <f t="shared" si="15"/>
        <v>0</v>
      </c>
    </row>
    <row r="337" spans="3:14" ht="15.75" x14ac:dyDescent="0.2">
      <c r="C337" s="14">
        <f t="shared" si="16"/>
        <v>290</v>
      </c>
      <c r="D337" s="77"/>
      <c r="E337" s="77"/>
      <c r="F337" s="77"/>
      <c r="G337" s="81"/>
      <c r="H337" s="79"/>
      <c r="I337" s="57">
        <f>IFERROR(IF(M337="ICCP- ICOCIV",VLOOKUP(H337,'INDICES-ICOCIV'!$A$1:$B$313,2,0),IF(M337="IPC",VLOOKUP(H337,'INDICES IPC'!$A$7:$E$1003,2,0),0)),"")</f>
        <v>0</v>
      </c>
      <c r="J337" s="79"/>
      <c r="K337" s="57">
        <f>IFERROR(IF(M337="ICCP- ICOCIV",VLOOKUP(J337,'INDICES-ICOCIV'!$A$1:$B$307,2,0),IF(M337="IPC",VLOOKUP(J337,'INDICES IPC'!$A$7:$E$1003,2,0),0)),"")</f>
        <v>0</v>
      </c>
      <c r="L337" s="58" t="str">
        <f t="shared" ref="L337:L400" si="17">+IFERROR((K337/I337),"")</f>
        <v/>
      </c>
      <c r="M337" s="82"/>
      <c r="N337" s="233">
        <f t="shared" ref="N337:N400" si="18">IFERROR(G337*L337,0)</f>
        <v>0</v>
      </c>
    </row>
    <row r="338" spans="3:14" ht="15.75" x14ac:dyDescent="0.2">
      <c r="C338" s="14">
        <f t="shared" ref="C338:C401" si="19">+C337+1</f>
        <v>291</v>
      </c>
      <c r="D338" s="77"/>
      <c r="E338" s="77"/>
      <c r="F338" s="77"/>
      <c r="G338" s="81"/>
      <c r="H338" s="79"/>
      <c r="I338" s="57">
        <f>IFERROR(IF(M338="ICCP- ICOCIV",VLOOKUP(H338,'INDICES-ICOCIV'!$A$1:$B$313,2,0),IF(M338="IPC",VLOOKUP(H338,'INDICES IPC'!$A$7:$E$1003,2,0),0)),"")</f>
        <v>0</v>
      </c>
      <c r="J338" s="79"/>
      <c r="K338" s="57">
        <f>IFERROR(IF(M338="ICCP- ICOCIV",VLOOKUP(J338,'INDICES-ICOCIV'!$A$1:$B$307,2,0),IF(M338="IPC",VLOOKUP(J338,'INDICES IPC'!$A$7:$E$1003,2,0),0)),"")</f>
        <v>0</v>
      </c>
      <c r="L338" s="58" t="str">
        <f t="shared" si="17"/>
        <v/>
      </c>
      <c r="M338" s="82"/>
      <c r="N338" s="233">
        <f t="shared" si="18"/>
        <v>0</v>
      </c>
    </row>
    <row r="339" spans="3:14" ht="15.75" x14ac:dyDescent="0.2">
      <c r="C339" s="14">
        <f t="shared" si="19"/>
        <v>292</v>
      </c>
      <c r="D339" s="77"/>
      <c r="E339" s="77"/>
      <c r="F339" s="77"/>
      <c r="G339" s="81"/>
      <c r="H339" s="79"/>
      <c r="I339" s="57">
        <f>IFERROR(IF(M339="ICCP- ICOCIV",VLOOKUP(H339,'INDICES-ICOCIV'!$A$1:$B$313,2,0),IF(M339="IPC",VLOOKUP(H339,'INDICES IPC'!$A$7:$E$1003,2,0),0)),"")</f>
        <v>0</v>
      </c>
      <c r="J339" s="79"/>
      <c r="K339" s="57">
        <f>IFERROR(IF(M339="ICCP- ICOCIV",VLOOKUP(J339,'INDICES-ICOCIV'!$A$1:$B$307,2,0),IF(M339="IPC",VLOOKUP(J339,'INDICES IPC'!$A$7:$E$1003,2,0),0)),"")</f>
        <v>0</v>
      </c>
      <c r="L339" s="58" t="str">
        <f t="shared" si="17"/>
        <v/>
      </c>
      <c r="M339" s="82"/>
      <c r="N339" s="233">
        <f t="shared" si="18"/>
        <v>0</v>
      </c>
    </row>
    <row r="340" spans="3:14" ht="15.75" x14ac:dyDescent="0.2">
      <c r="C340" s="14">
        <f t="shared" si="19"/>
        <v>293</v>
      </c>
      <c r="D340" s="77"/>
      <c r="E340" s="77"/>
      <c r="F340" s="77"/>
      <c r="G340" s="81"/>
      <c r="H340" s="79"/>
      <c r="I340" s="57">
        <f>IFERROR(IF(M340="ICCP- ICOCIV",VLOOKUP(H340,'INDICES-ICOCIV'!$A$1:$B$313,2,0),IF(M340="IPC",VLOOKUP(H340,'INDICES IPC'!$A$7:$E$1003,2,0),0)),"")</f>
        <v>0</v>
      </c>
      <c r="J340" s="79"/>
      <c r="K340" s="57">
        <f>IFERROR(IF(M340="ICCP- ICOCIV",VLOOKUP(J340,'INDICES-ICOCIV'!$A$1:$B$307,2,0),IF(M340="IPC",VLOOKUP(J340,'INDICES IPC'!$A$7:$E$1003,2,0),0)),"")</f>
        <v>0</v>
      </c>
      <c r="L340" s="58" t="str">
        <f t="shared" si="17"/>
        <v/>
      </c>
      <c r="M340" s="82"/>
      <c r="N340" s="233">
        <f t="shared" si="18"/>
        <v>0</v>
      </c>
    </row>
    <row r="341" spans="3:14" ht="15.75" x14ac:dyDescent="0.2">
      <c r="C341" s="14">
        <f t="shared" si="19"/>
        <v>294</v>
      </c>
      <c r="D341" s="77"/>
      <c r="E341" s="77"/>
      <c r="F341" s="77"/>
      <c r="G341" s="81"/>
      <c r="H341" s="79"/>
      <c r="I341" s="57">
        <f>IFERROR(IF(M341="ICCP- ICOCIV",VLOOKUP(H341,'INDICES-ICOCIV'!$A$1:$B$313,2,0),IF(M341="IPC",VLOOKUP(H341,'INDICES IPC'!$A$7:$E$1003,2,0),0)),"")</f>
        <v>0</v>
      </c>
      <c r="J341" s="79"/>
      <c r="K341" s="57">
        <f>IFERROR(IF(M341="ICCP- ICOCIV",VLOOKUP(J341,'INDICES-ICOCIV'!$A$1:$B$307,2,0),IF(M341="IPC",VLOOKUP(J341,'INDICES IPC'!$A$7:$E$1003,2,0),0)),"")</f>
        <v>0</v>
      </c>
      <c r="L341" s="58" t="str">
        <f t="shared" si="17"/>
        <v/>
      </c>
      <c r="M341" s="82"/>
      <c r="N341" s="233">
        <f t="shared" si="18"/>
        <v>0</v>
      </c>
    </row>
    <row r="342" spans="3:14" ht="15.75" x14ac:dyDescent="0.2">
      <c r="C342" s="14">
        <f t="shared" si="19"/>
        <v>295</v>
      </c>
      <c r="D342" s="77"/>
      <c r="E342" s="77"/>
      <c r="F342" s="77"/>
      <c r="G342" s="81"/>
      <c r="H342" s="79"/>
      <c r="I342" s="57">
        <f>IFERROR(IF(M342="ICCP- ICOCIV",VLOOKUP(H342,'INDICES-ICOCIV'!$A$1:$B$313,2,0),IF(M342="IPC",VLOOKUP(H342,'INDICES IPC'!$A$7:$E$1003,2,0),0)),"")</f>
        <v>0</v>
      </c>
      <c r="J342" s="79"/>
      <c r="K342" s="57">
        <f>IFERROR(IF(M342="ICCP- ICOCIV",VLOOKUP(J342,'INDICES-ICOCIV'!$A$1:$B$307,2,0),IF(M342="IPC",VLOOKUP(J342,'INDICES IPC'!$A$7:$E$1003,2,0),0)),"")</f>
        <v>0</v>
      </c>
      <c r="L342" s="58" t="str">
        <f t="shared" si="17"/>
        <v/>
      </c>
      <c r="M342" s="82"/>
      <c r="N342" s="233">
        <f t="shared" si="18"/>
        <v>0</v>
      </c>
    </row>
    <row r="343" spans="3:14" ht="15.75" x14ac:dyDescent="0.2">
      <c r="C343" s="14">
        <f t="shared" si="19"/>
        <v>296</v>
      </c>
      <c r="D343" s="77"/>
      <c r="E343" s="77"/>
      <c r="F343" s="77"/>
      <c r="G343" s="81"/>
      <c r="H343" s="79"/>
      <c r="I343" s="57">
        <f>IFERROR(IF(M343="ICCP- ICOCIV",VLOOKUP(H343,'INDICES-ICOCIV'!$A$1:$B$313,2,0),IF(M343="IPC",VLOOKUP(H343,'INDICES IPC'!$A$7:$E$1003,2,0),0)),"")</f>
        <v>0</v>
      </c>
      <c r="J343" s="79"/>
      <c r="K343" s="57">
        <f>IFERROR(IF(M343="ICCP- ICOCIV",VLOOKUP(J343,'INDICES-ICOCIV'!$A$1:$B$307,2,0),IF(M343="IPC",VLOOKUP(J343,'INDICES IPC'!$A$7:$E$1003,2,0),0)),"")</f>
        <v>0</v>
      </c>
      <c r="L343" s="58" t="str">
        <f t="shared" si="17"/>
        <v/>
      </c>
      <c r="M343" s="82"/>
      <c r="N343" s="233">
        <f t="shared" si="18"/>
        <v>0</v>
      </c>
    </row>
    <row r="344" spans="3:14" ht="15.75" x14ac:dyDescent="0.2">
      <c r="C344" s="14">
        <f t="shared" si="19"/>
        <v>297</v>
      </c>
      <c r="D344" s="77"/>
      <c r="E344" s="77"/>
      <c r="F344" s="77"/>
      <c r="G344" s="81"/>
      <c r="H344" s="79"/>
      <c r="I344" s="57">
        <f>IFERROR(IF(M344="ICCP- ICOCIV",VLOOKUP(H344,'INDICES-ICOCIV'!$A$1:$B$313,2,0),IF(M344="IPC",VLOOKUP(H344,'INDICES IPC'!$A$7:$E$1003,2,0),0)),"")</f>
        <v>0</v>
      </c>
      <c r="J344" s="79"/>
      <c r="K344" s="57">
        <f>IFERROR(IF(M344="ICCP- ICOCIV",VLOOKUP(J344,'INDICES-ICOCIV'!$A$1:$B$307,2,0),IF(M344="IPC",VLOOKUP(J344,'INDICES IPC'!$A$7:$E$1003,2,0),0)),"")</f>
        <v>0</v>
      </c>
      <c r="L344" s="58" t="str">
        <f t="shared" si="17"/>
        <v/>
      </c>
      <c r="M344" s="82"/>
      <c r="N344" s="233">
        <f t="shared" si="18"/>
        <v>0</v>
      </c>
    </row>
    <row r="345" spans="3:14" ht="15.75" x14ac:dyDescent="0.2">
      <c r="C345" s="14">
        <f t="shared" si="19"/>
        <v>298</v>
      </c>
      <c r="D345" s="77"/>
      <c r="E345" s="77"/>
      <c r="F345" s="77"/>
      <c r="G345" s="81"/>
      <c r="H345" s="79"/>
      <c r="I345" s="57">
        <f>IFERROR(IF(M345="ICCP- ICOCIV",VLOOKUP(H345,'INDICES-ICOCIV'!$A$1:$B$313,2,0),IF(M345="IPC",VLOOKUP(H345,'INDICES IPC'!$A$7:$E$1003,2,0),0)),"")</f>
        <v>0</v>
      </c>
      <c r="J345" s="79"/>
      <c r="K345" s="57">
        <f>IFERROR(IF(M345="ICCP- ICOCIV",VLOOKUP(J345,'INDICES-ICOCIV'!$A$1:$B$307,2,0),IF(M345="IPC",VLOOKUP(J345,'INDICES IPC'!$A$7:$E$1003,2,0),0)),"")</f>
        <v>0</v>
      </c>
      <c r="L345" s="58" t="str">
        <f t="shared" si="17"/>
        <v/>
      </c>
      <c r="M345" s="82"/>
      <c r="N345" s="233">
        <f t="shared" si="18"/>
        <v>0</v>
      </c>
    </row>
    <row r="346" spans="3:14" ht="15.75" x14ac:dyDescent="0.2">
      <c r="C346" s="14">
        <f t="shared" si="19"/>
        <v>299</v>
      </c>
      <c r="D346" s="77"/>
      <c r="E346" s="77"/>
      <c r="F346" s="77"/>
      <c r="G346" s="81"/>
      <c r="H346" s="79"/>
      <c r="I346" s="57">
        <f>IFERROR(IF(M346="ICCP- ICOCIV",VLOOKUP(H346,'INDICES-ICOCIV'!$A$1:$B$313,2,0),IF(M346="IPC",VLOOKUP(H346,'INDICES IPC'!$A$7:$E$1003,2,0),0)),"")</f>
        <v>0</v>
      </c>
      <c r="J346" s="79"/>
      <c r="K346" s="57">
        <f>IFERROR(IF(M346="ICCP- ICOCIV",VLOOKUP(J346,'INDICES-ICOCIV'!$A$1:$B$307,2,0),IF(M346="IPC",VLOOKUP(J346,'INDICES IPC'!$A$7:$E$1003,2,0),0)),"")</f>
        <v>0</v>
      </c>
      <c r="L346" s="58" t="str">
        <f t="shared" si="17"/>
        <v/>
      </c>
      <c r="M346" s="82"/>
      <c r="N346" s="233">
        <f t="shared" si="18"/>
        <v>0</v>
      </c>
    </row>
    <row r="347" spans="3:14" ht="15.75" x14ac:dyDescent="0.2">
      <c r="C347" s="14">
        <f t="shared" si="19"/>
        <v>300</v>
      </c>
      <c r="D347" s="77"/>
      <c r="E347" s="77"/>
      <c r="F347" s="77"/>
      <c r="G347" s="81"/>
      <c r="H347" s="79"/>
      <c r="I347" s="57">
        <f>IFERROR(IF(M347="ICCP- ICOCIV",VLOOKUP(H347,'INDICES-ICOCIV'!$A$1:$B$313,2,0),IF(M347="IPC",VLOOKUP(H347,'INDICES IPC'!$A$7:$E$1003,2,0),0)),"")</f>
        <v>0</v>
      </c>
      <c r="J347" s="79"/>
      <c r="K347" s="57">
        <f>IFERROR(IF(M347="ICCP- ICOCIV",VLOOKUP(J347,'INDICES-ICOCIV'!$A$1:$B$307,2,0),IF(M347="IPC",VLOOKUP(J347,'INDICES IPC'!$A$7:$E$1003,2,0),0)),"")</f>
        <v>0</v>
      </c>
      <c r="L347" s="58" t="str">
        <f t="shared" si="17"/>
        <v/>
      </c>
      <c r="M347" s="82"/>
      <c r="N347" s="233">
        <f t="shared" si="18"/>
        <v>0</v>
      </c>
    </row>
    <row r="348" spans="3:14" ht="15.75" x14ac:dyDescent="0.2">
      <c r="C348" s="14">
        <f t="shared" si="19"/>
        <v>301</v>
      </c>
      <c r="D348" s="77"/>
      <c r="E348" s="77"/>
      <c r="F348" s="77"/>
      <c r="G348" s="81"/>
      <c r="H348" s="79"/>
      <c r="I348" s="57">
        <f>IFERROR(IF(M348="ICCP- ICOCIV",VLOOKUP(H348,'INDICES-ICOCIV'!$A$1:$B$313,2,0),IF(M348="IPC",VLOOKUP(H348,'INDICES IPC'!$A$7:$E$1003,2,0),0)),"")</f>
        <v>0</v>
      </c>
      <c r="J348" s="79"/>
      <c r="K348" s="57">
        <f>IFERROR(IF(M348="ICCP- ICOCIV",VLOOKUP(J348,'INDICES-ICOCIV'!$A$1:$B$307,2,0),IF(M348="IPC",VLOOKUP(J348,'INDICES IPC'!$A$7:$E$1003,2,0),0)),"")</f>
        <v>0</v>
      </c>
      <c r="L348" s="58" t="str">
        <f t="shared" si="17"/>
        <v/>
      </c>
      <c r="M348" s="82"/>
      <c r="N348" s="233">
        <f t="shared" si="18"/>
        <v>0</v>
      </c>
    </row>
    <row r="349" spans="3:14" ht="15.75" x14ac:dyDescent="0.2">
      <c r="C349" s="14">
        <f t="shared" si="19"/>
        <v>302</v>
      </c>
      <c r="D349" s="77"/>
      <c r="E349" s="77"/>
      <c r="F349" s="77"/>
      <c r="G349" s="81"/>
      <c r="H349" s="79"/>
      <c r="I349" s="57">
        <f>IFERROR(IF(M349="ICCP- ICOCIV",VLOOKUP(H349,'INDICES-ICOCIV'!$A$1:$B$313,2,0),IF(M349="IPC",VLOOKUP(H349,'INDICES IPC'!$A$7:$E$1003,2,0),0)),"")</f>
        <v>0</v>
      </c>
      <c r="J349" s="79"/>
      <c r="K349" s="57">
        <f>IFERROR(IF(M349="ICCP- ICOCIV",VLOOKUP(J349,'INDICES-ICOCIV'!$A$1:$B$307,2,0),IF(M349="IPC",VLOOKUP(J349,'INDICES IPC'!$A$7:$E$1003,2,0),0)),"")</f>
        <v>0</v>
      </c>
      <c r="L349" s="58" t="str">
        <f t="shared" si="17"/>
        <v/>
      </c>
      <c r="M349" s="82"/>
      <c r="N349" s="233">
        <f t="shared" si="18"/>
        <v>0</v>
      </c>
    </row>
    <row r="350" spans="3:14" ht="15.75" x14ac:dyDescent="0.2">
      <c r="C350" s="14">
        <f t="shared" si="19"/>
        <v>303</v>
      </c>
      <c r="D350" s="77"/>
      <c r="E350" s="77"/>
      <c r="F350" s="77"/>
      <c r="G350" s="81"/>
      <c r="H350" s="79"/>
      <c r="I350" s="57">
        <f>IFERROR(IF(M350="ICCP- ICOCIV",VLOOKUP(H350,'INDICES-ICOCIV'!$A$1:$B$313,2,0),IF(M350="IPC",VLOOKUP(H350,'INDICES IPC'!$A$7:$E$1003,2,0),0)),"")</f>
        <v>0</v>
      </c>
      <c r="J350" s="79"/>
      <c r="K350" s="57">
        <f>IFERROR(IF(M350="ICCP- ICOCIV",VLOOKUP(J350,'INDICES-ICOCIV'!$A$1:$B$307,2,0),IF(M350="IPC",VLOOKUP(J350,'INDICES IPC'!$A$7:$E$1003,2,0),0)),"")</f>
        <v>0</v>
      </c>
      <c r="L350" s="58" t="str">
        <f t="shared" si="17"/>
        <v/>
      </c>
      <c r="M350" s="82"/>
      <c r="N350" s="233">
        <f t="shared" si="18"/>
        <v>0</v>
      </c>
    </row>
    <row r="351" spans="3:14" ht="15.75" x14ac:dyDescent="0.2">
      <c r="C351" s="14">
        <f t="shared" si="19"/>
        <v>304</v>
      </c>
      <c r="D351" s="77"/>
      <c r="E351" s="77"/>
      <c r="F351" s="77"/>
      <c r="G351" s="81"/>
      <c r="H351" s="79"/>
      <c r="I351" s="57">
        <f>IFERROR(IF(M351="ICCP- ICOCIV",VLOOKUP(H351,'INDICES-ICOCIV'!$A$1:$B$313,2,0),IF(M351="IPC",VLOOKUP(H351,'INDICES IPC'!$A$7:$E$1003,2,0),0)),"")</f>
        <v>0</v>
      </c>
      <c r="J351" s="79"/>
      <c r="K351" s="57">
        <f>IFERROR(IF(M351="ICCP- ICOCIV",VLOOKUP(J351,'INDICES-ICOCIV'!$A$1:$B$307,2,0),IF(M351="IPC",VLOOKUP(J351,'INDICES IPC'!$A$7:$E$1003,2,0),0)),"")</f>
        <v>0</v>
      </c>
      <c r="L351" s="58" t="str">
        <f t="shared" si="17"/>
        <v/>
      </c>
      <c r="M351" s="82"/>
      <c r="N351" s="233">
        <f t="shared" si="18"/>
        <v>0</v>
      </c>
    </row>
    <row r="352" spans="3:14" ht="15.75" x14ac:dyDescent="0.2">
      <c r="C352" s="14">
        <f t="shared" si="19"/>
        <v>305</v>
      </c>
      <c r="D352" s="77"/>
      <c r="E352" s="77"/>
      <c r="F352" s="77"/>
      <c r="G352" s="81"/>
      <c r="H352" s="79"/>
      <c r="I352" s="57">
        <f>IFERROR(IF(M352="ICCP- ICOCIV",VLOOKUP(H352,'INDICES-ICOCIV'!$A$1:$B$313,2,0),IF(M352="IPC",VLOOKUP(H352,'INDICES IPC'!$A$7:$E$1003,2,0),0)),"")</f>
        <v>0</v>
      </c>
      <c r="J352" s="79"/>
      <c r="K352" s="57">
        <f>IFERROR(IF(M352="ICCP- ICOCIV",VLOOKUP(J352,'INDICES-ICOCIV'!$A$1:$B$307,2,0),IF(M352="IPC",VLOOKUP(J352,'INDICES IPC'!$A$7:$E$1003,2,0),0)),"")</f>
        <v>0</v>
      </c>
      <c r="L352" s="58" t="str">
        <f t="shared" si="17"/>
        <v/>
      </c>
      <c r="M352" s="82"/>
      <c r="N352" s="233">
        <f t="shared" si="18"/>
        <v>0</v>
      </c>
    </row>
    <row r="353" spans="3:14" ht="15.75" x14ac:dyDescent="0.2">
      <c r="C353" s="14">
        <f t="shared" si="19"/>
        <v>306</v>
      </c>
      <c r="D353" s="77"/>
      <c r="E353" s="77"/>
      <c r="F353" s="77"/>
      <c r="G353" s="81"/>
      <c r="H353" s="79"/>
      <c r="I353" s="57">
        <f>IFERROR(IF(M353="ICCP- ICOCIV",VLOOKUP(H353,'INDICES-ICOCIV'!$A$1:$B$313,2,0),IF(M353="IPC",VLOOKUP(H353,'INDICES IPC'!$A$7:$E$1003,2,0),0)),"")</f>
        <v>0</v>
      </c>
      <c r="J353" s="79"/>
      <c r="K353" s="57">
        <f>IFERROR(IF(M353="ICCP- ICOCIV",VLOOKUP(J353,'INDICES-ICOCIV'!$A$1:$B$307,2,0),IF(M353="IPC",VLOOKUP(J353,'INDICES IPC'!$A$7:$E$1003,2,0),0)),"")</f>
        <v>0</v>
      </c>
      <c r="L353" s="58" t="str">
        <f t="shared" si="17"/>
        <v/>
      </c>
      <c r="M353" s="82"/>
      <c r="N353" s="233">
        <f t="shared" si="18"/>
        <v>0</v>
      </c>
    </row>
    <row r="354" spans="3:14" ht="15.75" x14ac:dyDescent="0.2">
      <c r="C354" s="14">
        <f t="shared" si="19"/>
        <v>307</v>
      </c>
      <c r="D354" s="77"/>
      <c r="E354" s="77"/>
      <c r="F354" s="77"/>
      <c r="G354" s="81"/>
      <c r="H354" s="79"/>
      <c r="I354" s="57">
        <f>IFERROR(IF(M354="ICCP- ICOCIV",VLOOKUP(H354,'INDICES-ICOCIV'!$A$1:$B$313,2,0),IF(M354="IPC",VLOOKUP(H354,'INDICES IPC'!$A$7:$E$1003,2,0),0)),"")</f>
        <v>0</v>
      </c>
      <c r="J354" s="79"/>
      <c r="K354" s="57">
        <f>IFERROR(IF(M354="ICCP- ICOCIV",VLOOKUP(J354,'INDICES-ICOCIV'!$A$1:$B$307,2,0),IF(M354="IPC",VLOOKUP(J354,'INDICES IPC'!$A$7:$E$1003,2,0),0)),"")</f>
        <v>0</v>
      </c>
      <c r="L354" s="58" t="str">
        <f t="shared" si="17"/>
        <v/>
      </c>
      <c r="M354" s="82"/>
      <c r="N354" s="233">
        <f t="shared" si="18"/>
        <v>0</v>
      </c>
    </row>
    <row r="355" spans="3:14" ht="15.75" x14ac:dyDescent="0.2">
      <c r="C355" s="14">
        <f t="shared" si="19"/>
        <v>308</v>
      </c>
      <c r="D355" s="77"/>
      <c r="E355" s="77"/>
      <c r="F355" s="77"/>
      <c r="G355" s="81"/>
      <c r="H355" s="79"/>
      <c r="I355" s="57">
        <f>IFERROR(IF(M355="ICCP- ICOCIV",VLOOKUP(H355,'INDICES-ICOCIV'!$A$1:$B$313,2,0),IF(M355="IPC",VLOOKUP(H355,'INDICES IPC'!$A$7:$E$1003,2,0),0)),"")</f>
        <v>0</v>
      </c>
      <c r="J355" s="79"/>
      <c r="K355" s="57">
        <f>IFERROR(IF(M355="ICCP- ICOCIV",VLOOKUP(J355,'INDICES-ICOCIV'!$A$1:$B$307,2,0),IF(M355="IPC",VLOOKUP(J355,'INDICES IPC'!$A$7:$E$1003,2,0),0)),"")</f>
        <v>0</v>
      </c>
      <c r="L355" s="58" t="str">
        <f t="shared" si="17"/>
        <v/>
      </c>
      <c r="M355" s="82"/>
      <c r="N355" s="233">
        <f t="shared" si="18"/>
        <v>0</v>
      </c>
    </row>
    <row r="356" spans="3:14" ht="15.75" x14ac:dyDescent="0.2">
      <c r="C356" s="14">
        <f t="shared" si="19"/>
        <v>309</v>
      </c>
      <c r="D356" s="77"/>
      <c r="E356" s="77"/>
      <c r="F356" s="77"/>
      <c r="G356" s="81"/>
      <c r="H356" s="79"/>
      <c r="I356" s="57">
        <f>IFERROR(IF(M356="ICCP- ICOCIV",VLOOKUP(H356,'INDICES-ICOCIV'!$A$1:$B$313,2,0),IF(M356="IPC",VLOOKUP(H356,'INDICES IPC'!$A$7:$E$1003,2,0),0)),"")</f>
        <v>0</v>
      </c>
      <c r="J356" s="79"/>
      <c r="K356" s="57">
        <f>IFERROR(IF(M356="ICCP- ICOCIV",VLOOKUP(J356,'INDICES-ICOCIV'!$A$1:$B$307,2,0),IF(M356="IPC",VLOOKUP(J356,'INDICES IPC'!$A$7:$E$1003,2,0),0)),"")</f>
        <v>0</v>
      </c>
      <c r="L356" s="58" t="str">
        <f t="shared" si="17"/>
        <v/>
      </c>
      <c r="M356" s="82"/>
      <c r="N356" s="233">
        <f t="shared" si="18"/>
        <v>0</v>
      </c>
    </row>
    <row r="357" spans="3:14" ht="15.75" x14ac:dyDescent="0.2">
      <c r="C357" s="14">
        <f t="shared" si="19"/>
        <v>310</v>
      </c>
      <c r="D357" s="77"/>
      <c r="E357" s="77"/>
      <c r="F357" s="77"/>
      <c r="G357" s="81"/>
      <c r="H357" s="79"/>
      <c r="I357" s="57">
        <f>IFERROR(IF(M357="ICCP- ICOCIV",VLOOKUP(H357,'INDICES-ICOCIV'!$A$1:$B$313,2,0),IF(M357="IPC",VLOOKUP(H357,'INDICES IPC'!$A$7:$E$1003,2,0),0)),"")</f>
        <v>0</v>
      </c>
      <c r="J357" s="79"/>
      <c r="K357" s="57">
        <f>IFERROR(IF(M357="ICCP- ICOCIV",VLOOKUP(J357,'INDICES-ICOCIV'!$A$1:$B$307,2,0),IF(M357="IPC",VLOOKUP(J357,'INDICES IPC'!$A$7:$E$1003,2,0),0)),"")</f>
        <v>0</v>
      </c>
      <c r="L357" s="58" t="str">
        <f t="shared" si="17"/>
        <v/>
      </c>
      <c r="M357" s="82"/>
      <c r="N357" s="233">
        <f t="shared" si="18"/>
        <v>0</v>
      </c>
    </row>
    <row r="358" spans="3:14" ht="15.75" x14ac:dyDescent="0.2">
      <c r="C358" s="14">
        <f t="shared" si="19"/>
        <v>311</v>
      </c>
      <c r="D358" s="77"/>
      <c r="E358" s="77"/>
      <c r="F358" s="77"/>
      <c r="G358" s="81"/>
      <c r="H358" s="79"/>
      <c r="I358" s="57">
        <f>IFERROR(IF(M358="ICCP- ICOCIV",VLOOKUP(H358,'INDICES-ICOCIV'!$A$1:$B$313,2,0),IF(M358="IPC",VLOOKUP(H358,'INDICES IPC'!$A$7:$E$1003,2,0),0)),"")</f>
        <v>0</v>
      </c>
      <c r="J358" s="79"/>
      <c r="K358" s="57">
        <f>IFERROR(IF(M358="ICCP- ICOCIV",VLOOKUP(J358,'INDICES-ICOCIV'!$A$1:$B$307,2,0),IF(M358="IPC",VLOOKUP(J358,'INDICES IPC'!$A$7:$E$1003,2,0),0)),"")</f>
        <v>0</v>
      </c>
      <c r="L358" s="58" t="str">
        <f t="shared" si="17"/>
        <v/>
      </c>
      <c r="M358" s="82"/>
      <c r="N358" s="233">
        <f t="shared" si="18"/>
        <v>0</v>
      </c>
    </row>
    <row r="359" spans="3:14" ht="15.75" x14ac:dyDescent="0.2">
      <c r="C359" s="14">
        <f t="shared" si="19"/>
        <v>312</v>
      </c>
      <c r="D359" s="77"/>
      <c r="E359" s="77"/>
      <c r="F359" s="77"/>
      <c r="G359" s="81"/>
      <c r="H359" s="79"/>
      <c r="I359" s="57">
        <f>IFERROR(IF(M359="ICCP- ICOCIV",VLOOKUP(H359,'INDICES-ICOCIV'!$A$1:$B$313,2,0),IF(M359="IPC",VLOOKUP(H359,'INDICES IPC'!$A$7:$E$1003,2,0),0)),"")</f>
        <v>0</v>
      </c>
      <c r="J359" s="79"/>
      <c r="K359" s="57">
        <f>IFERROR(IF(M359="ICCP- ICOCIV",VLOOKUP(J359,'INDICES-ICOCIV'!$A$1:$B$307,2,0),IF(M359="IPC",VLOOKUP(J359,'INDICES IPC'!$A$7:$E$1003,2,0),0)),"")</f>
        <v>0</v>
      </c>
      <c r="L359" s="58" t="str">
        <f t="shared" si="17"/>
        <v/>
      </c>
      <c r="M359" s="82"/>
      <c r="N359" s="233">
        <f t="shared" si="18"/>
        <v>0</v>
      </c>
    </row>
    <row r="360" spans="3:14" ht="15.75" x14ac:dyDescent="0.2">
      <c r="C360" s="14">
        <f t="shared" si="19"/>
        <v>313</v>
      </c>
      <c r="D360" s="77"/>
      <c r="E360" s="77"/>
      <c r="F360" s="77"/>
      <c r="G360" s="81"/>
      <c r="H360" s="79"/>
      <c r="I360" s="57">
        <f>IFERROR(IF(M360="ICCP- ICOCIV",VLOOKUP(H360,'INDICES-ICOCIV'!$A$1:$B$313,2,0),IF(M360="IPC",VLOOKUP(H360,'INDICES IPC'!$A$7:$E$1003,2,0),0)),"")</f>
        <v>0</v>
      </c>
      <c r="J360" s="79"/>
      <c r="K360" s="57">
        <f>IFERROR(IF(M360="ICCP- ICOCIV",VLOOKUP(J360,'INDICES-ICOCIV'!$A$1:$B$307,2,0),IF(M360="IPC",VLOOKUP(J360,'INDICES IPC'!$A$7:$E$1003,2,0),0)),"")</f>
        <v>0</v>
      </c>
      <c r="L360" s="58" t="str">
        <f t="shared" si="17"/>
        <v/>
      </c>
      <c r="M360" s="82"/>
      <c r="N360" s="233">
        <f t="shared" si="18"/>
        <v>0</v>
      </c>
    </row>
    <row r="361" spans="3:14" ht="15.75" x14ac:dyDescent="0.2">
      <c r="C361" s="14">
        <f t="shared" si="19"/>
        <v>314</v>
      </c>
      <c r="D361" s="77"/>
      <c r="E361" s="77"/>
      <c r="F361" s="77"/>
      <c r="G361" s="81"/>
      <c r="H361" s="79"/>
      <c r="I361" s="57">
        <f>IFERROR(IF(M361="ICCP- ICOCIV",VLOOKUP(H361,'INDICES-ICOCIV'!$A$1:$B$313,2,0),IF(M361="IPC",VLOOKUP(H361,'INDICES IPC'!$A$7:$E$1003,2,0),0)),"")</f>
        <v>0</v>
      </c>
      <c r="J361" s="79"/>
      <c r="K361" s="57">
        <f>IFERROR(IF(M361="ICCP- ICOCIV",VLOOKUP(J361,'INDICES-ICOCIV'!$A$1:$B$307,2,0),IF(M361="IPC",VLOOKUP(J361,'INDICES IPC'!$A$7:$E$1003,2,0),0)),"")</f>
        <v>0</v>
      </c>
      <c r="L361" s="58" t="str">
        <f t="shared" si="17"/>
        <v/>
      </c>
      <c r="M361" s="82"/>
      <c r="N361" s="233">
        <f t="shared" si="18"/>
        <v>0</v>
      </c>
    </row>
    <row r="362" spans="3:14" ht="15.75" x14ac:dyDescent="0.2">
      <c r="C362" s="14">
        <f t="shared" si="19"/>
        <v>315</v>
      </c>
      <c r="D362" s="77"/>
      <c r="E362" s="77"/>
      <c r="F362" s="77"/>
      <c r="G362" s="81"/>
      <c r="H362" s="79"/>
      <c r="I362" s="57">
        <f>IFERROR(IF(M362="ICCP- ICOCIV",VLOOKUP(H362,'INDICES-ICOCIV'!$A$1:$B$313,2,0),IF(M362="IPC",VLOOKUP(H362,'INDICES IPC'!$A$7:$E$1003,2,0),0)),"")</f>
        <v>0</v>
      </c>
      <c r="J362" s="79"/>
      <c r="K362" s="57">
        <f>IFERROR(IF(M362="ICCP- ICOCIV",VLOOKUP(J362,'INDICES-ICOCIV'!$A$1:$B$307,2,0),IF(M362="IPC",VLOOKUP(J362,'INDICES IPC'!$A$7:$E$1003,2,0),0)),"")</f>
        <v>0</v>
      </c>
      <c r="L362" s="58" t="str">
        <f t="shared" si="17"/>
        <v/>
      </c>
      <c r="M362" s="82"/>
      <c r="N362" s="233">
        <f t="shared" si="18"/>
        <v>0</v>
      </c>
    </row>
    <row r="363" spans="3:14" ht="15.75" x14ac:dyDescent="0.2">
      <c r="C363" s="14">
        <f t="shared" si="19"/>
        <v>316</v>
      </c>
      <c r="D363" s="77"/>
      <c r="E363" s="77"/>
      <c r="F363" s="77"/>
      <c r="G363" s="81"/>
      <c r="H363" s="79"/>
      <c r="I363" s="57">
        <f>IFERROR(IF(M363="ICCP- ICOCIV",VLOOKUP(H363,'INDICES-ICOCIV'!$A$1:$B$313,2,0),IF(M363="IPC",VLOOKUP(H363,'INDICES IPC'!$A$7:$E$1003,2,0),0)),"")</f>
        <v>0</v>
      </c>
      <c r="J363" s="79"/>
      <c r="K363" s="57">
        <f>IFERROR(IF(M363="ICCP- ICOCIV",VLOOKUP(J363,'INDICES-ICOCIV'!$A$1:$B$307,2,0),IF(M363="IPC",VLOOKUP(J363,'INDICES IPC'!$A$7:$E$1003,2,0),0)),"")</f>
        <v>0</v>
      </c>
      <c r="L363" s="58" t="str">
        <f t="shared" si="17"/>
        <v/>
      </c>
      <c r="M363" s="82"/>
      <c r="N363" s="233">
        <f t="shared" si="18"/>
        <v>0</v>
      </c>
    </row>
    <row r="364" spans="3:14" ht="15.75" x14ac:dyDescent="0.2">
      <c r="C364" s="14">
        <f t="shared" si="19"/>
        <v>317</v>
      </c>
      <c r="D364" s="77"/>
      <c r="E364" s="77"/>
      <c r="F364" s="77"/>
      <c r="G364" s="81"/>
      <c r="H364" s="79"/>
      <c r="I364" s="57">
        <f>IFERROR(IF(M364="ICCP- ICOCIV",VLOOKUP(H364,'INDICES-ICOCIV'!$A$1:$B$313,2,0),IF(M364="IPC",VLOOKUP(H364,'INDICES IPC'!$A$7:$E$1003,2,0),0)),"")</f>
        <v>0</v>
      </c>
      <c r="J364" s="79"/>
      <c r="K364" s="57">
        <f>IFERROR(IF(M364="ICCP- ICOCIV",VLOOKUP(J364,'INDICES-ICOCIV'!$A$1:$B$307,2,0),IF(M364="IPC",VLOOKUP(J364,'INDICES IPC'!$A$7:$E$1003,2,0),0)),"")</f>
        <v>0</v>
      </c>
      <c r="L364" s="58" t="str">
        <f t="shared" si="17"/>
        <v/>
      </c>
      <c r="M364" s="82"/>
      <c r="N364" s="233">
        <f t="shared" si="18"/>
        <v>0</v>
      </c>
    </row>
    <row r="365" spans="3:14" ht="15.75" x14ac:dyDescent="0.2">
      <c r="C365" s="14">
        <f t="shared" si="19"/>
        <v>318</v>
      </c>
      <c r="D365" s="77"/>
      <c r="E365" s="77"/>
      <c r="F365" s="77"/>
      <c r="G365" s="81"/>
      <c r="H365" s="79"/>
      <c r="I365" s="57">
        <f>IFERROR(IF(M365="ICCP- ICOCIV",VLOOKUP(H365,'INDICES-ICOCIV'!$A$1:$B$313,2,0),IF(M365="IPC",VLOOKUP(H365,'INDICES IPC'!$A$7:$E$1003,2,0),0)),"")</f>
        <v>0</v>
      </c>
      <c r="J365" s="79"/>
      <c r="K365" s="57">
        <f>IFERROR(IF(M365="ICCP- ICOCIV",VLOOKUP(J365,'INDICES-ICOCIV'!$A$1:$B$307,2,0),IF(M365="IPC",VLOOKUP(J365,'INDICES IPC'!$A$7:$E$1003,2,0),0)),"")</f>
        <v>0</v>
      </c>
      <c r="L365" s="58" t="str">
        <f t="shared" si="17"/>
        <v/>
      </c>
      <c r="M365" s="82"/>
      <c r="N365" s="233">
        <f t="shared" si="18"/>
        <v>0</v>
      </c>
    </row>
    <row r="366" spans="3:14" ht="15.75" x14ac:dyDescent="0.2">
      <c r="C366" s="14">
        <f t="shared" si="19"/>
        <v>319</v>
      </c>
      <c r="D366" s="77"/>
      <c r="E366" s="77"/>
      <c r="F366" s="77"/>
      <c r="G366" s="81"/>
      <c r="H366" s="79"/>
      <c r="I366" s="57">
        <f>IFERROR(IF(M366="ICCP- ICOCIV",VLOOKUP(H366,'INDICES-ICOCIV'!$A$1:$B$313,2,0),IF(M366="IPC",VLOOKUP(H366,'INDICES IPC'!$A$7:$E$1003,2,0),0)),"")</f>
        <v>0</v>
      </c>
      <c r="J366" s="79"/>
      <c r="K366" s="57">
        <f>IFERROR(IF(M366="ICCP- ICOCIV",VLOOKUP(J366,'INDICES-ICOCIV'!$A$1:$B$307,2,0),IF(M366="IPC",VLOOKUP(J366,'INDICES IPC'!$A$7:$E$1003,2,0),0)),"")</f>
        <v>0</v>
      </c>
      <c r="L366" s="58" t="str">
        <f t="shared" si="17"/>
        <v/>
      </c>
      <c r="M366" s="82"/>
      <c r="N366" s="233">
        <f t="shared" si="18"/>
        <v>0</v>
      </c>
    </row>
    <row r="367" spans="3:14" ht="15.75" x14ac:dyDescent="0.2">
      <c r="C367" s="14">
        <f t="shared" si="19"/>
        <v>320</v>
      </c>
      <c r="D367" s="77"/>
      <c r="E367" s="77"/>
      <c r="F367" s="77"/>
      <c r="G367" s="81"/>
      <c r="H367" s="79"/>
      <c r="I367" s="57">
        <f>IFERROR(IF(M367="ICCP- ICOCIV",VLOOKUP(H367,'INDICES-ICOCIV'!$A$1:$B$313,2,0),IF(M367="IPC",VLOOKUP(H367,'INDICES IPC'!$A$7:$E$1003,2,0),0)),"")</f>
        <v>0</v>
      </c>
      <c r="J367" s="79"/>
      <c r="K367" s="57">
        <f>IFERROR(IF(M367="ICCP- ICOCIV",VLOOKUP(J367,'INDICES-ICOCIV'!$A$1:$B$307,2,0),IF(M367="IPC",VLOOKUP(J367,'INDICES IPC'!$A$7:$E$1003,2,0),0)),"")</f>
        <v>0</v>
      </c>
      <c r="L367" s="58" t="str">
        <f t="shared" si="17"/>
        <v/>
      </c>
      <c r="M367" s="82"/>
      <c r="N367" s="233">
        <f t="shared" si="18"/>
        <v>0</v>
      </c>
    </row>
    <row r="368" spans="3:14" ht="15.75" x14ac:dyDescent="0.2">
      <c r="C368" s="14">
        <f t="shared" si="19"/>
        <v>321</v>
      </c>
      <c r="D368" s="77"/>
      <c r="E368" s="77"/>
      <c r="F368" s="77"/>
      <c r="G368" s="81"/>
      <c r="H368" s="79"/>
      <c r="I368" s="57">
        <f>IFERROR(IF(M368="ICCP- ICOCIV",VLOOKUP(H368,'INDICES-ICOCIV'!$A$1:$B$313,2,0),IF(M368="IPC",VLOOKUP(H368,'INDICES IPC'!$A$7:$E$1003,2,0),0)),"")</f>
        <v>0</v>
      </c>
      <c r="J368" s="79"/>
      <c r="K368" s="57">
        <f>IFERROR(IF(M368="ICCP- ICOCIV",VLOOKUP(J368,'INDICES-ICOCIV'!$A$1:$B$307,2,0),IF(M368="IPC",VLOOKUP(J368,'INDICES IPC'!$A$7:$E$1003,2,0),0)),"")</f>
        <v>0</v>
      </c>
      <c r="L368" s="58" t="str">
        <f t="shared" si="17"/>
        <v/>
      </c>
      <c r="M368" s="82"/>
      <c r="N368" s="233">
        <f t="shared" si="18"/>
        <v>0</v>
      </c>
    </row>
    <row r="369" spans="3:14" ht="15.75" x14ac:dyDescent="0.2">
      <c r="C369" s="14">
        <f t="shared" si="19"/>
        <v>322</v>
      </c>
      <c r="D369" s="77"/>
      <c r="E369" s="77"/>
      <c r="F369" s="77"/>
      <c r="G369" s="81"/>
      <c r="H369" s="79"/>
      <c r="I369" s="57">
        <f>IFERROR(IF(M369="ICCP- ICOCIV",VLOOKUP(H369,'INDICES-ICOCIV'!$A$1:$B$313,2,0),IF(M369="IPC",VLOOKUP(H369,'INDICES IPC'!$A$7:$E$1003,2,0),0)),"")</f>
        <v>0</v>
      </c>
      <c r="J369" s="79"/>
      <c r="K369" s="57">
        <f>IFERROR(IF(M369="ICCP- ICOCIV",VLOOKUP(J369,'INDICES-ICOCIV'!$A$1:$B$307,2,0),IF(M369="IPC",VLOOKUP(J369,'INDICES IPC'!$A$7:$E$1003,2,0),0)),"")</f>
        <v>0</v>
      </c>
      <c r="L369" s="58" t="str">
        <f t="shared" si="17"/>
        <v/>
      </c>
      <c r="M369" s="82"/>
      <c r="N369" s="233">
        <f t="shared" si="18"/>
        <v>0</v>
      </c>
    </row>
    <row r="370" spans="3:14" ht="15.75" x14ac:dyDescent="0.2">
      <c r="C370" s="14">
        <f t="shared" si="19"/>
        <v>323</v>
      </c>
      <c r="D370" s="77"/>
      <c r="E370" s="77"/>
      <c r="F370" s="77"/>
      <c r="G370" s="81"/>
      <c r="H370" s="79"/>
      <c r="I370" s="57">
        <f>IFERROR(IF(M370="ICCP- ICOCIV",VLOOKUP(H370,'INDICES-ICOCIV'!$A$1:$B$313,2,0),IF(M370="IPC",VLOOKUP(H370,'INDICES IPC'!$A$7:$E$1003,2,0),0)),"")</f>
        <v>0</v>
      </c>
      <c r="J370" s="79"/>
      <c r="K370" s="57">
        <f>IFERROR(IF(M370="ICCP- ICOCIV",VLOOKUP(J370,'INDICES-ICOCIV'!$A$1:$B$307,2,0),IF(M370="IPC",VLOOKUP(J370,'INDICES IPC'!$A$7:$E$1003,2,0),0)),"")</f>
        <v>0</v>
      </c>
      <c r="L370" s="58" t="str">
        <f t="shared" si="17"/>
        <v/>
      </c>
      <c r="M370" s="82"/>
      <c r="N370" s="233">
        <f t="shared" si="18"/>
        <v>0</v>
      </c>
    </row>
    <row r="371" spans="3:14" ht="15.75" x14ac:dyDescent="0.2">
      <c r="C371" s="14">
        <f t="shared" si="19"/>
        <v>324</v>
      </c>
      <c r="D371" s="77"/>
      <c r="E371" s="77"/>
      <c r="F371" s="77"/>
      <c r="G371" s="81"/>
      <c r="H371" s="79"/>
      <c r="I371" s="57">
        <f>IFERROR(IF(M371="ICCP- ICOCIV",VLOOKUP(H371,'INDICES-ICOCIV'!$A$1:$B$313,2,0),IF(M371="IPC",VLOOKUP(H371,'INDICES IPC'!$A$7:$E$1003,2,0),0)),"")</f>
        <v>0</v>
      </c>
      <c r="J371" s="79"/>
      <c r="K371" s="57">
        <f>IFERROR(IF(M371="ICCP- ICOCIV",VLOOKUP(J371,'INDICES-ICOCIV'!$A$1:$B$307,2,0),IF(M371="IPC",VLOOKUP(J371,'INDICES IPC'!$A$7:$E$1003,2,0),0)),"")</f>
        <v>0</v>
      </c>
      <c r="L371" s="58" t="str">
        <f t="shared" si="17"/>
        <v/>
      </c>
      <c r="M371" s="82"/>
      <c r="N371" s="233">
        <f t="shared" si="18"/>
        <v>0</v>
      </c>
    </row>
    <row r="372" spans="3:14" ht="15.75" x14ac:dyDescent="0.2">
      <c r="C372" s="14">
        <f t="shared" si="19"/>
        <v>325</v>
      </c>
      <c r="D372" s="77"/>
      <c r="E372" s="77"/>
      <c r="F372" s="77"/>
      <c r="G372" s="81"/>
      <c r="H372" s="79"/>
      <c r="I372" s="57">
        <f>IFERROR(IF(M372="ICCP- ICOCIV",VLOOKUP(H372,'INDICES-ICOCIV'!$A$1:$B$313,2,0),IF(M372="IPC",VLOOKUP(H372,'INDICES IPC'!$A$7:$E$1003,2,0),0)),"")</f>
        <v>0</v>
      </c>
      <c r="J372" s="79"/>
      <c r="K372" s="57">
        <f>IFERROR(IF(M372="ICCP- ICOCIV",VLOOKUP(J372,'INDICES-ICOCIV'!$A$1:$B$307,2,0),IF(M372="IPC",VLOOKUP(J372,'INDICES IPC'!$A$7:$E$1003,2,0),0)),"")</f>
        <v>0</v>
      </c>
      <c r="L372" s="58" t="str">
        <f t="shared" si="17"/>
        <v/>
      </c>
      <c r="M372" s="82"/>
      <c r="N372" s="233">
        <f t="shared" si="18"/>
        <v>0</v>
      </c>
    </row>
    <row r="373" spans="3:14" ht="15.75" x14ac:dyDescent="0.2">
      <c r="C373" s="14">
        <f t="shared" si="19"/>
        <v>326</v>
      </c>
      <c r="D373" s="77"/>
      <c r="E373" s="77"/>
      <c r="F373" s="77"/>
      <c r="G373" s="81"/>
      <c r="H373" s="79"/>
      <c r="I373" s="57">
        <f>IFERROR(IF(M373="ICCP- ICOCIV",VLOOKUP(H373,'INDICES-ICOCIV'!$A$1:$B$313,2,0),IF(M373="IPC",VLOOKUP(H373,'INDICES IPC'!$A$7:$E$1003,2,0),0)),"")</f>
        <v>0</v>
      </c>
      <c r="J373" s="79"/>
      <c r="K373" s="57">
        <f>IFERROR(IF(M373="ICCP- ICOCIV",VLOOKUP(J373,'INDICES-ICOCIV'!$A$1:$B$307,2,0),IF(M373="IPC",VLOOKUP(J373,'INDICES IPC'!$A$7:$E$1003,2,0),0)),"")</f>
        <v>0</v>
      </c>
      <c r="L373" s="58" t="str">
        <f t="shared" si="17"/>
        <v/>
      </c>
      <c r="M373" s="82"/>
      <c r="N373" s="233">
        <f t="shared" si="18"/>
        <v>0</v>
      </c>
    </row>
    <row r="374" spans="3:14" ht="15.75" x14ac:dyDescent="0.2">
      <c r="C374" s="14">
        <f t="shared" si="19"/>
        <v>327</v>
      </c>
      <c r="D374" s="77"/>
      <c r="E374" s="77"/>
      <c r="F374" s="77"/>
      <c r="G374" s="81"/>
      <c r="H374" s="79"/>
      <c r="I374" s="57">
        <f>IFERROR(IF(M374="ICCP- ICOCIV",VLOOKUP(H374,'INDICES-ICOCIV'!$A$1:$B$313,2,0),IF(M374="IPC",VLOOKUP(H374,'INDICES IPC'!$A$7:$E$1003,2,0),0)),"")</f>
        <v>0</v>
      </c>
      <c r="J374" s="79"/>
      <c r="K374" s="57">
        <f>IFERROR(IF(M374="ICCP- ICOCIV",VLOOKUP(J374,'INDICES-ICOCIV'!$A$1:$B$307,2,0),IF(M374="IPC",VLOOKUP(J374,'INDICES IPC'!$A$7:$E$1003,2,0),0)),"")</f>
        <v>0</v>
      </c>
      <c r="L374" s="58" t="str">
        <f t="shared" si="17"/>
        <v/>
      </c>
      <c r="M374" s="82"/>
      <c r="N374" s="233">
        <f t="shared" si="18"/>
        <v>0</v>
      </c>
    </row>
    <row r="375" spans="3:14" ht="15.75" x14ac:dyDescent="0.2">
      <c r="C375" s="14">
        <f t="shared" si="19"/>
        <v>328</v>
      </c>
      <c r="D375" s="77"/>
      <c r="E375" s="77"/>
      <c r="F375" s="77"/>
      <c r="G375" s="81"/>
      <c r="H375" s="79"/>
      <c r="I375" s="57">
        <f>IFERROR(IF(M375="ICCP- ICOCIV",VLOOKUP(H375,'INDICES-ICOCIV'!$A$1:$B$313,2,0),IF(M375="IPC",VLOOKUP(H375,'INDICES IPC'!$A$7:$E$1003,2,0),0)),"")</f>
        <v>0</v>
      </c>
      <c r="J375" s="79"/>
      <c r="K375" s="57">
        <f>IFERROR(IF(M375="ICCP- ICOCIV",VLOOKUP(J375,'INDICES-ICOCIV'!$A$1:$B$307,2,0),IF(M375="IPC",VLOOKUP(J375,'INDICES IPC'!$A$7:$E$1003,2,0),0)),"")</f>
        <v>0</v>
      </c>
      <c r="L375" s="58" t="str">
        <f t="shared" si="17"/>
        <v/>
      </c>
      <c r="M375" s="82"/>
      <c r="N375" s="233">
        <f t="shared" si="18"/>
        <v>0</v>
      </c>
    </row>
    <row r="376" spans="3:14" ht="15.75" x14ac:dyDescent="0.2">
      <c r="C376" s="14">
        <f t="shared" si="19"/>
        <v>329</v>
      </c>
      <c r="D376" s="77"/>
      <c r="E376" s="77"/>
      <c r="F376" s="77"/>
      <c r="G376" s="81"/>
      <c r="H376" s="79"/>
      <c r="I376" s="57">
        <f>IFERROR(IF(M376="ICCP- ICOCIV",VLOOKUP(H376,'INDICES-ICOCIV'!$A$1:$B$313,2,0),IF(M376="IPC",VLOOKUP(H376,'INDICES IPC'!$A$7:$E$1003,2,0),0)),"")</f>
        <v>0</v>
      </c>
      <c r="J376" s="79"/>
      <c r="K376" s="57">
        <f>IFERROR(IF(M376="ICCP- ICOCIV",VLOOKUP(J376,'INDICES-ICOCIV'!$A$1:$B$307,2,0),IF(M376="IPC",VLOOKUP(J376,'INDICES IPC'!$A$7:$E$1003,2,0),0)),"")</f>
        <v>0</v>
      </c>
      <c r="L376" s="58" t="str">
        <f t="shared" si="17"/>
        <v/>
      </c>
      <c r="M376" s="82"/>
      <c r="N376" s="233">
        <f t="shared" si="18"/>
        <v>0</v>
      </c>
    </row>
    <row r="377" spans="3:14" ht="15.75" x14ac:dyDescent="0.2">
      <c r="C377" s="14">
        <f t="shared" si="19"/>
        <v>330</v>
      </c>
      <c r="D377" s="77"/>
      <c r="E377" s="77"/>
      <c r="F377" s="77"/>
      <c r="G377" s="81"/>
      <c r="H377" s="79"/>
      <c r="I377" s="57">
        <f>IFERROR(IF(M377="ICCP- ICOCIV",VLOOKUP(H377,'INDICES-ICOCIV'!$A$1:$B$313,2,0),IF(M377="IPC",VLOOKUP(H377,'INDICES IPC'!$A$7:$E$1003,2,0),0)),"")</f>
        <v>0</v>
      </c>
      <c r="J377" s="79"/>
      <c r="K377" s="57">
        <f>IFERROR(IF(M377="ICCP- ICOCIV",VLOOKUP(J377,'INDICES-ICOCIV'!$A$1:$B$307,2,0),IF(M377="IPC",VLOOKUP(J377,'INDICES IPC'!$A$7:$E$1003,2,0),0)),"")</f>
        <v>0</v>
      </c>
      <c r="L377" s="58" t="str">
        <f t="shared" si="17"/>
        <v/>
      </c>
      <c r="M377" s="82"/>
      <c r="N377" s="233">
        <f t="shared" si="18"/>
        <v>0</v>
      </c>
    </row>
    <row r="378" spans="3:14" ht="15.75" x14ac:dyDescent="0.2">
      <c r="C378" s="14">
        <f t="shared" si="19"/>
        <v>331</v>
      </c>
      <c r="D378" s="77"/>
      <c r="E378" s="77"/>
      <c r="F378" s="77"/>
      <c r="G378" s="81"/>
      <c r="H378" s="79"/>
      <c r="I378" s="57">
        <f>IFERROR(IF(M378="ICCP- ICOCIV",VLOOKUP(H378,'INDICES-ICOCIV'!$A$1:$B$313,2,0),IF(M378="IPC",VLOOKUP(H378,'INDICES IPC'!$A$7:$E$1003,2,0),0)),"")</f>
        <v>0</v>
      </c>
      <c r="J378" s="79"/>
      <c r="K378" s="57">
        <f>IFERROR(IF(M378="ICCP- ICOCIV",VLOOKUP(J378,'INDICES-ICOCIV'!$A$1:$B$307,2,0),IF(M378="IPC",VLOOKUP(J378,'INDICES IPC'!$A$7:$E$1003,2,0),0)),"")</f>
        <v>0</v>
      </c>
      <c r="L378" s="58" t="str">
        <f t="shared" si="17"/>
        <v/>
      </c>
      <c r="M378" s="82"/>
      <c r="N378" s="233">
        <f t="shared" si="18"/>
        <v>0</v>
      </c>
    </row>
    <row r="379" spans="3:14" ht="15.75" x14ac:dyDescent="0.2">
      <c r="C379" s="14">
        <f t="shared" si="19"/>
        <v>332</v>
      </c>
      <c r="D379" s="77"/>
      <c r="E379" s="77"/>
      <c r="F379" s="77"/>
      <c r="G379" s="81"/>
      <c r="H379" s="79"/>
      <c r="I379" s="57">
        <f>IFERROR(IF(M379="ICCP- ICOCIV",VLOOKUP(H379,'INDICES-ICOCIV'!$A$1:$B$313,2,0),IF(M379="IPC",VLOOKUP(H379,'INDICES IPC'!$A$7:$E$1003,2,0),0)),"")</f>
        <v>0</v>
      </c>
      <c r="J379" s="79"/>
      <c r="K379" s="57">
        <f>IFERROR(IF(M379="ICCP- ICOCIV",VLOOKUP(J379,'INDICES-ICOCIV'!$A$1:$B$307,2,0),IF(M379="IPC",VLOOKUP(J379,'INDICES IPC'!$A$7:$E$1003,2,0),0)),"")</f>
        <v>0</v>
      </c>
      <c r="L379" s="58" t="str">
        <f t="shared" si="17"/>
        <v/>
      </c>
      <c r="M379" s="82"/>
      <c r="N379" s="233">
        <f t="shared" si="18"/>
        <v>0</v>
      </c>
    </row>
    <row r="380" spans="3:14" ht="15.75" x14ac:dyDescent="0.2">
      <c r="C380" s="14">
        <f t="shared" si="19"/>
        <v>333</v>
      </c>
      <c r="D380" s="77"/>
      <c r="E380" s="77"/>
      <c r="F380" s="77"/>
      <c r="G380" s="81"/>
      <c r="H380" s="79"/>
      <c r="I380" s="57">
        <f>IFERROR(IF(M380="ICCP- ICOCIV",VLOOKUP(H380,'INDICES-ICOCIV'!$A$1:$B$313,2,0),IF(M380="IPC",VLOOKUP(H380,'INDICES IPC'!$A$7:$E$1003,2,0),0)),"")</f>
        <v>0</v>
      </c>
      <c r="J380" s="79"/>
      <c r="K380" s="57">
        <f>IFERROR(IF(M380="ICCP- ICOCIV",VLOOKUP(J380,'INDICES-ICOCIV'!$A$1:$B$307,2,0),IF(M380="IPC",VLOOKUP(J380,'INDICES IPC'!$A$7:$E$1003,2,0),0)),"")</f>
        <v>0</v>
      </c>
      <c r="L380" s="58" t="str">
        <f t="shared" si="17"/>
        <v/>
      </c>
      <c r="M380" s="82"/>
      <c r="N380" s="233">
        <f t="shared" si="18"/>
        <v>0</v>
      </c>
    </row>
    <row r="381" spans="3:14" ht="15.75" x14ac:dyDescent="0.2">
      <c r="C381" s="14">
        <f t="shared" si="19"/>
        <v>334</v>
      </c>
      <c r="D381" s="77"/>
      <c r="E381" s="77"/>
      <c r="F381" s="77"/>
      <c r="G381" s="81"/>
      <c r="H381" s="79"/>
      <c r="I381" s="57">
        <f>IFERROR(IF(M381="ICCP- ICOCIV",VLOOKUP(H381,'INDICES-ICOCIV'!$A$1:$B$313,2,0),IF(M381="IPC",VLOOKUP(H381,'INDICES IPC'!$A$7:$E$1003,2,0),0)),"")</f>
        <v>0</v>
      </c>
      <c r="J381" s="79"/>
      <c r="K381" s="57">
        <f>IFERROR(IF(M381="ICCP- ICOCIV",VLOOKUP(J381,'INDICES-ICOCIV'!$A$1:$B$307,2,0),IF(M381="IPC",VLOOKUP(J381,'INDICES IPC'!$A$7:$E$1003,2,0),0)),"")</f>
        <v>0</v>
      </c>
      <c r="L381" s="58" t="str">
        <f t="shared" si="17"/>
        <v/>
      </c>
      <c r="M381" s="82"/>
      <c r="N381" s="233">
        <f t="shared" si="18"/>
        <v>0</v>
      </c>
    </row>
    <row r="382" spans="3:14" ht="15.75" x14ac:dyDescent="0.2">
      <c r="C382" s="14">
        <f t="shared" si="19"/>
        <v>335</v>
      </c>
      <c r="D382" s="77"/>
      <c r="E382" s="77"/>
      <c r="F382" s="77"/>
      <c r="G382" s="81"/>
      <c r="H382" s="79"/>
      <c r="I382" s="57">
        <f>IFERROR(IF(M382="ICCP- ICOCIV",VLOOKUP(H382,'INDICES-ICOCIV'!$A$1:$B$313,2,0),IF(M382="IPC",VLOOKUP(H382,'INDICES IPC'!$A$7:$E$1003,2,0),0)),"")</f>
        <v>0</v>
      </c>
      <c r="J382" s="79"/>
      <c r="K382" s="57">
        <f>IFERROR(IF(M382="ICCP- ICOCIV",VLOOKUP(J382,'INDICES-ICOCIV'!$A$1:$B$307,2,0),IF(M382="IPC",VLOOKUP(J382,'INDICES IPC'!$A$7:$E$1003,2,0),0)),"")</f>
        <v>0</v>
      </c>
      <c r="L382" s="58" t="str">
        <f t="shared" si="17"/>
        <v/>
      </c>
      <c r="M382" s="82"/>
      <c r="N382" s="233">
        <f t="shared" si="18"/>
        <v>0</v>
      </c>
    </row>
    <row r="383" spans="3:14" ht="15.75" x14ac:dyDescent="0.2">
      <c r="C383" s="14">
        <f t="shared" si="19"/>
        <v>336</v>
      </c>
      <c r="D383" s="77"/>
      <c r="E383" s="77"/>
      <c r="F383" s="77"/>
      <c r="G383" s="81"/>
      <c r="H383" s="79"/>
      <c r="I383" s="57">
        <f>IFERROR(IF(M383="ICCP- ICOCIV",VLOOKUP(H383,'INDICES-ICOCIV'!$A$1:$B$313,2,0),IF(M383="IPC",VLOOKUP(H383,'INDICES IPC'!$A$7:$E$1003,2,0),0)),"")</f>
        <v>0</v>
      </c>
      <c r="J383" s="79"/>
      <c r="K383" s="57">
        <f>IFERROR(IF(M383="ICCP- ICOCIV",VLOOKUP(J383,'INDICES-ICOCIV'!$A$1:$B$307,2,0),IF(M383="IPC",VLOOKUP(J383,'INDICES IPC'!$A$7:$E$1003,2,0),0)),"")</f>
        <v>0</v>
      </c>
      <c r="L383" s="58" t="str">
        <f t="shared" si="17"/>
        <v/>
      </c>
      <c r="M383" s="82"/>
      <c r="N383" s="233">
        <f t="shared" si="18"/>
        <v>0</v>
      </c>
    </row>
    <row r="384" spans="3:14" ht="15.75" x14ac:dyDescent="0.2">
      <c r="C384" s="14">
        <f t="shared" si="19"/>
        <v>337</v>
      </c>
      <c r="D384" s="77"/>
      <c r="E384" s="77"/>
      <c r="F384" s="77"/>
      <c r="G384" s="81"/>
      <c r="H384" s="79"/>
      <c r="I384" s="57">
        <f>IFERROR(IF(M384="ICCP- ICOCIV",VLOOKUP(H384,'INDICES-ICOCIV'!$A$1:$B$313,2,0),IF(M384="IPC",VLOOKUP(H384,'INDICES IPC'!$A$7:$E$1003,2,0),0)),"")</f>
        <v>0</v>
      </c>
      <c r="J384" s="79"/>
      <c r="K384" s="57">
        <f>IFERROR(IF(M384="ICCP- ICOCIV",VLOOKUP(J384,'INDICES-ICOCIV'!$A$1:$B$307,2,0),IF(M384="IPC",VLOOKUP(J384,'INDICES IPC'!$A$7:$E$1003,2,0),0)),"")</f>
        <v>0</v>
      </c>
      <c r="L384" s="58" t="str">
        <f t="shared" si="17"/>
        <v/>
      </c>
      <c r="M384" s="82"/>
      <c r="N384" s="233">
        <f t="shared" si="18"/>
        <v>0</v>
      </c>
    </row>
    <row r="385" spans="3:14" ht="15.75" x14ac:dyDescent="0.2">
      <c r="C385" s="14">
        <f t="shared" si="19"/>
        <v>338</v>
      </c>
      <c r="D385" s="77"/>
      <c r="E385" s="77"/>
      <c r="F385" s="77"/>
      <c r="G385" s="81"/>
      <c r="H385" s="79"/>
      <c r="I385" s="57">
        <f>IFERROR(IF(M385="ICCP- ICOCIV",VLOOKUP(H385,'INDICES-ICOCIV'!$A$1:$B$313,2,0),IF(M385="IPC",VLOOKUP(H385,'INDICES IPC'!$A$7:$E$1003,2,0),0)),"")</f>
        <v>0</v>
      </c>
      <c r="J385" s="79"/>
      <c r="K385" s="57">
        <f>IFERROR(IF(M385="ICCP- ICOCIV",VLOOKUP(J385,'INDICES-ICOCIV'!$A$1:$B$307,2,0),IF(M385="IPC",VLOOKUP(J385,'INDICES IPC'!$A$7:$E$1003,2,0),0)),"")</f>
        <v>0</v>
      </c>
      <c r="L385" s="58" t="str">
        <f t="shared" si="17"/>
        <v/>
      </c>
      <c r="M385" s="82"/>
      <c r="N385" s="233">
        <f t="shared" si="18"/>
        <v>0</v>
      </c>
    </row>
    <row r="386" spans="3:14" ht="15.75" x14ac:dyDescent="0.2">
      <c r="C386" s="14">
        <f t="shared" si="19"/>
        <v>339</v>
      </c>
      <c r="D386" s="77"/>
      <c r="E386" s="77"/>
      <c r="F386" s="77"/>
      <c r="G386" s="81"/>
      <c r="H386" s="79"/>
      <c r="I386" s="57">
        <f>IFERROR(IF(M386="ICCP- ICOCIV",VLOOKUP(H386,'INDICES-ICOCIV'!$A$1:$B$313,2,0),IF(M386="IPC",VLOOKUP(H386,'INDICES IPC'!$A$7:$E$1003,2,0),0)),"")</f>
        <v>0</v>
      </c>
      <c r="J386" s="79"/>
      <c r="K386" s="57">
        <f>IFERROR(IF(M386="ICCP- ICOCIV",VLOOKUP(J386,'INDICES-ICOCIV'!$A$1:$B$307,2,0),IF(M386="IPC",VLOOKUP(J386,'INDICES IPC'!$A$7:$E$1003,2,0),0)),"")</f>
        <v>0</v>
      </c>
      <c r="L386" s="58" t="str">
        <f t="shared" si="17"/>
        <v/>
      </c>
      <c r="M386" s="82"/>
      <c r="N386" s="233">
        <f t="shared" si="18"/>
        <v>0</v>
      </c>
    </row>
    <row r="387" spans="3:14" ht="15.75" x14ac:dyDescent="0.2">
      <c r="C387" s="14">
        <f t="shared" si="19"/>
        <v>340</v>
      </c>
      <c r="D387" s="77"/>
      <c r="E387" s="77"/>
      <c r="F387" s="77"/>
      <c r="G387" s="81"/>
      <c r="H387" s="79"/>
      <c r="I387" s="57">
        <f>IFERROR(IF(M387="ICCP- ICOCIV",VLOOKUP(H387,'INDICES-ICOCIV'!$A$1:$B$313,2,0),IF(M387="IPC",VLOOKUP(H387,'INDICES IPC'!$A$7:$E$1003,2,0),0)),"")</f>
        <v>0</v>
      </c>
      <c r="J387" s="79"/>
      <c r="K387" s="57">
        <f>IFERROR(IF(M387="ICCP- ICOCIV",VLOOKUP(J387,'INDICES-ICOCIV'!$A$1:$B$307,2,0),IF(M387="IPC",VLOOKUP(J387,'INDICES IPC'!$A$7:$E$1003,2,0),0)),"")</f>
        <v>0</v>
      </c>
      <c r="L387" s="58" t="str">
        <f t="shared" si="17"/>
        <v/>
      </c>
      <c r="M387" s="82"/>
      <c r="N387" s="233">
        <f t="shared" si="18"/>
        <v>0</v>
      </c>
    </row>
    <row r="388" spans="3:14" ht="15.75" x14ac:dyDescent="0.2">
      <c r="C388" s="14">
        <f t="shared" si="19"/>
        <v>341</v>
      </c>
      <c r="D388" s="77"/>
      <c r="E388" s="77"/>
      <c r="F388" s="77"/>
      <c r="G388" s="81"/>
      <c r="H388" s="79"/>
      <c r="I388" s="57">
        <f>IFERROR(IF(M388="ICCP- ICOCIV",VLOOKUP(H388,'INDICES-ICOCIV'!$A$1:$B$313,2,0),IF(M388="IPC",VLOOKUP(H388,'INDICES IPC'!$A$7:$E$1003,2,0),0)),"")</f>
        <v>0</v>
      </c>
      <c r="J388" s="79"/>
      <c r="K388" s="57">
        <f>IFERROR(IF(M388="ICCP- ICOCIV",VLOOKUP(J388,'INDICES-ICOCIV'!$A$1:$B$307,2,0),IF(M388="IPC",VLOOKUP(J388,'INDICES IPC'!$A$7:$E$1003,2,0),0)),"")</f>
        <v>0</v>
      </c>
      <c r="L388" s="58" t="str">
        <f t="shared" si="17"/>
        <v/>
      </c>
      <c r="M388" s="82"/>
      <c r="N388" s="233">
        <f t="shared" si="18"/>
        <v>0</v>
      </c>
    </row>
    <row r="389" spans="3:14" ht="15.75" x14ac:dyDescent="0.2">
      <c r="C389" s="14">
        <f t="shared" si="19"/>
        <v>342</v>
      </c>
      <c r="D389" s="77"/>
      <c r="E389" s="77"/>
      <c r="F389" s="77"/>
      <c r="G389" s="81"/>
      <c r="H389" s="79"/>
      <c r="I389" s="57">
        <f>IFERROR(IF(M389="ICCP- ICOCIV",VLOOKUP(H389,'INDICES-ICOCIV'!$A$1:$B$313,2,0),IF(M389="IPC",VLOOKUP(H389,'INDICES IPC'!$A$7:$E$1003,2,0),0)),"")</f>
        <v>0</v>
      </c>
      <c r="J389" s="79"/>
      <c r="K389" s="57">
        <f>IFERROR(IF(M389="ICCP- ICOCIV",VLOOKUP(J389,'INDICES-ICOCIV'!$A$1:$B$307,2,0),IF(M389="IPC",VLOOKUP(J389,'INDICES IPC'!$A$7:$E$1003,2,0),0)),"")</f>
        <v>0</v>
      </c>
      <c r="L389" s="58" t="str">
        <f t="shared" si="17"/>
        <v/>
      </c>
      <c r="M389" s="82"/>
      <c r="N389" s="233">
        <f t="shared" si="18"/>
        <v>0</v>
      </c>
    </row>
    <row r="390" spans="3:14" ht="15.75" x14ac:dyDescent="0.2">
      <c r="C390" s="14">
        <f t="shared" si="19"/>
        <v>343</v>
      </c>
      <c r="D390" s="77"/>
      <c r="E390" s="77"/>
      <c r="F390" s="77"/>
      <c r="G390" s="81"/>
      <c r="H390" s="79"/>
      <c r="I390" s="57">
        <f>IFERROR(IF(M390="ICCP- ICOCIV",VLOOKUP(H390,'INDICES-ICOCIV'!$A$1:$B$313,2,0),IF(M390="IPC",VLOOKUP(H390,'INDICES IPC'!$A$7:$E$1003,2,0),0)),"")</f>
        <v>0</v>
      </c>
      <c r="J390" s="79"/>
      <c r="K390" s="57">
        <f>IFERROR(IF(M390="ICCP- ICOCIV",VLOOKUP(J390,'INDICES-ICOCIV'!$A$1:$B$307,2,0),IF(M390="IPC",VLOOKUP(J390,'INDICES IPC'!$A$7:$E$1003,2,0),0)),"")</f>
        <v>0</v>
      </c>
      <c r="L390" s="58" t="str">
        <f t="shared" si="17"/>
        <v/>
      </c>
      <c r="M390" s="82"/>
      <c r="N390" s="233">
        <f t="shared" si="18"/>
        <v>0</v>
      </c>
    </row>
    <row r="391" spans="3:14" ht="15.75" x14ac:dyDescent="0.2">
      <c r="C391" s="14">
        <f t="shared" si="19"/>
        <v>344</v>
      </c>
      <c r="D391" s="77"/>
      <c r="E391" s="77"/>
      <c r="F391" s="77"/>
      <c r="G391" s="81"/>
      <c r="H391" s="79"/>
      <c r="I391" s="57">
        <f>IFERROR(IF(M391="ICCP- ICOCIV",VLOOKUP(H391,'INDICES-ICOCIV'!$A$1:$B$313,2,0),IF(M391="IPC",VLOOKUP(H391,'INDICES IPC'!$A$7:$E$1003,2,0),0)),"")</f>
        <v>0</v>
      </c>
      <c r="J391" s="79"/>
      <c r="K391" s="57">
        <f>IFERROR(IF(M391="ICCP- ICOCIV",VLOOKUP(J391,'INDICES-ICOCIV'!$A$1:$B$307,2,0),IF(M391="IPC",VLOOKUP(J391,'INDICES IPC'!$A$7:$E$1003,2,0),0)),"")</f>
        <v>0</v>
      </c>
      <c r="L391" s="58" t="str">
        <f t="shared" si="17"/>
        <v/>
      </c>
      <c r="M391" s="82"/>
      <c r="N391" s="233">
        <f t="shared" si="18"/>
        <v>0</v>
      </c>
    </row>
    <row r="392" spans="3:14" ht="15.75" x14ac:dyDescent="0.2">
      <c r="C392" s="14">
        <f t="shared" si="19"/>
        <v>345</v>
      </c>
      <c r="D392" s="77"/>
      <c r="E392" s="77"/>
      <c r="F392" s="77"/>
      <c r="G392" s="81"/>
      <c r="H392" s="79"/>
      <c r="I392" s="57">
        <f>IFERROR(IF(M392="ICCP- ICOCIV",VLOOKUP(H392,'INDICES-ICOCIV'!$A$1:$B$313,2,0),IF(M392="IPC",VLOOKUP(H392,'INDICES IPC'!$A$7:$E$1003,2,0),0)),"")</f>
        <v>0</v>
      </c>
      <c r="J392" s="79"/>
      <c r="K392" s="57">
        <f>IFERROR(IF(M392="ICCP- ICOCIV",VLOOKUP(J392,'INDICES-ICOCIV'!$A$1:$B$307,2,0),IF(M392="IPC",VLOOKUP(J392,'INDICES IPC'!$A$7:$E$1003,2,0),0)),"")</f>
        <v>0</v>
      </c>
      <c r="L392" s="58" t="str">
        <f t="shared" si="17"/>
        <v/>
      </c>
      <c r="M392" s="82"/>
      <c r="N392" s="233">
        <f t="shared" si="18"/>
        <v>0</v>
      </c>
    </row>
    <row r="393" spans="3:14" ht="15.75" x14ac:dyDescent="0.2">
      <c r="C393" s="14">
        <f t="shared" si="19"/>
        <v>346</v>
      </c>
      <c r="D393" s="77"/>
      <c r="E393" s="77"/>
      <c r="F393" s="77"/>
      <c r="G393" s="81"/>
      <c r="H393" s="79"/>
      <c r="I393" s="57">
        <f>IFERROR(IF(M393="ICCP- ICOCIV",VLOOKUP(H393,'INDICES-ICOCIV'!$A$1:$B$313,2,0),IF(M393="IPC",VLOOKUP(H393,'INDICES IPC'!$A$7:$E$1003,2,0),0)),"")</f>
        <v>0</v>
      </c>
      <c r="J393" s="79"/>
      <c r="K393" s="57">
        <f>IFERROR(IF(M393="ICCP- ICOCIV",VLOOKUP(J393,'INDICES-ICOCIV'!$A$1:$B$307,2,0),IF(M393="IPC",VLOOKUP(J393,'INDICES IPC'!$A$7:$E$1003,2,0),0)),"")</f>
        <v>0</v>
      </c>
      <c r="L393" s="58" t="str">
        <f t="shared" si="17"/>
        <v/>
      </c>
      <c r="M393" s="82"/>
      <c r="N393" s="233">
        <f t="shared" si="18"/>
        <v>0</v>
      </c>
    </row>
    <row r="394" spans="3:14" ht="15.75" x14ac:dyDescent="0.2">
      <c r="C394" s="14">
        <f t="shared" si="19"/>
        <v>347</v>
      </c>
      <c r="D394" s="77"/>
      <c r="E394" s="77"/>
      <c r="F394" s="77"/>
      <c r="G394" s="81"/>
      <c r="H394" s="79"/>
      <c r="I394" s="57">
        <f>IFERROR(IF(M394="ICCP- ICOCIV",VLOOKUP(H394,'INDICES-ICOCIV'!$A$1:$B$313,2,0),IF(M394="IPC",VLOOKUP(H394,'INDICES IPC'!$A$7:$E$1003,2,0),0)),"")</f>
        <v>0</v>
      </c>
      <c r="J394" s="79"/>
      <c r="K394" s="57">
        <f>IFERROR(IF(M394="ICCP- ICOCIV",VLOOKUP(J394,'INDICES-ICOCIV'!$A$1:$B$307,2,0),IF(M394="IPC",VLOOKUP(J394,'INDICES IPC'!$A$7:$E$1003,2,0),0)),"")</f>
        <v>0</v>
      </c>
      <c r="L394" s="58" t="str">
        <f t="shared" si="17"/>
        <v/>
      </c>
      <c r="M394" s="82"/>
      <c r="N394" s="233">
        <f t="shared" si="18"/>
        <v>0</v>
      </c>
    </row>
    <row r="395" spans="3:14" ht="15.75" x14ac:dyDescent="0.2">
      <c r="C395" s="14">
        <f t="shared" si="19"/>
        <v>348</v>
      </c>
      <c r="D395" s="77"/>
      <c r="E395" s="77"/>
      <c r="F395" s="77"/>
      <c r="G395" s="81"/>
      <c r="H395" s="79"/>
      <c r="I395" s="57">
        <f>IFERROR(IF(M395="ICCP- ICOCIV",VLOOKUP(H395,'INDICES-ICOCIV'!$A$1:$B$313,2,0),IF(M395="IPC",VLOOKUP(H395,'INDICES IPC'!$A$7:$E$1003,2,0),0)),"")</f>
        <v>0</v>
      </c>
      <c r="J395" s="79"/>
      <c r="K395" s="57">
        <f>IFERROR(IF(M395="ICCP- ICOCIV",VLOOKUP(J395,'INDICES-ICOCIV'!$A$1:$B$307,2,0),IF(M395="IPC",VLOOKUP(J395,'INDICES IPC'!$A$7:$E$1003,2,0),0)),"")</f>
        <v>0</v>
      </c>
      <c r="L395" s="58" t="str">
        <f t="shared" si="17"/>
        <v/>
      </c>
      <c r="M395" s="82"/>
      <c r="N395" s="233">
        <f t="shared" si="18"/>
        <v>0</v>
      </c>
    </row>
    <row r="396" spans="3:14" ht="15.75" x14ac:dyDescent="0.2">
      <c r="C396" s="14">
        <f t="shared" si="19"/>
        <v>349</v>
      </c>
      <c r="D396" s="77"/>
      <c r="E396" s="77"/>
      <c r="F396" s="77"/>
      <c r="G396" s="81"/>
      <c r="H396" s="79"/>
      <c r="I396" s="57">
        <f>IFERROR(IF(M396="ICCP- ICOCIV",VLOOKUP(H396,'INDICES-ICOCIV'!$A$1:$B$313,2,0),IF(M396="IPC",VLOOKUP(H396,'INDICES IPC'!$A$7:$E$1003,2,0),0)),"")</f>
        <v>0</v>
      </c>
      <c r="J396" s="79"/>
      <c r="K396" s="57">
        <f>IFERROR(IF(M396="ICCP- ICOCIV",VLOOKUP(J396,'INDICES-ICOCIV'!$A$1:$B$307,2,0),IF(M396="IPC",VLOOKUP(J396,'INDICES IPC'!$A$7:$E$1003,2,0),0)),"")</f>
        <v>0</v>
      </c>
      <c r="L396" s="58" t="str">
        <f t="shared" si="17"/>
        <v/>
      </c>
      <c r="M396" s="82"/>
      <c r="N396" s="233">
        <f t="shared" si="18"/>
        <v>0</v>
      </c>
    </row>
    <row r="397" spans="3:14" ht="15.75" x14ac:dyDescent="0.2">
      <c r="C397" s="14">
        <f t="shared" si="19"/>
        <v>350</v>
      </c>
      <c r="D397" s="77"/>
      <c r="E397" s="77"/>
      <c r="F397" s="77"/>
      <c r="G397" s="81"/>
      <c r="H397" s="79"/>
      <c r="I397" s="57">
        <f>IFERROR(IF(M397="ICCP- ICOCIV",VLOOKUP(H397,'INDICES-ICOCIV'!$A$1:$B$313,2,0),IF(M397="IPC",VLOOKUP(H397,'INDICES IPC'!$A$7:$E$1003,2,0),0)),"")</f>
        <v>0</v>
      </c>
      <c r="J397" s="79"/>
      <c r="K397" s="57">
        <f>IFERROR(IF(M397="ICCP- ICOCIV",VLOOKUP(J397,'INDICES-ICOCIV'!$A$1:$B$307,2,0),IF(M397="IPC",VLOOKUP(J397,'INDICES IPC'!$A$7:$E$1003,2,0),0)),"")</f>
        <v>0</v>
      </c>
      <c r="L397" s="58" t="str">
        <f t="shared" si="17"/>
        <v/>
      </c>
      <c r="M397" s="82"/>
      <c r="N397" s="233">
        <f t="shared" si="18"/>
        <v>0</v>
      </c>
    </row>
    <row r="398" spans="3:14" ht="15.75" x14ac:dyDescent="0.2">
      <c r="C398" s="14">
        <f t="shared" si="19"/>
        <v>351</v>
      </c>
      <c r="D398" s="77"/>
      <c r="E398" s="77"/>
      <c r="F398" s="77"/>
      <c r="G398" s="81"/>
      <c r="H398" s="79"/>
      <c r="I398" s="57">
        <f>IFERROR(IF(M398="ICCP- ICOCIV",VLOOKUP(H398,'INDICES-ICOCIV'!$A$1:$B$313,2,0),IF(M398="IPC",VLOOKUP(H398,'INDICES IPC'!$A$7:$E$1003,2,0),0)),"")</f>
        <v>0</v>
      </c>
      <c r="J398" s="79"/>
      <c r="K398" s="57">
        <f>IFERROR(IF(M398="ICCP- ICOCIV",VLOOKUP(J398,'INDICES-ICOCIV'!$A$1:$B$307,2,0),IF(M398="IPC",VLOOKUP(J398,'INDICES IPC'!$A$7:$E$1003,2,0),0)),"")</f>
        <v>0</v>
      </c>
      <c r="L398" s="58" t="str">
        <f t="shared" si="17"/>
        <v/>
      </c>
      <c r="M398" s="82"/>
      <c r="N398" s="233">
        <f t="shared" si="18"/>
        <v>0</v>
      </c>
    </row>
    <row r="399" spans="3:14" ht="15.75" x14ac:dyDescent="0.2">
      <c r="C399" s="14">
        <f t="shared" si="19"/>
        <v>352</v>
      </c>
      <c r="D399" s="77"/>
      <c r="E399" s="77"/>
      <c r="F399" s="77"/>
      <c r="G399" s="81"/>
      <c r="H399" s="79"/>
      <c r="I399" s="57">
        <f>IFERROR(IF(M399="ICCP- ICOCIV",VLOOKUP(H399,'INDICES-ICOCIV'!$A$1:$B$313,2,0),IF(M399="IPC",VLOOKUP(H399,'INDICES IPC'!$A$7:$E$1003,2,0),0)),"")</f>
        <v>0</v>
      </c>
      <c r="J399" s="79"/>
      <c r="K399" s="57">
        <f>IFERROR(IF(M399="ICCP- ICOCIV",VLOOKUP(J399,'INDICES-ICOCIV'!$A$1:$B$307,2,0),IF(M399="IPC",VLOOKUP(J399,'INDICES IPC'!$A$7:$E$1003,2,0),0)),"")</f>
        <v>0</v>
      </c>
      <c r="L399" s="58" t="str">
        <f t="shared" si="17"/>
        <v/>
      </c>
      <c r="M399" s="82"/>
      <c r="N399" s="233">
        <f t="shared" si="18"/>
        <v>0</v>
      </c>
    </row>
    <row r="400" spans="3:14" ht="15.75" x14ac:dyDescent="0.2">
      <c r="C400" s="14">
        <f t="shared" si="19"/>
        <v>353</v>
      </c>
      <c r="D400" s="77"/>
      <c r="E400" s="77"/>
      <c r="F400" s="77"/>
      <c r="G400" s="81"/>
      <c r="H400" s="79"/>
      <c r="I400" s="57">
        <f>IFERROR(IF(M400="ICCP- ICOCIV",VLOOKUP(H400,'INDICES-ICOCIV'!$A$1:$B$313,2,0),IF(M400="IPC",VLOOKUP(H400,'INDICES IPC'!$A$7:$E$1003,2,0),0)),"")</f>
        <v>0</v>
      </c>
      <c r="J400" s="79"/>
      <c r="K400" s="57">
        <f>IFERROR(IF(M400="ICCP- ICOCIV",VLOOKUP(J400,'INDICES-ICOCIV'!$A$1:$B$307,2,0),IF(M400="IPC",VLOOKUP(J400,'INDICES IPC'!$A$7:$E$1003,2,0),0)),"")</f>
        <v>0</v>
      </c>
      <c r="L400" s="58" t="str">
        <f t="shared" si="17"/>
        <v/>
      </c>
      <c r="M400" s="82"/>
      <c r="N400" s="233">
        <f t="shared" si="18"/>
        <v>0</v>
      </c>
    </row>
    <row r="401" spans="3:14" ht="15.75" x14ac:dyDescent="0.2">
      <c r="C401" s="14">
        <f t="shared" si="19"/>
        <v>354</v>
      </c>
      <c r="D401" s="77"/>
      <c r="E401" s="77"/>
      <c r="F401" s="77"/>
      <c r="G401" s="81"/>
      <c r="H401" s="79"/>
      <c r="I401" s="57">
        <f>IFERROR(IF(M401="ICCP- ICOCIV",VLOOKUP(H401,'INDICES-ICOCIV'!$A$1:$B$313,2,0),IF(M401="IPC",VLOOKUP(H401,'INDICES IPC'!$A$7:$E$1003,2,0),0)),"")</f>
        <v>0</v>
      </c>
      <c r="J401" s="79"/>
      <c r="K401" s="57">
        <f>IFERROR(IF(M401="ICCP- ICOCIV",VLOOKUP(J401,'INDICES-ICOCIV'!$A$1:$B$307,2,0),IF(M401="IPC",VLOOKUP(J401,'INDICES IPC'!$A$7:$E$1003,2,0),0)),"")</f>
        <v>0</v>
      </c>
      <c r="L401" s="58" t="str">
        <f t="shared" ref="L401:L464" si="20">+IFERROR((K401/I401),"")</f>
        <v/>
      </c>
      <c r="M401" s="82"/>
      <c r="N401" s="233">
        <f t="shared" ref="N401:N464" si="21">IFERROR(G401*L401,0)</f>
        <v>0</v>
      </c>
    </row>
    <row r="402" spans="3:14" ht="15.75" x14ac:dyDescent="0.2">
      <c r="C402" s="14">
        <f t="shared" ref="C402:C465" si="22">+C401+1</f>
        <v>355</v>
      </c>
      <c r="D402" s="77"/>
      <c r="E402" s="77"/>
      <c r="F402" s="77"/>
      <c r="G402" s="81"/>
      <c r="H402" s="79"/>
      <c r="I402" s="57">
        <f>IFERROR(IF(M402="ICCP- ICOCIV",VLOOKUP(H402,'INDICES-ICOCIV'!$A$1:$B$313,2,0),IF(M402="IPC",VLOOKUP(H402,'INDICES IPC'!$A$7:$E$1003,2,0),0)),"")</f>
        <v>0</v>
      </c>
      <c r="J402" s="79"/>
      <c r="K402" s="57">
        <f>IFERROR(IF(M402="ICCP- ICOCIV",VLOOKUP(J402,'INDICES-ICOCIV'!$A$1:$B$307,2,0),IF(M402="IPC",VLOOKUP(J402,'INDICES IPC'!$A$7:$E$1003,2,0),0)),"")</f>
        <v>0</v>
      </c>
      <c r="L402" s="58" t="str">
        <f t="shared" si="20"/>
        <v/>
      </c>
      <c r="M402" s="82"/>
      <c r="N402" s="233">
        <f t="shared" si="21"/>
        <v>0</v>
      </c>
    </row>
    <row r="403" spans="3:14" ht="15.75" x14ac:dyDescent="0.2">
      <c r="C403" s="14">
        <f t="shared" si="22"/>
        <v>356</v>
      </c>
      <c r="D403" s="77"/>
      <c r="E403" s="77"/>
      <c r="F403" s="77"/>
      <c r="G403" s="81"/>
      <c r="H403" s="79"/>
      <c r="I403" s="57">
        <f>IFERROR(IF(M403="ICCP- ICOCIV",VLOOKUP(H403,'INDICES-ICOCIV'!$A$1:$B$313,2,0),IF(M403="IPC",VLOOKUP(H403,'INDICES IPC'!$A$7:$E$1003,2,0),0)),"")</f>
        <v>0</v>
      </c>
      <c r="J403" s="79"/>
      <c r="K403" s="57">
        <f>IFERROR(IF(M403="ICCP- ICOCIV",VLOOKUP(J403,'INDICES-ICOCIV'!$A$1:$B$307,2,0),IF(M403="IPC",VLOOKUP(J403,'INDICES IPC'!$A$7:$E$1003,2,0),0)),"")</f>
        <v>0</v>
      </c>
      <c r="L403" s="58" t="str">
        <f t="shared" si="20"/>
        <v/>
      </c>
      <c r="M403" s="82"/>
      <c r="N403" s="233">
        <f t="shared" si="21"/>
        <v>0</v>
      </c>
    </row>
    <row r="404" spans="3:14" ht="15.75" x14ac:dyDescent="0.2">
      <c r="C404" s="14">
        <f t="shared" si="22"/>
        <v>357</v>
      </c>
      <c r="D404" s="77"/>
      <c r="E404" s="77"/>
      <c r="F404" s="77"/>
      <c r="G404" s="81"/>
      <c r="H404" s="79"/>
      <c r="I404" s="57">
        <f>IFERROR(IF(M404="ICCP- ICOCIV",VLOOKUP(H404,'INDICES-ICOCIV'!$A$1:$B$313,2,0),IF(M404="IPC",VLOOKUP(H404,'INDICES IPC'!$A$7:$E$1003,2,0),0)),"")</f>
        <v>0</v>
      </c>
      <c r="J404" s="79"/>
      <c r="K404" s="57">
        <f>IFERROR(IF(M404="ICCP- ICOCIV",VLOOKUP(J404,'INDICES-ICOCIV'!$A$1:$B$307,2,0),IF(M404="IPC",VLOOKUP(J404,'INDICES IPC'!$A$7:$E$1003,2,0),0)),"")</f>
        <v>0</v>
      </c>
      <c r="L404" s="58" t="str">
        <f t="shared" si="20"/>
        <v/>
      </c>
      <c r="M404" s="82"/>
      <c r="N404" s="233">
        <f t="shared" si="21"/>
        <v>0</v>
      </c>
    </row>
    <row r="405" spans="3:14" ht="15.75" x14ac:dyDescent="0.2">
      <c r="C405" s="14">
        <f t="shared" si="22"/>
        <v>358</v>
      </c>
      <c r="D405" s="77"/>
      <c r="E405" s="77"/>
      <c r="F405" s="77"/>
      <c r="G405" s="81"/>
      <c r="H405" s="79"/>
      <c r="I405" s="57">
        <f>IFERROR(IF(M405="ICCP- ICOCIV",VLOOKUP(H405,'INDICES-ICOCIV'!$A$1:$B$313,2,0),IF(M405="IPC",VLOOKUP(H405,'INDICES IPC'!$A$7:$E$1003,2,0),0)),"")</f>
        <v>0</v>
      </c>
      <c r="J405" s="79"/>
      <c r="K405" s="57">
        <f>IFERROR(IF(M405="ICCP- ICOCIV",VLOOKUP(J405,'INDICES-ICOCIV'!$A$1:$B$307,2,0),IF(M405="IPC",VLOOKUP(J405,'INDICES IPC'!$A$7:$E$1003,2,0),0)),"")</f>
        <v>0</v>
      </c>
      <c r="L405" s="58" t="str">
        <f t="shared" si="20"/>
        <v/>
      </c>
      <c r="M405" s="82"/>
      <c r="N405" s="233">
        <f t="shared" si="21"/>
        <v>0</v>
      </c>
    </row>
    <row r="406" spans="3:14" ht="15.75" x14ac:dyDescent="0.2">
      <c r="C406" s="14">
        <f t="shared" si="22"/>
        <v>359</v>
      </c>
      <c r="D406" s="77"/>
      <c r="E406" s="77"/>
      <c r="F406" s="77"/>
      <c r="G406" s="81"/>
      <c r="H406" s="79"/>
      <c r="I406" s="57">
        <f>IFERROR(IF(M406="ICCP- ICOCIV",VLOOKUP(H406,'INDICES-ICOCIV'!$A$1:$B$313,2,0),IF(M406="IPC",VLOOKUP(H406,'INDICES IPC'!$A$7:$E$1003,2,0),0)),"")</f>
        <v>0</v>
      </c>
      <c r="J406" s="79"/>
      <c r="K406" s="57">
        <f>IFERROR(IF(M406="ICCP- ICOCIV",VLOOKUP(J406,'INDICES-ICOCIV'!$A$1:$B$307,2,0),IF(M406="IPC",VLOOKUP(J406,'INDICES IPC'!$A$7:$E$1003,2,0),0)),"")</f>
        <v>0</v>
      </c>
      <c r="L406" s="58" t="str">
        <f t="shared" si="20"/>
        <v/>
      </c>
      <c r="M406" s="82"/>
      <c r="N406" s="233">
        <f t="shared" si="21"/>
        <v>0</v>
      </c>
    </row>
    <row r="407" spans="3:14" ht="15.75" x14ac:dyDescent="0.2">
      <c r="C407" s="14">
        <f t="shared" si="22"/>
        <v>360</v>
      </c>
      <c r="D407" s="77"/>
      <c r="E407" s="77"/>
      <c r="F407" s="77"/>
      <c r="G407" s="81"/>
      <c r="H407" s="79"/>
      <c r="I407" s="57">
        <f>IFERROR(IF(M407="ICCP- ICOCIV",VLOOKUP(H407,'INDICES-ICOCIV'!$A$1:$B$313,2,0),IF(M407="IPC",VLOOKUP(H407,'INDICES IPC'!$A$7:$E$1003,2,0),0)),"")</f>
        <v>0</v>
      </c>
      <c r="J407" s="79"/>
      <c r="K407" s="57">
        <f>IFERROR(IF(M407="ICCP- ICOCIV",VLOOKUP(J407,'INDICES-ICOCIV'!$A$1:$B$307,2,0),IF(M407="IPC",VLOOKUP(J407,'INDICES IPC'!$A$7:$E$1003,2,0),0)),"")</f>
        <v>0</v>
      </c>
      <c r="L407" s="58" t="str">
        <f t="shared" si="20"/>
        <v/>
      </c>
      <c r="M407" s="82"/>
      <c r="N407" s="233">
        <f t="shared" si="21"/>
        <v>0</v>
      </c>
    </row>
    <row r="408" spans="3:14" ht="15.75" x14ac:dyDescent="0.2">
      <c r="C408" s="14">
        <f t="shared" si="22"/>
        <v>361</v>
      </c>
      <c r="D408" s="77"/>
      <c r="E408" s="77"/>
      <c r="F408" s="77"/>
      <c r="G408" s="81"/>
      <c r="H408" s="79"/>
      <c r="I408" s="57">
        <f>IFERROR(IF(M408="ICCP- ICOCIV",VLOOKUP(H408,'INDICES-ICOCIV'!$A$1:$B$313,2,0),IF(M408="IPC",VLOOKUP(H408,'INDICES IPC'!$A$7:$E$1003,2,0),0)),"")</f>
        <v>0</v>
      </c>
      <c r="J408" s="79"/>
      <c r="K408" s="57">
        <f>IFERROR(IF(M408="ICCP- ICOCIV",VLOOKUP(J408,'INDICES-ICOCIV'!$A$1:$B$307,2,0),IF(M408="IPC",VLOOKUP(J408,'INDICES IPC'!$A$7:$E$1003,2,0),0)),"")</f>
        <v>0</v>
      </c>
      <c r="L408" s="58" t="str">
        <f t="shared" si="20"/>
        <v/>
      </c>
      <c r="M408" s="82"/>
      <c r="N408" s="233">
        <f t="shared" si="21"/>
        <v>0</v>
      </c>
    </row>
    <row r="409" spans="3:14" ht="15.75" x14ac:dyDescent="0.2">
      <c r="C409" s="14">
        <f t="shared" si="22"/>
        <v>362</v>
      </c>
      <c r="D409" s="77"/>
      <c r="E409" s="77"/>
      <c r="F409" s="77"/>
      <c r="G409" s="81"/>
      <c r="H409" s="79"/>
      <c r="I409" s="57">
        <f>IFERROR(IF(M409="ICCP- ICOCIV",VLOOKUP(H409,'INDICES-ICOCIV'!$A$1:$B$313,2,0),IF(M409="IPC",VLOOKUP(H409,'INDICES IPC'!$A$7:$E$1003,2,0),0)),"")</f>
        <v>0</v>
      </c>
      <c r="J409" s="79"/>
      <c r="K409" s="57">
        <f>IFERROR(IF(M409="ICCP- ICOCIV",VLOOKUP(J409,'INDICES-ICOCIV'!$A$1:$B$307,2,0),IF(M409="IPC",VLOOKUP(J409,'INDICES IPC'!$A$7:$E$1003,2,0),0)),"")</f>
        <v>0</v>
      </c>
      <c r="L409" s="58" t="str">
        <f t="shared" si="20"/>
        <v/>
      </c>
      <c r="M409" s="82"/>
      <c r="N409" s="233">
        <f t="shared" si="21"/>
        <v>0</v>
      </c>
    </row>
    <row r="410" spans="3:14" ht="15.75" x14ac:dyDescent="0.2">
      <c r="C410" s="14">
        <f t="shared" si="22"/>
        <v>363</v>
      </c>
      <c r="D410" s="77"/>
      <c r="E410" s="77"/>
      <c r="F410" s="77"/>
      <c r="G410" s="81"/>
      <c r="H410" s="79"/>
      <c r="I410" s="57">
        <f>IFERROR(IF(M410="ICCP- ICOCIV",VLOOKUP(H410,'INDICES-ICOCIV'!$A$1:$B$313,2,0),IF(M410="IPC",VLOOKUP(H410,'INDICES IPC'!$A$7:$E$1003,2,0),0)),"")</f>
        <v>0</v>
      </c>
      <c r="J410" s="79"/>
      <c r="K410" s="57">
        <f>IFERROR(IF(M410="ICCP- ICOCIV",VLOOKUP(J410,'INDICES-ICOCIV'!$A$1:$B$307,2,0),IF(M410="IPC",VLOOKUP(J410,'INDICES IPC'!$A$7:$E$1003,2,0),0)),"")</f>
        <v>0</v>
      </c>
      <c r="L410" s="58" t="str">
        <f t="shared" si="20"/>
        <v/>
      </c>
      <c r="M410" s="82"/>
      <c r="N410" s="233">
        <f t="shared" si="21"/>
        <v>0</v>
      </c>
    </row>
    <row r="411" spans="3:14" ht="15.75" x14ac:dyDescent="0.2">
      <c r="C411" s="14">
        <f t="shared" si="22"/>
        <v>364</v>
      </c>
      <c r="D411" s="77"/>
      <c r="E411" s="77"/>
      <c r="F411" s="77"/>
      <c r="G411" s="81"/>
      <c r="H411" s="79"/>
      <c r="I411" s="57">
        <f>IFERROR(IF(M411="ICCP- ICOCIV",VLOOKUP(H411,'INDICES-ICOCIV'!$A$1:$B$313,2,0),IF(M411="IPC",VLOOKUP(H411,'INDICES IPC'!$A$7:$E$1003,2,0),0)),"")</f>
        <v>0</v>
      </c>
      <c r="J411" s="79"/>
      <c r="K411" s="57">
        <f>IFERROR(IF(M411="ICCP- ICOCIV",VLOOKUP(J411,'INDICES-ICOCIV'!$A$1:$B$307,2,0),IF(M411="IPC",VLOOKUP(J411,'INDICES IPC'!$A$7:$E$1003,2,0),0)),"")</f>
        <v>0</v>
      </c>
      <c r="L411" s="58" t="str">
        <f t="shared" si="20"/>
        <v/>
      </c>
      <c r="M411" s="82"/>
      <c r="N411" s="233">
        <f t="shared" si="21"/>
        <v>0</v>
      </c>
    </row>
    <row r="412" spans="3:14" ht="15.75" x14ac:dyDescent="0.2">
      <c r="C412" s="14">
        <f t="shared" si="22"/>
        <v>365</v>
      </c>
      <c r="D412" s="77"/>
      <c r="E412" s="77"/>
      <c r="F412" s="77"/>
      <c r="G412" s="81"/>
      <c r="H412" s="79"/>
      <c r="I412" s="57">
        <f>IFERROR(IF(M412="ICCP- ICOCIV",VLOOKUP(H412,'INDICES-ICOCIV'!$A$1:$B$313,2,0),IF(M412="IPC",VLOOKUP(H412,'INDICES IPC'!$A$7:$E$1003,2,0),0)),"")</f>
        <v>0</v>
      </c>
      <c r="J412" s="79"/>
      <c r="K412" s="57">
        <f>IFERROR(IF(M412="ICCP- ICOCIV",VLOOKUP(J412,'INDICES-ICOCIV'!$A$1:$B$307,2,0),IF(M412="IPC",VLOOKUP(J412,'INDICES IPC'!$A$7:$E$1003,2,0),0)),"")</f>
        <v>0</v>
      </c>
      <c r="L412" s="58" t="str">
        <f t="shared" si="20"/>
        <v/>
      </c>
      <c r="M412" s="82"/>
      <c r="N412" s="233">
        <f t="shared" si="21"/>
        <v>0</v>
      </c>
    </row>
    <row r="413" spans="3:14" ht="15.75" x14ac:dyDescent="0.2">
      <c r="C413" s="14">
        <f t="shared" si="22"/>
        <v>366</v>
      </c>
      <c r="D413" s="77"/>
      <c r="E413" s="77"/>
      <c r="F413" s="77"/>
      <c r="G413" s="81"/>
      <c r="H413" s="79"/>
      <c r="I413" s="57">
        <f>IFERROR(IF(M413="ICCP- ICOCIV",VLOOKUP(H413,'INDICES-ICOCIV'!$A$1:$B$313,2,0),IF(M413="IPC",VLOOKUP(H413,'INDICES IPC'!$A$7:$E$1003,2,0),0)),"")</f>
        <v>0</v>
      </c>
      <c r="J413" s="79"/>
      <c r="K413" s="57">
        <f>IFERROR(IF(M413="ICCP- ICOCIV",VLOOKUP(J413,'INDICES-ICOCIV'!$A$1:$B$307,2,0),IF(M413="IPC",VLOOKUP(J413,'INDICES IPC'!$A$7:$E$1003,2,0),0)),"")</f>
        <v>0</v>
      </c>
      <c r="L413" s="58" t="str">
        <f t="shared" si="20"/>
        <v/>
      </c>
      <c r="M413" s="82"/>
      <c r="N413" s="233">
        <f t="shared" si="21"/>
        <v>0</v>
      </c>
    </row>
    <row r="414" spans="3:14" ht="15.75" x14ac:dyDescent="0.2">
      <c r="C414" s="14">
        <f t="shared" si="22"/>
        <v>367</v>
      </c>
      <c r="D414" s="77"/>
      <c r="E414" s="77"/>
      <c r="F414" s="77"/>
      <c r="G414" s="81"/>
      <c r="H414" s="79"/>
      <c r="I414" s="57">
        <f>IFERROR(IF(M414="ICCP- ICOCIV",VLOOKUP(H414,'INDICES-ICOCIV'!$A$1:$B$313,2,0),IF(M414="IPC",VLOOKUP(H414,'INDICES IPC'!$A$7:$E$1003,2,0),0)),"")</f>
        <v>0</v>
      </c>
      <c r="J414" s="79"/>
      <c r="K414" s="57">
        <f>IFERROR(IF(M414="ICCP- ICOCIV",VLOOKUP(J414,'INDICES-ICOCIV'!$A$1:$B$307,2,0),IF(M414="IPC",VLOOKUP(J414,'INDICES IPC'!$A$7:$E$1003,2,0),0)),"")</f>
        <v>0</v>
      </c>
      <c r="L414" s="58" t="str">
        <f t="shared" si="20"/>
        <v/>
      </c>
      <c r="M414" s="82"/>
      <c r="N414" s="233">
        <f t="shared" si="21"/>
        <v>0</v>
      </c>
    </row>
    <row r="415" spans="3:14" ht="15.75" x14ac:dyDescent="0.2">
      <c r="C415" s="14">
        <f t="shared" si="22"/>
        <v>368</v>
      </c>
      <c r="D415" s="77"/>
      <c r="E415" s="77"/>
      <c r="F415" s="77"/>
      <c r="G415" s="81"/>
      <c r="H415" s="79"/>
      <c r="I415" s="57">
        <f>IFERROR(IF(M415="ICCP- ICOCIV",VLOOKUP(H415,'INDICES-ICOCIV'!$A$1:$B$313,2,0),IF(M415="IPC",VLOOKUP(H415,'INDICES IPC'!$A$7:$E$1003,2,0),0)),"")</f>
        <v>0</v>
      </c>
      <c r="J415" s="79"/>
      <c r="K415" s="57">
        <f>IFERROR(IF(M415="ICCP- ICOCIV",VLOOKUP(J415,'INDICES-ICOCIV'!$A$1:$B$307,2,0),IF(M415="IPC",VLOOKUP(J415,'INDICES IPC'!$A$7:$E$1003,2,0),0)),"")</f>
        <v>0</v>
      </c>
      <c r="L415" s="58" t="str">
        <f t="shared" si="20"/>
        <v/>
      </c>
      <c r="M415" s="82"/>
      <c r="N415" s="233">
        <f t="shared" si="21"/>
        <v>0</v>
      </c>
    </row>
    <row r="416" spans="3:14" ht="15.75" x14ac:dyDescent="0.2">
      <c r="C416" s="14">
        <f t="shared" si="22"/>
        <v>369</v>
      </c>
      <c r="D416" s="77"/>
      <c r="E416" s="77"/>
      <c r="F416" s="77"/>
      <c r="G416" s="81"/>
      <c r="H416" s="79"/>
      <c r="I416" s="57">
        <f>IFERROR(IF(M416="ICCP- ICOCIV",VLOOKUP(H416,'INDICES-ICOCIV'!$A$1:$B$313,2,0),IF(M416="IPC",VLOOKUP(H416,'INDICES IPC'!$A$7:$E$1003,2,0),0)),"")</f>
        <v>0</v>
      </c>
      <c r="J416" s="79"/>
      <c r="K416" s="57">
        <f>IFERROR(IF(M416="ICCP- ICOCIV",VLOOKUP(J416,'INDICES-ICOCIV'!$A$1:$B$307,2,0),IF(M416="IPC",VLOOKUP(J416,'INDICES IPC'!$A$7:$E$1003,2,0),0)),"")</f>
        <v>0</v>
      </c>
      <c r="L416" s="58" t="str">
        <f t="shared" si="20"/>
        <v/>
      </c>
      <c r="M416" s="82"/>
      <c r="N416" s="233">
        <f t="shared" si="21"/>
        <v>0</v>
      </c>
    </row>
    <row r="417" spans="3:14" ht="15.75" x14ac:dyDescent="0.2">
      <c r="C417" s="14">
        <f t="shared" si="22"/>
        <v>370</v>
      </c>
      <c r="D417" s="77"/>
      <c r="E417" s="77"/>
      <c r="F417" s="77"/>
      <c r="G417" s="81"/>
      <c r="H417" s="79"/>
      <c r="I417" s="57">
        <f>IFERROR(IF(M417="ICCP- ICOCIV",VLOOKUP(H417,'INDICES-ICOCIV'!$A$1:$B$313,2,0),IF(M417="IPC",VLOOKUP(H417,'INDICES IPC'!$A$7:$E$1003,2,0),0)),"")</f>
        <v>0</v>
      </c>
      <c r="J417" s="79"/>
      <c r="K417" s="57">
        <f>IFERROR(IF(M417="ICCP- ICOCIV",VLOOKUP(J417,'INDICES-ICOCIV'!$A$1:$B$307,2,0),IF(M417="IPC",VLOOKUP(J417,'INDICES IPC'!$A$7:$E$1003,2,0),0)),"")</f>
        <v>0</v>
      </c>
      <c r="L417" s="58" t="str">
        <f t="shared" si="20"/>
        <v/>
      </c>
      <c r="M417" s="82"/>
      <c r="N417" s="233">
        <f t="shared" si="21"/>
        <v>0</v>
      </c>
    </row>
    <row r="418" spans="3:14" ht="15.75" x14ac:dyDescent="0.2">
      <c r="C418" s="14">
        <f t="shared" si="22"/>
        <v>371</v>
      </c>
      <c r="D418" s="77"/>
      <c r="E418" s="77"/>
      <c r="F418" s="77"/>
      <c r="G418" s="81"/>
      <c r="H418" s="79"/>
      <c r="I418" s="57">
        <f>IFERROR(IF(M418="ICCP- ICOCIV",VLOOKUP(H418,'INDICES-ICOCIV'!$A$1:$B$313,2,0),IF(M418="IPC",VLOOKUP(H418,'INDICES IPC'!$A$7:$E$1003,2,0),0)),"")</f>
        <v>0</v>
      </c>
      <c r="J418" s="79"/>
      <c r="K418" s="57">
        <f>IFERROR(IF(M418="ICCP- ICOCIV",VLOOKUP(J418,'INDICES-ICOCIV'!$A$1:$B$307,2,0),IF(M418="IPC",VLOOKUP(J418,'INDICES IPC'!$A$7:$E$1003,2,0),0)),"")</f>
        <v>0</v>
      </c>
      <c r="L418" s="58" t="str">
        <f t="shared" si="20"/>
        <v/>
      </c>
      <c r="M418" s="82"/>
      <c r="N418" s="233">
        <f t="shared" si="21"/>
        <v>0</v>
      </c>
    </row>
    <row r="419" spans="3:14" ht="15.75" x14ac:dyDescent="0.2">
      <c r="C419" s="14">
        <f t="shared" si="22"/>
        <v>372</v>
      </c>
      <c r="D419" s="77"/>
      <c r="E419" s="77"/>
      <c r="F419" s="77"/>
      <c r="G419" s="81"/>
      <c r="H419" s="79"/>
      <c r="I419" s="57">
        <f>IFERROR(IF(M419="ICCP- ICOCIV",VLOOKUP(H419,'INDICES-ICOCIV'!$A$1:$B$313,2,0),IF(M419="IPC",VLOOKUP(H419,'INDICES IPC'!$A$7:$E$1003,2,0),0)),"")</f>
        <v>0</v>
      </c>
      <c r="J419" s="79"/>
      <c r="K419" s="57">
        <f>IFERROR(IF(M419="ICCP- ICOCIV",VLOOKUP(J419,'INDICES-ICOCIV'!$A$1:$B$307,2,0),IF(M419="IPC",VLOOKUP(J419,'INDICES IPC'!$A$7:$E$1003,2,0),0)),"")</f>
        <v>0</v>
      </c>
      <c r="L419" s="58" t="str">
        <f t="shared" si="20"/>
        <v/>
      </c>
      <c r="M419" s="82"/>
      <c r="N419" s="233">
        <f t="shared" si="21"/>
        <v>0</v>
      </c>
    </row>
    <row r="420" spans="3:14" ht="15.75" x14ac:dyDescent="0.2">
      <c r="C420" s="14">
        <f t="shared" si="22"/>
        <v>373</v>
      </c>
      <c r="D420" s="77"/>
      <c r="E420" s="77"/>
      <c r="F420" s="77"/>
      <c r="G420" s="81"/>
      <c r="H420" s="79"/>
      <c r="I420" s="57">
        <f>IFERROR(IF(M420="ICCP- ICOCIV",VLOOKUP(H420,'INDICES-ICOCIV'!$A$1:$B$313,2,0),IF(M420="IPC",VLOOKUP(H420,'INDICES IPC'!$A$7:$E$1003,2,0),0)),"")</f>
        <v>0</v>
      </c>
      <c r="J420" s="79"/>
      <c r="K420" s="57">
        <f>IFERROR(IF(M420="ICCP- ICOCIV",VLOOKUP(J420,'INDICES-ICOCIV'!$A$1:$B$307,2,0),IF(M420="IPC",VLOOKUP(J420,'INDICES IPC'!$A$7:$E$1003,2,0),0)),"")</f>
        <v>0</v>
      </c>
      <c r="L420" s="58" t="str">
        <f t="shared" si="20"/>
        <v/>
      </c>
      <c r="M420" s="82"/>
      <c r="N420" s="233">
        <f t="shared" si="21"/>
        <v>0</v>
      </c>
    </row>
    <row r="421" spans="3:14" ht="15.75" x14ac:dyDescent="0.2">
      <c r="C421" s="14">
        <f t="shared" si="22"/>
        <v>374</v>
      </c>
      <c r="D421" s="77"/>
      <c r="E421" s="77"/>
      <c r="F421" s="77"/>
      <c r="G421" s="81"/>
      <c r="H421" s="79"/>
      <c r="I421" s="57">
        <f>IFERROR(IF(M421="ICCP- ICOCIV",VLOOKUP(H421,'INDICES-ICOCIV'!$A$1:$B$313,2,0),IF(M421="IPC",VLOOKUP(H421,'INDICES IPC'!$A$7:$E$1003,2,0),0)),"")</f>
        <v>0</v>
      </c>
      <c r="J421" s="79"/>
      <c r="K421" s="57">
        <f>IFERROR(IF(M421="ICCP- ICOCIV",VLOOKUP(J421,'INDICES-ICOCIV'!$A$1:$B$307,2,0),IF(M421="IPC",VLOOKUP(J421,'INDICES IPC'!$A$7:$E$1003,2,0),0)),"")</f>
        <v>0</v>
      </c>
      <c r="L421" s="58" t="str">
        <f t="shared" si="20"/>
        <v/>
      </c>
      <c r="M421" s="82"/>
      <c r="N421" s="233">
        <f t="shared" si="21"/>
        <v>0</v>
      </c>
    </row>
    <row r="422" spans="3:14" ht="15.75" x14ac:dyDescent="0.2">
      <c r="C422" s="14">
        <f t="shared" si="22"/>
        <v>375</v>
      </c>
      <c r="D422" s="77"/>
      <c r="E422" s="77"/>
      <c r="F422" s="77"/>
      <c r="G422" s="81"/>
      <c r="H422" s="79"/>
      <c r="I422" s="57">
        <f>IFERROR(IF(M422="ICCP- ICOCIV",VLOOKUP(H422,'INDICES-ICOCIV'!$A$1:$B$313,2,0),IF(M422="IPC",VLOOKUP(H422,'INDICES IPC'!$A$7:$E$1003,2,0),0)),"")</f>
        <v>0</v>
      </c>
      <c r="J422" s="79"/>
      <c r="K422" s="57">
        <f>IFERROR(IF(M422="ICCP- ICOCIV",VLOOKUP(J422,'INDICES-ICOCIV'!$A$1:$B$307,2,0),IF(M422="IPC",VLOOKUP(J422,'INDICES IPC'!$A$7:$E$1003,2,0),0)),"")</f>
        <v>0</v>
      </c>
      <c r="L422" s="58" t="str">
        <f t="shared" si="20"/>
        <v/>
      </c>
      <c r="M422" s="82"/>
      <c r="N422" s="233">
        <f t="shared" si="21"/>
        <v>0</v>
      </c>
    </row>
    <row r="423" spans="3:14" ht="15.75" x14ac:dyDescent="0.2">
      <c r="C423" s="14">
        <f t="shared" si="22"/>
        <v>376</v>
      </c>
      <c r="D423" s="77"/>
      <c r="E423" s="77"/>
      <c r="F423" s="77"/>
      <c r="G423" s="81"/>
      <c r="H423" s="79"/>
      <c r="I423" s="57">
        <f>IFERROR(IF(M423="ICCP- ICOCIV",VLOOKUP(H423,'INDICES-ICOCIV'!$A$1:$B$313,2,0),IF(M423="IPC",VLOOKUP(H423,'INDICES IPC'!$A$7:$E$1003,2,0),0)),"")</f>
        <v>0</v>
      </c>
      <c r="J423" s="79"/>
      <c r="K423" s="57">
        <f>IFERROR(IF(M423="ICCP- ICOCIV",VLOOKUP(J423,'INDICES-ICOCIV'!$A$1:$B$307,2,0),IF(M423="IPC",VLOOKUP(J423,'INDICES IPC'!$A$7:$E$1003,2,0),0)),"")</f>
        <v>0</v>
      </c>
      <c r="L423" s="58" t="str">
        <f t="shared" si="20"/>
        <v/>
      </c>
      <c r="M423" s="82"/>
      <c r="N423" s="233">
        <f t="shared" si="21"/>
        <v>0</v>
      </c>
    </row>
    <row r="424" spans="3:14" ht="15.75" x14ac:dyDescent="0.2">
      <c r="C424" s="14">
        <f t="shared" si="22"/>
        <v>377</v>
      </c>
      <c r="D424" s="77"/>
      <c r="E424" s="77"/>
      <c r="F424" s="77"/>
      <c r="G424" s="81"/>
      <c r="H424" s="79"/>
      <c r="I424" s="57">
        <f>IFERROR(IF(M424="ICCP- ICOCIV",VLOOKUP(H424,'INDICES-ICOCIV'!$A$1:$B$313,2,0),IF(M424="IPC",VLOOKUP(H424,'INDICES IPC'!$A$7:$E$1003,2,0),0)),"")</f>
        <v>0</v>
      </c>
      <c r="J424" s="79"/>
      <c r="K424" s="57">
        <f>IFERROR(IF(M424="ICCP- ICOCIV",VLOOKUP(J424,'INDICES-ICOCIV'!$A$1:$B$307,2,0),IF(M424="IPC",VLOOKUP(J424,'INDICES IPC'!$A$7:$E$1003,2,0),0)),"")</f>
        <v>0</v>
      </c>
      <c r="L424" s="58" t="str">
        <f t="shared" si="20"/>
        <v/>
      </c>
      <c r="M424" s="82"/>
      <c r="N424" s="233">
        <f t="shared" si="21"/>
        <v>0</v>
      </c>
    </row>
    <row r="425" spans="3:14" ht="15.75" x14ac:dyDescent="0.2">
      <c r="C425" s="14">
        <f t="shared" si="22"/>
        <v>378</v>
      </c>
      <c r="D425" s="77"/>
      <c r="E425" s="77"/>
      <c r="F425" s="77"/>
      <c r="G425" s="81"/>
      <c r="H425" s="79"/>
      <c r="I425" s="57">
        <f>IFERROR(IF(M425="ICCP- ICOCIV",VLOOKUP(H425,'INDICES-ICOCIV'!$A$1:$B$313,2,0),IF(M425="IPC",VLOOKUP(H425,'INDICES IPC'!$A$7:$E$1003,2,0),0)),"")</f>
        <v>0</v>
      </c>
      <c r="J425" s="79"/>
      <c r="K425" s="57">
        <f>IFERROR(IF(M425="ICCP- ICOCIV",VLOOKUP(J425,'INDICES-ICOCIV'!$A$1:$B$307,2,0),IF(M425="IPC",VLOOKUP(J425,'INDICES IPC'!$A$7:$E$1003,2,0),0)),"")</f>
        <v>0</v>
      </c>
      <c r="L425" s="58" t="str">
        <f t="shared" si="20"/>
        <v/>
      </c>
      <c r="M425" s="82"/>
      <c r="N425" s="233">
        <f t="shared" si="21"/>
        <v>0</v>
      </c>
    </row>
    <row r="426" spans="3:14" ht="15.75" x14ac:dyDescent="0.2">
      <c r="C426" s="14">
        <f t="shared" si="22"/>
        <v>379</v>
      </c>
      <c r="D426" s="77"/>
      <c r="E426" s="77"/>
      <c r="F426" s="77"/>
      <c r="G426" s="81"/>
      <c r="H426" s="79"/>
      <c r="I426" s="57">
        <f>IFERROR(IF(M426="ICCP- ICOCIV",VLOOKUP(H426,'INDICES-ICOCIV'!$A$1:$B$313,2,0),IF(M426="IPC",VLOOKUP(H426,'INDICES IPC'!$A$7:$E$1003,2,0),0)),"")</f>
        <v>0</v>
      </c>
      <c r="J426" s="79"/>
      <c r="K426" s="57">
        <f>IFERROR(IF(M426="ICCP- ICOCIV",VLOOKUP(J426,'INDICES-ICOCIV'!$A$1:$B$307,2,0),IF(M426="IPC",VLOOKUP(J426,'INDICES IPC'!$A$7:$E$1003,2,0),0)),"")</f>
        <v>0</v>
      </c>
      <c r="L426" s="58" t="str">
        <f t="shared" si="20"/>
        <v/>
      </c>
      <c r="M426" s="82"/>
      <c r="N426" s="233">
        <f t="shared" si="21"/>
        <v>0</v>
      </c>
    </row>
    <row r="427" spans="3:14" ht="15.75" x14ac:dyDescent="0.2">
      <c r="C427" s="14">
        <f t="shared" si="22"/>
        <v>380</v>
      </c>
      <c r="D427" s="77"/>
      <c r="E427" s="77"/>
      <c r="F427" s="77"/>
      <c r="G427" s="81"/>
      <c r="H427" s="79"/>
      <c r="I427" s="57">
        <f>IFERROR(IF(M427="ICCP- ICOCIV",VLOOKUP(H427,'INDICES-ICOCIV'!$A$1:$B$313,2,0),IF(M427="IPC",VLOOKUP(H427,'INDICES IPC'!$A$7:$E$1003,2,0),0)),"")</f>
        <v>0</v>
      </c>
      <c r="J427" s="79"/>
      <c r="K427" s="57">
        <f>IFERROR(IF(M427="ICCP- ICOCIV",VLOOKUP(J427,'INDICES-ICOCIV'!$A$1:$B$307,2,0),IF(M427="IPC",VLOOKUP(J427,'INDICES IPC'!$A$7:$E$1003,2,0),0)),"")</f>
        <v>0</v>
      </c>
      <c r="L427" s="58" t="str">
        <f t="shared" si="20"/>
        <v/>
      </c>
      <c r="M427" s="82"/>
      <c r="N427" s="233">
        <f t="shared" si="21"/>
        <v>0</v>
      </c>
    </row>
    <row r="428" spans="3:14" ht="15.75" x14ac:dyDescent="0.2">
      <c r="C428" s="14">
        <f t="shared" si="22"/>
        <v>381</v>
      </c>
      <c r="D428" s="77"/>
      <c r="E428" s="77"/>
      <c r="F428" s="77"/>
      <c r="G428" s="81"/>
      <c r="H428" s="79"/>
      <c r="I428" s="57">
        <f>IFERROR(IF(M428="ICCP- ICOCIV",VLOOKUP(H428,'INDICES-ICOCIV'!$A$1:$B$313,2,0),IF(M428="IPC",VLOOKUP(H428,'INDICES IPC'!$A$7:$E$1003,2,0),0)),"")</f>
        <v>0</v>
      </c>
      <c r="J428" s="79"/>
      <c r="K428" s="57">
        <f>IFERROR(IF(M428="ICCP- ICOCIV",VLOOKUP(J428,'INDICES-ICOCIV'!$A$1:$B$307,2,0),IF(M428="IPC",VLOOKUP(J428,'INDICES IPC'!$A$7:$E$1003,2,0),0)),"")</f>
        <v>0</v>
      </c>
      <c r="L428" s="58" t="str">
        <f t="shared" si="20"/>
        <v/>
      </c>
      <c r="M428" s="82"/>
      <c r="N428" s="233">
        <f t="shared" si="21"/>
        <v>0</v>
      </c>
    </row>
    <row r="429" spans="3:14" ht="15.75" x14ac:dyDescent="0.2">
      <c r="C429" s="14">
        <f t="shared" si="22"/>
        <v>382</v>
      </c>
      <c r="D429" s="77"/>
      <c r="E429" s="77"/>
      <c r="F429" s="77"/>
      <c r="G429" s="81"/>
      <c r="H429" s="79"/>
      <c r="I429" s="57">
        <f>IFERROR(IF(M429="ICCP- ICOCIV",VLOOKUP(H429,'INDICES-ICOCIV'!$A$1:$B$313,2,0),IF(M429="IPC",VLOOKUP(H429,'INDICES IPC'!$A$7:$E$1003,2,0),0)),"")</f>
        <v>0</v>
      </c>
      <c r="J429" s="79"/>
      <c r="K429" s="57">
        <f>IFERROR(IF(M429="ICCP- ICOCIV",VLOOKUP(J429,'INDICES-ICOCIV'!$A$1:$B$307,2,0),IF(M429="IPC",VLOOKUP(J429,'INDICES IPC'!$A$7:$E$1003,2,0),0)),"")</f>
        <v>0</v>
      </c>
      <c r="L429" s="58" t="str">
        <f t="shared" si="20"/>
        <v/>
      </c>
      <c r="M429" s="82"/>
      <c r="N429" s="233">
        <f t="shared" si="21"/>
        <v>0</v>
      </c>
    </row>
    <row r="430" spans="3:14" ht="15.75" x14ac:dyDescent="0.2">
      <c r="C430" s="14">
        <f t="shared" si="22"/>
        <v>383</v>
      </c>
      <c r="D430" s="77"/>
      <c r="E430" s="77"/>
      <c r="F430" s="77"/>
      <c r="G430" s="81"/>
      <c r="H430" s="79"/>
      <c r="I430" s="57">
        <f>IFERROR(IF(M430="ICCP- ICOCIV",VLOOKUP(H430,'INDICES-ICOCIV'!$A$1:$B$313,2,0),IF(M430="IPC",VLOOKUP(H430,'INDICES IPC'!$A$7:$E$1003,2,0),0)),"")</f>
        <v>0</v>
      </c>
      <c r="J430" s="79"/>
      <c r="K430" s="57">
        <f>IFERROR(IF(M430="ICCP- ICOCIV",VLOOKUP(J430,'INDICES-ICOCIV'!$A$1:$B$307,2,0),IF(M430="IPC",VLOOKUP(J430,'INDICES IPC'!$A$7:$E$1003,2,0),0)),"")</f>
        <v>0</v>
      </c>
      <c r="L430" s="58" t="str">
        <f t="shared" si="20"/>
        <v/>
      </c>
      <c r="M430" s="82"/>
      <c r="N430" s="233">
        <f t="shared" si="21"/>
        <v>0</v>
      </c>
    </row>
    <row r="431" spans="3:14" ht="15.75" x14ac:dyDescent="0.2">
      <c r="C431" s="14">
        <f t="shared" si="22"/>
        <v>384</v>
      </c>
      <c r="D431" s="77"/>
      <c r="E431" s="77"/>
      <c r="F431" s="77"/>
      <c r="G431" s="81"/>
      <c r="H431" s="79"/>
      <c r="I431" s="57">
        <f>IFERROR(IF(M431="ICCP- ICOCIV",VLOOKUP(H431,'INDICES-ICOCIV'!$A$1:$B$313,2,0),IF(M431="IPC",VLOOKUP(H431,'INDICES IPC'!$A$7:$E$1003,2,0),0)),"")</f>
        <v>0</v>
      </c>
      <c r="J431" s="79"/>
      <c r="K431" s="57">
        <f>IFERROR(IF(M431="ICCP- ICOCIV",VLOOKUP(J431,'INDICES-ICOCIV'!$A$1:$B$307,2,0),IF(M431="IPC",VLOOKUP(J431,'INDICES IPC'!$A$7:$E$1003,2,0),0)),"")</f>
        <v>0</v>
      </c>
      <c r="L431" s="58" t="str">
        <f t="shared" si="20"/>
        <v/>
      </c>
      <c r="M431" s="82"/>
      <c r="N431" s="233">
        <f t="shared" si="21"/>
        <v>0</v>
      </c>
    </row>
    <row r="432" spans="3:14" ht="15.75" x14ac:dyDescent="0.2">
      <c r="C432" s="14">
        <f t="shared" si="22"/>
        <v>385</v>
      </c>
      <c r="D432" s="77"/>
      <c r="E432" s="77"/>
      <c r="F432" s="77"/>
      <c r="G432" s="81"/>
      <c r="H432" s="79"/>
      <c r="I432" s="57">
        <f>IFERROR(IF(M432="ICCP- ICOCIV",VLOOKUP(H432,'INDICES-ICOCIV'!$A$1:$B$313,2,0),IF(M432="IPC",VLOOKUP(H432,'INDICES IPC'!$A$7:$E$1003,2,0),0)),"")</f>
        <v>0</v>
      </c>
      <c r="J432" s="79"/>
      <c r="K432" s="57">
        <f>IFERROR(IF(M432="ICCP- ICOCIV",VLOOKUP(J432,'INDICES-ICOCIV'!$A$1:$B$307,2,0),IF(M432="IPC",VLOOKUP(J432,'INDICES IPC'!$A$7:$E$1003,2,0),0)),"")</f>
        <v>0</v>
      </c>
      <c r="L432" s="58" t="str">
        <f t="shared" si="20"/>
        <v/>
      </c>
      <c r="M432" s="82"/>
      <c r="N432" s="233">
        <f t="shared" si="21"/>
        <v>0</v>
      </c>
    </row>
    <row r="433" spans="3:14" ht="15.75" x14ac:dyDescent="0.2">
      <c r="C433" s="14">
        <f t="shared" si="22"/>
        <v>386</v>
      </c>
      <c r="D433" s="77"/>
      <c r="E433" s="77"/>
      <c r="F433" s="77"/>
      <c r="G433" s="81"/>
      <c r="H433" s="79"/>
      <c r="I433" s="57">
        <f>IFERROR(IF(M433="ICCP- ICOCIV",VLOOKUP(H433,'INDICES-ICOCIV'!$A$1:$B$313,2,0),IF(M433="IPC",VLOOKUP(H433,'INDICES IPC'!$A$7:$E$1003,2,0),0)),"")</f>
        <v>0</v>
      </c>
      <c r="J433" s="79"/>
      <c r="K433" s="57">
        <f>IFERROR(IF(M433="ICCP- ICOCIV",VLOOKUP(J433,'INDICES-ICOCIV'!$A$1:$B$307,2,0),IF(M433="IPC",VLOOKUP(J433,'INDICES IPC'!$A$7:$E$1003,2,0),0)),"")</f>
        <v>0</v>
      </c>
      <c r="L433" s="58" t="str">
        <f t="shared" si="20"/>
        <v/>
      </c>
      <c r="M433" s="82"/>
      <c r="N433" s="233">
        <f t="shared" si="21"/>
        <v>0</v>
      </c>
    </row>
    <row r="434" spans="3:14" ht="15.75" x14ac:dyDescent="0.2">
      <c r="C434" s="14">
        <f t="shared" si="22"/>
        <v>387</v>
      </c>
      <c r="D434" s="77"/>
      <c r="E434" s="77"/>
      <c r="F434" s="77"/>
      <c r="G434" s="81"/>
      <c r="H434" s="79"/>
      <c r="I434" s="57">
        <f>IFERROR(IF(M434="ICCP- ICOCIV",VLOOKUP(H434,'INDICES-ICOCIV'!$A$1:$B$313,2,0),IF(M434="IPC",VLOOKUP(H434,'INDICES IPC'!$A$7:$E$1003,2,0),0)),"")</f>
        <v>0</v>
      </c>
      <c r="J434" s="79"/>
      <c r="K434" s="57">
        <f>IFERROR(IF(M434="ICCP- ICOCIV",VLOOKUP(J434,'INDICES-ICOCIV'!$A$1:$B$307,2,0),IF(M434="IPC",VLOOKUP(J434,'INDICES IPC'!$A$7:$E$1003,2,0),0)),"")</f>
        <v>0</v>
      </c>
      <c r="L434" s="58" t="str">
        <f t="shared" si="20"/>
        <v/>
      </c>
      <c r="M434" s="82"/>
      <c r="N434" s="233">
        <f t="shared" si="21"/>
        <v>0</v>
      </c>
    </row>
    <row r="435" spans="3:14" ht="15.75" x14ac:dyDescent="0.2">
      <c r="C435" s="14">
        <f t="shared" si="22"/>
        <v>388</v>
      </c>
      <c r="D435" s="77"/>
      <c r="E435" s="77"/>
      <c r="F435" s="77"/>
      <c r="G435" s="81"/>
      <c r="H435" s="79"/>
      <c r="I435" s="57">
        <f>IFERROR(IF(M435="ICCP- ICOCIV",VLOOKUP(H435,'INDICES-ICOCIV'!$A$1:$B$313,2,0),IF(M435="IPC",VLOOKUP(H435,'INDICES IPC'!$A$7:$E$1003,2,0),0)),"")</f>
        <v>0</v>
      </c>
      <c r="J435" s="79"/>
      <c r="K435" s="57">
        <f>IFERROR(IF(M435="ICCP- ICOCIV",VLOOKUP(J435,'INDICES-ICOCIV'!$A$1:$B$307,2,0),IF(M435="IPC",VLOOKUP(J435,'INDICES IPC'!$A$7:$E$1003,2,0),0)),"")</f>
        <v>0</v>
      </c>
      <c r="L435" s="58" t="str">
        <f t="shared" si="20"/>
        <v/>
      </c>
      <c r="M435" s="82"/>
      <c r="N435" s="233">
        <f t="shared" si="21"/>
        <v>0</v>
      </c>
    </row>
    <row r="436" spans="3:14" ht="15.75" x14ac:dyDescent="0.2">
      <c r="C436" s="14">
        <f t="shared" si="22"/>
        <v>389</v>
      </c>
      <c r="D436" s="77"/>
      <c r="E436" s="77"/>
      <c r="F436" s="77"/>
      <c r="G436" s="81"/>
      <c r="H436" s="79"/>
      <c r="I436" s="57">
        <f>IFERROR(IF(M436="ICCP- ICOCIV",VLOOKUP(H436,'INDICES-ICOCIV'!$A$1:$B$313,2,0),IF(M436="IPC",VLOOKUP(H436,'INDICES IPC'!$A$7:$E$1003,2,0),0)),"")</f>
        <v>0</v>
      </c>
      <c r="J436" s="79"/>
      <c r="K436" s="57">
        <f>IFERROR(IF(M436="ICCP- ICOCIV",VLOOKUP(J436,'INDICES-ICOCIV'!$A$1:$B$307,2,0),IF(M436="IPC",VLOOKUP(J436,'INDICES IPC'!$A$7:$E$1003,2,0),0)),"")</f>
        <v>0</v>
      </c>
      <c r="L436" s="58" t="str">
        <f t="shared" si="20"/>
        <v/>
      </c>
      <c r="M436" s="82"/>
      <c r="N436" s="233">
        <f t="shared" si="21"/>
        <v>0</v>
      </c>
    </row>
    <row r="437" spans="3:14" ht="15.75" x14ac:dyDescent="0.2">
      <c r="C437" s="14">
        <f t="shared" si="22"/>
        <v>390</v>
      </c>
      <c r="D437" s="77"/>
      <c r="E437" s="77"/>
      <c r="F437" s="77"/>
      <c r="G437" s="81"/>
      <c r="H437" s="79"/>
      <c r="I437" s="57">
        <f>IFERROR(IF(M437="ICCP- ICOCIV",VLOOKUP(H437,'INDICES-ICOCIV'!$A$1:$B$313,2,0),IF(M437="IPC",VLOOKUP(H437,'INDICES IPC'!$A$7:$E$1003,2,0),0)),"")</f>
        <v>0</v>
      </c>
      <c r="J437" s="79"/>
      <c r="K437" s="57">
        <f>IFERROR(IF(M437="ICCP- ICOCIV",VLOOKUP(J437,'INDICES-ICOCIV'!$A$1:$B$307,2,0),IF(M437="IPC",VLOOKUP(J437,'INDICES IPC'!$A$7:$E$1003,2,0),0)),"")</f>
        <v>0</v>
      </c>
      <c r="L437" s="58" t="str">
        <f t="shared" si="20"/>
        <v/>
      </c>
      <c r="M437" s="82"/>
      <c r="N437" s="233">
        <f t="shared" si="21"/>
        <v>0</v>
      </c>
    </row>
    <row r="438" spans="3:14" ht="15.75" x14ac:dyDescent="0.2">
      <c r="C438" s="14">
        <f t="shared" si="22"/>
        <v>391</v>
      </c>
      <c r="D438" s="77"/>
      <c r="E438" s="77"/>
      <c r="F438" s="77"/>
      <c r="G438" s="81"/>
      <c r="H438" s="79"/>
      <c r="I438" s="57">
        <f>IFERROR(IF(M438="ICCP- ICOCIV",VLOOKUP(H438,'INDICES-ICOCIV'!$A$1:$B$313,2,0),IF(M438="IPC",VLOOKUP(H438,'INDICES IPC'!$A$7:$E$1003,2,0),0)),"")</f>
        <v>0</v>
      </c>
      <c r="J438" s="79"/>
      <c r="K438" s="57">
        <f>IFERROR(IF(M438="ICCP- ICOCIV",VLOOKUP(J438,'INDICES-ICOCIV'!$A$1:$B$307,2,0),IF(M438="IPC",VLOOKUP(J438,'INDICES IPC'!$A$7:$E$1003,2,0),0)),"")</f>
        <v>0</v>
      </c>
      <c r="L438" s="58" t="str">
        <f t="shared" si="20"/>
        <v/>
      </c>
      <c r="M438" s="82"/>
      <c r="N438" s="233">
        <f t="shared" si="21"/>
        <v>0</v>
      </c>
    </row>
    <row r="439" spans="3:14" ht="15.75" x14ac:dyDescent="0.2">
      <c r="C439" s="14">
        <f t="shared" si="22"/>
        <v>392</v>
      </c>
      <c r="D439" s="77"/>
      <c r="E439" s="77"/>
      <c r="F439" s="77"/>
      <c r="G439" s="81"/>
      <c r="H439" s="79"/>
      <c r="I439" s="57">
        <f>IFERROR(IF(M439="ICCP- ICOCIV",VLOOKUP(H439,'INDICES-ICOCIV'!$A$1:$B$313,2,0),IF(M439="IPC",VLOOKUP(H439,'INDICES IPC'!$A$7:$E$1003,2,0),0)),"")</f>
        <v>0</v>
      </c>
      <c r="J439" s="79"/>
      <c r="K439" s="57">
        <f>IFERROR(IF(M439="ICCP- ICOCIV",VLOOKUP(J439,'INDICES-ICOCIV'!$A$1:$B$307,2,0),IF(M439="IPC",VLOOKUP(J439,'INDICES IPC'!$A$7:$E$1003,2,0),0)),"")</f>
        <v>0</v>
      </c>
      <c r="L439" s="58" t="str">
        <f t="shared" si="20"/>
        <v/>
      </c>
      <c r="M439" s="82"/>
      <c r="N439" s="233">
        <f t="shared" si="21"/>
        <v>0</v>
      </c>
    </row>
    <row r="440" spans="3:14" ht="15.75" x14ac:dyDescent="0.2">
      <c r="C440" s="14">
        <f t="shared" si="22"/>
        <v>393</v>
      </c>
      <c r="D440" s="77"/>
      <c r="E440" s="77"/>
      <c r="F440" s="77"/>
      <c r="G440" s="81"/>
      <c r="H440" s="79"/>
      <c r="I440" s="57">
        <f>IFERROR(IF(M440="ICCP- ICOCIV",VLOOKUP(H440,'INDICES-ICOCIV'!$A$1:$B$313,2,0),IF(M440="IPC",VLOOKUP(H440,'INDICES IPC'!$A$7:$E$1003,2,0),0)),"")</f>
        <v>0</v>
      </c>
      <c r="J440" s="79"/>
      <c r="K440" s="57">
        <f>IFERROR(IF(M440="ICCP- ICOCIV",VLOOKUP(J440,'INDICES-ICOCIV'!$A$1:$B$307,2,0),IF(M440="IPC",VLOOKUP(J440,'INDICES IPC'!$A$7:$E$1003,2,0),0)),"")</f>
        <v>0</v>
      </c>
      <c r="L440" s="58" t="str">
        <f t="shared" si="20"/>
        <v/>
      </c>
      <c r="M440" s="82"/>
      <c r="N440" s="233">
        <f t="shared" si="21"/>
        <v>0</v>
      </c>
    </row>
    <row r="441" spans="3:14" ht="15.75" x14ac:dyDescent="0.2">
      <c r="C441" s="14">
        <f t="shared" si="22"/>
        <v>394</v>
      </c>
      <c r="D441" s="77"/>
      <c r="E441" s="77"/>
      <c r="F441" s="77"/>
      <c r="G441" s="81"/>
      <c r="H441" s="79"/>
      <c r="I441" s="57">
        <f>IFERROR(IF(M441="ICCP- ICOCIV",VLOOKUP(H441,'INDICES-ICOCIV'!$A$1:$B$313,2,0),IF(M441="IPC",VLOOKUP(H441,'INDICES IPC'!$A$7:$E$1003,2,0),0)),"")</f>
        <v>0</v>
      </c>
      <c r="J441" s="79"/>
      <c r="K441" s="57">
        <f>IFERROR(IF(M441="ICCP- ICOCIV",VLOOKUP(J441,'INDICES-ICOCIV'!$A$1:$B$307,2,0),IF(M441="IPC",VLOOKUP(J441,'INDICES IPC'!$A$7:$E$1003,2,0),0)),"")</f>
        <v>0</v>
      </c>
      <c r="L441" s="58" t="str">
        <f t="shared" si="20"/>
        <v/>
      </c>
      <c r="M441" s="82"/>
      <c r="N441" s="233">
        <f t="shared" si="21"/>
        <v>0</v>
      </c>
    </row>
    <row r="442" spans="3:14" ht="15.75" x14ac:dyDescent="0.2">
      <c r="C442" s="14">
        <f t="shared" si="22"/>
        <v>395</v>
      </c>
      <c r="D442" s="77"/>
      <c r="E442" s="77"/>
      <c r="F442" s="77"/>
      <c r="G442" s="81"/>
      <c r="H442" s="79"/>
      <c r="I442" s="57">
        <f>IFERROR(IF(M442="ICCP- ICOCIV",VLOOKUP(H442,'INDICES-ICOCIV'!$A$1:$B$313,2,0),IF(M442="IPC",VLOOKUP(H442,'INDICES IPC'!$A$7:$E$1003,2,0),0)),"")</f>
        <v>0</v>
      </c>
      <c r="J442" s="79"/>
      <c r="K442" s="57">
        <f>IFERROR(IF(M442="ICCP- ICOCIV",VLOOKUP(J442,'INDICES-ICOCIV'!$A$1:$B$307,2,0),IF(M442="IPC",VLOOKUP(J442,'INDICES IPC'!$A$7:$E$1003,2,0),0)),"")</f>
        <v>0</v>
      </c>
      <c r="L442" s="58" t="str">
        <f t="shared" si="20"/>
        <v/>
      </c>
      <c r="M442" s="82"/>
      <c r="N442" s="233">
        <f t="shared" si="21"/>
        <v>0</v>
      </c>
    </row>
    <row r="443" spans="3:14" ht="15.75" x14ac:dyDescent="0.2">
      <c r="C443" s="14">
        <f t="shared" si="22"/>
        <v>396</v>
      </c>
      <c r="D443" s="77"/>
      <c r="E443" s="77"/>
      <c r="F443" s="77"/>
      <c r="G443" s="81"/>
      <c r="H443" s="79"/>
      <c r="I443" s="57">
        <f>IFERROR(IF(M443="ICCP- ICOCIV",VLOOKUP(H443,'INDICES-ICOCIV'!$A$1:$B$313,2,0),IF(M443="IPC",VLOOKUP(H443,'INDICES IPC'!$A$7:$E$1003,2,0),0)),"")</f>
        <v>0</v>
      </c>
      <c r="J443" s="79"/>
      <c r="K443" s="57">
        <f>IFERROR(IF(M443="ICCP- ICOCIV",VLOOKUP(J443,'INDICES-ICOCIV'!$A$1:$B$307,2,0),IF(M443="IPC",VLOOKUP(J443,'INDICES IPC'!$A$7:$E$1003,2,0),0)),"")</f>
        <v>0</v>
      </c>
      <c r="L443" s="58" t="str">
        <f t="shared" si="20"/>
        <v/>
      </c>
      <c r="M443" s="82"/>
      <c r="N443" s="233">
        <f t="shared" si="21"/>
        <v>0</v>
      </c>
    </row>
    <row r="444" spans="3:14" ht="15.75" x14ac:dyDescent="0.2">
      <c r="C444" s="14">
        <f t="shared" si="22"/>
        <v>397</v>
      </c>
      <c r="D444" s="77"/>
      <c r="E444" s="77"/>
      <c r="F444" s="77"/>
      <c r="G444" s="81"/>
      <c r="H444" s="79"/>
      <c r="I444" s="57">
        <f>IFERROR(IF(M444="ICCP- ICOCIV",VLOOKUP(H444,'INDICES-ICOCIV'!$A$1:$B$313,2,0),IF(M444="IPC",VLOOKUP(H444,'INDICES IPC'!$A$7:$E$1003,2,0),0)),"")</f>
        <v>0</v>
      </c>
      <c r="J444" s="79"/>
      <c r="K444" s="57">
        <f>IFERROR(IF(M444="ICCP- ICOCIV",VLOOKUP(J444,'INDICES-ICOCIV'!$A$1:$B$307,2,0),IF(M444="IPC",VLOOKUP(J444,'INDICES IPC'!$A$7:$E$1003,2,0),0)),"")</f>
        <v>0</v>
      </c>
      <c r="L444" s="58" t="str">
        <f t="shared" si="20"/>
        <v/>
      </c>
      <c r="M444" s="82"/>
      <c r="N444" s="233">
        <f t="shared" si="21"/>
        <v>0</v>
      </c>
    </row>
    <row r="445" spans="3:14" ht="15.75" x14ac:dyDescent="0.2">
      <c r="C445" s="14">
        <f t="shared" si="22"/>
        <v>398</v>
      </c>
      <c r="D445" s="77"/>
      <c r="E445" s="77"/>
      <c r="F445" s="77"/>
      <c r="G445" s="81"/>
      <c r="H445" s="79"/>
      <c r="I445" s="57">
        <f>IFERROR(IF(M445="ICCP- ICOCIV",VLOOKUP(H445,'INDICES-ICOCIV'!$A$1:$B$313,2,0),IF(M445="IPC",VLOOKUP(H445,'INDICES IPC'!$A$7:$E$1003,2,0),0)),"")</f>
        <v>0</v>
      </c>
      <c r="J445" s="79"/>
      <c r="K445" s="57">
        <f>IFERROR(IF(M445="ICCP- ICOCIV",VLOOKUP(J445,'INDICES-ICOCIV'!$A$1:$B$307,2,0),IF(M445="IPC",VLOOKUP(J445,'INDICES IPC'!$A$7:$E$1003,2,0),0)),"")</f>
        <v>0</v>
      </c>
      <c r="L445" s="58" t="str">
        <f t="shared" si="20"/>
        <v/>
      </c>
      <c r="M445" s="82"/>
      <c r="N445" s="233">
        <f t="shared" si="21"/>
        <v>0</v>
      </c>
    </row>
    <row r="446" spans="3:14" ht="15.75" x14ac:dyDescent="0.2">
      <c r="C446" s="14">
        <f t="shared" si="22"/>
        <v>399</v>
      </c>
      <c r="D446" s="77"/>
      <c r="E446" s="77"/>
      <c r="F446" s="77"/>
      <c r="G446" s="81"/>
      <c r="H446" s="79"/>
      <c r="I446" s="57">
        <f>IFERROR(IF(M446="ICCP- ICOCIV",VLOOKUP(H446,'INDICES-ICOCIV'!$A$1:$B$313,2,0),IF(M446="IPC",VLOOKUP(H446,'INDICES IPC'!$A$7:$E$1003,2,0),0)),"")</f>
        <v>0</v>
      </c>
      <c r="J446" s="79"/>
      <c r="K446" s="57">
        <f>IFERROR(IF(M446="ICCP- ICOCIV",VLOOKUP(J446,'INDICES-ICOCIV'!$A$1:$B$307,2,0),IF(M446="IPC",VLOOKUP(J446,'INDICES IPC'!$A$7:$E$1003,2,0),0)),"")</f>
        <v>0</v>
      </c>
      <c r="L446" s="58" t="str">
        <f t="shared" si="20"/>
        <v/>
      </c>
      <c r="M446" s="82"/>
      <c r="N446" s="233">
        <f t="shared" si="21"/>
        <v>0</v>
      </c>
    </row>
    <row r="447" spans="3:14" ht="15.75" x14ac:dyDescent="0.2">
      <c r="C447" s="14">
        <f t="shared" si="22"/>
        <v>400</v>
      </c>
      <c r="D447" s="77"/>
      <c r="E447" s="77"/>
      <c r="F447" s="77"/>
      <c r="G447" s="81"/>
      <c r="H447" s="79"/>
      <c r="I447" s="57">
        <f>IFERROR(IF(M447="ICCP- ICOCIV",VLOOKUP(H447,'INDICES-ICOCIV'!$A$1:$B$313,2,0),IF(M447="IPC",VLOOKUP(H447,'INDICES IPC'!$A$7:$E$1003,2,0),0)),"")</f>
        <v>0</v>
      </c>
      <c r="J447" s="79"/>
      <c r="K447" s="57">
        <f>IFERROR(IF(M447="ICCP- ICOCIV",VLOOKUP(J447,'INDICES-ICOCIV'!$A$1:$B$307,2,0),IF(M447="IPC",VLOOKUP(J447,'INDICES IPC'!$A$7:$E$1003,2,0),0)),"")</f>
        <v>0</v>
      </c>
      <c r="L447" s="58" t="str">
        <f t="shared" si="20"/>
        <v/>
      </c>
      <c r="M447" s="82"/>
      <c r="N447" s="233">
        <f t="shared" si="21"/>
        <v>0</v>
      </c>
    </row>
    <row r="448" spans="3:14" ht="15.75" x14ac:dyDescent="0.2">
      <c r="C448" s="14">
        <f t="shared" si="22"/>
        <v>401</v>
      </c>
      <c r="D448" s="77"/>
      <c r="E448" s="77"/>
      <c r="F448" s="77"/>
      <c r="G448" s="81"/>
      <c r="H448" s="79"/>
      <c r="I448" s="57">
        <f>IFERROR(IF(M448="ICCP- ICOCIV",VLOOKUP(H448,'INDICES-ICOCIV'!$A$1:$B$313,2,0),IF(M448="IPC",VLOOKUP(H448,'INDICES IPC'!$A$7:$E$1003,2,0),0)),"")</f>
        <v>0</v>
      </c>
      <c r="J448" s="79"/>
      <c r="K448" s="57">
        <f>IFERROR(IF(M448="ICCP- ICOCIV",VLOOKUP(J448,'INDICES-ICOCIV'!$A$1:$B$307,2,0),IF(M448="IPC",VLOOKUP(J448,'INDICES IPC'!$A$7:$E$1003,2,0),0)),"")</f>
        <v>0</v>
      </c>
      <c r="L448" s="58" t="str">
        <f t="shared" si="20"/>
        <v/>
      </c>
      <c r="M448" s="82"/>
      <c r="N448" s="233">
        <f t="shared" si="21"/>
        <v>0</v>
      </c>
    </row>
    <row r="449" spans="3:14" ht="15.75" x14ac:dyDescent="0.2">
      <c r="C449" s="14">
        <f t="shared" si="22"/>
        <v>402</v>
      </c>
      <c r="D449" s="77"/>
      <c r="E449" s="77"/>
      <c r="F449" s="77"/>
      <c r="G449" s="81"/>
      <c r="H449" s="79"/>
      <c r="I449" s="57">
        <f>IFERROR(IF(M449="ICCP- ICOCIV",VLOOKUP(H449,'INDICES-ICOCIV'!$A$1:$B$313,2,0),IF(M449="IPC",VLOOKUP(H449,'INDICES IPC'!$A$7:$E$1003,2,0),0)),"")</f>
        <v>0</v>
      </c>
      <c r="J449" s="79"/>
      <c r="K449" s="57">
        <f>IFERROR(IF(M449="ICCP- ICOCIV",VLOOKUP(J449,'INDICES-ICOCIV'!$A$1:$B$307,2,0),IF(M449="IPC",VLOOKUP(J449,'INDICES IPC'!$A$7:$E$1003,2,0),0)),"")</f>
        <v>0</v>
      </c>
      <c r="L449" s="58" t="str">
        <f t="shared" si="20"/>
        <v/>
      </c>
      <c r="M449" s="82"/>
      <c r="N449" s="233">
        <f t="shared" si="21"/>
        <v>0</v>
      </c>
    </row>
    <row r="450" spans="3:14" ht="15.75" x14ac:dyDescent="0.2">
      <c r="C450" s="14">
        <f t="shared" si="22"/>
        <v>403</v>
      </c>
      <c r="D450" s="77"/>
      <c r="E450" s="77"/>
      <c r="F450" s="77"/>
      <c r="G450" s="81"/>
      <c r="H450" s="79"/>
      <c r="I450" s="57">
        <f>IFERROR(IF(M450="ICCP- ICOCIV",VLOOKUP(H450,'INDICES-ICOCIV'!$A$1:$B$313,2,0),IF(M450="IPC",VLOOKUP(H450,'INDICES IPC'!$A$7:$E$1003,2,0),0)),"")</f>
        <v>0</v>
      </c>
      <c r="J450" s="79"/>
      <c r="K450" s="57">
        <f>IFERROR(IF(M450="ICCP- ICOCIV",VLOOKUP(J450,'INDICES-ICOCIV'!$A$1:$B$307,2,0),IF(M450="IPC",VLOOKUP(J450,'INDICES IPC'!$A$7:$E$1003,2,0),0)),"")</f>
        <v>0</v>
      </c>
      <c r="L450" s="58" t="str">
        <f t="shared" si="20"/>
        <v/>
      </c>
      <c r="M450" s="82"/>
      <c r="N450" s="233">
        <f t="shared" si="21"/>
        <v>0</v>
      </c>
    </row>
    <row r="451" spans="3:14" ht="15.75" x14ac:dyDescent="0.2">
      <c r="C451" s="14">
        <f t="shared" si="22"/>
        <v>404</v>
      </c>
      <c r="D451" s="77"/>
      <c r="E451" s="77"/>
      <c r="F451" s="77"/>
      <c r="G451" s="81"/>
      <c r="H451" s="79"/>
      <c r="I451" s="57">
        <f>IFERROR(IF(M451="ICCP- ICOCIV",VLOOKUP(H451,'INDICES-ICOCIV'!$A$1:$B$313,2,0),IF(M451="IPC",VLOOKUP(H451,'INDICES IPC'!$A$7:$E$1003,2,0),0)),"")</f>
        <v>0</v>
      </c>
      <c r="J451" s="79"/>
      <c r="K451" s="57">
        <f>IFERROR(IF(M451="ICCP- ICOCIV",VLOOKUP(J451,'INDICES-ICOCIV'!$A$1:$B$307,2,0),IF(M451="IPC",VLOOKUP(J451,'INDICES IPC'!$A$7:$E$1003,2,0),0)),"")</f>
        <v>0</v>
      </c>
      <c r="L451" s="58" t="str">
        <f t="shared" si="20"/>
        <v/>
      </c>
      <c r="M451" s="82"/>
      <c r="N451" s="233">
        <f t="shared" si="21"/>
        <v>0</v>
      </c>
    </row>
    <row r="452" spans="3:14" ht="15.75" x14ac:dyDescent="0.2">
      <c r="C452" s="14">
        <f t="shared" si="22"/>
        <v>405</v>
      </c>
      <c r="D452" s="77"/>
      <c r="E452" s="77"/>
      <c r="F452" s="77"/>
      <c r="G452" s="81"/>
      <c r="H452" s="79"/>
      <c r="I452" s="57">
        <f>IFERROR(IF(M452="ICCP- ICOCIV",VLOOKUP(H452,'INDICES-ICOCIV'!$A$1:$B$313,2,0),IF(M452="IPC",VLOOKUP(H452,'INDICES IPC'!$A$7:$E$1003,2,0),0)),"")</f>
        <v>0</v>
      </c>
      <c r="J452" s="79"/>
      <c r="K452" s="57">
        <f>IFERROR(IF(M452="ICCP- ICOCIV",VLOOKUP(J452,'INDICES-ICOCIV'!$A$1:$B$307,2,0),IF(M452="IPC",VLOOKUP(J452,'INDICES IPC'!$A$7:$E$1003,2,0),0)),"")</f>
        <v>0</v>
      </c>
      <c r="L452" s="58" t="str">
        <f t="shared" si="20"/>
        <v/>
      </c>
      <c r="M452" s="82"/>
      <c r="N452" s="233">
        <f t="shared" si="21"/>
        <v>0</v>
      </c>
    </row>
    <row r="453" spans="3:14" ht="15.75" x14ac:dyDescent="0.2">
      <c r="C453" s="14">
        <f t="shared" si="22"/>
        <v>406</v>
      </c>
      <c r="D453" s="77"/>
      <c r="E453" s="77"/>
      <c r="F453" s="77"/>
      <c r="G453" s="81"/>
      <c r="H453" s="79"/>
      <c r="I453" s="57">
        <f>IFERROR(IF(M453="ICCP- ICOCIV",VLOOKUP(H453,'INDICES-ICOCIV'!$A$1:$B$313,2,0),IF(M453="IPC",VLOOKUP(H453,'INDICES IPC'!$A$7:$E$1003,2,0),0)),"")</f>
        <v>0</v>
      </c>
      <c r="J453" s="79"/>
      <c r="K453" s="57">
        <f>IFERROR(IF(M453="ICCP- ICOCIV",VLOOKUP(J453,'INDICES-ICOCIV'!$A$1:$B$307,2,0),IF(M453="IPC",VLOOKUP(J453,'INDICES IPC'!$A$7:$E$1003,2,0),0)),"")</f>
        <v>0</v>
      </c>
      <c r="L453" s="58" t="str">
        <f t="shared" si="20"/>
        <v/>
      </c>
      <c r="M453" s="82"/>
      <c r="N453" s="233">
        <f t="shared" si="21"/>
        <v>0</v>
      </c>
    </row>
    <row r="454" spans="3:14" ht="15.75" x14ac:dyDescent="0.2">
      <c r="C454" s="14">
        <f t="shared" si="22"/>
        <v>407</v>
      </c>
      <c r="D454" s="77"/>
      <c r="E454" s="77"/>
      <c r="F454" s="77"/>
      <c r="G454" s="81"/>
      <c r="H454" s="79"/>
      <c r="I454" s="57">
        <f>IFERROR(IF(M454="ICCP- ICOCIV",VLOOKUP(H454,'INDICES-ICOCIV'!$A$1:$B$313,2,0),IF(M454="IPC",VLOOKUP(H454,'INDICES IPC'!$A$7:$E$1003,2,0),0)),"")</f>
        <v>0</v>
      </c>
      <c r="J454" s="79"/>
      <c r="K454" s="57">
        <f>IFERROR(IF(M454="ICCP- ICOCIV",VLOOKUP(J454,'INDICES-ICOCIV'!$A$1:$B$307,2,0),IF(M454="IPC",VLOOKUP(J454,'INDICES IPC'!$A$7:$E$1003,2,0),0)),"")</f>
        <v>0</v>
      </c>
      <c r="L454" s="58" t="str">
        <f t="shared" si="20"/>
        <v/>
      </c>
      <c r="M454" s="82"/>
      <c r="N454" s="233">
        <f t="shared" si="21"/>
        <v>0</v>
      </c>
    </row>
    <row r="455" spans="3:14" ht="15.75" x14ac:dyDescent="0.2">
      <c r="C455" s="14">
        <f t="shared" si="22"/>
        <v>408</v>
      </c>
      <c r="D455" s="77"/>
      <c r="E455" s="77"/>
      <c r="F455" s="77"/>
      <c r="G455" s="81"/>
      <c r="H455" s="79"/>
      <c r="I455" s="57">
        <f>IFERROR(IF(M455="ICCP- ICOCIV",VLOOKUP(H455,'INDICES-ICOCIV'!$A$1:$B$313,2,0),IF(M455="IPC",VLOOKUP(H455,'INDICES IPC'!$A$7:$E$1003,2,0),0)),"")</f>
        <v>0</v>
      </c>
      <c r="J455" s="79"/>
      <c r="K455" s="57">
        <f>IFERROR(IF(M455="ICCP- ICOCIV",VLOOKUP(J455,'INDICES-ICOCIV'!$A$1:$B$307,2,0),IF(M455="IPC",VLOOKUP(J455,'INDICES IPC'!$A$7:$E$1003,2,0),0)),"")</f>
        <v>0</v>
      </c>
      <c r="L455" s="58" t="str">
        <f t="shared" si="20"/>
        <v/>
      </c>
      <c r="M455" s="82"/>
      <c r="N455" s="233">
        <f t="shared" si="21"/>
        <v>0</v>
      </c>
    </row>
    <row r="456" spans="3:14" ht="15.75" x14ac:dyDescent="0.2">
      <c r="C456" s="14">
        <f t="shared" si="22"/>
        <v>409</v>
      </c>
      <c r="D456" s="77"/>
      <c r="E456" s="77"/>
      <c r="F456" s="77"/>
      <c r="G456" s="81"/>
      <c r="H456" s="79"/>
      <c r="I456" s="57">
        <f>IFERROR(IF(M456="ICCP- ICOCIV",VLOOKUP(H456,'INDICES-ICOCIV'!$A$1:$B$313,2,0),IF(M456="IPC",VLOOKUP(H456,'INDICES IPC'!$A$7:$E$1003,2,0),0)),"")</f>
        <v>0</v>
      </c>
      <c r="J456" s="79"/>
      <c r="K456" s="57">
        <f>IFERROR(IF(M456="ICCP- ICOCIV",VLOOKUP(J456,'INDICES-ICOCIV'!$A$1:$B$307,2,0),IF(M456="IPC",VLOOKUP(J456,'INDICES IPC'!$A$7:$E$1003,2,0),0)),"")</f>
        <v>0</v>
      </c>
      <c r="L456" s="58" t="str">
        <f t="shared" si="20"/>
        <v/>
      </c>
      <c r="M456" s="82"/>
      <c r="N456" s="233">
        <f t="shared" si="21"/>
        <v>0</v>
      </c>
    </row>
    <row r="457" spans="3:14" ht="15.75" x14ac:dyDescent="0.2">
      <c r="C457" s="14">
        <f t="shared" si="22"/>
        <v>410</v>
      </c>
      <c r="D457" s="77"/>
      <c r="E457" s="77"/>
      <c r="F457" s="77"/>
      <c r="G457" s="81"/>
      <c r="H457" s="79"/>
      <c r="I457" s="57">
        <f>IFERROR(IF(M457="ICCP- ICOCIV",VLOOKUP(H457,'INDICES-ICOCIV'!$A$1:$B$313,2,0),IF(M457="IPC",VLOOKUP(H457,'INDICES IPC'!$A$7:$E$1003,2,0),0)),"")</f>
        <v>0</v>
      </c>
      <c r="J457" s="79"/>
      <c r="K457" s="57">
        <f>IFERROR(IF(M457="ICCP- ICOCIV",VLOOKUP(J457,'INDICES-ICOCIV'!$A$1:$B$307,2,0),IF(M457="IPC",VLOOKUP(J457,'INDICES IPC'!$A$7:$E$1003,2,0),0)),"")</f>
        <v>0</v>
      </c>
      <c r="L457" s="58" t="str">
        <f t="shared" si="20"/>
        <v/>
      </c>
      <c r="M457" s="82"/>
      <c r="N457" s="233">
        <f t="shared" si="21"/>
        <v>0</v>
      </c>
    </row>
    <row r="458" spans="3:14" ht="15.75" x14ac:dyDescent="0.2">
      <c r="C458" s="14">
        <f t="shared" si="22"/>
        <v>411</v>
      </c>
      <c r="D458" s="77"/>
      <c r="E458" s="77"/>
      <c r="F458" s="77"/>
      <c r="G458" s="81"/>
      <c r="H458" s="79"/>
      <c r="I458" s="57">
        <f>IFERROR(IF(M458="ICCP- ICOCIV",VLOOKUP(H458,'INDICES-ICOCIV'!$A$1:$B$313,2,0),IF(M458="IPC",VLOOKUP(H458,'INDICES IPC'!$A$7:$E$1003,2,0),0)),"")</f>
        <v>0</v>
      </c>
      <c r="J458" s="79"/>
      <c r="K458" s="57">
        <f>IFERROR(IF(M458="ICCP- ICOCIV",VLOOKUP(J458,'INDICES-ICOCIV'!$A$1:$B$307,2,0),IF(M458="IPC",VLOOKUP(J458,'INDICES IPC'!$A$7:$E$1003,2,0),0)),"")</f>
        <v>0</v>
      </c>
      <c r="L458" s="58" t="str">
        <f t="shared" si="20"/>
        <v/>
      </c>
      <c r="M458" s="82"/>
      <c r="N458" s="233">
        <f t="shared" si="21"/>
        <v>0</v>
      </c>
    </row>
    <row r="459" spans="3:14" ht="15.75" x14ac:dyDescent="0.2">
      <c r="C459" s="14">
        <f t="shared" si="22"/>
        <v>412</v>
      </c>
      <c r="D459" s="77"/>
      <c r="E459" s="77"/>
      <c r="F459" s="77"/>
      <c r="G459" s="81"/>
      <c r="H459" s="79"/>
      <c r="I459" s="57">
        <f>IFERROR(IF(M459="ICCP- ICOCIV",VLOOKUP(H459,'INDICES-ICOCIV'!$A$1:$B$313,2,0),IF(M459="IPC",VLOOKUP(H459,'INDICES IPC'!$A$7:$E$1003,2,0),0)),"")</f>
        <v>0</v>
      </c>
      <c r="J459" s="79"/>
      <c r="K459" s="57">
        <f>IFERROR(IF(M459="ICCP- ICOCIV",VLOOKUP(J459,'INDICES-ICOCIV'!$A$1:$B$307,2,0),IF(M459="IPC",VLOOKUP(J459,'INDICES IPC'!$A$7:$E$1003,2,0),0)),"")</f>
        <v>0</v>
      </c>
      <c r="L459" s="58" t="str">
        <f t="shared" si="20"/>
        <v/>
      </c>
      <c r="M459" s="82"/>
      <c r="N459" s="233">
        <f t="shared" si="21"/>
        <v>0</v>
      </c>
    </row>
    <row r="460" spans="3:14" ht="15.75" x14ac:dyDescent="0.2">
      <c r="C460" s="14">
        <f t="shared" si="22"/>
        <v>413</v>
      </c>
      <c r="D460" s="77"/>
      <c r="E460" s="77"/>
      <c r="F460" s="77"/>
      <c r="G460" s="81"/>
      <c r="H460" s="79"/>
      <c r="I460" s="57">
        <f>IFERROR(IF(M460="ICCP- ICOCIV",VLOOKUP(H460,'INDICES-ICOCIV'!$A$1:$B$313,2,0),IF(M460="IPC",VLOOKUP(H460,'INDICES IPC'!$A$7:$E$1003,2,0),0)),"")</f>
        <v>0</v>
      </c>
      <c r="J460" s="79"/>
      <c r="K460" s="57">
        <f>IFERROR(IF(M460="ICCP- ICOCIV",VLOOKUP(J460,'INDICES-ICOCIV'!$A$1:$B$307,2,0),IF(M460="IPC",VLOOKUP(J460,'INDICES IPC'!$A$7:$E$1003,2,0),0)),"")</f>
        <v>0</v>
      </c>
      <c r="L460" s="58" t="str">
        <f t="shared" si="20"/>
        <v/>
      </c>
      <c r="M460" s="82"/>
      <c r="N460" s="233">
        <f t="shared" si="21"/>
        <v>0</v>
      </c>
    </row>
    <row r="461" spans="3:14" ht="15.75" x14ac:dyDescent="0.2">
      <c r="C461" s="14">
        <f t="shared" si="22"/>
        <v>414</v>
      </c>
      <c r="D461" s="77"/>
      <c r="E461" s="77"/>
      <c r="F461" s="77"/>
      <c r="G461" s="81"/>
      <c r="H461" s="79"/>
      <c r="I461" s="57">
        <f>IFERROR(IF(M461="ICCP- ICOCIV",VLOOKUP(H461,'INDICES-ICOCIV'!$A$1:$B$313,2,0),IF(M461="IPC",VLOOKUP(H461,'INDICES IPC'!$A$7:$E$1003,2,0),0)),"")</f>
        <v>0</v>
      </c>
      <c r="J461" s="79"/>
      <c r="K461" s="57">
        <f>IFERROR(IF(M461="ICCP- ICOCIV",VLOOKUP(J461,'INDICES-ICOCIV'!$A$1:$B$307,2,0),IF(M461="IPC",VLOOKUP(J461,'INDICES IPC'!$A$7:$E$1003,2,0),0)),"")</f>
        <v>0</v>
      </c>
      <c r="L461" s="58" t="str">
        <f t="shared" si="20"/>
        <v/>
      </c>
      <c r="M461" s="82"/>
      <c r="N461" s="233">
        <f t="shared" si="21"/>
        <v>0</v>
      </c>
    </row>
    <row r="462" spans="3:14" ht="15.75" x14ac:dyDescent="0.2">
      <c r="C462" s="14">
        <f t="shared" si="22"/>
        <v>415</v>
      </c>
      <c r="D462" s="77"/>
      <c r="E462" s="77"/>
      <c r="F462" s="77"/>
      <c r="G462" s="81"/>
      <c r="H462" s="79"/>
      <c r="I462" s="57">
        <f>IFERROR(IF(M462="ICCP- ICOCIV",VLOOKUP(H462,'INDICES-ICOCIV'!$A$1:$B$313,2,0),IF(M462="IPC",VLOOKUP(H462,'INDICES IPC'!$A$7:$E$1003,2,0),0)),"")</f>
        <v>0</v>
      </c>
      <c r="J462" s="79"/>
      <c r="K462" s="57">
        <f>IFERROR(IF(M462="ICCP- ICOCIV",VLOOKUP(J462,'INDICES-ICOCIV'!$A$1:$B$307,2,0),IF(M462="IPC",VLOOKUP(J462,'INDICES IPC'!$A$7:$E$1003,2,0),0)),"")</f>
        <v>0</v>
      </c>
      <c r="L462" s="58" t="str">
        <f t="shared" si="20"/>
        <v/>
      </c>
      <c r="M462" s="82"/>
      <c r="N462" s="233">
        <f t="shared" si="21"/>
        <v>0</v>
      </c>
    </row>
    <row r="463" spans="3:14" ht="15.75" x14ac:dyDescent="0.2">
      <c r="C463" s="14">
        <f t="shared" si="22"/>
        <v>416</v>
      </c>
      <c r="D463" s="77"/>
      <c r="E463" s="77"/>
      <c r="F463" s="77"/>
      <c r="G463" s="81"/>
      <c r="H463" s="79"/>
      <c r="I463" s="57">
        <f>IFERROR(IF(M463="ICCP- ICOCIV",VLOOKUP(H463,'INDICES-ICOCIV'!$A$1:$B$313,2,0),IF(M463="IPC",VLOOKUP(H463,'INDICES IPC'!$A$7:$E$1003,2,0),0)),"")</f>
        <v>0</v>
      </c>
      <c r="J463" s="79"/>
      <c r="K463" s="57">
        <f>IFERROR(IF(M463="ICCP- ICOCIV",VLOOKUP(J463,'INDICES-ICOCIV'!$A$1:$B$307,2,0),IF(M463="IPC",VLOOKUP(J463,'INDICES IPC'!$A$7:$E$1003,2,0),0)),"")</f>
        <v>0</v>
      </c>
      <c r="L463" s="58" t="str">
        <f t="shared" si="20"/>
        <v/>
      </c>
      <c r="M463" s="82"/>
      <c r="N463" s="233">
        <f t="shared" si="21"/>
        <v>0</v>
      </c>
    </row>
    <row r="464" spans="3:14" ht="15.75" x14ac:dyDescent="0.2">
      <c r="C464" s="14">
        <f t="shared" si="22"/>
        <v>417</v>
      </c>
      <c r="D464" s="77"/>
      <c r="E464" s="77"/>
      <c r="F464" s="77"/>
      <c r="G464" s="81"/>
      <c r="H464" s="79"/>
      <c r="I464" s="57">
        <f>IFERROR(IF(M464="ICCP- ICOCIV",VLOOKUP(H464,'INDICES-ICOCIV'!$A$1:$B$313,2,0),IF(M464="IPC",VLOOKUP(H464,'INDICES IPC'!$A$7:$E$1003,2,0),0)),"")</f>
        <v>0</v>
      </c>
      <c r="J464" s="79"/>
      <c r="K464" s="57">
        <f>IFERROR(IF(M464="ICCP- ICOCIV",VLOOKUP(J464,'INDICES-ICOCIV'!$A$1:$B$307,2,0),IF(M464="IPC",VLOOKUP(J464,'INDICES IPC'!$A$7:$E$1003,2,0),0)),"")</f>
        <v>0</v>
      </c>
      <c r="L464" s="58" t="str">
        <f t="shared" si="20"/>
        <v/>
      </c>
      <c r="M464" s="82"/>
      <c r="N464" s="233">
        <f t="shared" si="21"/>
        <v>0</v>
      </c>
    </row>
    <row r="465" spans="3:14" ht="15.75" x14ac:dyDescent="0.2">
      <c r="C465" s="14">
        <f t="shared" si="22"/>
        <v>418</v>
      </c>
      <c r="D465" s="77"/>
      <c r="E465" s="77"/>
      <c r="F465" s="77"/>
      <c r="G465" s="81"/>
      <c r="H465" s="79"/>
      <c r="I465" s="57">
        <f>IFERROR(IF(M465="ICCP- ICOCIV",VLOOKUP(H465,'INDICES-ICOCIV'!$A$1:$B$313,2,0),IF(M465="IPC",VLOOKUP(H465,'INDICES IPC'!$A$7:$E$1003,2,0),0)),"")</f>
        <v>0</v>
      </c>
      <c r="J465" s="79"/>
      <c r="K465" s="57">
        <f>IFERROR(IF(M465="ICCP- ICOCIV",VLOOKUP(J465,'INDICES-ICOCIV'!$A$1:$B$307,2,0),IF(M465="IPC",VLOOKUP(J465,'INDICES IPC'!$A$7:$E$1003,2,0),0)),"")</f>
        <v>0</v>
      </c>
      <c r="L465" s="58" t="str">
        <f t="shared" ref="L465:L528" si="23">+IFERROR((K465/I465),"")</f>
        <v/>
      </c>
      <c r="M465" s="82"/>
      <c r="N465" s="233">
        <f t="shared" ref="N465:N528" si="24">IFERROR(G465*L465,0)</f>
        <v>0</v>
      </c>
    </row>
    <row r="466" spans="3:14" ht="15.75" x14ac:dyDescent="0.2">
      <c r="C466" s="14">
        <f t="shared" ref="C466:C529" si="25">+C465+1</f>
        <v>419</v>
      </c>
      <c r="D466" s="77"/>
      <c r="E466" s="77"/>
      <c r="F466" s="77"/>
      <c r="G466" s="81"/>
      <c r="H466" s="79"/>
      <c r="I466" s="57">
        <f>IFERROR(IF(M466="ICCP- ICOCIV",VLOOKUP(H466,'INDICES-ICOCIV'!$A$1:$B$313,2,0),IF(M466="IPC",VLOOKUP(H466,'INDICES IPC'!$A$7:$E$1003,2,0),0)),"")</f>
        <v>0</v>
      </c>
      <c r="J466" s="79"/>
      <c r="K466" s="57">
        <f>IFERROR(IF(M466="ICCP- ICOCIV",VLOOKUP(J466,'INDICES-ICOCIV'!$A$1:$B$307,2,0),IF(M466="IPC",VLOOKUP(J466,'INDICES IPC'!$A$7:$E$1003,2,0),0)),"")</f>
        <v>0</v>
      </c>
      <c r="L466" s="58" t="str">
        <f t="shared" si="23"/>
        <v/>
      </c>
      <c r="M466" s="82"/>
      <c r="N466" s="233">
        <f t="shared" si="24"/>
        <v>0</v>
      </c>
    </row>
    <row r="467" spans="3:14" ht="15.75" x14ac:dyDescent="0.2">
      <c r="C467" s="14">
        <f t="shared" si="25"/>
        <v>420</v>
      </c>
      <c r="D467" s="77"/>
      <c r="E467" s="77"/>
      <c r="F467" s="77"/>
      <c r="G467" s="81"/>
      <c r="H467" s="79"/>
      <c r="I467" s="57">
        <f>IFERROR(IF(M467="ICCP- ICOCIV",VLOOKUP(H467,'INDICES-ICOCIV'!$A$1:$B$313,2,0),IF(M467="IPC",VLOOKUP(H467,'INDICES IPC'!$A$7:$E$1003,2,0),0)),"")</f>
        <v>0</v>
      </c>
      <c r="J467" s="79"/>
      <c r="K467" s="57">
        <f>IFERROR(IF(M467="ICCP- ICOCIV",VLOOKUP(J467,'INDICES-ICOCIV'!$A$1:$B$307,2,0),IF(M467="IPC",VLOOKUP(J467,'INDICES IPC'!$A$7:$E$1003,2,0),0)),"")</f>
        <v>0</v>
      </c>
      <c r="L467" s="58" t="str">
        <f t="shared" si="23"/>
        <v/>
      </c>
      <c r="M467" s="82"/>
      <c r="N467" s="233">
        <f t="shared" si="24"/>
        <v>0</v>
      </c>
    </row>
    <row r="468" spans="3:14" ht="15.75" x14ac:dyDescent="0.2">
      <c r="C468" s="14">
        <f t="shared" si="25"/>
        <v>421</v>
      </c>
      <c r="D468" s="77"/>
      <c r="E468" s="77"/>
      <c r="F468" s="77"/>
      <c r="G468" s="81"/>
      <c r="H468" s="79"/>
      <c r="I468" s="57">
        <f>IFERROR(IF(M468="ICCP- ICOCIV",VLOOKUP(H468,'INDICES-ICOCIV'!$A$1:$B$313,2,0),IF(M468="IPC",VLOOKUP(H468,'INDICES IPC'!$A$7:$E$1003,2,0),0)),"")</f>
        <v>0</v>
      </c>
      <c r="J468" s="79"/>
      <c r="K468" s="57">
        <f>IFERROR(IF(M468="ICCP- ICOCIV",VLOOKUP(J468,'INDICES-ICOCIV'!$A$1:$B$307,2,0),IF(M468="IPC",VLOOKUP(J468,'INDICES IPC'!$A$7:$E$1003,2,0),0)),"")</f>
        <v>0</v>
      </c>
      <c r="L468" s="58" t="str">
        <f t="shared" si="23"/>
        <v/>
      </c>
      <c r="M468" s="82"/>
      <c r="N468" s="233">
        <f t="shared" si="24"/>
        <v>0</v>
      </c>
    </row>
    <row r="469" spans="3:14" ht="15.75" x14ac:dyDescent="0.2">
      <c r="C469" s="14">
        <f t="shared" si="25"/>
        <v>422</v>
      </c>
      <c r="D469" s="77"/>
      <c r="E469" s="77"/>
      <c r="F469" s="77"/>
      <c r="G469" s="81"/>
      <c r="H469" s="79"/>
      <c r="I469" s="57">
        <f>IFERROR(IF(M469="ICCP- ICOCIV",VLOOKUP(H469,'INDICES-ICOCIV'!$A$1:$B$313,2,0),IF(M469="IPC",VLOOKUP(H469,'INDICES IPC'!$A$7:$E$1003,2,0),0)),"")</f>
        <v>0</v>
      </c>
      <c r="J469" s="79"/>
      <c r="K469" s="57">
        <f>IFERROR(IF(M469="ICCP- ICOCIV",VLOOKUP(J469,'INDICES-ICOCIV'!$A$1:$B$307,2,0),IF(M469="IPC",VLOOKUP(J469,'INDICES IPC'!$A$7:$E$1003,2,0),0)),"")</f>
        <v>0</v>
      </c>
      <c r="L469" s="58" t="str">
        <f t="shared" si="23"/>
        <v/>
      </c>
      <c r="M469" s="82"/>
      <c r="N469" s="233">
        <f t="shared" si="24"/>
        <v>0</v>
      </c>
    </row>
    <row r="470" spans="3:14" ht="15.75" x14ac:dyDescent="0.2">
      <c r="C470" s="14">
        <f t="shared" si="25"/>
        <v>423</v>
      </c>
      <c r="D470" s="77"/>
      <c r="E470" s="77"/>
      <c r="F470" s="77"/>
      <c r="G470" s="81"/>
      <c r="H470" s="79"/>
      <c r="I470" s="57">
        <f>IFERROR(IF(M470="ICCP- ICOCIV",VLOOKUP(H470,'INDICES-ICOCIV'!$A$1:$B$313,2,0),IF(M470="IPC",VLOOKUP(H470,'INDICES IPC'!$A$7:$E$1003,2,0),0)),"")</f>
        <v>0</v>
      </c>
      <c r="J470" s="79"/>
      <c r="K470" s="57">
        <f>IFERROR(IF(M470="ICCP- ICOCIV",VLOOKUP(J470,'INDICES-ICOCIV'!$A$1:$B$307,2,0),IF(M470="IPC",VLOOKUP(J470,'INDICES IPC'!$A$7:$E$1003,2,0),0)),"")</f>
        <v>0</v>
      </c>
      <c r="L470" s="58" t="str">
        <f t="shared" si="23"/>
        <v/>
      </c>
      <c r="M470" s="82"/>
      <c r="N470" s="233">
        <f t="shared" si="24"/>
        <v>0</v>
      </c>
    </row>
    <row r="471" spans="3:14" ht="15.75" x14ac:dyDescent="0.2">
      <c r="C471" s="14">
        <f t="shared" si="25"/>
        <v>424</v>
      </c>
      <c r="D471" s="77"/>
      <c r="E471" s="77"/>
      <c r="F471" s="77"/>
      <c r="G471" s="81"/>
      <c r="H471" s="79"/>
      <c r="I471" s="57">
        <f>IFERROR(IF(M471="ICCP- ICOCIV",VLOOKUP(H471,'INDICES-ICOCIV'!$A$1:$B$313,2,0),IF(M471="IPC",VLOOKUP(H471,'INDICES IPC'!$A$7:$E$1003,2,0),0)),"")</f>
        <v>0</v>
      </c>
      <c r="J471" s="79"/>
      <c r="K471" s="57">
        <f>IFERROR(IF(M471="ICCP- ICOCIV",VLOOKUP(J471,'INDICES-ICOCIV'!$A$1:$B$307,2,0),IF(M471="IPC",VLOOKUP(J471,'INDICES IPC'!$A$7:$E$1003,2,0),0)),"")</f>
        <v>0</v>
      </c>
      <c r="L471" s="58" t="str">
        <f t="shared" si="23"/>
        <v/>
      </c>
      <c r="M471" s="82"/>
      <c r="N471" s="233">
        <f t="shared" si="24"/>
        <v>0</v>
      </c>
    </row>
    <row r="472" spans="3:14" ht="15.75" x14ac:dyDescent="0.2">
      <c r="C472" s="14">
        <f t="shared" si="25"/>
        <v>425</v>
      </c>
      <c r="D472" s="77"/>
      <c r="E472" s="77"/>
      <c r="F472" s="77"/>
      <c r="G472" s="81"/>
      <c r="H472" s="79"/>
      <c r="I472" s="57">
        <f>IFERROR(IF(M472="ICCP- ICOCIV",VLOOKUP(H472,'INDICES-ICOCIV'!$A$1:$B$313,2,0),IF(M472="IPC",VLOOKUP(H472,'INDICES IPC'!$A$7:$E$1003,2,0),0)),"")</f>
        <v>0</v>
      </c>
      <c r="J472" s="79"/>
      <c r="K472" s="57">
        <f>IFERROR(IF(M472="ICCP- ICOCIV",VLOOKUP(J472,'INDICES-ICOCIV'!$A$1:$B$307,2,0),IF(M472="IPC",VLOOKUP(J472,'INDICES IPC'!$A$7:$E$1003,2,0),0)),"")</f>
        <v>0</v>
      </c>
      <c r="L472" s="58" t="str">
        <f t="shared" si="23"/>
        <v/>
      </c>
      <c r="M472" s="82"/>
      <c r="N472" s="233">
        <f t="shared" si="24"/>
        <v>0</v>
      </c>
    </row>
    <row r="473" spans="3:14" ht="15.75" x14ac:dyDescent="0.2">
      <c r="C473" s="14">
        <f t="shared" si="25"/>
        <v>426</v>
      </c>
      <c r="D473" s="77"/>
      <c r="E473" s="77"/>
      <c r="F473" s="77"/>
      <c r="G473" s="81"/>
      <c r="H473" s="79"/>
      <c r="I473" s="57">
        <f>IFERROR(IF(M473="ICCP- ICOCIV",VLOOKUP(H473,'INDICES-ICOCIV'!$A$1:$B$313,2,0),IF(M473="IPC",VLOOKUP(H473,'INDICES IPC'!$A$7:$E$1003,2,0),0)),"")</f>
        <v>0</v>
      </c>
      <c r="J473" s="79"/>
      <c r="K473" s="57">
        <f>IFERROR(IF(M473="ICCP- ICOCIV",VLOOKUP(J473,'INDICES-ICOCIV'!$A$1:$B$307,2,0),IF(M473="IPC",VLOOKUP(J473,'INDICES IPC'!$A$7:$E$1003,2,0),0)),"")</f>
        <v>0</v>
      </c>
      <c r="L473" s="58" t="str">
        <f t="shared" si="23"/>
        <v/>
      </c>
      <c r="M473" s="82"/>
      <c r="N473" s="233">
        <f t="shared" si="24"/>
        <v>0</v>
      </c>
    </row>
    <row r="474" spans="3:14" ht="15.75" x14ac:dyDescent="0.2">
      <c r="C474" s="14">
        <f t="shared" si="25"/>
        <v>427</v>
      </c>
      <c r="D474" s="77"/>
      <c r="E474" s="77"/>
      <c r="F474" s="77"/>
      <c r="G474" s="81"/>
      <c r="H474" s="79"/>
      <c r="I474" s="57">
        <f>IFERROR(IF(M474="ICCP- ICOCIV",VLOOKUP(H474,'INDICES-ICOCIV'!$A$1:$B$313,2,0),IF(M474="IPC",VLOOKUP(H474,'INDICES IPC'!$A$7:$E$1003,2,0),0)),"")</f>
        <v>0</v>
      </c>
      <c r="J474" s="79"/>
      <c r="K474" s="57">
        <f>IFERROR(IF(M474="ICCP- ICOCIV",VLOOKUP(J474,'INDICES-ICOCIV'!$A$1:$B$307,2,0),IF(M474="IPC",VLOOKUP(J474,'INDICES IPC'!$A$7:$E$1003,2,0),0)),"")</f>
        <v>0</v>
      </c>
      <c r="L474" s="58" t="str">
        <f t="shared" si="23"/>
        <v/>
      </c>
      <c r="M474" s="82"/>
      <c r="N474" s="233">
        <f t="shared" si="24"/>
        <v>0</v>
      </c>
    </row>
    <row r="475" spans="3:14" ht="15.75" x14ac:dyDescent="0.2">
      <c r="C475" s="14">
        <f t="shared" si="25"/>
        <v>428</v>
      </c>
      <c r="D475" s="77"/>
      <c r="E475" s="77"/>
      <c r="F475" s="77"/>
      <c r="G475" s="81"/>
      <c r="H475" s="79"/>
      <c r="I475" s="57">
        <f>IFERROR(IF(M475="ICCP- ICOCIV",VLOOKUP(H475,'INDICES-ICOCIV'!$A$1:$B$313,2,0),IF(M475="IPC",VLOOKUP(H475,'INDICES IPC'!$A$7:$E$1003,2,0),0)),"")</f>
        <v>0</v>
      </c>
      <c r="J475" s="79"/>
      <c r="K475" s="57">
        <f>IFERROR(IF(M475="ICCP- ICOCIV",VLOOKUP(J475,'INDICES-ICOCIV'!$A$1:$B$307,2,0),IF(M475="IPC",VLOOKUP(J475,'INDICES IPC'!$A$7:$E$1003,2,0),0)),"")</f>
        <v>0</v>
      </c>
      <c r="L475" s="58" t="str">
        <f t="shared" si="23"/>
        <v/>
      </c>
      <c r="M475" s="82"/>
      <c r="N475" s="233">
        <f t="shared" si="24"/>
        <v>0</v>
      </c>
    </row>
    <row r="476" spans="3:14" ht="15.75" x14ac:dyDescent="0.2">
      <c r="C476" s="14">
        <f t="shared" si="25"/>
        <v>429</v>
      </c>
      <c r="D476" s="77"/>
      <c r="E476" s="77"/>
      <c r="F476" s="77"/>
      <c r="G476" s="81"/>
      <c r="H476" s="79"/>
      <c r="I476" s="57">
        <f>IFERROR(IF(M476="ICCP- ICOCIV",VLOOKUP(H476,'INDICES-ICOCIV'!$A$1:$B$313,2,0),IF(M476="IPC",VLOOKUP(H476,'INDICES IPC'!$A$7:$E$1003,2,0),0)),"")</f>
        <v>0</v>
      </c>
      <c r="J476" s="79"/>
      <c r="K476" s="57">
        <f>IFERROR(IF(M476="ICCP- ICOCIV",VLOOKUP(J476,'INDICES-ICOCIV'!$A$1:$B$307,2,0),IF(M476="IPC",VLOOKUP(J476,'INDICES IPC'!$A$7:$E$1003,2,0),0)),"")</f>
        <v>0</v>
      </c>
      <c r="L476" s="58" t="str">
        <f t="shared" si="23"/>
        <v/>
      </c>
      <c r="M476" s="82"/>
      <c r="N476" s="233">
        <f t="shared" si="24"/>
        <v>0</v>
      </c>
    </row>
    <row r="477" spans="3:14" ht="15.75" x14ac:dyDescent="0.2">
      <c r="C477" s="14">
        <f t="shared" si="25"/>
        <v>430</v>
      </c>
      <c r="D477" s="77"/>
      <c r="E477" s="77"/>
      <c r="F477" s="77"/>
      <c r="G477" s="81"/>
      <c r="H477" s="79"/>
      <c r="I477" s="57">
        <f>IFERROR(IF(M477="ICCP- ICOCIV",VLOOKUP(H477,'INDICES-ICOCIV'!$A$1:$B$313,2,0),IF(M477="IPC",VLOOKUP(H477,'INDICES IPC'!$A$7:$E$1003,2,0),0)),"")</f>
        <v>0</v>
      </c>
      <c r="J477" s="79"/>
      <c r="K477" s="57">
        <f>IFERROR(IF(M477="ICCP- ICOCIV",VLOOKUP(J477,'INDICES-ICOCIV'!$A$1:$B$307,2,0),IF(M477="IPC",VLOOKUP(J477,'INDICES IPC'!$A$7:$E$1003,2,0),0)),"")</f>
        <v>0</v>
      </c>
      <c r="L477" s="58" t="str">
        <f t="shared" si="23"/>
        <v/>
      </c>
      <c r="M477" s="82"/>
      <c r="N477" s="233">
        <f t="shared" si="24"/>
        <v>0</v>
      </c>
    </row>
    <row r="478" spans="3:14" ht="15.75" x14ac:dyDescent="0.2">
      <c r="C478" s="14">
        <f t="shared" si="25"/>
        <v>431</v>
      </c>
      <c r="D478" s="77"/>
      <c r="E478" s="77"/>
      <c r="F478" s="77"/>
      <c r="G478" s="81"/>
      <c r="H478" s="79"/>
      <c r="I478" s="57">
        <f>IFERROR(IF(M478="ICCP- ICOCIV",VLOOKUP(H478,'INDICES-ICOCIV'!$A$1:$B$313,2,0),IF(M478="IPC",VLOOKUP(H478,'INDICES IPC'!$A$7:$E$1003,2,0),0)),"")</f>
        <v>0</v>
      </c>
      <c r="J478" s="79"/>
      <c r="K478" s="57">
        <f>IFERROR(IF(M478="ICCP- ICOCIV",VLOOKUP(J478,'INDICES-ICOCIV'!$A$1:$B$307,2,0),IF(M478="IPC",VLOOKUP(J478,'INDICES IPC'!$A$7:$E$1003,2,0),0)),"")</f>
        <v>0</v>
      </c>
      <c r="L478" s="58" t="str">
        <f t="shared" si="23"/>
        <v/>
      </c>
      <c r="M478" s="82"/>
      <c r="N478" s="233">
        <f t="shared" si="24"/>
        <v>0</v>
      </c>
    </row>
    <row r="479" spans="3:14" ht="15.75" x14ac:dyDescent="0.2">
      <c r="C479" s="14">
        <f t="shared" si="25"/>
        <v>432</v>
      </c>
      <c r="D479" s="77"/>
      <c r="E479" s="77"/>
      <c r="F479" s="77"/>
      <c r="G479" s="81"/>
      <c r="H479" s="79"/>
      <c r="I479" s="57">
        <f>IFERROR(IF(M479="ICCP- ICOCIV",VLOOKUP(H479,'INDICES-ICOCIV'!$A$1:$B$313,2,0),IF(M479="IPC",VLOOKUP(H479,'INDICES IPC'!$A$7:$E$1003,2,0),0)),"")</f>
        <v>0</v>
      </c>
      <c r="J479" s="79"/>
      <c r="K479" s="57">
        <f>IFERROR(IF(M479="ICCP- ICOCIV",VLOOKUP(J479,'INDICES-ICOCIV'!$A$1:$B$307,2,0),IF(M479="IPC",VLOOKUP(J479,'INDICES IPC'!$A$7:$E$1003,2,0),0)),"")</f>
        <v>0</v>
      </c>
      <c r="L479" s="58" t="str">
        <f t="shared" si="23"/>
        <v/>
      </c>
      <c r="M479" s="82"/>
      <c r="N479" s="233">
        <f t="shared" si="24"/>
        <v>0</v>
      </c>
    </row>
    <row r="480" spans="3:14" ht="15.75" x14ac:dyDescent="0.2">
      <c r="C480" s="14">
        <f t="shared" si="25"/>
        <v>433</v>
      </c>
      <c r="D480" s="77"/>
      <c r="E480" s="77"/>
      <c r="F480" s="77"/>
      <c r="G480" s="81"/>
      <c r="H480" s="79"/>
      <c r="I480" s="57">
        <f>IFERROR(IF(M480="ICCP- ICOCIV",VLOOKUP(H480,'INDICES-ICOCIV'!$A$1:$B$313,2,0),IF(M480="IPC",VLOOKUP(H480,'INDICES IPC'!$A$7:$E$1003,2,0),0)),"")</f>
        <v>0</v>
      </c>
      <c r="J480" s="79"/>
      <c r="K480" s="57">
        <f>IFERROR(IF(M480="ICCP- ICOCIV",VLOOKUP(J480,'INDICES-ICOCIV'!$A$1:$B$307,2,0),IF(M480="IPC",VLOOKUP(J480,'INDICES IPC'!$A$7:$E$1003,2,0),0)),"")</f>
        <v>0</v>
      </c>
      <c r="L480" s="58" t="str">
        <f t="shared" si="23"/>
        <v/>
      </c>
      <c r="M480" s="82"/>
      <c r="N480" s="233">
        <f t="shared" si="24"/>
        <v>0</v>
      </c>
    </row>
    <row r="481" spans="3:14" ht="15.75" x14ac:dyDescent="0.2">
      <c r="C481" s="14">
        <f t="shared" si="25"/>
        <v>434</v>
      </c>
      <c r="D481" s="77"/>
      <c r="E481" s="77"/>
      <c r="F481" s="77"/>
      <c r="G481" s="81"/>
      <c r="H481" s="79"/>
      <c r="I481" s="57">
        <f>IFERROR(IF(M481="ICCP- ICOCIV",VLOOKUP(H481,'INDICES-ICOCIV'!$A$1:$B$313,2,0),IF(M481="IPC",VLOOKUP(H481,'INDICES IPC'!$A$7:$E$1003,2,0),0)),"")</f>
        <v>0</v>
      </c>
      <c r="J481" s="79"/>
      <c r="K481" s="57">
        <f>IFERROR(IF(M481="ICCP- ICOCIV",VLOOKUP(J481,'INDICES-ICOCIV'!$A$1:$B$307,2,0),IF(M481="IPC",VLOOKUP(J481,'INDICES IPC'!$A$7:$E$1003,2,0),0)),"")</f>
        <v>0</v>
      </c>
      <c r="L481" s="58" t="str">
        <f t="shared" si="23"/>
        <v/>
      </c>
      <c r="M481" s="82"/>
      <c r="N481" s="233">
        <f t="shared" si="24"/>
        <v>0</v>
      </c>
    </row>
    <row r="482" spans="3:14" ht="15.75" x14ac:dyDescent="0.2">
      <c r="C482" s="14">
        <f t="shared" si="25"/>
        <v>435</v>
      </c>
      <c r="D482" s="77"/>
      <c r="E482" s="77"/>
      <c r="F482" s="77"/>
      <c r="G482" s="81"/>
      <c r="H482" s="79"/>
      <c r="I482" s="57">
        <f>IFERROR(IF(M482="ICCP- ICOCIV",VLOOKUP(H482,'INDICES-ICOCIV'!$A$1:$B$313,2,0),IF(M482="IPC",VLOOKUP(H482,'INDICES IPC'!$A$7:$E$1003,2,0),0)),"")</f>
        <v>0</v>
      </c>
      <c r="J482" s="79"/>
      <c r="K482" s="57">
        <f>IFERROR(IF(M482="ICCP- ICOCIV",VLOOKUP(J482,'INDICES-ICOCIV'!$A$1:$B$307,2,0),IF(M482="IPC",VLOOKUP(J482,'INDICES IPC'!$A$7:$E$1003,2,0),0)),"")</f>
        <v>0</v>
      </c>
      <c r="L482" s="58" t="str">
        <f t="shared" si="23"/>
        <v/>
      </c>
      <c r="M482" s="82"/>
      <c r="N482" s="233">
        <f t="shared" si="24"/>
        <v>0</v>
      </c>
    </row>
    <row r="483" spans="3:14" ht="15.75" x14ac:dyDescent="0.2">
      <c r="C483" s="14">
        <f t="shared" si="25"/>
        <v>436</v>
      </c>
      <c r="D483" s="77"/>
      <c r="E483" s="77"/>
      <c r="F483" s="77"/>
      <c r="G483" s="81"/>
      <c r="H483" s="79"/>
      <c r="I483" s="57">
        <f>IFERROR(IF(M483="ICCP- ICOCIV",VLOOKUP(H483,'INDICES-ICOCIV'!$A$1:$B$313,2,0),IF(M483="IPC",VLOOKUP(H483,'INDICES IPC'!$A$7:$E$1003,2,0),0)),"")</f>
        <v>0</v>
      </c>
      <c r="J483" s="79"/>
      <c r="K483" s="57">
        <f>IFERROR(IF(M483="ICCP- ICOCIV",VLOOKUP(J483,'INDICES-ICOCIV'!$A$1:$B$307,2,0),IF(M483="IPC",VLOOKUP(J483,'INDICES IPC'!$A$7:$E$1003,2,0),0)),"")</f>
        <v>0</v>
      </c>
      <c r="L483" s="58" t="str">
        <f t="shared" si="23"/>
        <v/>
      </c>
      <c r="M483" s="82"/>
      <c r="N483" s="233">
        <f t="shared" si="24"/>
        <v>0</v>
      </c>
    </row>
    <row r="484" spans="3:14" ht="15.75" x14ac:dyDescent="0.2">
      <c r="C484" s="14">
        <f t="shared" si="25"/>
        <v>437</v>
      </c>
      <c r="D484" s="77"/>
      <c r="E484" s="77"/>
      <c r="F484" s="77"/>
      <c r="G484" s="81"/>
      <c r="H484" s="79"/>
      <c r="I484" s="57">
        <f>IFERROR(IF(M484="ICCP- ICOCIV",VLOOKUP(H484,'INDICES-ICOCIV'!$A$1:$B$313,2,0),IF(M484="IPC",VLOOKUP(H484,'INDICES IPC'!$A$7:$E$1003,2,0),0)),"")</f>
        <v>0</v>
      </c>
      <c r="J484" s="79"/>
      <c r="K484" s="57">
        <f>IFERROR(IF(M484="ICCP- ICOCIV",VLOOKUP(J484,'INDICES-ICOCIV'!$A$1:$B$307,2,0),IF(M484="IPC",VLOOKUP(J484,'INDICES IPC'!$A$7:$E$1003,2,0),0)),"")</f>
        <v>0</v>
      </c>
      <c r="L484" s="58" t="str">
        <f t="shared" si="23"/>
        <v/>
      </c>
      <c r="M484" s="82"/>
      <c r="N484" s="233">
        <f t="shared" si="24"/>
        <v>0</v>
      </c>
    </row>
    <row r="485" spans="3:14" ht="15.75" x14ac:dyDescent="0.2">
      <c r="C485" s="14">
        <f t="shared" si="25"/>
        <v>438</v>
      </c>
      <c r="D485" s="77"/>
      <c r="E485" s="77"/>
      <c r="F485" s="77"/>
      <c r="G485" s="81"/>
      <c r="H485" s="79"/>
      <c r="I485" s="57">
        <f>IFERROR(IF(M485="ICCP- ICOCIV",VLOOKUP(H485,'INDICES-ICOCIV'!$A$1:$B$313,2,0),IF(M485="IPC",VLOOKUP(H485,'INDICES IPC'!$A$7:$E$1003,2,0),0)),"")</f>
        <v>0</v>
      </c>
      <c r="J485" s="79"/>
      <c r="K485" s="57">
        <f>IFERROR(IF(M485="ICCP- ICOCIV",VLOOKUP(J485,'INDICES-ICOCIV'!$A$1:$B$307,2,0),IF(M485="IPC",VLOOKUP(J485,'INDICES IPC'!$A$7:$E$1003,2,0),0)),"")</f>
        <v>0</v>
      </c>
      <c r="L485" s="58" t="str">
        <f t="shared" si="23"/>
        <v/>
      </c>
      <c r="M485" s="82"/>
      <c r="N485" s="233">
        <f t="shared" si="24"/>
        <v>0</v>
      </c>
    </row>
    <row r="486" spans="3:14" ht="15.75" x14ac:dyDescent="0.2">
      <c r="C486" s="14">
        <f t="shared" si="25"/>
        <v>439</v>
      </c>
      <c r="D486" s="77"/>
      <c r="E486" s="77"/>
      <c r="F486" s="77"/>
      <c r="G486" s="81"/>
      <c r="H486" s="79"/>
      <c r="I486" s="57">
        <f>IFERROR(IF(M486="ICCP- ICOCIV",VLOOKUP(H486,'INDICES-ICOCIV'!$A$1:$B$313,2,0),IF(M486="IPC",VLOOKUP(H486,'INDICES IPC'!$A$7:$E$1003,2,0),0)),"")</f>
        <v>0</v>
      </c>
      <c r="J486" s="79"/>
      <c r="K486" s="57">
        <f>IFERROR(IF(M486="ICCP- ICOCIV",VLOOKUP(J486,'INDICES-ICOCIV'!$A$1:$B$307,2,0),IF(M486="IPC",VLOOKUP(J486,'INDICES IPC'!$A$7:$E$1003,2,0),0)),"")</f>
        <v>0</v>
      </c>
      <c r="L486" s="58" t="str">
        <f t="shared" si="23"/>
        <v/>
      </c>
      <c r="M486" s="82"/>
      <c r="N486" s="233">
        <f t="shared" si="24"/>
        <v>0</v>
      </c>
    </row>
    <row r="487" spans="3:14" ht="15.75" x14ac:dyDescent="0.2">
      <c r="C487" s="14">
        <f t="shared" si="25"/>
        <v>440</v>
      </c>
      <c r="D487" s="77"/>
      <c r="E487" s="77"/>
      <c r="F487" s="77"/>
      <c r="G487" s="81"/>
      <c r="H487" s="79"/>
      <c r="I487" s="57">
        <f>IFERROR(IF(M487="ICCP- ICOCIV",VLOOKUP(H487,'INDICES-ICOCIV'!$A$1:$B$313,2,0),IF(M487="IPC",VLOOKUP(H487,'INDICES IPC'!$A$7:$E$1003,2,0),0)),"")</f>
        <v>0</v>
      </c>
      <c r="J487" s="79"/>
      <c r="K487" s="57">
        <f>IFERROR(IF(M487="ICCP- ICOCIV",VLOOKUP(J487,'INDICES-ICOCIV'!$A$1:$B$307,2,0),IF(M487="IPC",VLOOKUP(J487,'INDICES IPC'!$A$7:$E$1003,2,0),0)),"")</f>
        <v>0</v>
      </c>
      <c r="L487" s="58" t="str">
        <f t="shared" si="23"/>
        <v/>
      </c>
      <c r="M487" s="82"/>
      <c r="N487" s="233">
        <f t="shared" si="24"/>
        <v>0</v>
      </c>
    </row>
    <row r="488" spans="3:14" ht="15.75" x14ac:dyDescent="0.2">
      <c r="C488" s="14">
        <f t="shared" si="25"/>
        <v>441</v>
      </c>
      <c r="D488" s="77"/>
      <c r="E488" s="77"/>
      <c r="F488" s="77"/>
      <c r="G488" s="81"/>
      <c r="H488" s="79"/>
      <c r="I488" s="57">
        <f>IFERROR(IF(M488="ICCP- ICOCIV",VLOOKUP(H488,'INDICES-ICOCIV'!$A$1:$B$313,2,0),IF(M488="IPC",VLOOKUP(H488,'INDICES IPC'!$A$7:$E$1003,2,0),0)),"")</f>
        <v>0</v>
      </c>
      <c r="J488" s="79"/>
      <c r="K488" s="57">
        <f>IFERROR(IF(M488="ICCP- ICOCIV",VLOOKUP(J488,'INDICES-ICOCIV'!$A$1:$B$307,2,0),IF(M488="IPC",VLOOKUP(J488,'INDICES IPC'!$A$7:$E$1003,2,0),0)),"")</f>
        <v>0</v>
      </c>
      <c r="L488" s="58" t="str">
        <f t="shared" si="23"/>
        <v/>
      </c>
      <c r="M488" s="82"/>
      <c r="N488" s="233">
        <f t="shared" si="24"/>
        <v>0</v>
      </c>
    </row>
    <row r="489" spans="3:14" ht="15.75" x14ac:dyDescent="0.2">
      <c r="C489" s="14">
        <f t="shared" si="25"/>
        <v>442</v>
      </c>
      <c r="D489" s="77"/>
      <c r="E489" s="77"/>
      <c r="F489" s="77"/>
      <c r="G489" s="81"/>
      <c r="H489" s="79"/>
      <c r="I489" s="57">
        <f>IFERROR(IF(M489="ICCP- ICOCIV",VLOOKUP(H489,'INDICES-ICOCIV'!$A$1:$B$313,2,0),IF(M489="IPC",VLOOKUP(H489,'INDICES IPC'!$A$7:$E$1003,2,0),0)),"")</f>
        <v>0</v>
      </c>
      <c r="J489" s="79"/>
      <c r="K489" s="57">
        <f>IFERROR(IF(M489="ICCP- ICOCIV",VLOOKUP(J489,'INDICES-ICOCIV'!$A$1:$B$307,2,0),IF(M489="IPC",VLOOKUP(J489,'INDICES IPC'!$A$7:$E$1003,2,0),0)),"")</f>
        <v>0</v>
      </c>
      <c r="L489" s="58" t="str">
        <f t="shared" si="23"/>
        <v/>
      </c>
      <c r="M489" s="82"/>
      <c r="N489" s="233">
        <f t="shared" si="24"/>
        <v>0</v>
      </c>
    </row>
    <row r="490" spans="3:14" ht="15.75" x14ac:dyDescent="0.2">
      <c r="C490" s="14">
        <f t="shared" si="25"/>
        <v>443</v>
      </c>
      <c r="D490" s="77"/>
      <c r="E490" s="77"/>
      <c r="F490" s="77"/>
      <c r="G490" s="81"/>
      <c r="H490" s="79"/>
      <c r="I490" s="57">
        <f>IFERROR(IF(M490="ICCP- ICOCIV",VLOOKUP(H490,'INDICES-ICOCIV'!$A$1:$B$313,2,0),IF(M490="IPC",VLOOKUP(H490,'INDICES IPC'!$A$7:$E$1003,2,0),0)),"")</f>
        <v>0</v>
      </c>
      <c r="J490" s="79"/>
      <c r="K490" s="57">
        <f>IFERROR(IF(M490="ICCP- ICOCIV",VLOOKUP(J490,'INDICES-ICOCIV'!$A$1:$B$307,2,0),IF(M490="IPC",VLOOKUP(J490,'INDICES IPC'!$A$7:$E$1003,2,0),0)),"")</f>
        <v>0</v>
      </c>
      <c r="L490" s="58" t="str">
        <f t="shared" si="23"/>
        <v/>
      </c>
      <c r="M490" s="82"/>
      <c r="N490" s="233">
        <f t="shared" si="24"/>
        <v>0</v>
      </c>
    </row>
    <row r="491" spans="3:14" ht="15.75" x14ac:dyDescent="0.2">
      <c r="C491" s="14">
        <f t="shared" si="25"/>
        <v>444</v>
      </c>
      <c r="D491" s="77"/>
      <c r="E491" s="77"/>
      <c r="F491" s="77"/>
      <c r="G491" s="81"/>
      <c r="H491" s="79"/>
      <c r="I491" s="57">
        <f>IFERROR(IF(M491="ICCP- ICOCIV",VLOOKUP(H491,'INDICES-ICOCIV'!$A$1:$B$313,2,0),IF(M491="IPC",VLOOKUP(H491,'INDICES IPC'!$A$7:$E$1003,2,0),0)),"")</f>
        <v>0</v>
      </c>
      <c r="J491" s="79"/>
      <c r="K491" s="57">
        <f>IFERROR(IF(M491="ICCP- ICOCIV",VLOOKUP(J491,'INDICES-ICOCIV'!$A$1:$B$307,2,0),IF(M491="IPC",VLOOKUP(J491,'INDICES IPC'!$A$7:$E$1003,2,0),0)),"")</f>
        <v>0</v>
      </c>
      <c r="L491" s="58" t="str">
        <f t="shared" si="23"/>
        <v/>
      </c>
      <c r="M491" s="82"/>
      <c r="N491" s="233">
        <f t="shared" si="24"/>
        <v>0</v>
      </c>
    </row>
    <row r="492" spans="3:14" ht="15.75" x14ac:dyDescent="0.2">
      <c r="C492" s="14">
        <f t="shared" si="25"/>
        <v>445</v>
      </c>
      <c r="D492" s="77"/>
      <c r="E492" s="77"/>
      <c r="F492" s="77"/>
      <c r="G492" s="81"/>
      <c r="H492" s="79"/>
      <c r="I492" s="57">
        <f>IFERROR(IF(M492="ICCP- ICOCIV",VLOOKUP(H492,'INDICES-ICOCIV'!$A$1:$B$313,2,0),IF(M492="IPC",VLOOKUP(H492,'INDICES IPC'!$A$7:$E$1003,2,0),0)),"")</f>
        <v>0</v>
      </c>
      <c r="J492" s="79"/>
      <c r="K492" s="57">
        <f>IFERROR(IF(M492="ICCP- ICOCIV",VLOOKUP(J492,'INDICES-ICOCIV'!$A$1:$B$307,2,0),IF(M492="IPC",VLOOKUP(J492,'INDICES IPC'!$A$7:$E$1003,2,0),0)),"")</f>
        <v>0</v>
      </c>
      <c r="L492" s="58" t="str">
        <f t="shared" si="23"/>
        <v/>
      </c>
      <c r="M492" s="82"/>
      <c r="N492" s="233">
        <f t="shared" si="24"/>
        <v>0</v>
      </c>
    </row>
    <row r="493" spans="3:14" ht="15.75" x14ac:dyDescent="0.2">
      <c r="C493" s="14">
        <f t="shared" si="25"/>
        <v>446</v>
      </c>
      <c r="D493" s="77"/>
      <c r="E493" s="77"/>
      <c r="F493" s="77"/>
      <c r="G493" s="81"/>
      <c r="H493" s="79"/>
      <c r="I493" s="57">
        <f>IFERROR(IF(M493="ICCP- ICOCIV",VLOOKUP(H493,'INDICES-ICOCIV'!$A$1:$B$313,2,0),IF(M493="IPC",VLOOKUP(H493,'INDICES IPC'!$A$7:$E$1003,2,0),0)),"")</f>
        <v>0</v>
      </c>
      <c r="J493" s="79"/>
      <c r="K493" s="57">
        <f>IFERROR(IF(M493="ICCP- ICOCIV",VLOOKUP(J493,'INDICES-ICOCIV'!$A$1:$B$307,2,0),IF(M493="IPC",VLOOKUP(J493,'INDICES IPC'!$A$7:$E$1003,2,0),0)),"")</f>
        <v>0</v>
      </c>
      <c r="L493" s="58" t="str">
        <f t="shared" si="23"/>
        <v/>
      </c>
      <c r="M493" s="82"/>
      <c r="N493" s="233">
        <f t="shared" si="24"/>
        <v>0</v>
      </c>
    </row>
    <row r="494" spans="3:14" ht="15.75" x14ac:dyDescent="0.2">
      <c r="C494" s="14">
        <f t="shared" si="25"/>
        <v>447</v>
      </c>
      <c r="D494" s="77"/>
      <c r="E494" s="77"/>
      <c r="F494" s="77"/>
      <c r="G494" s="81"/>
      <c r="H494" s="79"/>
      <c r="I494" s="57">
        <f>IFERROR(IF(M494="ICCP- ICOCIV",VLOOKUP(H494,'INDICES-ICOCIV'!$A$1:$B$313,2,0),IF(M494="IPC",VLOOKUP(H494,'INDICES IPC'!$A$7:$E$1003,2,0),0)),"")</f>
        <v>0</v>
      </c>
      <c r="J494" s="79"/>
      <c r="K494" s="57">
        <f>IFERROR(IF(M494="ICCP- ICOCIV",VLOOKUP(J494,'INDICES-ICOCIV'!$A$1:$B$307,2,0),IF(M494="IPC",VLOOKUP(J494,'INDICES IPC'!$A$7:$E$1003,2,0),0)),"")</f>
        <v>0</v>
      </c>
      <c r="L494" s="58" t="str">
        <f t="shared" si="23"/>
        <v/>
      </c>
      <c r="M494" s="82"/>
      <c r="N494" s="233">
        <f t="shared" si="24"/>
        <v>0</v>
      </c>
    </row>
    <row r="495" spans="3:14" ht="15.75" x14ac:dyDescent="0.2">
      <c r="C495" s="14">
        <f t="shared" si="25"/>
        <v>448</v>
      </c>
      <c r="D495" s="77"/>
      <c r="E495" s="77"/>
      <c r="F495" s="77"/>
      <c r="G495" s="81"/>
      <c r="H495" s="79"/>
      <c r="I495" s="57">
        <f>IFERROR(IF(M495="ICCP- ICOCIV",VLOOKUP(H495,'INDICES-ICOCIV'!$A$1:$B$313,2,0),IF(M495="IPC",VLOOKUP(H495,'INDICES IPC'!$A$7:$E$1003,2,0),0)),"")</f>
        <v>0</v>
      </c>
      <c r="J495" s="79"/>
      <c r="K495" s="57">
        <f>IFERROR(IF(M495="ICCP- ICOCIV",VLOOKUP(J495,'INDICES-ICOCIV'!$A$1:$B$307,2,0),IF(M495="IPC",VLOOKUP(J495,'INDICES IPC'!$A$7:$E$1003,2,0),0)),"")</f>
        <v>0</v>
      </c>
      <c r="L495" s="58" t="str">
        <f t="shared" si="23"/>
        <v/>
      </c>
      <c r="M495" s="82"/>
      <c r="N495" s="233">
        <f t="shared" si="24"/>
        <v>0</v>
      </c>
    </row>
    <row r="496" spans="3:14" ht="15.75" x14ac:dyDescent="0.2">
      <c r="C496" s="14">
        <f t="shared" si="25"/>
        <v>449</v>
      </c>
      <c r="D496" s="77"/>
      <c r="E496" s="77"/>
      <c r="F496" s="77"/>
      <c r="G496" s="81"/>
      <c r="H496" s="79"/>
      <c r="I496" s="57">
        <f>IFERROR(IF(M496="ICCP- ICOCIV",VLOOKUP(H496,'INDICES-ICOCIV'!$A$1:$B$313,2,0),IF(M496="IPC",VLOOKUP(H496,'INDICES IPC'!$A$7:$E$1003,2,0),0)),"")</f>
        <v>0</v>
      </c>
      <c r="J496" s="79"/>
      <c r="K496" s="57">
        <f>IFERROR(IF(M496="ICCP- ICOCIV",VLOOKUP(J496,'INDICES-ICOCIV'!$A$1:$B$307,2,0),IF(M496="IPC",VLOOKUP(J496,'INDICES IPC'!$A$7:$E$1003,2,0),0)),"")</f>
        <v>0</v>
      </c>
      <c r="L496" s="58" t="str">
        <f t="shared" si="23"/>
        <v/>
      </c>
      <c r="M496" s="82"/>
      <c r="N496" s="233">
        <f t="shared" si="24"/>
        <v>0</v>
      </c>
    </row>
    <row r="497" spans="3:14" ht="15.75" x14ac:dyDescent="0.2">
      <c r="C497" s="14">
        <f t="shared" si="25"/>
        <v>450</v>
      </c>
      <c r="D497" s="77"/>
      <c r="E497" s="77"/>
      <c r="F497" s="77"/>
      <c r="G497" s="81"/>
      <c r="H497" s="79"/>
      <c r="I497" s="57">
        <f>IFERROR(IF(M497="ICCP- ICOCIV",VLOOKUP(H497,'INDICES-ICOCIV'!$A$1:$B$313,2,0),IF(M497="IPC",VLOOKUP(H497,'INDICES IPC'!$A$7:$E$1003,2,0),0)),"")</f>
        <v>0</v>
      </c>
      <c r="J497" s="79"/>
      <c r="K497" s="57">
        <f>IFERROR(IF(M497="ICCP- ICOCIV",VLOOKUP(J497,'INDICES-ICOCIV'!$A$1:$B$307,2,0),IF(M497="IPC",VLOOKUP(J497,'INDICES IPC'!$A$7:$E$1003,2,0),0)),"")</f>
        <v>0</v>
      </c>
      <c r="L497" s="58" t="str">
        <f t="shared" si="23"/>
        <v/>
      </c>
      <c r="M497" s="82"/>
      <c r="N497" s="233">
        <f t="shared" si="24"/>
        <v>0</v>
      </c>
    </row>
    <row r="498" spans="3:14" ht="15.75" x14ac:dyDescent="0.2">
      <c r="C498" s="14">
        <f t="shared" si="25"/>
        <v>451</v>
      </c>
      <c r="D498" s="77"/>
      <c r="E498" s="77"/>
      <c r="F498" s="77"/>
      <c r="G498" s="81"/>
      <c r="H498" s="79"/>
      <c r="I498" s="57">
        <f>IFERROR(IF(M498="ICCP- ICOCIV",VLOOKUP(H498,'INDICES-ICOCIV'!$A$1:$B$313,2,0),IF(M498="IPC",VLOOKUP(H498,'INDICES IPC'!$A$7:$E$1003,2,0),0)),"")</f>
        <v>0</v>
      </c>
      <c r="J498" s="79"/>
      <c r="K498" s="57">
        <f>IFERROR(IF(M498="ICCP- ICOCIV",VLOOKUP(J498,'INDICES-ICOCIV'!$A$1:$B$307,2,0),IF(M498="IPC",VLOOKUP(J498,'INDICES IPC'!$A$7:$E$1003,2,0),0)),"")</f>
        <v>0</v>
      </c>
      <c r="L498" s="58" t="str">
        <f t="shared" si="23"/>
        <v/>
      </c>
      <c r="M498" s="82"/>
      <c r="N498" s="233">
        <f t="shared" si="24"/>
        <v>0</v>
      </c>
    </row>
    <row r="499" spans="3:14" ht="15.75" x14ac:dyDescent="0.2">
      <c r="C499" s="14">
        <f t="shared" si="25"/>
        <v>452</v>
      </c>
      <c r="D499" s="77"/>
      <c r="E499" s="77"/>
      <c r="F499" s="77"/>
      <c r="G499" s="81"/>
      <c r="H499" s="79"/>
      <c r="I499" s="57">
        <f>IFERROR(IF(M499="ICCP- ICOCIV",VLOOKUP(H499,'INDICES-ICOCIV'!$A$1:$B$313,2,0),IF(M499="IPC",VLOOKUP(H499,'INDICES IPC'!$A$7:$E$1003,2,0),0)),"")</f>
        <v>0</v>
      </c>
      <c r="J499" s="79"/>
      <c r="K499" s="57">
        <f>IFERROR(IF(M499="ICCP- ICOCIV",VLOOKUP(J499,'INDICES-ICOCIV'!$A$1:$B$307,2,0),IF(M499="IPC",VLOOKUP(J499,'INDICES IPC'!$A$7:$E$1003,2,0),0)),"")</f>
        <v>0</v>
      </c>
      <c r="L499" s="58" t="str">
        <f t="shared" si="23"/>
        <v/>
      </c>
      <c r="M499" s="82"/>
      <c r="N499" s="233">
        <f t="shared" si="24"/>
        <v>0</v>
      </c>
    </row>
    <row r="500" spans="3:14" ht="15.75" x14ac:dyDescent="0.2">
      <c r="C500" s="14">
        <f t="shared" si="25"/>
        <v>453</v>
      </c>
      <c r="D500" s="77"/>
      <c r="E500" s="77"/>
      <c r="F500" s="77"/>
      <c r="G500" s="81"/>
      <c r="H500" s="79"/>
      <c r="I500" s="57">
        <f>IFERROR(IF(M500="ICCP- ICOCIV",VLOOKUP(H500,'INDICES-ICOCIV'!$A$1:$B$313,2,0),IF(M500="IPC",VLOOKUP(H500,'INDICES IPC'!$A$7:$E$1003,2,0),0)),"")</f>
        <v>0</v>
      </c>
      <c r="J500" s="79"/>
      <c r="K500" s="57">
        <f>IFERROR(IF(M500="ICCP- ICOCIV",VLOOKUP(J500,'INDICES-ICOCIV'!$A$1:$B$307,2,0),IF(M500="IPC",VLOOKUP(J500,'INDICES IPC'!$A$7:$E$1003,2,0),0)),"")</f>
        <v>0</v>
      </c>
      <c r="L500" s="58" t="str">
        <f t="shared" si="23"/>
        <v/>
      </c>
      <c r="M500" s="82"/>
      <c r="N500" s="233">
        <f t="shared" si="24"/>
        <v>0</v>
      </c>
    </row>
    <row r="501" spans="3:14" ht="15.75" x14ac:dyDescent="0.2">
      <c r="C501" s="14">
        <f t="shared" si="25"/>
        <v>454</v>
      </c>
      <c r="D501" s="77"/>
      <c r="E501" s="77"/>
      <c r="F501" s="77"/>
      <c r="G501" s="81"/>
      <c r="H501" s="79"/>
      <c r="I501" s="57">
        <f>IFERROR(IF(M501="ICCP- ICOCIV",VLOOKUP(H501,'INDICES-ICOCIV'!$A$1:$B$313,2,0),IF(M501="IPC",VLOOKUP(H501,'INDICES IPC'!$A$7:$E$1003,2,0),0)),"")</f>
        <v>0</v>
      </c>
      <c r="J501" s="79"/>
      <c r="K501" s="57">
        <f>IFERROR(IF(M501="ICCP- ICOCIV",VLOOKUP(J501,'INDICES-ICOCIV'!$A$1:$B$307,2,0),IF(M501="IPC",VLOOKUP(J501,'INDICES IPC'!$A$7:$E$1003,2,0),0)),"")</f>
        <v>0</v>
      </c>
      <c r="L501" s="58" t="str">
        <f t="shared" si="23"/>
        <v/>
      </c>
      <c r="M501" s="82"/>
      <c r="N501" s="233">
        <f t="shared" si="24"/>
        <v>0</v>
      </c>
    </row>
    <row r="502" spans="3:14" ht="15.75" x14ac:dyDescent="0.2">
      <c r="C502" s="14">
        <f t="shared" si="25"/>
        <v>455</v>
      </c>
      <c r="D502" s="77"/>
      <c r="E502" s="77"/>
      <c r="F502" s="77"/>
      <c r="G502" s="81"/>
      <c r="H502" s="79"/>
      <c r="I502" s="57">
        <f>IFERROR(IF(M502="ICCP- ICOCIV",VLOOKUP(H502,'INDICES-ICOCIV'!$A$1:$B$313,2,0),IF(M502="IPC",VLOOKUP(H502,'INDICES IPC'!$A$7:$E$1003,2,0),0)),"")</f>
        <v>0</v>
      </c>
      <c r="J502" s="79"/>
      <c r="K502" s="57">
        <f>IFERROR(IF(M502="ICCP- ICOCIV",VLOOKUP(J502,'INDICES-ICOCIV'!$A$1:$B$307,2,0),IF(M502="IPC",VLOOKUP(J502,'INDICES IPC'!$A$7:$E$1003,2,0),0)),"")</f>
        <v>0</v>
      </c>
      <c r="L502" s="58" t="str">
        <f t="shared" si="23"/>
        <v/>
      </c>
      <c r="M502" s="82"/>
      <c r="N502" s="233">
        <f t="shared" si="24"/>
        <v>0</v>
      </c>
    </row>
    <row r="503" spans="3:14" ht="15.75" x14ac:dyDescent="0.2">
      <c r="C503" s="14">
        <f t="shared" si="25"/>
        <v>456</v>
      </c>
      <c r="D503" s="77"/>
      <c r="E503" s="77"/>
      <c r="F503" s="77"/>
      <c r="G503" s="81"/>
      <c r="H503" s="79"/>
      <c r="I503" s="57">
        <f>IFERROR(IF(M503="ICCP- ICOCIV",VLOOKUP(H503,'INDICES-ICOCIV'!$A$1:$B$313,2,0),IF(M503="IPC",VLOOKUP(H503,'INDICES IPC'!$A$7:$E$1003,2,0),0)),"")</f>
        <v>0</v>
      </c>
      <c r="J503" s="79"/>
      <c r="K503" s="57">
        <f>IFERROR(IF(M503="ICCP- ICOCIV",VLOOKUP(J503,'INDICES-ICOCIV'!$A$1:$B$307,2,0),IF(M503="IPC",VLOOKUP(J503,'INDICES IPC'!$A$7:$E$1003,2,0),0)),"")</f>
        <v>0</v>
      </c>
      <c r="L503" s="58" t="str">
        <f t="shared" si="23"/>
        <v/>
      </c>
      <c r="M503" s="82"/>
      <c r="N503" s="233">
        <f t="shared" si="24"/>
        <v>0</v>
      </c>
    </row>
    <row r="504" spans="3:14" ht="15.75" x14ac:dyDescent="0.2">
      <c r="C504" s="14">
        <f t="shared" si="25"/>
        <v>457</v>
      </c>
      <c r="D504" s="77"/>
      <c r="E504" s="77"/>
      <c r="F504" s="77"/>
      <c r="G504" s="81"/>
      <c r="H504" s="79"/>
      <c r="I504" s="57">
        <f>IFERROR(IF(M504="ICCP- ICOCIV",VLOOKUP(H504,'INDICES-ICOCIV'!$A$1:$B$313,2,0),IF(M504="IPC",VLOOKUP(H504,'INDICES IPC'!$A$7:$E$1003,2,0),0)),"")</f>
        <v>0</v>
      </c>
      <c r="J504" s="79"/>
      <c r="K504" s="57">
        <f>IFERROR(IF(M504="ICCP- ICOCIV",VLOOKUP(J504,'INDICES-ICOCIV'!$A$1:$B$307,2,0),IF(M504="IPC",VLOOKUP(J504,'INDICES IPC'!$A$7:$E$1003,2,0),0)),"")</f>
        <v>0</v>
      </c>
      <c r="L504" s="58" t="str">
        <f t="shared" si="23"/>
        <v/>
      </c>
      <c r="M504" s="82"/>
      <c r="N504" s="233">
        <f t="shared" si="24"/>
        <v>0</v>
      </c>
    </row>
    <row r="505" spans="3:14" ht="15.75" x14ac:dyDescent="0.2">
      <c r="C505" s="14">
        <f t="shared" si="25"/>
        <v>458</v>
      </c>
      <c r="D505" s="77"/>
      <c r="E505" s="77"/>
      <c r="F505" s="77"/>
      <c r="G505" s="81"/>
      <c r="H505" s="79"/>
      <c r="I505" s="57">
        <f>IFERROR(IF(M505="ICCP- ICOCIV",VLOOKUP(H505,'INDICES-ICOCIV'!$A$1:$B$313,2,0),IF(M505="IPC",VLOOKUP(H505,'INDICES IPC'!$A$7:$E$1003,2,0),0)),"")</f>
        <v>0</v>
      </c>
      <c r="J505" s="79"/>
      <c r="K505" s="57">
        <f>IFERROR(IF(M505="ICCP- ICOCIV",VLOOKUP(J505,'INDICES-ICOCIV'!$A$1:$B$307,2,0),IF(M505="IPC",VLOOKUP(J505,'INDICES IPC'!$A$7:$E$1003,2,0),0)),"")</f>
        <v>0</v>
      </c>
      <c r="L505" s="58" t="str">
        <f t="shared" si="23"/>
        <v/>
      </c>
      <c r="M505" s="82"/>
      <c r="N505" s="233">
        <f t="shared" si="24"/>
        <v>0</v>
      </c>
    </row>
    <row r="506" spans="3:14" ht="15.75" x14ac:dyDescent="0.2">
      <c r="C506" s="14">
        <f t="shared" si="25"/>
        <v>459</v>
      </c>
      <c r="D506" s="77"/>
      <c r="E506" s="77"/>
      <c r="F506" s="77"/>
      <c r="G506" s="81"/>
      <c r="H506" s="79"/>
      <c r="I506" s="57">
        <f>IFERROR(IF(M506="ICCP- ICOCIV",VLOOKUP(H506,'INDICES-ICOCIV'!$A$1:$B$313,2,0),IF(M506="IPC",VLOOKUP(H506,'INDICES IPC'!$A$7:$E$1003,2,0),0)),"")</f>
        <v>0</v>
      </c>
      <c r="J506" s="79"/>
      <c r="K506" s="57">
        <f>IFERROR(IF(M506="ICCP- ICOCIV",VLOOKUP(J506,'INDICES-ICOCIV'!$A$1:$B$307,2,0),IF(M506="IPC",VLOOKUP(J506,'INDICES IPC'!$A$7:$E$1003,2,0),0)),"")</f>
        <v>0</v>
      </c>
      <c r="L506" s="58" t="str">
        <f t="shared" si="23"/>
        <v/>
      </c>
      <c r="M506" s="82"/>
      <c r="N506" s="233">
        <f t="shared" si="24"/>
        <v>0</v>
      </c>
    </row>
    <row r="507" spans="3:14" ht="15.75" x14ac:dyDescent="0.2">
      <c r="C507" s="14">
        <f t="shared" si="25"/>
        <v>460</v>
      </c>
      <c r="D507" s="77"/>
      <c r="E507" s="77"/>
      <c r="F507" s="77"/>
      <c r="G507" s="81"/>
      <c r="H507" s="79"/>
      <c r="I507" s="57">
        <f>IFERROR(IF(M507="ICCP- ICOCIV",VLOOKUP(H507,'INDICES-ICOCIV'!$A$1:$B$313,2,0),IF(M507="IPC",VLOOKUP(H507,'INDICES IPC'!$A$7:$E$1003,2,0),0)),"")</f>
        <v>0</v>
      </c>
      <c r="J507" s="79"/>
      <c r="K507" s="57">
        <f>IFERROR(IF(M507="ICCP- ICOCIV",VLOOKUP(J507,'INDICES-ICOCIV'!$A$1:$B$307,2,0),IF(M507="IPC",VLOOKUP(J507,'INDICES IPC'!$A$7:$E$1003,2,0),0)),"")</f>
        <v>0</v>
      </c>
      <c r="L507" s="58" t="str">
        <f t="shared" si="23"/>
        <v/>
      </c>
      <c r="M507" s="82"/>
      <c r="N507" s="233">
        <f t="shared" si="24"/>
        <v>0</v>
      </c>
    </row>
    <row r="508" spans="3:14" ht="15.75" x14ac:dyDescent="0.2">
      <c r="C508" s="14">
        <f t="shared" si="25"/>
        <v>461</v>
      </c>
      <c r="D508" s="77"/>
      <c r="E508" s="77"/>
      <c r="F508" s="77"/>
      <c r="G508" s="81"/>
      <c r="H508" s="79"/>
      <c r="I508" s="57">
        <f>IFERROR(IF(M508="ICCP- ICOCIV",VLOOKUP(H508,'INDICES-ICOCIV'!$A$1:$B$313,2,0),IF(M508="IPC",VLOOKUP(H508,'INDICES IPC'!$A$7:$E$1003,2,0),0)),"")</f>
        <v>0</v>
      </c>
      <c r="J508" s="79"/>
      <c r="K508" s="57">
        <f>IFERROR(IF(M508="ICCP- ICOCIV",VLOOKUP(J508,'INDICES-ICOCIV'!$A$1:$B$307,2,0),IF(M508="IPC",VLOOKUP(J508,'INDICES IPC'!$A$7:$E$1003,2,0),0)),"")</f>
        <v>0</v>
      </c>
      <c r="L508" s="58" t="str">
        <f t="shared" si="23"/>
        <v/>
      </c>
      <c r="M508" s="82"/>
      <c r="N508" s="233">
        <f t="shared" si="24"/>
        <v>0</v>
      </c>
    </row>
    <row r="509" spans="3:14" ht="15.75" x14ac:dyDescent="0.2">
      <c r="C509" s="14">
        <f t="shared" si="25"/>
        <v>462</v>
      </c>
      <c r="D509" s="77"/>
      <c r="E509" s="77"/>
      <c r="F509" s="77"/>
      <c r="G509" s="81"/>
      <c r="H509" s="79"/>
      <c r="I509" s="57">
        <f>IFERROR(IF(M509="ICCP- ICOCIV",VLOOKUP(H509,'INDICES-ICOCIV'!$A$1:$B$313,2,0),IF(M509="IPC",VLOOKUP(H509,'INDICES IPC'!$A$7:$E$1003,2,0),0)),"")</f>
        <v>0</v>
      </c>
      <c r="J509" s="79"/>
      <c r="K509" s="57">
        <f>IFERROR(IF(M509="ICCP- ICOCIV",VLOOKUP(J509,'INDICES-ICOCIV'!$A$1:$B$307,2,0),IF(M509="IPC",VLOOKUP(J509,'INDICES IPC'!$A$7:$E$1003,2,0),0)),"")</f>
        <v>0</v>
      </c>
      <c r="L509" s="58" t="str">
        <f t="shared" si="23"/>
        <v/>
      </c>
      <c r="M509" s="82"/>
      <c r="N509" s="233">
        <f t="shared" si="24"/>
        <v>0</v>
      </c>
    </row>
    <row r="510" spans="3:14" ht="15.75" x14ac:dyDescent="0.2">
      <c r="C510" s="14">
        <f t="shared" si="25"/>
        <v>463</v>
      </c>
      <c r="D510" s="77"/>
      <c r="E510" s="77"/>
      <c r="F510" s="77"/>
      <c r="G510" s="81"/>
      <c r="H510" s="79"/>
      <c r="I510" s="57">
        <f>IFERROR(IF(M510="ICCP- ICOCIV",VLOOKUP(H510,'INDICES-ICOCIV'!$A$1:$B$313,2,0),IF(M510="IPC",VLOOKUP(H510,'INDICES IPC'!$A$7:$E$1003,2,0),0)),"")</f>
        <v>0</v>
      </c>
      <c r="J510" s="79"/>
      <c r="K510" s="57">
        <f>IFERROR(IF(M510="ICCP- ICOCIV",VLOOKUP(J510,'INDICES-ICOCIV'!$A$1:$B$307,2,0),IF(M510="IPC",VLOOKUP(J510,'INDICES IPC'!$A$7:$E$1003,2,0),0)),"")</f>
        <v>0</v>
      </c>
      <c r="L510" s="58" t="str">
        <f t="shared" si="23"/>
        <v/>
      </c>
      <c r="M510" s="82"/>
      <c r="N510" s="233">
        <f t="shared" si="24"/>
        <v>0</v>
      </c>
    </row>
    <row r="511" spans="3:14" ht="15.75" x14ac:dyDescent="0.2">
      <c r="C511" s="14">
        <f t="shared" si="25"/>
        <v>464</v>
      </c>
      <c r="D511" s="77"/>
      <c r="E511" s="77"/>
      <c r="F511" s="77"/>
      <c r="G511" s="81"/>
      <c r="H511" s="79"/>
      <c r="I511" s="57">
        <f>IFERROR(IF(M511="ICCP- ICOCIV",VLOOKUP(H511,'INDICES-ICOCIV'!$A$1:$B$313,2,0),IF(M511="IPC",VLOOKUP(H511,'INDICES IPC'!$A$7:$E$1003,2,0),0)),"")</f>
        <v>0</v>
      </c>
      <c r="J511" s="79"/>
      <c r="K511" s="57">
        <f>IFERROR(IF(M511="ICCP- ICOCIV",VLOOKUP(J511,'INDICES-ICOCIV'!$A$1:$B$307,2,0),IF(M511="IPC",VLOOKUP(J511,'INDICES IPC'!$A$7:$E$1003,2,0),0)),"")</f>
        <v>0</v>
      </c>
      <c r="L511" s="58" t="str">
        <f t="shared" si="23"/>
        <v/>
      </c>
      <c r="M511" s="82"/>
      <c r="N511" s="233">
        <f t="shared" si="24"/>
        <v>0</v>
      </c>
    </row>
    <row r="512" spans="3:14" ht="15.75" x14ac:dyDescent="0.2">
      <c r="C512" s="14">
        <f t="shared" si="25"/>
        <v>465</v>
      </c>
      <c r="D512" s="77"/>
      <c r="E512" s="77"/>
      <c r="F512" s="77"/>
      <c r="G512" s="81"/>
      <c r="H512" s="79"/>
      <c r="I512" s="57">
        <f>IFERROR(IF(M512="ICCP- ICOCIV",VLOOKUP(H512,'INDICES-ICOCIV'!$A$1:$B$313,2,0),IF(M512="IPC",VLOOKUP(H512,'INDICES IPC'!$A$7:$E$1003,2,0),0)),"")</f>
        <v>0</v>
      </c>
      <c r="J512" s="79"/>
      <c r="K512" s="57">
        <f>IFERROR(IF(M512="ICCP- ICOCIV",VLOOKUP(J512,'INDICES-ICOCIV'!$A$1:$B$307,2,0),IF(M512="IPC",VLOOKUP(J512,'INDICES IPC'!$A$7:$E$1003,2,0),0)),"")</f>
        <v>0</v>
      </c>
      <c r="L512" s="58" t="str">
        <f t="shared" si="23"/>
        <v/>
      </c>
      <c r="M512" s="82"/>
      <c r="N512" s="233">
        <f t="shared" si="24"/>
        <v>0</v>
      </c>
    </row>
    <row r="513" spans="3:14" ht="15.75" x14ac:dyDescent="0.2">
      <c r="C513" s="14">
        <f t="shared" si="25"/>
        <v>466</v>
      </c>
      <c r="D513" s="77"/>
      <c r="E513" s="77"/>
      <c r="F513" s="77"/>
      <c r="G513" s="81"/>
      <c r="H513" s="79"/>
      <c r="I513" s="57">
        <f>IFERROR(IF(M513="ICCP- ICOCIV",VLOOKUP(H513,'INDICES-ICOCIV'!$A$1:$B$313,2,0),IF(M513="IPC",VLOOKUP(H513,'INDICES IPC'!$A$7:$E$1003,2,0),0)),"")</f>
        <v>0</v>
      </c>
      <c r="J513" s="79"/>
      <c r="K513" s="57">
        <f>IFERROR(IF(M513="ICCP- ICOCIV",VLOOKUP(J513,'INDICES-ICOCIV'!$A$1:$B$307,2,0),IF(M513="IPC",VLOOKUP(J513,'INDICES IPC'!$A$7:$E$1003,2,0),0)),"")</f>
        <v>0</v>
      </c>
      <c r="L513" s="58" t="str">
        <f t="shared" si="23"/>
        <v/>
      </c>
      <c r="M513" s="82"/>
      <c r="N513" s="233">
        <f t="shared" si="24"/>
        <v>0</v>
      </c>
    </row>
    <row r="514" spans="3:14" ht="15.75" x14ac:dyDescent="0.2">
      <c r="C514" s="14">
        <f t="shared" si="25"/>
        <v>467</v>
      </c>
      <c r="D514" s="77"/>
      <c r="E514" s="77"/>
      <c r="F514" s="77"/>
      <c r="G514" s="81"/>
      <c r="H514" s="79"/>
      <c r="I514" s="57">
        <f>IFERROR(IF(M514="ICCP- ICOCIV",VLOOKUP(H514,'INDICES-ICOCIV'!$A$1:$B$313,2,0),IF(M514="IPC",VLOOKUP(H514,'INDICES IPC'!$A$7:$E$1003,2,0),0)),"")</f>
        <v>0</v>
      </c>
      <c r="J514" s="79"/>
      <c r="K514" s="57">
        <f>IFERROR(IF(M514="ICCP- ICOCIV",VLOOKUP(J514,'INDICES-ICOCIV'!$A$1:$B$307,2,0),IF(M514="IPC",VLOOKUP(J514,'INDICES IPC'!$A$7:$E$1003,2,0),0)),"")</f>
        <v>0</v>
      </c>
      <c r="L514" s="58" t="str">
        <f t="shared" si="23"/>
        <v/>
      </c>
      <c r="M514" s="82"/>
      <c r="N514" s="233">
        <f t="shared" si="24"/>
        <v>0</v>
      </c>
    </row>
    <row r="515" spans="3:14" ht="15.75" x14ac:dyDescent="0.2">
      <c r="C515" s="14">
        <f t="shared" si="25"/>
        <v>468</v>
      </c>
      <c r="D515" s="77"/>
      <c r="E515" s="77"/>
      <c r="F515" s="77"/>
      <c r="G515" s="81"/>
      <c r="H515" s="79"/>
      <c r="I515" s="57">
        <f>IFERROR(IF(M515="ICCP- ICOCIV",VLOOKUP(H515,'INDICES-ICOCIV'!$A$1:$B$313,2,0),IF(M515="IPC",VLOOKUP(H515,'INDICES IPC'!$A$7:$E$1003,2,0),0)),"")</f>
        <v>0</v>
      </c>
      <c r="J515" s="79"/>
      <c r="K515" s="57">
        <f>IFERROR(IF(M515="ICCP- ICOCIV",VLOOKUP(J515,'INDICES-ICOCIV'!$A$1:$B$307,2,0),IF(M515="IPC",VLOOKUP(J515,'INDICES IPC'!$A$7:$E$1003,2,0),0)),"")</f>
        <v>0</v>
      </c>
      <c r="L515" s="58" t="str">
        <f t="shared" si="23"/>
        <v/>
      </c>
      <c r="M515" s="82"/>
      <c r="N515" s="233">
        <f t="shared" si="24"/>
        <v>0</v>
      </c>
    </row>
    <row r="516" spans="3:14" ht="15.75" x14ac:dyDescent="0.2">
      <c r="C516" s="14">
        <f t="shared" si="25"/>
        <v>469</v>
      </c>
      <c r="D516" s="77"/>
      <c r="E516" s="77"/>
      <c r="F516" s="77"/>
      <c r="G516" s="81"/>
      <c r="H516" s="79"/>
      <c r="I516" s="57">
        <f>IFERROR(IF(M516="ICCP- ICOCIV",VLOOKUP(H516,'INDICES-ICOCIV'!$A$1:$B$313,2,0),IF(M516="IPC",VLOOKUP(H516,'INDICES IPC'!$A$7:$E$1003,2,0),0)),"")</f>
        <v>0</v>
      </c>
      <c r="J516" s="79"/>
      <c r="K516" s="57">
        <f>IFERROR(IF(M516="ICCP- ICOCIV",VLOOKUP(J516,'INDICES-ICOCIV'!$A$1:$B$307,2,0),IF(M516="IPC",VLOOKUP(J516,'INDICES IPC'!$A$7:$E$1003,2,0),0)),"")</f>
        <v>0</v>
      </c>
      <c r="L516" s="58" t="str">
        <f t="shared" si="23"/>
        <v/>
      </c>
      <c r="M516" s="82"/>
      <c r="N516" s="233">
        <f t="shared" si="24"/>
        <v>0</v>
      </c>
    </row>
    <row r="517" spans="3:14" ht="15.75" x14ac:dyDescent="0.2">
      <c r="C517" s="14">
        <f t="shared" si="25"/>
        <v>470</v>
      </c>
      <c r="D517" s="77"/>
      <c r="E517" s="77"/>
      <c r="F517" s="77"/>
      <c r="G517" s="81"/>
      <c r="H517" s="79"/>
      <c r="I517" s="57">
        <f>IFERROR(IF(M517="ICCP- ICOCIV",VLOOKUP(H517,'INDICES-ICOCIV'!$A$1:$B$313,2,0),IF(M517="IPC",VLOOKUP(H517,'INDICES IPC'!$A$7:$E$1003,2,0),0)),"")</f>
        <v>0</v>
      </c>
      <c r="J517" s="79"/>
      <c r="K517" s="57">
        <f>IFERROR(IF(M517="ICCP- ICOCIV",VLOOKUP(J517,'INDICES-ICOCIV'!$A$1:$B$307,2,0),IF(M517="IPC",VLOOKUP(J517,'INDICES IPC'!$A$7:$E$1003,2,0),0)),"")</f>
        <v>0</v>
      </c>
      <c r="L517" s="58" t="str">
        <f t="shared" si="23"/>
        <v/>
      </c>
      <c r="M517" s="82"/>
      <c r="N517" s="233">
        <f t="shared" si="24"/>
        <v>0</v>
      </c>
    </row>
    <row r="518" spans="3:14" ht="15.75" x14ac:dyDescent="0.2">
      <c r="C518" s="14">
        <f t="shared" si="25"/>
        <v>471</v>
      </c>
      <c r="D518" s="77"/>
      <c r="E518" s="77"/>
      <c r="F518" s="77"/>
      <c r="G518" s="81"/>
      <c r="H518" s="79"/>
      <c r="I518" s="57">
        <f>IFERROR(IF(M518="ICCP- ICOCIV",VLOOKUP(H518,'INDICES-ICOCIV'!$A$1:$B$313,2,0),IF(M518="IPC",VLOOKUP(H518,'INDICES IPC'!$A$7:$E$1003,2,0),0)),"")</f>
        <v>0</v>
      </c>
      <c r="J518" s="79"/>
      <c r="K518" s="57">
        <f>IFERROR(IF(M518="ICCP- ICOCIV",VLOOKUP(J518,'INDICES-ICOCIV'!$A$1:$B$307,2,0),IF(M518="IPC",VLOOKUP(J518,'INDICES IPC'!$A$7:$E$1003,2,0),0)),"")</f>
        <v>0</v>
      </c>
      <c r="L518" s="58" t="str">
        <f t="shared" si="23"/>
        <v/>
      </c>
      <c r="M518" s="82"/>
      <c r="N518" s="233">
        <f t="shared" si="24"/>
        <v>0</v>
      </c>
    </row>
    <row r="519" spans="3:14" ht="15.75" x14ac:dyDescent="0.2">
      <c r="C519" s="14">
        <f t="shared" si="25"/>
        <v>472</v>
      </c>
      <c r="D519" s="77"/>
      <c r="E519" s="77"/>
      <c r="F519" s="77"/>
      <c r="G519" s="81"/>
      <c r="H519" s="79"/>
      <c r="I519" s="57">
        <f>IFERROR(IF(M519="ICCP- ICOCIV",VLOOKUP(H519,'INDICES-ICOCIV'!$A$1:$B$313,2,0),IF(M519="IPC",VLOOKUP(H519,'INDICES IPC'!$A$7:$E$1003,2,0),0)),"")</f>
        <v>0</v>
      </c>
      <c r="J519" s="79"/>
      <c r="K519" s="57">
        <f>IFERROR(IF(M519="ICCP- ICOCIV",VLOOKUP(J519,'INDICES-ICOCIV'!$A$1:$B$307,2,0),IF(M519="IPC",VLOOKUP(J519,'INDICES IPC'!$A$7:$E$1003,2,0),0)),"")</f>
        <v>0</v>
      </c>
      <c r="L519" s="58" t="str">
        <f t="shared" si="23"/>
        <v/>
      </c>
      <c r="M519" s="82"/>
      <c r="N519" s="233">
        <f t="shared" si="24"/>
        <v>0</v>
      </c>
    </row>
    <row r="520" spans="3:14" ht="15.75" x14ac:dyDescent="0.2">
      <c r="C520" s="14">
        <f t="shared" si="25"/>
        <v>473</v>
      </c>
      <c r="D520" s="77"/>
      <c r="E520" s="77"/>
      <c r="F520" s="77"/>
      <c r="G520" s="81"/>
      <c r="H520" s="79"/>
      <c r="I520" s="57">
        <f>IFERROR(IF(M520="ICCP- ICOCIV",VLOOKUP(H520,'INDICES-ICOCIV'!$A$1:$B$313,2,0),IF(M520="IPC",VLOOKUP(H520,'INDICES IPC'!$A$7:$E$1003,2,0),0)),"")</f>
        <v>0</v>
      </c>
      <c r="J520" s="79"/>
      <c r="K520" s="57">
        <f>IFERROR(IF(M520="ICCP- ICOCIV",VLOOKUP(J520,'INDICES-ICOCIV'!$A$1:$B$307,2,0),IF(M520="IPC",VLOOKUP(J520,'INDICES IPC'!$A$7:$E$1003,2,0),0)),"")</f>
        <v>0</v>
      </c>
      <c r="L520" s="58" t="str">
        <f t="shared" si="23"/>
        <v/>
      </c>
      <c r="M520" s="82"/>
      <c r="N520" s="233">
        <f t="shared" si="24"/>
        <v>0</v>
      </c>
    </row>
    <row r="521" spans="3:14" ht="15.75" x14ac:dyDescent="0.2">
      <c r="C521" s="14">
        <f t="shared" si="25"/>
        <v>474</v>
      </c>
      <c r="D521" s="77"/>
      <c r="E521" s="77"/>
      <c r="F521" s="77"/>
      <c r="G521" s="81"/>
      <c r="H521" s="79"/>
      <c r="I521" s="57">
        <f>IFERROR(IF(M521="ICCP- ICOCIV",VLOOKUP(H521,'INDICES-ICOCIV'!$A$1:$B$313,2,0),IF(M521="IPC",VLOOKUP(H521,'INDICES IPC'!$A$7:$E$1003,2,0),0)),"")</f>
        <v>0</v>
      </c>
      <c r="J521" s="79"/>
      <c r="K521" s="57">
        <f>IFERROR(IF(M521="ICCP- ICOCIV",VLOOKUP(J521,'INDICES-ICOCIV'!$A$1:$B$307,2,0),IF(M521="IPC",VLOOKUP(J521,'INDICES IPC'!$A$7:$E$1003,2,0),0)),"")</f>
        <v>0</v>
      </c>
      <c r="L521" s="58" t="str">
        <f t="shared" si="23"/>
        <v/>
      </c>
      <c r="M521" s="82"/>
      <c r="N521" s="233">
        <f t="shared" si="24"/>
        <v>0</v>
      </c>
    </row>
    <row r="522" spans="3:14" ht="15.75" x14ac:dyDescent="0.2">
      <c r="C522" s="14">
        <f t="shared" si="25"/>
        <v>475</v>
      </c>
      <c r="D522" s="77"/>
      <c r="E522" s="77"/>
      <c r="F522" s="77"/>
      <c r="G522" s="81"/>
      <c r="H522" s="79"/>
      <c r="I522" s="57">
        <f>IFERROR(IF(M522="ICCP- ICOCIV",VLOOKUP(H522,'INDICES-ICOCIV'!$A$1:$B$313,2,0),IF(M522="IPC",VLOOKUP(H522,'INDICES IPC'!$A$7:$E$1003,2,0),0)),"")</f>
        <v>0</v>
      </c>
      <c r="J522" s="79"/>
      <c r="K522" s="57">
        <f>IFERROR(IF(M522="ICCP- ICOCIV",VLOOKUP(J522,'INDICES-ICOCIV'!$A$1:$B$307,2,0),IF(M522="IPC",VLOOKUP(J522,'INDICES IPC'!$A$7:$E$1003,2,0),0)),"")</f>
        <v>0</v>
      </c>
      <c r="L522" s="58" t="str">
        <f t="shared" si="23"/>
        <v/>
      </c>
      <c r="M522" s="82"/>
      <c r="N522" s="233">
        <f t="shared" si="24"/>
        <v>0</v>
      </c>
    </row>
    <row r="523" spans="3:14" ht="15.75" x14ac:dyDescent="0.2">
      <c r="C523" s="14">
        <f t="shared" si="25"/>
        <v>476</v>
      </c>
      <c r="D523" s="77"/>
      <c r="E523" s="77"/>
      <c r="F523" s="77"/>
      <c r="G523" s="81"/>
      <c r="H523" s="79"/>
      <c r="I523" s="57">
        <f>IFERROR(IF(M523="ICCP- ICOCIV",VLOOKUP(H523,'INDICES-ICOCIV'!$A$1:$B$313,2,0),IF(M523="IPC",VLOOKUP(H523,'INDICES IPC'!$A$7:$E$1003,2,0),0)),"")</f>
        <v>0</v>
      </c>
      <c r="J523" s="79"/>
      <c r="K523" s="57">
        <f>IFERROR(IF(M523="ICCP- ICOCIV",VLOOKUP(J523,'INDICES-ICOCIV'!$A$1:$B$307,2,0),IF(M523="IPC",VLOOKUP(J523,'INDICES IPC'!$A$7:$E$1003,2,0),0)),"")</f>
        <v>0</v>
      </c>
      <c r="L523" s="58" t="str">
        <f t="shared" si="23"/>
        <v/>
      </c>
      <c r="M523" s="82"/>
      <c r="N523" s="233">
        <f t="shared" si="24"/>
        <v>0</v>
      </c>
    </row>
    <row r="524" spans="3:14" ht="15.75" x14ac:dyDescent="0.2">
      <c r="C524" s="14">
        <f t="shared" si="25"/>
        <v>477</v>
      </c>
      <c r="D524" s="77"/>
      <c r="E524" s="77"/>
      <c r="F524" s="77"/>
      <c r="G524" s="81"/>
      <c r="H524" s="79"/>
      <c r="I524" s="57">
        <f>IFERROR(IF(M524="ICCP- ICOCIV",VLOOKUP(H524,'INDICES-ICOCIV'!$A$1:$B$313,2,0),IF(M524="IPC",VLOOKUP(H524,'INDICES IPC'!$A$7:$E$1003,2,0),0)),"")</f>
        <v>0</v>
      </c>
      <c r="J524" s="79"/>
      <c r="K524" s="57">
        <f>IFERROR(IF(M524="ICCP- ICOCIV",VLOOKUP(J524,'INDICES-ICOCIV'!$A$1:$B$307,2,0),IF(M524="IPC",VLOOKUP(J524,'INDICES IPC'!$A$7:$E$1003,2,0),0)),"")</f>
        <v>0</v>
      </c>
      <c r="L524" s="58" t="str">
        <f t="shared" si="23"/>
        <v/>
      </c>
      <c r="M524" s="82"/>
      <c r="N524" s="233">
        <f t="shared" si="24"/>
        <v>0</v>
      </c>
    </row>
    <row r="525" spans="3:14" ht="15.75" x14ac:dyDescent="0.2">
      <c r="C525" s="14">
        <f t="shared" si="25"/>
        <v>478</v>
      </c>
      <c r="D525" s="77"/>
      <c r="E525" s="77"/>
      <c r="F525" s="77"/>
      <c r="G525" s="81"/>
      <c r="H525" s="79"/>
      <c r="I525" s="57">
        <f>IFERROR(IF(M525="ICCP- ICOCIV",VLOOKUP(H525,'INDICES-ICOCIV'!$A$1:$B$313,2,0),IF(M525="IPC",VLOOKUP(H525,'INDICES IPC'!$A$7:$E$1003,2,0),0)),"")</f>
        <v>0</v>
      </c>
      <c r="J525" s="79"/>
      <c r="K525" s="57">
        <f>IFERROR(IF(M525="ICCP- ICOCIV",VLOOKUP(J525,'INDICES-ICOCIV'!$A$1:$B$307,2,0),IF(M525="IPC",VLOOKUP(J525,'INDICES IPC'!$A$7:$E$1003,2,0),0)),"")</f>
        <v>0</v>
      </c>
      <c r="L525" s="58" t="str">
        <f t="shared" si="23"/>
        <v/>
      </c>
      <c r="M525" s="82"/>
      <c r="N525" s="233">
        <f t="shared" si="24"/>
        <v>0</v>
      </c>
    </row>
    <row r="526" spans="3:14" ht="15.75" x14ac:dyDescent="0.2">
      <c r="C526" s="14">
        <f t="shared" si="25"/>
        <v>479</v>
      </c>
      <c r="D526" s="77"/>
      <c r="E526" s="77"/>
      <c r="F526" s="77"/>
      <c r="G526" s="81"/>
      <c r="H526" s="79"/>
      <c r="I526" s="57">
        <f>IFERROR(IF(M526="ICCP- ICOCIV",VLOOKUP(H526,'INDICES-ICOCIV'!$A$1:$B$313,2,0),IF(M526="IPC",VLOOKUP(H526,'INDICES IPC'!$A$7:$E$1003,2,0),0)),"")</f>
        <v>0</v>
      </c>
      <c r="J526" s="79"/>
      <c r="K526" s="57">
        <f>IFERROR(IF(M526="ICCP- ICOCIV",VLOOKUP(J526,'INDICES-ICOCIV'!$A$1:$B$307,2,0),IF(M526="IPC",VLOOKUP(J526,'INDICES IPC'!$A$7:$E$1003,2,0),0)),"")</f>
        <v>0</v>
      </c>
      <c r="L526" s="58" t="str">
        <f t="shared" si="23"/>
        <v/>
      </c>
      <c r="M526" s="82"/>
      <c r="N526" s="233">
        <f t="shared" si="24"/>
        <v>0</v>
      </c>
    </row>
    <row r="527" spans="3:14" ht="15.75" x14ac:dyDescent="0.2">
      <c r="C527" s="14">
        <f t="shared" si="25"/>
        <v>480</v>
      </c>
      <c r="D527" s="77"/>
      <c r="E527" s="77"/>
      <c r="F527" s="77"/>
      <c r="G527" s="81"/>
      <c r="H527" s="79"/>
      <c r="I527" s="57">
        <f>IFERROR(IF(M527="ICCP- ICOCIV",VLOOKUP(H527,'INDICES-ICOCIV'!$A$1:$B$313,2,0),IF(M527="IPC",VLOOKUP(H527,'INDICES IPC'!$A$7:$E$1003,2,0),0)),"")</f>
        <v>0</v>
      </c>
      <c r="J527" s="79"/>
      <c r="K527" s="57">
        <f>IFERROR(IF(M527="ICCP- ICOCIV",VLOOKUP(J527,'INDICES-ICOCIV'!$A$1:$B$307,2,0),IF(M527="IPC",VLOOKUP(J527,'INDICES IPC'!$A$7:$E$1003,2,0),0)),"")</f>
        <v>0</v>
      </c>
      <c r="L527" s="58" t="str">
        <f t="shared" si="23"/>
        <v/>
      </c>
      <c r="M527" s="82"/>
      <c r="N527" s="233">
        <f t="shared" si="24"/>
        <v>0</v>
      </c>
    </row>
    <row r="528" spans="3:14" ht="15.75" x14ac:dyDescent="0.2">
      <c r="C528" s="14">
        <f t="shared" si="25"/>
        <v>481</v>
      </c>
      <c r="D528" s="77"/>
      <c r="E528" s="77"/>
      <c r="F528" s="77"/>
      <c r="G528" s="81"/>
      <c r="H528" s="79"/>
      <c r="I528" s="57">
        <f>IFERROR(IF(M528="ICCP- ICOCIV",VLOOKUP(H528,'INDICES-ICOCIV'!$A$1:$B$313,2,0),IF(M528="IPC",VLOOKUP(H528,'INDICES IPC'!$A$7:$E$1003,2,0),0)),"")</f>
        <v>0</v>
      </c>
      <c r="J528" s="79"/>
      <c r="K528" s="57">
        <f>IFERROR(IF(M528="ICCP- ICOCIV",VLOOKUP(J528,'INDICES-ICOCIV'!$A$1:$B$307,2,0),IF(M528="IPC",VLOOKUP(J528,'INDICES IPC'!$A$7:$E$1003,2,0),0)),"")</f>
        <v>0</v>
      </c>
      <c r="L528" s="58" t="str">
        <f t="shared" si="23"/>
        <v/>
      </c>
      <c r="M528" s="82"/>
      <c r="N528" s="233">
        <f t="shared" si="24"/>
        <v>0</v>
      </c>
    </row>
    <row r="529" spans="3:14" ht="15.75" x14ac:dyDescent="0.2">
      <c r="C529" s="14">
        <f t="shared" si="25"/>
        <v>482</v>
      </c>
      <c r="D529" s="77"/>
      <c r="E529" s="77"/>
      <c r="F529" s="77"/>
      <c r="G529" s="81"/>
      <c r="H529" s="79"/>
      <c r="I529" s="57">
        <f>IFERROR(IF(M529="ICCP- ICOCIV",VLOOKUP(H529,'INDICES-ICOCIV'!$A$1:$B$313,2,0),IF(M529="IPC",VLOOKUP(H529,'INDICES IPC'!$A$7:$E$1003,2,0),0)),"")</f>
        <v>0</v>
      </c>
      <c r="J529" s="79"/>
      <c r="K529" s="57">
        <f>IFERROR(IF(M529="ICCP- ICOCIV",VLOOKUP(J529,'INDICES-ICOCIV'!$A$1:$B$307,2,0),IF(M529="IPC",VLOOKUP(J529,'INDICES IPC'!$A$7:$E$1003,2,0),0)),"")</f>
        <v>0</v>
      </c>
      <c r="L529" s="58" t="str">
        <f t="shared" ref="L529:L592" si="26">+IFERROR((K529/I529),"")</f>
        <v/>
      </c>
      <c r="M529" s="82"/>
      <c r="N529" s="233">
        <f t="shared" ref="N529:N592" si="27">IFERROR(G529*L529,0)</f>
        <v>0</v>
      </c>
    </row>
    <row r="530" spans="3:14" ht="15.75" x14ac:dyDescent="0.2">
      <c r="C530" s="14">
        <f t="shared" ref="C530:C593" si="28">+C529+1</f>
        <v>483</v>
      </c>
      <c r="D530" s="77"/>
      <c r="E530" s="77"/>
      <c r="F530" s="77"/>
      <c r="G530" s="81"/>
      <c r="H530" s="79"/>
      <c r="I530" s="57">
        <f>IFERROR(IF(M530="ICCP- ICOCIV",VLOOKUP(H530,'INDICES-ICOCIV'!$A$1:$B$313,2,0),IF(M530="IPC",VLOOKUP(H530,'INDICES IPC'!$A$7:$E$1003,2,0),0)),"")</f>
        <v>0</v>
      </c>
      <c r="J530" s="79"/>
      <c r="K530" s="57">
        <f>IFERROR(IF(M530="ICCP- ICOCIV",VLOOKUP(J530,'INDICES-ICOCIV'!$A$1:$B$307,2,0),IF(M530="IPC",VLOOKUP(J530,'INDICES IPC'!$A$7:$E$1003,2,0),0)),"")</f>
        <v>0</v>
      </c>
      <c r="L530" s="58" t="str">
        <f t="shared" si="26"/>
        <v/>
      </c>
      <c r="M530" s="82"/>
      <c r="N530" s="233">
        <f t="shared" si="27"/>
        <v>0</v>
      </c>
    </row>
    <row r="531" spans="3:14" ht="15.75" x14ac:dyDescent="0.2">
      <c r="C531" s="14">
        <f t="shared" si="28"/>
        <v>484</v>
      </c>
      <c r="D531" s="77"/>
      <c r="E531" s="77"/>
      <c r="F531" s="77"/>
      <c r="G531" s="81"/>
      <c r="H531" s="79"/>
      <c r="I531" s="57">
        <f>IFERROR(IF(M531="ICCP- ICOCIV",VLOOKUP(H531,'INDICES-ICOCIV'!$A$1:$B$313,2,0),IF(M531="IPC",VLOOKUP(H531,'INDICES IPC'!$A$7:$E$1003,2,0),0)),"")</f>
        <v>0</v>
      </c>
      <c r="J531" s="79"/>
      <c r="K531" s="57">
        <f>IFERROR(IF(M531="ICCP- ICOCIV",VLOOKUP(J531,'INDICES-ICOCIV'!$A$1:$B$307,2,0),IF(M531="IPC",VLOOKUP(J531,'INDICES IPC'!$A$7:$E$1003,2,0),0)),"")</f>
        <v>0</v>
      </c>
      <c r="L531" s="58" t="str">
        <f t="shared" si="26"/>
        <v/>
      </c>
      <c r="M531" s="82"/>
      <c r="N531" s="233">
        <f t="shared" si="27"/>
        <v>0</v>
      </c>
    </row>
    <row r="532" spans="3:14" ht="15.75" x14ac:dyDescent="0.2">
      <c r="C532" s="14">
        <f t="shared" si="28"/>
        <v>485</v>
      </c>
      <c r="D532" s="77"/>
      <c r="E532" s="77"/>
      <c r="F532" s="77"/>
      <c r="G532" s="81"/>
      <c r="H532" s="79"/>
      <c r="I532" s="57">
        <f>IFERROR(IF(M532="ICCP- ICOCIV",VLOOKUP(H532,'INDICES-ICOCIV'!$A$1:$B$313,2,0),IF(M532="IPC",VLOOKUP(H532,'INDICES IPC'!$A$7:$E$1003,2,0),0)),"")</f>
        <v>0</v>
      </c>
      <c r="J532" s="79"/>
      <c r="K532" s="57">
        <f>IFERROR(IF(M532="ICCP- ICOCIV",VLOOKUP(J532,'INDICES-ICOCIV'!$A$1:$B$307,2,0),IF(M532="IPC",VLOOKUP(J532,'INDICES IPC'!$A$7:$E$1003,2,0),0)),"")</f>
        <v>0</v>
      </c>
      <c r="L532" s="58" t="str">
        <f t="shared" si="26"/>
        <v/>
      </c>
      <c r="M532" s="82"/>
      <c r="N532" s="233">
        <f t="shared" si="27"/>
        <v>0</v>
      </c>
    </row>
    <row r="533" spans="3:14" ht="15.75" x14ac:dyDescent="0.2">
      <c r="C533" s="14">
        <f t="shared" si="28"/>
        <v>486</v>
      </c>
      <c r="D533" s="77"/>
      <c r="E533" s="77"/>
      <c r="F533" s="77"/>
      <c r="G533" s="81"/>
      <c r="H533" s="79"/>
      <c r="I533" s="57">
        <f>IFERROR(IF(M533="ICCP- ICOCIV",VLOOKUP(H533,'INDICES-ICOCIV'!$A$1:$B$313,2,0),IF(M533="IPC",VLOOKUP(H533,'INDICES IPC'!$A$7:$E$1003,2,0),0)),"")</f>
        <v>0</v>
      </c>
      <c r="J533" s="79"/>
      <c r="K533" s="57">
        <f>IFERROR(IF(M533="ICCP- ICOCIV",VLOOKUP(J533,'INDICES-ICOCIV'!$A$1:$B$307,2,0),IF(M533="IPC",VLOOKUP(J533,'INDICES IPC'!$A$7:$E$1003,2,0),0)),"")</f>
        <v>0</v>
      </c>
      <c r="L533" s="58" t="str">
        <f t="shared" si="26"/>
        <v/>
      </c>
      <c r="M533" s="82"/>
      <c r="N533" s="233">
        <f t="shared" si="27"/>
        <v>0</v>
      </c>
    </row>
    <row r="534" spans="3:14" ht="15.75" x14ac:dyDescent="0.2">
      <c r="C534" s="14">
        <f t="shared" si="28"/>
        <v>487</v>
      </c>
      <c r="D534" s="77"/>
      <c r="E534" s="77"/>
      <c r="F534" s="77"/>
      <c r="G534" s="81"/>
      <c r="H534" s="79"/>
      <c r="I534" s="57">
        <f>IFERROR(IF(M534="ICCP- ICOCIV",VLOOKUP(H534,'INDICES-ICOCIV'!$A$1:$B$313,2,0),IF(M534="IPC",VLOOKUP(H534,'INDICES IPC'!$A$7:$E$1003,2,0),0)),"")</f>
        <v>0</v>
      </c>
      <c r="J534" s="79"/>
      <c r="K534" s="57">
        <f>IFERROR(IF(M534="ICCP- ICOCIV",VLOOKUP(J534,'INDICES-ICOCIV'!$A$1:$B$307,2,0),IF(M534="IPC",VLOOKUP(J534,'INDICES IPC'!$A$7:$E$1003,2,0),0)),"")</f>
        <v>0</v>
      </c>
      <c r="L534" s="58" t="str">
        <f t="shared" si="26"/>
        <v/>
      </c>
      <c r="M534" s="82"/>
      <c r="N534" s="233">
        <f t="shared" si="27"/>
        <v>0</v>
      </c>
    </row>
    <row r="535" spans="3:14" ht="15.75" x14ac:dyDescent="0.2">
      <c r="C535" s="14">
        <f t="shared" si="28"/>
        <v>488</v>
      </c>
      <c r="D535" s="77"/>
      <c r="E535" s="77"/>
      <c r="F535" s="77"/>
      <c r="G535" s="81"/>
      <c r="H535" s="79"/>
      <c r="I535" s="57">
        <f>IFERROR(IF(M535="ICCP- ICOCIV",VLOOKUP(H535,'INDICES-ICOCIV'!$A$1:$B$313,2,0),IF(M535="IPC",VLOOKUP(H535,'INDICES IPC'!$A$7:$E$1003,2,0),0)),"")</f>
        <v>0</v>
      </c>
      <c r="J535" s="79"/>
      <c r="K535" s="57">
        <f>IFERROR(IF(M535="ICCP- ICOCIV",VLOOKUP(J535,'INDICES-ICOCIV'!$A$1:$B$307,2,0),IF(M535="IPC",VLOOKUP(J535,'INDICES IPC'!$A$7:$E$1003,2,0),0)),"")</f>
        <v>0</v>
      </c>
      <c r="L535" s="58" t="str">
        <f t="shared" si="26"/>
        <v/>
      </c>
      <c r="M535" s="82"/>
      <c r="N535" s="233">
        <f t="shared" si="27"/>
        <v>0</v>
      </c>
    </row>
    <row r="536" spans="3:14" ht="15.75" x14ac:dyDescent="0.2">
      <c r="C536" s="14">
        <f t="shared" si="28"/>
        <v>489</v>
      </c>
      <c r="D536" s="77"/>
      <c r="E536" s="77"/>
      <c r="F536" s="77"/>
      <c r="G536" s="81"/>
      <c r="H536" s="79"/>
      <c r="I536" s="57">
        <f>IFERROR(IF(M536="ICCP- ICOCIV",VLOOKUP(H536,'INDICES-ICOCIV'!$A$1:$B$313,2,0),IF(M536="IPC",VLOOKUP(H536,'INDICES IPC'!$A$7:$E$1003,2,0),0)),"")</f>
        <v>0</v>
      </c>
      <c r="J536" s="79"/>
      <c r="K536" s="57">
        <f>IFERROR(IF(M536="ICCP- ICOCIV",VLOOKUP(J536,'INDICES-ICOCIV'!$A$1:$B$307,2,0),IF(M536="IPC",VLOOKUP(J536,'INDICES IPC'!$A$7:$E$1003,2,0),0)),"")</f>
        <v>0</v>
      </c>
      <c r="L536" s="58" t="str">
        <f t="shared" si="26"/>
        <v/>
      </c>
      <c r="M536" s="82"/>
      <c r="N536" s="233">
        <f t="shared" si="27"/>
        <v>0</v>
      </c>
    </row>
    <row r="537" spans="3:14" ht="15.75" x14ac:dyDescent="0.2">
      <c r="C537" s="14">
        <f t="shared" si="28"/>
        <v>490</v>
      </c>
      <c r="D537" s="77"/>
      <c r="E537" s="77"/>
      <c r="F537" s="77"/>
      <c r="G537" s="81"/>
      <c r="H537" s="79"/>
      <c r="I537" s="57">
        <f>IFERROR(IF(M537="ICCP- ICOCIV",VLOOKUP(H537,'INDICES-ICOCIV'!$A$1:$B$313,2,0),IF(M537="IPC",VLOOKUP(H537,'INDICES IPC'!$A$7:$E$1003,2,0),0)),"")</f>
        <v>0</v>
      </c>
      <c r="J537" s="79"/>
      <c r="K537" s="57">
        <f>IFERROR(IF(M537="ICCP- ICOCIV",VLOOKUP(J537,'INDICES-ICOCIV'!$A$1:$B$307,2,0),IF(M537="IPC",VLOOKUP(J537,'INDICES IPC'!$A$7:$E$1003,2,0),0)),"")</f>
        <v>0</v>
      </c>
      <c r="L537" s="58" t="str">
        <f t="shared" si="26"/>
        <v/>
      </c>
      <c r="M537" s="82"/>
      <c r="N537" s="233">
        <f t="shared" si="27"/>
        <v>0</v>
      </c>
    </row>
    <row r="538" spans="3:14" ht="15.75" x14ac:dyDescent="0.2">
      <c r="C538" s="14">
        <f t="shared" si="28"/>
        <v>491</v>
      </c>
      <c r="D538" s="77"/>
      <c r="E538" s="77"/>
      <c r="F538" s="77"/>
      <c r="G538" s="81"/>
      <c r="H538" s="79"/>
      <c r="I538" s="57">
        <f>IFERROR(IF(M538="ICCP- ICOCIV",VLOOKUP(H538,'INDICES-ICOCIV'!$A$1:$B$313,2,0),IF(M538="IPC",VLOOKUP(H538,'INDICES IPC'!$A$7:$E$1003,2,0),0)),"")</f>
        <v>0</v>
      </c>
      <c r="J538" s="79"/>
      <c r="K538" s="57">
        <f>IFERROR(IF(M538="ICCP- ICOCIV",VLOOKUP(J538,'INDICES-ICOCIV'!$A$1:$B$307,2,0),IF(M538="IPC",VLOOKUP(J538,'INDICES IPC'!$A$7:$E$1003,2,0),0)),"")</f>
        <v>0</v>
      </c>
      <c r="L538" s="58" t="str">
        <f t="shared" si="26"/>
        <v/>
      </c>
      <c r="M538" s="82"/>
      <c r="N538" s="233">
        <f t="shared" si="27"/>
        <v>0</v>
      </c>
    </row>
    <row r="539" spans="3:14" ht="15.75" x14ac:dyDescent="0.2">
      <c r="C539" s="14">
        <f t="shared" si="28"/>
        <v>492</v>
      </c>
      <c r="D539" s="77"/>
      <c r="E539" s="77"/>
      <c r="F539" s="77"/>
      <c r="G539" s="81"/>
      <c r="H539" s="79"/>
      <c r="I539" s="57">
        <f>IFERROR(IF(M539="ICCP- ICOCIV",VLOOKUP(H539,'INDICES-ICOCIV'!$A$1:$B$313,2,0),IF(M539="IPC",VLOOKUP(H539,'INDICES IPC'!$A$7:$E$1003,2,0),0)),"")</f>
        <v>0</v>
      </c>
      <c r="J539" s="79"/>
      <c r="K539" s="57">
        <f>IFERROR(IF(M539="ICCP- ICOCIV",VLOOKUP(J539,'INDICES-ICOCIV'!$A$1:$B$307,2,0),IF(M539="IPC",VLOOKUP(J539,'INDICES IPC'!$A$7:$E$1003,2,0),0)),"")</f>
        <v>0</v>
      </c>
      <c r="L539" s="58" t="str">
        <f t="shared" si="26"/>
        <v/>
      </c>
      <c r="M539" s="82"/>
      <c r="N539" s="233">
        <f t="shared" si="27"/>
        <v>0</v>
      </c>
    </row>
    <row r="540" spans="3:14" ht="15.75" x14ac:dyDescent="0.2">
      <c r="C540" s="14">
        <f t="shared" si="28"/>
        <v>493</v>
      </c>
      <c r="D540" s="77"/>
      <c r="E540" s="77"/>
      <c r="F540" s="77"/>
      <c r="G540" s="81"/>
      <c r="H540" s="79"/>
      <c r="I540" s="57">
        <f>IFERROR(IF(M540="ICCP- ICOCIV",VLOOKUP(H540,'INDICES-ICOCIV'!$A$1:$B$313,2,0),IF(M540="IPC",VLOOKUP(H540,'INDICES IPC'!$A$7:$E$1003,2,0),0)),"")</f>
        <v>0</v>
      </c>
      <c r="J540" s="79"/>
      <c r="K540" s="57">
        <f>IFERROR(IF(M540="ICCP- ICOCIV",VLOOKUP(J540,'INDICES-ICOCIV'!$A$1:$B$307,2,0),IF(M540="IPC",VLOOKUP(J540,'INDICES IPC'!$A$7:$E$1003,2,0),0)),"")</f>
        <v>0</v>
      </c>
      <c r="L540" s="58" t="str">
        <f t="shared" si="26"/>
        <v/>
      </c>
      <c r="M540" s="82"/>
      <c r="N540" s="233">
        <f t="shared" si="27"/>
        <v>0</v>
      </c>
    </row>
    <row r="541" spans="3:14" ht="15.75" x14ac:dyDescent="0.2">
      <c r="C541" s="14">
        <f t="shared" si="28"/>
        <v>494</v>
      </c>
      <c r="D541" s="77"/>
      <c r="E541" s="77"/>
      <c r="F541" s="77"/>
      <c r="G541" s="81"/>
      <c r="H541" s="79"/>
      <c r="I541" s="57">
        <f>IFERROR(IF(M541="ICCP- ICOCIV",VLOOKUP(H541,'INDICES-ICOCIV'!$A$1:$B$313,2,0),IF(M541="IPC",VLOOKUP(H541,'INDICES IPC'!$A$7:$E$1003,2,0),0)),"")</f>
        <v>0</v>
      </c>
      <c r="J541" s="79"/>
      <c r="K541" s="57">
        <f>IFERROR(IF(M541="ICCP- ICOCIV",VLOOKUP(J541,'INDICES-ICOCIV'!$A$1:$B$307,2,0),IF(M541="IPC",VLOOKUP(J541,'INDICES IPC'!$A$7:$E$1003,2,0),0)),"")</f>
        <v>0</v>
      </c>
      <c r="L541" s="58" t="str">
        <f t="shared" si="26"/>
        <v/>
      </c>
      <c r="M541" s="82"/>
      <c r="N541" s="233">
        <f t="shared" si="27"/>
        <v>0</v>
      </c>
    </row>
    <row r="542" spans="3:14" ht="15.75" x14ac:dyDescent="0.2">
      <c r="C542" s="14">
        <f t="shared" si="28"/>
        <v>495</v>
      </c>
      <c r="D542" s="77"/>
      <c r="E542" s="77"/>
      <c r="F542" s="77"/>
      <c r="G542" s="81"/>
      <c r="H542" s="79"/>
      <c r="I542" s="57">
        <f>IFERROR(IF(M542="ICCP- ICOCIV",VLOOKUP(H542,'INDICES-ICOCIV'!$A$1:$B$313,2,0),IF(M542="IPC",VLOOKUP(H542,'INDICES IPC'!$A$7:$E$1003,2,0),0)),"")</f>
        <v>0</v>
      </c>
      <c r="J542" s="79"/>
      <c r="K542" s="57">
        <f>IFERROR(IF(M542="ICCP- ICOCIV",VLOOKUP(J542,'INDICES-ICOCIV'!$A$1:$B$307,2,0),IF(M542="IPC",VLOOKUP(J542,'INDICES IPC'!$A$7:$E$1003,2,0),0)),"")</f>
        <v>0</v>
      </c>
      <c r="L542" s="58" t="str">
        <f t="shared" si="26"/>
        <v/>
      </c>
      <c r="M542" s="82"/>
      <c r="N542" s="233">
        <f t="shared" si="27"/>
        <v>0</v>
      </c>
    </row>
    <row r="543" spans="3:14" ht="15.75" x14ac:dyDescent="0.2">
      <c r="C543" s="14">
        <f t="shared" si="28"/>
        <v>496</v>
      </c>
      <c r="D543" s="77"/>
      <c r="E543" s="77"/>
      <c r="F543" s="77"/>
      <c r="G543" s="81"/>
      <c r="H543" s="79"/>
      <c r="I543" s="57">
        <f>IFERROR(IF(M543="ICCP- ICOCIV",VLOOKUP(H543,'INDICES-ICOCIV'!$A$1:$B$313,2,0),IF(M543="IPC",VLOOKUP(H543,'INDICES IPC'!$A$7:$E$1003,2,0),0)),"")</f>
        <v>0</v>
      </c>
      <c r="J543" s="79"/>
      <c r="K543" s="57">
        <f>IFERROR(IF(M543="ICCP- ICOCIV",VLOOKUP(J543,'INDICES-ICOCIV'!$A$1:$B$307,2,0),IF(M543="IPC",VLOOKUP(J543,'INDICES IPC'!$A$7:$E$1003,2,0),0)),"")</f>
        <v>0</v>
      </c>
      <c r="L543" s="58" t="str">
        <f t="shared" si="26"/>
        <v/>
      </c>
      <c r="M543" s="82"/>
      <c r="N543" s="233">
        <f t="shared" si="27"/>
        <v>0</v>
      </c>
    </row>
    <row r="544" spans="3:14" ht="15.75" x14ac:dyDescent="0.2">
      <c r="C544" s="14">
        <f t="shared" si="28"/>
        <v>497</v>
      </c>
      <c r="D544" s="77"/>
      <c r="E544" s="77"/>
      <c r="F544" s="77"/>
      <c r="G544" s="81"/>
      <c r="H544" s="79"/>
      <c r="I544" s="57">
        <f>IFERROR(IF(M544="ICCP- ICOCIV",VLOOKUP(H544,'INDICES-ICOCIV'!$A$1:$B$313,2,0),IF(M544="IPC",VLOOKUP(H544,'INDICES IPC'!$A$7:$E$1003,2,0),0)),"")</f>
        <v>0</v>
      </c>
      <c r="J544" s="79"/>
      <c r="K544" s="57">
        <f>IFERROR(IF(M544="ICCP- ICOCIV",VLOOKUP(J544,'INDICES-ICOCIV'!$A$1:$B$307,2,0),IF(M544="IPC",VLOOKUP(J544,'INDICES IPC'!$A$7:$E$1003,2,0),0)),"")</f>
        <v>0</v>
      </c>
      <c r="L544" s="58" t="str">
        <f t="shared" si="26"/>
        <v/>
      </c>
      <c r="M544" s="82"/>
      <c r="N544" s="233">
        <f t="shared" si="27"/>
        <v>0</v>
      </c>
    </row>
    <row r="545" spans="3:14" ht="15.75" x14ac:dyDescent="0.2">
      <c r="C545" s="14">
        <f t="shared" si="28"/>
        <v>498</v>
      </c>
      <c r="D545" s="77"/>
      <c r="E545" s="77"/>
      <c r="F545" s="77"/>
      <c r="G545" s="81"/>
      <c r="H545" s="79"/>
      <c r="I545" s="57">
        <f>IFERROR(IF(M545="ICCP- ICOCIV",VLOOKUP(H545,'INDICES-ICOCIV'!$A$1:$B$313,2,0),IF(M545="IPC",VLOOKUP(H545,'INDICES IPC'!$A$7:$E$1003,2,0),0)),"")</f>
        <v>0</v>
      </c>
      <c r="J545" s="79"/>
      <c r="K545" s="57">
        <f>IFERROR(IF(M545="ICCP- ICOCIV",VLOOKUP(J545,'INDICES-ICOCIV'!$A$1:$B$307,2,0),IF(M545="IPC",VLOOKUP(J545,'INDICES IPC'!$A$7:$E$1003,2,0),0)),"")</f>
        <v>0</v>
      </c>
      <c r="L545" s="58" t="str">
        <f t="shared" si="26"/>
        <v/>
      </c>
      <c r="M545" s="82"/>
      <c r="N545" s="233">
        <f t="shared" si="27"/>
        <v>0</v>
      </c>
    </row>
    <row r="546" spans="3:14" ht="15.75" x14ac:dyDescent="0.2">
      <c r="C546" s="14">
        <f t="shared" si="28"/>
        <v>499</v>
      </c>
      <c r="D546" s="77"/>
      <c r="E546" s="77"/>
      <c r="F546" s="77"/>
      <c r="G546" s="81"/>
      <c r="H546" s="79"/>
      <c r="I546" s="57">
        <f>IFERROR(IF(M546="ICCP- ICOCIV",VLOOKUP(H546,'INDICES-ICOCIV'!$A$1:$B$313,2,0),IF(M546="IPC",VLOOKUP(H546,'INDICES IPC'!$A$7:$E$1003,2,0),0)),"")</f>
        <v>0</v>
      </c>
      <c r="J546" s="79"/>
      <c r="K546" s="57">
        <f>IFERROR(IF(M546="ICCP- ICOCIV",VLOOKUP(J546,'INDICES-ICOCIV'!$A$1:$B$307,2,0),IF(M546="IPC",VLOOKUP(J546,'INDICES IPC'!$A$7:$E$1003,2,0),0)),"")</f>
        <v>0</v>
      </c>
      <c r="L546" s="58" t="str">
        <f t="shared" si="26"/>
        <v/>
      </c>
      <c r="M546" s="82"/>
      <c r="N546" s="233">
        <f t="shared" si="27"/>
        <v>0</v>
      </c>
    </row>
    <row r="547" spans="3:14" ht="15.75" x14ac:dyDescent="0.2">
      <c r="C547" s="14">
        <f t="shared" si="28"/>
        <v>500</v>
      </c>
      <c r="D547" s="77"/>
      <c r="E547" s="77"/>
      <c r="F547" s="77"/>
      <c r="G547" s="81"/>
      <c r="H547" s="79"/>
      <c r="I547" s="57">
        <f>IFERROR(IF(M547="ICCP- ICOCIV",VLOOKUP(H547,'INDICES-ICOCIV'!$A$1:$B$313,2,0),IF(M547="IPC",VLOOKUP(H547,'INDICES IPC'!$A$7:$E$1003,2,0),0)),"")</f>
        <v>0</v>
      </c>
      <c r="J547" s="79"/>
      <c r="K547" s="57">
        <f>IFERROR(IF(M547="ICCP- ICOCIV",VLOOKUP(J547,'INDICES-ICOCIV'!$A$1:$B$307,2,0),IF(M547="IPC",VLOOKUP(J547,'INDICES IPC'!$A$7:$E$1003,2,0),0)),"")</f>
        <v>0</v>
      </c>
      <c r="L547" s="58" t="str">
        <f t="shared" si="26"/>
        <v/>
      </c>
      <c r="M547" s="82"/>
      <c r="N547" s="233">
        <f t="shared" si="27"/>
        <v>0</v>
      </c>
    </row>
    <row r="548" spans="3:14" ht="15.75" x14ac:dyDescent="0.2">
      <c r="C548" s="14">
        <f t="shared" si="28"/>
        <v>501</v>
      </c>
      <c r="D548" s="77"/>
      <c r="E548" s="77"/>
      <c r="F548" s="77"/>
      <c r="G548" s="81"/>
      <c r="H548" s="79"/>
      <c r="I548" s="57">
        <f>IFERROR(IF(M548="ICCP- ICOCIV",VLOOKUP(H548,'INDICES-ICOCIV'!$A$1:$B$313,2,0),IF(M548="IPC",VLOOKUP(H548,'INDICES IPC'!$A$7:$E$1003,2,0),0)),"")</f>
        <v>0</v>
      </c>
      <c r="J548" s="79"/>
      <c r="K548" s="57">
        <f>IFERROR(IF(M548="ICCP- ICOCIV",VLOOKUP(J548,'INDICES-ICOCIV'!$A$1:$B$307,2,0),IF(M548="IPC",VLOOKUP(J548,'INDICES IPC'!$A$7:$E$1003,2,0),0)),"")</f>
        <v>0</v>
      </c>
      <c r="L548" s="58" t="str">
        <f t="shared" si="26"/>
        <v/>
      </c>
      <c r="M548" s="82"/>
      <c r="N548" s="233">
        <f t="shared" si="27"/>
        <v>0</v>
      </c>
    </row>
    <row r="549" spans="3:14" ht="15.75" x14ac:dyDescent="0.2">
      <c r="C549" s="14">
        <f t="shared" si="28"/>
        <v>502</v>
      </c>
      <c r="D549" s="77"/>
      <c r="E549" s="77"/>
      <c r="F549" s="77"/>
      <c r="G549" s="81"/>
      <c r="H549" s="79"/>
      <c r="I549" s="57">
        <f>IFERROR(IF(M549="ICCP- ICOCIV",VLOOKUP(H549,'INDICES-ICOCIV'!$A$1:$B$313,2,0),IF(M549="IPC",VLOOKUP(H549,'INDICES IPC'!$A$7:$E$1003,2,0),0)),"")</f>
        <v>0</v>
      </c>
      <c r="J549" s="79"/>
      <c r="K549" s="57">
        <f>IFERROR(IF(M549="ICCP- ICOCIV",VLOOKUP(J549,'INDICES-ICOCIV'!$A$1:$B$307,2,0),IF(M549="IPC",VLOOKUP(J549,'INDICES IPC'!$A$7:$E$1003,2,0),0)),"")</f>
        <v>0</v>
      </c>
      <c r="L549" s="58" t="str">
        <f t="shared" si="26"/>
        <v/>
      </c>
      <c r="M549" s="82"/>
      <c r="N549" s="233">
        <f t="shared" si="27"/>
        <v>0</v>
      </c>
    </row>
    <row r="550" spans="3:14" ht="15.75" x14ac:dyDescent="0.2">
      <c r="C550" s="14">
        <f t="shared" si="28"/>
        <v>503</v>
      </c>
      <c r="D550" s="77"/>
      <c r="E550" s="77"/>
      <c r="F550" s="77"/>
      <c r="G550" s="81"/>
      <c r="H550" s="79"/>
      <c r="I550" s="57">
        <f>IFERROR(IF(M550="ICCP- ICOCIV",VLOOKUP(H550,'INDICES-ICOCIV'!$A$1:$B$313,2,0),IF(M550="IPC",VLOOKUP(H550,'INDICES IPC'!$A$7:$E$1003,2,0),0)),"")</f>
        <v>0</v>
      </c>
      <c r="J550" s="79"/>
      <c r="K550" s="57">
        <f>IFERROR(IF(M550="ICCP- ICOCIV",VLOOKUP(J550,'INDICES-ICOCIV'!$A$1:$B$307,2,0),IF(M550="IPC",VLOOKUP(J550,'INDICES IPC'!$A$7:$E$1003,2,0),0)),"")</f>
        <v>0</v>
      </c>
      <c r="L550" s="58" t="str">
        <f t="shared" si="26"/>
        <v/>
      </c>
      <c r="M550" s="82"/>
      <c r="N550" s="233">
        <f t="shared" si="27"/>
        <v>0</v>
      </c>
    </row>
    <row r="551" spans="3:14" ht="15.75" x14ac:dyDescent="0.2">
      <c r="C551" s="14">
        <f t="shared" si="28"/>
        <v>504</v>
      </c>
      <c r="D551" s="77"/>
      <c r="E551" s="77"/>
      <c r="F551" s="77"/>
      <c r="G551" s="81"/>
      <c r="H551" s="79"/>
      <c r="I551" s="57">
        <f>IFERROR(IF(M551="ICCP- ICOCIV",VLOOKUP(H551,'INDICES-ICOCIV'!$A$1:$B$313,2,0),IF(M551="IPC",VLOOKUP(H551,'INDICES IPC'!$A$7:$E$1003,2,0),0)),"")</f>
        <v>0</v>
      </c>
      <c r="J551" s="79"/>
      <c r="K551" s="57">
        <f>IFERROR(IF(M551="ICCP- ICOCIV",VLOOKUP(J551,'INDICES-ICOCIV'!$A$1:$B$307,2,0),IF(M551="IPC",VLOOKUP(J551,'INDICES IPC'!$A$7:$E$1003,2,0),0)),"")</f>
        <v>0</v>
      </c>
      <c r="L551" s="58" t="str">
        <f t="shared" si="26"/>
        <v/>
      </c>
      <c r="M551" s="82"/>
      <c r="N551" s="233">
        <f t="shared" si="27"/>
        <v>0</v>
      </c>
    </row>
    <row r="552" spans="3:14" ht="15.75" x14ac:dyDescent="0.2">
      <c r="C552" s="14">
        <f t="shared" si="28"/>
        <v>505</v>
      </c>
      <c r="D552" s="77"/>
      <c r="E552" s="77"/>
      <c r="F552" s="77"/>
      <c r="G552" s="81"/>
      <c r="H552" s="79"/>
      <c r="I552" s="57">
        <f>IFERROR(IF(M552="ICCP- ICOCIV",VLOOKUP(H552,'INDICES-ICOCIV'!$A$1:$B$313,2,0),IF(M552="IPC",VLOOKUP(H552,'INDICES IPC'!$A$7:$E$1003,2,0),0)),"")</f>
        <v>0</v>
      </c>
      <c r="J552" s="79"/>
      <c r="K552" s="57">
        <f>IFERROR(IF(M552="ICCP- ICOCIV",VLOOKUP(J552,'INDICES-ICOCIV'!$A$1:$B$307,2,0),IF(M552="IPC",VLOOKUP(J552,'INDICES IPC'!$A$7:$E$1003,2,0),0)),"")</f>
        <v>0</v>
      </c>
      <c r="L552" s="58" t="str">
        <f t="shared" si="26"/>
        <v/>
      </c>
      <c r="M552" s="82"/>
      <c r="N552" s="233">
        <f t="shared" si="27"/>
        <v>0</v>
      </c>
    </row>
    <row r="553" spans="3:14" ht="15.75" x14ac:dyDescent="0.2">
      <c r="C553" s="14">
        <f t="shared" si="28"/>
        <v>506</v>
      </c>
      <c r="D553" s="77"/>
      <c r="E553" s="77"/>
      <c r="F553" s="77"/>
      <c r="G553" s="81"/>
      <c r="H553" s="79"/>
      <c r="I553" s="57">
        <f>IFERROR(IF(M553="ICCP- ICOCIV",VLOOKUP(H553,'INDICES-ICOCIV'!$A$1:$B$313,2,0),IF(M553="IPC",VLOOKUP(H553,'INDICES IPC'!$A$7:$E$1003,2,0),0)),"")</f>
        <v>0</v>
      </c>
      <c r="J553" s="79"/>
      <c r="K553" s="57">
        <f>IFERROR(IF(M553="ICCP- ICOCIV",VLOOKUP(J553,'INDICES-ICOCIV'!$A$1:$B$307,2,0),IF(M553="IPC",VLOOKUP(J553,'INDICES IPC'!$A$7:$E$1003,2,0),0)),"")</f>
        <v>0</v>
      </c>
      <c r="L553" s="58" t="str">
        <f t="shared" si="26"/>
        <v/>
      </c>
      <c r="M553" s="82"/>
      <c r="N553" s="233">
        <f t="shared" si="27"/>
        <v>0</v>
      </c>
    </row>
    <row r="554" spans="3:14" ht="15.75" x14ac:dyDescent="0.2">
      <c r="C554" s="14">
        <f t="shared" si="28"/>
        <v>507</v>
      </c>
      <c r="D554" s="77"/>
      <c r="E554" s="77"/>
      <c r="F554" s="77"/>
      <c r="G554" s="81"/>
      <c r="H554" s="79"/>
      <c r="I554" s="57">
        <f>IFERROR(IF(M554="ICCP- ICOCIV",VLOOKUP(H554,'INDICES-ICOCIV'!$A$1:$B$313,2,0),IF(M554="IPC",VLOOKUP(H554,'INDICES IPC'!$A$7:$E$1003,2,0),0)),"")</f>
        <v>0</v>
      </c>
      <c r="J554" s="79"/>
      <c r="K554" s="57">
        <f>IFERROR(IF(M554="ICCP- ICOCIV",VLOOKUP(J554,'INDICES-ICOCIV'!$A$1:$B$307,2,0),IF(M554="IPC",VLOOKUP(J554,'INDICES IPC'!$A$7:$E$1003,2,0),0)),"")</f>
        <v>0</v>
      </c>
      <c r="L554" s="58" t="str">
        <f t="shared" si="26"/>
        <v/>
      </c>
      <c r="M554" s="82"/>
      <c r="N554" s="233">
        <f t="shared" si="27"/>
        <v>0</v>
      </c>
    </row>
    <row r="555" spans="3:14" ht="15.75" x14ac:dyDescent="0.2">
      <c r="C555" s="14">
        <f t="shared" si="28"/>
        <v>508</v>
      </c>
      <c r="D555" s="77"/>
      <c r="E555" s="77"/>
      <c r="F555" s="77"/>
      <c r="G555" s="81"/>
      <c r="H555" s="79"/>
      <c r="I555" s="57">
        <f>IFERROR(IF(M555="ICCP- ICOCIV",VLOOKUP(H555,'INDICES-ICOCIV'!$A$1:$B$313,2,0),IF(M555="IPC",VLOOKUP(H555,'INDICES IPC'!$A$7:$E$1003,2,0),0)),"")</f>
        <v>0</v>
      </c>
      <c r="J555" s="79"/>
      <c r="K555" s="57">
        <f>IFERROR(IF(M555="ICCP- ICOCIV",VLOOKUP(J555,'INDICES-ICOCIV'!$A$1:$B$307,2,0),IF(M555="IPC",VLOOKUP(J555,'INDICES IPC'!$A$7:$E$1003,2,0),0)),"")</f>
        <v>0</v>
      </c>
      <c r="L555" s="58" t="str">
        <f t="shared" si="26"/>
        <v/>
      </c>
      <c r="M555" s="82"/>
      <c r="N555" s="233">
        <f t="shared" si="27"/>
        <v>0</v>
      </c>
    </row>
    <row r="556" spans="3:14" ht="15.75" x14ac:dyDescent="0.2">
      <c r="C556" s="14">
        <f t="shared" si="28"/>
        <v>509</v>
      </c>
      <c r="D556" s="77"/>
      <c r="E556" s="77"/>
      <c r="F556" s="77"/>
      <c r="G556" s="81"/>
      <c r="H556" s="79"/>
      <c r="I556" s="57">
        <f>IFERROR(IF(M556="ICCP- ICOCIV",VLOOKUP(H556,'INDICES-ICOCIV'!$A$1:$B$313,2,0),IF(M556="IPC",VLOOKUP(H556,'INDICES IPC'!$A$7:$E$1003,2,0),0)),"")</f>
        <v>0</v>
      </c>
      <c r="J556" s="79"/>
      <c r="K556" s="57">
        <f>IFERROR(IF(M556="ICCP- ICOCIV",VLOOKUP(J556,'INDICES-ICOCIV'!$A$1:$B$307,2,0),IF(M556="IPC",VLOOKUP(J556,'INDICES IPC'!$A$7:$E$1003,2,0),0)),"")</f>
        <v>0</v>
      </c>
      <c r="L556" s="58" t="str">
        <f t="shared" si="26"/>
        <v/>
      </c>
      <c r="M556" s="82"/>
      <c r="N556" s="233">
        <f t="shared" si="27"/>
        <v>0</v>
      </c>
    </row>
    <row r="557" spans="3:14" ht="15.75" x14ac:dyDescent="0.2">
      <c r="C557" s="14">
        <f t="shared" si="28"/>
        <v>510</v>
      </c>
      <c r="D557" s="77"/>
      <c r="E557" s="77"/>
      <c r="F557" s="77"/>
      <c r="G557" s="81"/>
      <c r="H557" s="79"/>
      <c r="I557" s="57">
        <f>IFERROR(IF(M557="ICCP- ICOCIV",VLOOKUP(H557,'INDICES-ICOCIV'!$A$1:$B$313,2,0),IF(M557="IPC",VLOOKUP(H557,'INDICES IPC'!$A$7:$E$1003,2,0),0)),"")</f>
        <v>0</v>
      </c>
      <c r="J557" s="79"/>
      <c r="K557" s="57">
        <f>IFERROR(IF(M557="ICCP- ICOCIV",VLOOKUP(J557,'INDICES-ICOCIV'!$A$1:$B$307,2,0),IF(M557="IPC",VLOOKUP(J557,'INDICES IPC'!$A$7:$E$1003,2,0),0)),"")</f>
        <v>0</v>
      </c>
      <c r="L557" s="58" t="str">
        <f t="shared" si="26"/>
        <v/>
      </c>
      <c r="M557" s="82"/>
      <c r="N557" s="233">
        <f t="shared" si="27"/>
        <v>0</v>
      </c>
    </row>
    <row r="558" spans="3:14" ht="15.75" x14ac:dyDescent="0.2">
      <c r="C558" s="14">
        <f t="shared" si="28"/>
        <v>511</v>
      </c>
      <c r="D558" s="77"/>
      <c r="E558" s="77"/>
      <c r="F558" s="77"/>
      <c r="G558" s="81"/>
      <c r="H558" s="79"/>
      <c r="I558" s="57">
        <f>IFERROR(IF(M558="ICCP- ICOCIV",VLOOKUP(H558,'INDICES-ICOCIV'!$A$1:$B$313,2,0),IF(M558="IPC",VLOOKUP(H558,'INDICES IPC'!$A$7:$E$1003,2,0),0)),"")</f>
        <v>0</v>
      </c>
      <c r="J558" s="79"/>
      <c r="K558" s="57">
        <f>IFERROR(IF(M558="ICCP- ICOCIV",VLOOKUP(J558,'INDICES-ICOCIV'!$A$1:$B$307,2,0),IF(M558="IPC",VLOOKUP(J558,'INDICES IPC'!$A$7:$E$1003,2,0),0)),"")</f>
        <v>0</v>
      </c>
      <c r="L558" s="58" t="str">
        <f t="shared" si="26"/>
        <v/>
      </c>
      <c r="M558" s="82"/>
      <c r="N558" s="233">
        <f t="shared" si="27"/>
        <v>0</v>
      </c>
    </row>
    <row r="559" spans="3:14" ht="15.75" x14ac:dyDescent="0.2">
      <c r="C559" s="14">
        <f t="shared" si="28"/>
        <v>512</v>
      </c>
      <c r="D559" s="77"/>
      <c r="E559" s="77"/>
      <c r="F559" s="77"/>
      <c r="G559" s="81"/>
      <c r="H559" s="79"/>
      <c r="I559" s="57">
        <f>IFERROR(IF(M559="ICCP- ICOCIV",VLOOKUP(H559,'INDICES-ICOCIV'!$A$1:$B$313,2,0),IF(M559="IPC",VLOOKUP(H559,'INDICES IPC'!$A$7:$E$1003,2,0),0)),"")</f>
        <v>0</v>
      </c>
      <c r="J559" s="79"/>
      <c r="K559" s="57">
        <f>IFERROR(IF(M559="ICCP- ICOCIV",VLOOKUP(J559,'INDICES-ICOCIV'!$A$1:$B$307,2,0),IF(M559="IPC",VLOOKUP(J559,'INDICES IPC'!$A$7:$E$1003,2,0),0)),"")</f>
        <v>0</v>
      </c>
      <c r="L559" s="58" t="str">
        <f t="shared" si="26"/>
        <v/>
      </c>
      <c r="M559" s="82"/>
      <c r="N559" s="233">
        <f t="shared" si="27"/>
        <v>0</v>
      </c>
    </row>
    <row r="560" spans="3:14" ht="15.75" x14ac:dyDescent="0.2">
      <c r="C560" s="14">
        <f t="shared" si="28"/>
        <v>513</v>
      </c>
      <c r="D560" s="77"/>
      <c r="E560" s="77"/>
      <c r="F560" s="77"/>
      <c r="G560" s="81"/>
      <c r="H560" s="79"/>
      <c r="I560" s="57">
        <f>IFERROR(IF(M560="ICCP- ICOCIV",VLOOKUP(H560,'INDICES-ICOCIV'!$A$1:$B$313,2,0),IF(M560="IPC",VLOOKUP(H560,'INDICES IPC'!$A$7:$E$1003,2,0),0)),"")</f>
        <v>0</v>
      </c>
      <c r="J560" s="79"/>
      <c r="K560" s="57">
        <f>IFERROR(IF(M560="ICCP- ICOCIV",VLOOKUP(J560,'INDICES-ICOCIV'!$A$1:$B$307,2,0),IF(M560="IPC",VLOOKUP(J560,'INDICES IPC'!$A$7:$E$1003,2,0),0)),"")</f>
        <v>0</v>
      </c>
      <c r="L560" s="58" t="str">
        <f t="shared" si="26"/>
        <v/>
      </c>
      <c r="M560" s="82"/>
      <c r="N560" s="233">
        <f t="shared" si="27"/>
        <v>0</v>
      </c>
    </row>
    <row r="561" spans="3:14" ht="15.75" x14ac:dyDescent="0.2">
      <c r="C561" s="14">
        <f t="shared" si="28"/>
        <v>514</v>
      </c>
      <c r="D561" s="77"/>
      <c r="E561" s="77"/>
      <c r="F561" s="77"/>
      <c r="G561" s="81"/>
      <c r="H561" s="79"/>
      <c r="I561" s="57">
        <f>IFERROR(IF(M561="ICCP- ICOCIV",VLOOKUP(H561,'INDICES-ICOCIV'!$A$1:$B$313,2,0),IF(M561="IPC",VLOOKUP(H561,'INDICES IPC'!$A$7:$E$1003,2,0),0)),"")</f>
        <v>0</v>
      </c>
      <c r="J561" s="79"/>
      <c r="K561" s="57">
        <f>IFERROR(IF(M561="ICCP- ICOCIV",VLOOKUP(J561,'INDICES-ICOCIV'!$A$1:$B$307,2,0),IF(M561="IPC",VLOOKUP(J561,'INDICES IPC'!$A$7:$E$1003,2,0),0)),"")</f>
        <v>0</v>
      </c>
      <c r="L561" s="58" t="str">
        <f t="shared" si="26"/>
        <v/>
      </c>
      <c r="M561" s="82"/>
      <c r="N561" s="233">
        <f t="shared" si="27"/>
        <v>0</v>
      </c>
    </row>
    <row r="562" spans="3:14" ht="15.75" x14ac:dyDescent="0.2">
      <c r="C562" s="14">
        <f t="shared" si="28"/>
        <v>515</v>
      </c>
      <c r="D562" s="77"/>
      <c r="E562" s="77"/>
      <c r="F562" s="77"/>
      <c r="G562" s="81"/>
      <c r="H562" s="79"/>
      <c r="I562" s="57">
        <f>IFERROR(IF(M562="ICCP- ICOCIV",VLOOKUP(H562,'INDICES-ICOCIV'!$A$1:$B$313,2,0),IF(M562="IPC",VLOOKUP(H562,'INDICES IPC'!$A$7:$E$1003,2,0),0)),"")</f>
        <v>0</v>
      </c>
      <c r="J562" s="79"/>
      <c r="K562" s="57">
        <f>IFERROR(IF(M562="ICCP- ICOCIV",VLOOKUP(J562,'INDICES-ICOCIV'!$A$1:$B$307,2,0),IF(M562="IPC",VLOOKUP(J562,'INDICES IPC'!$A$7:$E$1003,2,0),0)),"")</f>
        <v>0</v>
      </c>
      <c r="L562" s="58" t="str">
        <f t="shared" si="26"/>
        <v/>
      </c>
      <c r="M562" s="82"/>
      <c r="N562" s="233">
        <f t="shared" si="27"/>
        <v>0</v>
      </c>
    </row>
    <row r="563" spans="3:14" ht="15.75" x14ac:dyDescent="0.2">
      <c r="C563" s="14">
        <f t="shared" si="28"/>
        <v>516</v>
      </c>
      <c r="D563" s="77"/>
      <c r="E563" s="77"/>
      <c r="F563" s="77"/>
      <c r="G563" s="81"/>
      <c r="H563" s="79"/>
      <c r="I563" s="57">
        <f>IFERROR(IF(M563="ICCP- ICOCIV",VLOOKUP(H563,'INDICES-ICOCIV'!$A$1:$B$313,2,0),IF(M563="IPC",VLOOKUP(H563,'INDICES IPC'!$A$7:$E$1003,2,0),0)),"")</f>
        <v>0</v>
      </c>
      <c r="J563" s="79"/>
      <c r="K563" s="57">
        <f>IFERROR(IF(M563="ICCP- ICOCIV",VLOOKUP(J563,'INDICES-ICOCIV'!$A$1:$B$307,2,0),IF(M563="IPC",VLOOKUP(J563,'INDICES IPC'!$A$7:$E$1003,2,0),0)),"")</f>
        <v>0</v>
      </c>
      <c r="L563" s="58" t="str">
        <f t="shared" si="26"/>
        <v/>
      </c>
      <c r="M563" s="82"/>
      <c r="N563" s="233">
        <f t="shared" si="27"/>
        <v>0</v>
      </c>
    </row>
    <row r="564" spans="3:14" ht="15.75" x14ac:dyDescent="0.2">
      <c r="C564" s="14">
        <f t="shared" si="28"/>
        <v>517</v>
      </c>
      <c r="D564" s="77"/>
      <c r="E564" s="77"/>
      <c r="F564" s="77"/>
      <c r="G564" s="81"/>
      <c r="H564" s="79"/>
      <c r="I564" s="57">
        <f>IFERROR(IF(M564="ICCP- ICOCIV",VLOOKUP(H564,'INDICES-ICOCIV'!$A$1:$B$313,2,0),IF(M564="IPC",VLOOKUP(H564,'INDICES IPC'!$A$7:$E$1003,2,0),0)),"")</f>
        <v>0</v>
      </c>
      <c r="J564" s="79"/>
      <c r="K564" s="57">
        <f>IFERROR(IF(M564="ICCP- ICOCIV",VLOOKUP(J564,'INDICES-ICOCIV'!$A$1:$B$307,2,0),IF(M564="IPC",VLOOKUP(J564,'INDICES IPC'!$A$7:$E$1003,2,0),0)),"")</f>
        <v>0</v>
      </c>
      <c r="L564" s="58" t="str">
        <f t="shared" si="26"/>
        <v/>
      </c>
      <c r="M564" s="82"/>
      <c r="N564" s="233">
        <f t="shared" si="27"/>
        <v>0</v>
      </c>
    </row>
    <row r="565" spans="3:14" ht="15.75" x14ac:dyDescent="0.2">
      <c r="C565" s="14">
        <f t="shared" si="28"/>
        <v>518</v>
      </c>
      <c r="D565" s="77"/>
      <c r="E565" s="77"/>
      <c r="F565" s="77"/>
      <c r="G565" s="81"/>
      <c r="H565" s="79"/>
      <c r="I565" s="57">
        <f>IFERROR(IF(M565="ICCP- ICOCIV",VLOOKUP(H565,'INDICES-ICOCIV'!$A$1:$B$313,2,0),IF(M565="IPC",VLOOKUP(H565,'INDICES IPC'!$A$7:$E$1003,2,0),0)),"")</f>
        <v>0</v>
      </c>
      <c r="J565" s="79"/>
      <c r="K565" s="57">
        <f>IFERROR(IF(M565="ICCP- ICOCIV",VLOOKUP(J565,'INDICES-ICOCIV'!$A$1:$B$307,2,0),IF(M565="IPC",VLOOKUP(J565,'INDICES IPC'!$A$7:$E$1003,2,0),0)),"")</f>
        <v>0</v>
      </c>
      <c r="L565" s="58" t="str">
        <f t="shared" si="26"/>
        <v/>
      </c>
      <c r="M565" s="82"/>
      <c r="N565" s="233">
        <f t="shared" si="27"/>
        <v>0</v>
      </c>
    </row>
    <row r="566" spans="3:14" ht="15.75" x14ac:dyDescent="0.2">
      <c r="C566" s="14">
        <f t="shared" si="28"/>
        <v>519</v>
      </c>
      <c r="D566" s="77"/>
      <c r="E566" s="77"/>
      <c r="F566" s="77"/>
      <c r="G566" s="81"/>
      <c r="H566" s="79"/>
      <c r="I566" s="57">
        <f>IFERROR(IF(M566="ICCP- ICOCIV",VLOOKUP(H566,'INDICES-ICOCIV'!$A$1:$B$313,2,0),IF(M566="IPC",VLOOKUP(H566,'INDICES IPC'!$A$7:$E$1003,2,0),0)),"")</f>
        <v>0</v>
      </c>
      <c r="J566" s="79"/>
      <c r="K566" s="57">
        <f>IFERROR(IF(M566="ICCP- ICOCIV",VLOOKUP(J566,'INDICES-ICOCIV'!$A$1:$B$307,2,0),IF(M566="IPC",VLOOKUP(J566,'INDICES IPC'!$A$7:$E$1003,2,0),0)),"")</f>
        <v>0</v>
      </c>
      <c r="L566" s="58" t="str">
        <f t="shared" si="26"/>
        <v/>
      </c>
      <c r="M566" s="82"/>
      <c r="N566" s="233">
        <f t="shared" si="27"/>
        <v>0</v>
      </c>
    </row>
    <row r="567" spans="3:14" ht="15.75" x14ac:dyDescent="0.2">
      <c r="C567" s="14">
        <f t="shared" si="28"/>
        <v>520</v>
      </c>
      <c r="D567" s="77"/>
      <c r="E567" s="77"/>
      <c r="F567" s="77"/>
      <c r="G567" s="81"/>
      <c r="H567" s="79"/>
      <c r="I567" s="57">
        <f>IFERROR(IF(M567="ICCP- ICOCIV",VLOOKUP(H567,'INDICES-ICOCIV'!$A$1:$B$313,2,0),IF(M567="IPC",VLOOKUP(H567,'INDICES IPC'!$A$7:$E$1003,2,0),0)),"")</f>
        <v>0</v>
      </c>
      <c r="J567" s="79"/>
      <c r="K567" s="57">
        <f>IFERROR(IF(M567="ICCP- ICOCIV",VLOOKUP(J567,'INDICES-ICOCIV'!$A$1:$B$307,2,0),IF(M567="IPC",VLOOKUP(J567,'INDICES IPC'!$A$7:$E$1003,2,0),0)),"")</f>
        <v>0</v>
      </c>
      <c r="L567" s="58" t="str">
        <f t="shared" si="26"/>
        <v/>
      </c>
      <c r="M567" s="82"/>
      <c r="N567" s="233">
        <f t="shared" si="27"/>
        <v>0</v>
      </c>
    </row>
    <row r="568" spans="3:14" ht="15.75" x14ac:dyDescent="0.2">
      <c r="C568" s="14">
        <f t="shared" si="28"/>
        <v>521</v>
      </c>
      <c r="D568" s="77"/>
      <c r="E568" s="77"/>
      <c r="F568" s="77"/>
      <c r="G568" s="81"/>
      <c r="H568" s="79"/>
      <c r="I568" s="57">
        <f>IFERROR(IF(M568="ICCP- ICOCIV",VLOOKUP(H568,'INDICES-ICOCIV'!$A$1:$B$313,2,0),IF(M568="IPC",VLOOKUP(H568,'INDICES IPC'!$A$7:$E$1003,2,0),0)),"")</f>
        <v>0</v>
      </c>
      <c r="J568" s="79"/>
      <c r="K568" s="57">
        <f>IFERROR(IF(M568="ICCP- ICOCIV",VLOOKUP(J568,'INDICES-ICOCIV'!$A$1:$B$307,2,0),IF(M568="IPC",VLOOKUP(J568,'INDICES IPC'!$A$7:$E$1003,2,0),0)),"")</f>
        <v>0</v>
      </c>
      <c r="L568" s="58" t="str">
        <f t="shared" si="26"/>
        <v/>
      </c>
      <c r="M568" s="82"/>
      <c r="N568" s="233">
        <f t="shared" si="27"/>
        <v>0</v>
      </c>
    </row>
    <row r="569" spans="3:14" ht="15.75" x14ac:dyDescent="0.2">
      <c r="C569" s="14">
        <f t="shared" si="28"/>
        <v>522</v>
      </c>
      <c r="D569" s="77"/>
      <c r="E569" s="77"/>
      <c r="F569" s="77"/>
      <c r="G569" s="81"/>
      <c r="H569" s="79"/>
      <c r="I569" s="57">
        <f>IFERROR(IF(M569="ICCP- ICOCIV",VLOOKUP(H569,'INDICES-ICOCIV'!$A$1:$B$313,2,0),IF(M569="IPC",VLOOKUP(H569,'INDICES IPC'!$A$7:$E$1003,2,0),0)),"")</f>
        <v>0</v>
      </c>
      <c r="J569" s="79"/>
      <c r="K569" s="57">
        <f>IFERROR(IF(M569="ICCP- ICOCIV",VLOOKUP(J569,'INDICES-ICOCIV'!$A$1:$B$307,2,0),IF(M569="IPC",VLOOKUP(J569,'INDICES IPC'!$A$7:$E$1003,2,0),0)),"")</f>
        <v>0</v>
      </c>
      <c r="L569" s="58" t="str">
        <f t="shared" si="26"/>
        <v/>
      </c>
      <c r="M569" s="82"/>
      <c r="N569" s="233">
        <f t="shared" si="27"/>
        <v>0</v>
      </c>
    </row>
    <row r="570" spans="3:14" ht="15.75" x14ac:dyDescent="0.2">
      <c r="C570" s="14">
        <f t="shared" si="28"/>
        <v>523</v>
      </c>
      <c r="D570" s="77"/>
      <c r="E570" s="77"/>
      <c r="F570" s="77"/>
      <c r="G570" s="81"/>
      <c r="H570" s="79"/>
      <c r="I570" s="57">
        <f>IFERROR(IF(M570="ICCP- ICOCIV",VLOOKUP(H570,'INDICES-ICOCIV'!$A$1:$B$313,2,0),IF(M570="IPC",VLOOKUP(H570,'INDICES IPC'!$A$7:$E$1003,2,0),0)),"")</f>
        <v>0</v>
      </c>
      <c r="J570" s="79"/>
      <c r="K570" s="57">
        <f>IFERROR(IF(M570="ICCP- ICOCIV",VLOOKUP(J570,'INDICES-ICOCIV'!$A$1:$B$307,2,0),IF(M570="IPC",VLOOKUP(J570,'INDICES IPC'!$A$7:$E$1003,2,0),0)),"")</f>
        <v>0</v>
      </c>
      <c r="L570" s="58" t="str">
        <f t="shared" si="26"/>
        <v/>
      </c>
      <c r="M570" s="82"/>
      <c r="N570" s="233">
        <f t="shared" si="27"/>
        <v>0</v>
      </c>
    </row>
    <row r="571" spans="3:14" ht="15.75" x14ac:dyDescent="0.2">
      <c r="C571" s="14">
        <f t="shared" si="28"/>
        <v>524</v>
      </c>
      <c r="D571" s="77"/>
      <c r="E571" s="77"/>
      <c r="F571" s="77"/>
      <c r="G571" s="81"/>
      <c r="H571" s="79"/>
      <c r="I571" s="57">
        <f>IFERROR(IF(M571="ICCP- ICOCIV",VLOOKUP(H571,'INDICES-ICOCIV'!$A$1:$B$313,2,0),IF(M571="IPC",VLOOKUP(H571,'INDICES IPC'!$A$7:$E$1003,2,0),0)),"")</f>
        <v>0</v>
      </c>
      <c r="J571" s="79"/>
      <c r="K571" s="57">
        <f>IFERROR(IF(M571="ICCP- ICOCIV",VLOOKUP(J571,'INDICES-ICOCIV'!$A$1:$B$307,2,0),IF(M571="IPC",VLOOKUP(J571,'INDICES IPC'!$A$7:$E$1003,2,0),0)),"")</f>
        <v>0</v>
      </c>
      <c r="L571" s="58" t="str">
        <f t="shared" si="26"/>
        <v/>
      </c>
      <c r="M571" s="82"/>
      <c r="N571" s="233">
        <f t="shared" si="27"/>
        <v>0</v>
      </c>
    </row>
    <row r="572" spans="3:14" ht="15.75" x14ac:dyDescent="0.2">
      <c r="C572" s="14">
        <f t="shared" si="28"/>
        <v>525</v>
      </c>
      <c r="D572" s="77"/>
      <c r="E572" s="77"/>
      <c r="F572" s="77"/>
      <c r="G572" s="81"/>
      <c r="H572" s="79"/>
      <c r="I572" s="57">
        <f>IFERROR(IF(M572="ICCP- ICOCIV",VLOOKUP(H572,'INDICES-ICOCIV'!$A$1:$B$313,2,0),IF(M572="IPC",VLOOKUP(H572,'INDICES IPC'!$A$7:$E$1003,2,0),0)),"")</f>
        <v>0</v>
      </c>
      <c r="J572" s="79"/>
      <c r="K572" s="57">
        <f>IFERROR(IF(M572="ICCP- ICOCIV",VLOOKUP(J572,'INDICES-ICOCIV'!$A$1:$B$307,2,0),IF(M572="IPC",VLOOKUP(J572,'INDICES IPC'!$A$7:$E$1003,2,0),0)),"")</f>
        <v>0</v>
      </c>
      <c r="L572" s="58" t="str">
        <f t="shared" si="26"/>
        <v/>
      </c>
      <c r="M572" s="82"/>
      <c r="N572" s="233">
        <f t="shared" si="27"/>
        <v>0</v>
      </c>
    </row>
    <row r="573" spans="3:14" ht="15.75" x14ac:dyDescent="0.2">
      <c r="C573" s="14">
        <f t="shared" si="28"/>
        <v>526</v>
      </c>
      <c r="D573" s="77"/>
      <c r="E573" s="77"/>
      <c r="F573" s="77"/>
      <c r="G573" s="81"/>
      <c r="H573" s="79"/>
      <c r="I573" s="57">
        <f>IFERROR(IF(M573="ICCP- ICOCIV",VLOOKUP(H573,'INDICES-ICOCIV'!$A$1:$B$313,2,0),IF(M573="IPC",VLOOKUP(H573,'INDICES IPC'!$A$7:$E$1003,2,0),0)),"")</f>
        <v>0</v>
      </c>
      <c r="J573" s="79"/>
      <c r="K573" s="57">
        <f>IFERROR(IF(M573="ICCP- ICOCIV",VLOOKUP(J573,'INDICES-ICOCIV'!$A$1:$B$307,2,0),IF(M573="IPC",VLOOKUP(J573,'INDICES IPC'!$A$7:$E$1003,2,0),0)),"")</f>
        <v>0</v>
      </c>
      <c r="L573" s="58" t="str">
        <f t="shared" si="26"/>
        <v/>
      </c>
      <c r="M573" s="82"/>
      <c r="N573" s="233">
        <f t="shared" si="27"/>
        <v>0</v>
      </c>
    </row>
    <row r="574" spans="3:14" ht="15.75" x14ac:dyDescent="0.2">
      <c r="C574" s="14">
        <f t="shared" si="28"/>
        <v>527</v>
      </c>
      <c r="D574" s="77"/>
      <c r="E574" s="77"/>
      <c r="F574" s="77"/>
      <c r="G574" s="81"/>
      <c r="H574" s="79"/>
      <c r="I574" s="57">
        <f>IFERROR(IF(M574="ICCP- ICOCIV",VLOOKUP(H574,'INDICES-ICOCIV'!$A$1:$B$313,2,0),IF(M574="IPC",VLOOKUP(H574,'INDICES IPC'!$A$7:$E$1003,2,0),0)),"")</f>
        <v>0</v>
      </c>
      <c r="J574" s="79"/>
      <c r="K574" s="57">
        <f>IFERROR(IF(M574="ICCP- ICOCIV",VLOOKUP(J574,'INDICES-ICOCIV'!$A$1:$B$307,2,0),IF(M574="IPC",VLOOKUP(J574,'INDICES IPC'!$A$7:$E$1003,2,0),0)),"")</f>
        <v>0</v>
      </c>
      <c r="L574" s="58" t="str">
        <f t="shared" si="26"/>
        <v/>
      </c>
      <c r="M574" s="82"/>
      <c r="N574" s="233">
        <f t="shared" si="27"/>
        <v>0</v>
      </c>
    </row>
    <row r="575" spans="3:14" ht="15.75" x14ac:dyDescent="0.2">
      <c r="C575" s="14">
        <f t="shared" si="28"/>
        <v>528</v>
      </c>
      <c r="D575" s="77"/>
      <c r="E575" s="77"/>
      <c r="F575" s="77"/>
      <c r="G575" s="81"/>
      <c r="H575" s="79"/>
      <c r="I575" s="57">
        <f>IFERROR(IF(M575="ICCP- ICOCIV",VLOOKUP(H575,'INDICES-ICOCIV'!$A$1:$B$313,2,0),IF(M575="IPC",VLOOKUP(H575,'INDICES IPC'!$A$7:$E$1003,2,0),0)),"")</f>
        <v>0</v>
      </c>
      <c r="J575" s="79"/>
      <c r="K575" s="57">
        <f>IFERROR(IF(M575="ICCP- ICOCIV",VLOOKUP(J575,'INDICES-ICOCIV'!$A$1:$B$307,2,0),IF(M575="IPC",VLOOKUP(J575,'INDICES IPC'!$A$7:$E$1003,2,0),0)),"")</f>
        <v>0</v>
      </c>
      <c r="L575" s="58" t="str">
        <f t="shared" si="26"/>
        <v/>
      </c>
      <c r="M575" s="82"/>
      <c r="N575" s="233">
        <f t="shared" si="27"/>
        <v>0</v>
      </c>
    </row>
    <row r="576" spans="3:14" ht="15.75" x14ac:dyDescent="0.2">
      <c r="C576" s="14">
        <f t="shared" si="28"/>
        <v>529</v>
      </c>
      <c r="D576" s="77"/>
      <c r="E576" s="77"/>
      <c r="F576" s="77"/>
      <c r="G576" s="81"/>
      <c r="H576" s="79"/>
      <c r="I576" s="57">
        <f>IFERROR(IF(M576="ICCP- ICOCIV",VLOOKUP(H576,'INDICES-ICOCIV'!$A$1:$B$313,2,0),IF(M576="IPC",VLOOKUP(H576,'INDICES IPC'!$A$7:$E$1003,2,0),0)),"")</f>
        <v>0</v>
      </c>
      <c r="J576" s="79"/>
      <c r="K576" s="57">
        <f>IFERROR(IF(M576="ICCP- ICOCIV",VLOOKUP(J576,'INDICES-ICOCIV'!$A$1:$B$307,2,0),IF(M576="IPC",VLOOKUP(J576,'INDICES IPC'!$A$7:$E$1003,2,0),0)),"")</f>
        <v>0</v>
      </c>
      <c r="L576" s="58" t="str">
        <f t="shared" si="26"/>
        <v/>
      </c>
      <c r="M576" s="82"/>
      <c r="N576" s="233">
        <f t="shared" si="27"/>
        <v>0</v>
      </c>
    </row>
    <row r="577" spans="3:14" ht="15.75" x14ac:dyDescent="0.2">
      <c r="C577" s="14">
        <f t="shared" si="28"/>
        <v>530</v>
      </c>
      <c r="D577" s="77"/>
      <c r="E577" s="77"/>
      <c r="F577" s="77"/>
      <c r="G577" s="81"/>
      <c r="H577" s="79"/>
      <c r="I577" s="57">
        <f>IFERROR(IF(M577="ICCP- ICOCIV",VLOOKUP(H577,'INDICES-ICOCIV'!$A$1:$B$313,2,0),IF(M577="IPC",VLOOKUP(H577,'INDICES IPC'!$A$7:$E$1003,2,0),0)),"")</f>
        <v>0</v>
      </c>
      <c r="J577" s="79"/>
      <c r="K577" s="57">
        <f>IFERROR(IF(M577="ICCP- ICOCIV",VLOOKUP(J577,'INDICES-ICOCIV'!$A$1:$B$307,2,0),IF(M577="IPC",VLOOKUP(J577,'INDICES IPC'!$A$7:$E$1003,2,0),0)),"")</f>
        <v>0</v>
      </c>
      <c r="L577" s="58" t="str">
        <f t="shared" si="26"/>
        <v/>
      </c>
      <c r="M577" s="82"/>
      <c r="N577" s="233">
        <f t="shared" si="27"/>
        <v>0</v>
      </c>
    </row>
    <row r="578" spans="3:14" ht="15.75" x14ac:dyDescent="0.2">
      <c r="C578" s="14">
        <f t="shared" si="28"/>
        <v>531</v>
      </c>
      <c r="D578" s="77"/>
      <c r="E578" s="77"/>
      <c r="F578" s="77"/>
      <c r="G578" s="81"/>
      <c r="H578" s="79"/>
      <c r="I578" s="57">
        <f>IFERROR(IF(M578="ICCP- ICOCIV",VLOOKUP(H578,'INDICES-ICOCIV'!$A$1:$B$313,2,0),IF(M578="IPC",VLOOKUP(H578,'INDICES IPC'!$A$7:$E$1003,2,0),0)),"")</f>
        <v>0</v>
      </c>
      <c r="J578" s="79"/>
      <c r="K578" s="57">
        <f>IFERROR(IF(M578="ICCP- ICOCIV",VLOOKUP(J578,'INDICES-ICOCIV'!$A$1:$B$307,2,0),IF(M578="IPC",VLOOKUP(J578,'INDICES IPC'!$A$7:$E$1003,2,0),0)),"")</f>
        <v>0</v>
      </c>
      <c r="L578" s="58" t="str">
        <f t="shared" si="26"/>
        <v/>
      </c>
      <c r="M578" s="82"/>
      <c r="N578" s="233">
        <f t="shared" si="27"/>
        <v>0</v>
      </c>
    </row>
    <row r="579" spans="3:14" ht="15.75" x14ac:dyDescent="0.2">
      <c r="C579" s="14">
        <f t="shared" si="28"/>
        <v>532</v>
      </c>
      <c r="D579" s="77"/>
      <c r="E579" s="77"/>
      <c r="F579" s="77"/>
      <c r="G579" s="81"/>
      <c r="H579" s="79"/>
      <c r="I579" s="57">
        <f>IFERROR(IF(M579="ICCP- ICOCIV",VLOOKUP(H579,'INDICES-ICOCIV'!$A$1:$B$313,2,0),IF(M579="IPC",VLOOKUP(H579,'INDICES IPC'!$A$7:$E$1003,2,0),0)),"")</f>
        <v>0</v>
      </c>
      <c r="J579" s="79"/>
      <c r="K579" s="57">
        <f>IFERROR(IF(M579="ICCP- ICOCIV",VLOOKUP(J579,'INDICES-ICOCIV'!$A$1:$B$307,2,0),IF(M579="IPC",VLOOKUP(J579,'INDICES IPC'!$A$7:$E$1003,2,0),0)),"")</f>
        <v>0</v>
      </c>
      <c r="L579" s="58" t="str">
        <f t="shared" si="26"/>
        <v/>
      </c>
      <c r="M579" s="82"/>
      <c r="N579" s="233">
        <f t="shared" si="27"/>
        <v>0</v>
      </c>
    </row>
    <row r="580" spans="3:14" ht="15.75" x14ac:dyDescent="0.2">
      <c r="C580" s="14">
        <f t="shared" si="28"/>
        <v>533</v>
      </c>
      <c r="D580" s="77"/>
      <c r="E580" s="77"/>
      <c r="F580" s="77"/>
      <c r="G580" s="81"/>
      <c r="H580" s="79"/>
      <c r="I580" s="57">
        <f>IFERROR(IF(M580="ICCP- ICOCIV",VLOOKUP(H580,'INDICES-ICOCIV'!$A$1:$B$313,2,0),IF(M580="IPC",VLOOKUP(H580,'INDICES IPC'!$A$7:$E$1003,2,0),0)),"")</f>
        <v>0</v>
      </c>
      <c r="J580" s="79"/>
      <c r="K580" s="57">
        <f>IFERROR(IF(M580="ICCP- ICOCIV",VLOOKUP(J580,'INDICES-ICOCIV'!$A$1:$B$307,2,0),IF(M580="IPC",VLOOKUP(J580,'INDICES IPC'!$A$7:$E$1003,2,0),0)),"")</f>
        <v>0</v>
      </c>
      <c r="L580" s="58" t="str">
        <f t="shared" si="26"/>
        <v/>
      </c>
      <c r="M580" s="82"/>
      <c r="N580" s="233">
        <f t="shared" si="27"/>
        <v>0</v>
      </c>
    </row>
    <row r="581" spans="3:14" ht="15.75" x14ac:dyDescent="0.2">
      <c r="C581" s="14">
        <f t="shared" si="28"/>
        <v>534</v>
      </c>
      <c r="D581" s="77"/>
      <c r="E581" s="77"/>
      <c r="F581" s="77"/>
      <c r="G581" s="81"/>
      <c r="H581" s="79"/>
      <c r="I581" s="57">
        <f>IFERROR(IF(M581="ICCP- ICOCIV",VLOOKUP(H581,'INDICES-ICOCIV'!$A$1:$B$313,2,0),IF(M581="IPC",VLOOKUP(H581,'INDICES IPC'!$A$7:$E$1003,2,0),0)),"")</f>
        <v>0</v>
      </c>
      <c r="J581" s="79"/>
      <c r="K581" s="57">
        <f>IFERROR(IF(M581="ICCP- ICOCIV",VLOOKUP(J581,'INDICES-ICOCIV'!$A$1:$B$307,2,0),IF(M581="IPC",VLOOKUP(J581,'INDICES IPC'!$A$7:$E$1003,2,0),0)),"")</f>
        <v>0</v>
      </c>
      <c r="L581" s="58" t="str">
        <f t="shared" si="26"/>
        <v/>
      </c>
      <c r="M581" s="82"/>
      <c r="N581" s="233">
        <f t="shared" si="27"/>
        <v>0</v>
      </c>
    </row>
    <row r="582" spans="3:14" ht="15.75" x14ac:dyDescent="0.2">
      <c r="C582" s="14">
        <f t="shared" si="28"/>
        <v>535</v>
      </c>
      <c r="D582" s="77"/>
      <c r="E582" s="77"/>
      <c r="F582" s="77"/>
      <c r="G582" s="81"/>
      <c r="H582" s="79"/>
      <c r="I582" s="57">
        <f>IFERROR(IF(M582="ICCP- ICOCIV",VLOOKUP(H582,'INDICES-ICOCIV'!$A$1:$B$313,2,0),IF(M582="IPC",VLOOKUP(H582,'INDICES IPC'!$A$7:$E$1003,2,0),0)),"")</f>
        <v>0</v>
      </c>
      <c r="J582" s="79"/>
      <c r="K582" s="57">
        <f>IFERROR(IF(M582="ICCP- ICOCIV",VLOOKUP(J582,'INDICES-ICOCIV'!$A$1:$B$307,2,0),IF(M582="IPC",VLOOKUP(J582,'INDICES IPC'!$A$7:$E$1003,2,0),0)),"")</f>
        <v>0</v>
      </c>
      <c r="L582" s="58" t="str">
        <f t="shared" si="26"/>
        <v/>
      </c>
      <c r="M582" s="82"/>
      <c r="N582" s="233">
        <f t="shared" si="27"/>
        <v>0</v>
      </c>
    </row>
    <row r="583" spans="3:14" ht="15.75" x14ac:dyDescent="0.2">
      <c r="C583" s="14">
        <f t="shared" si="28"/>
        <v>536</v>
      </c>
      <c r="D583" s="77"/>
      <c r="E583" s="77"/>
      <c r="F583" s="77"/>
      <c r="G583" s="81"/>
      <c r="H583" s="79"/>
      <c r="I583" s="57">
        <f>IFERROR(IF(M583="ICCP- ICOCIV",VLOOKUP(H583,'INDICES-ICOCIV'!$A$1:$B$313,2,0),IF(M583="IPC",VLOOKUP(H583,'INDICES IPC'!$A$7:$E$1003,2,0),0)),"")</f>
        <v>0</v>
      </c>
      <c r="J583" s="79"/>
      <c r="K583" s="57">
        <f>IFERROR(IF(M583="ICCP- ICOCIV",VLOOKUP(J583,'INDICES-ICOCIV'!$A$1:$B$307,2,0),IF(M583="IPC",VLOOKUP(J583,'INDICES IPC'!$A$7:$E$1003,2,0),0)),"")</f>
        <v>0</v>
      </c>
      <c r="L583" s="58" t="str">
        <f t="shared" si="26"/>
        <v/>
      </c>
      <c r="M583" s="82"/>
      <c r="N583" s="233">
        <f t="shared" si="27"/>
        <v>0</v>
      </c>
    </row>
    <row r="584" spans="3:14" ht="15.75" x14ac:dyDescent="0.2">
      <c r="C584" s="14">
        <f t="shared" si="28"/>
        <v>537</v>
      </c>
      <c r="D584" s="77"/>
      <c r="E584" s="77"/>
      <c r="F584" s="77"/>
      <c r="G584" s="81"/>
      <c r="H584" s="79"/>
      <c r="I584" s="57">
        <f>IFERROR(IF(M584="ICCP- ICOCIV",VLOOKUP(H584,'INDICES-ICOCIV'!$A$1:$B$313,2,0),IF(M584="IPC",VLOOKUP(H584,'INDICES IPC'!$A$7:$E$1003,2,0),0)),"")</f>
        <v>0</v>
      </c>
      <c r="J584" s="79"/>
      <c r="K584" s="57">
        <f>IFERROR(IF(M584="ICCP- ICOCIV",VLOOKUP(J584,'INDICES-ICOCIV'!$A$1:$B$307,2,0),IF(M584="IPC",VLOOKUP(J584,'INDICES IPC'!$A$7:$E$1003,2,0),0)),"")</f>
        <v>0</v>
      </c>
      <c r="L584" s="58" t="str">
        <f t="shared" si="26"/>
        <v/>
      </c>
      <c r="M584" s="82"/>
      <c r="N584" s="233">
        <f t="shared" si="27"/>
        <v>0</v>
      </c>
    </row>
    <row r="585" spans="3:14" ht="15.75" x14ac:dyDescent="0.2">
      <c r="C585" s="14">
        <f t="shared" si="28"/>
        <v>538</v>
      </c>
      <c r="D585" s="77"/>
      <c r="E585" s="77"/>
      <c r="F585" s="77"/>
      <c r="G585" s="81"/>
      <c r="H585" s="79"/>
      <c r="I585" s="57">
        <f>IFERROR(IF(M585="ICCP- ICOCIV",VLOOKUP(H585,'INDICES-ICOCIV'!$A$1:$B$313,2,0),IF(M585="IPC",VLOOKUP(H585,'INDICES IPC'!$A$7:$E$1003,2,0),0)),"")</f>
        <v>0</v>
      </c>
      <c r="J585" s="79"/>
      <c r="K585" s="57">
        <f>IFERROR(IF(M585="ICCP- ICOCIV",VLOOKUP(J585,'INDICES-ICOCIV'!$A$1:$B$307,2,0),IF(M585="IPC",VLOOKUP(J585,'INDICES IPC'!$A$7:$E$1003,2,0),0)),"")</f>
        <v>0</v>
      </c>
      <c r="L585" s="58" t="str">
        <f t="shared" si="26"/>
        <v/>
      </c>
      <c r="M585" s="82"/>
      <c r="N585" s="233">
        <f t="shared" si="27"/>
        <v>0</v>
      </c>
    </row>
    <row r="586" spans="3:14" ht="15.75" x14ac:dyDescent="0.2">
      <c r="C586" s="14">
        <f t="shared" si="28"/>
        <v>539</v>
      </c>
      <c r="D586" s="77"/>
      <c r="E586" s="77"/>
      <c r="F586" s="77"/>
      <c r="G586" s="81"/>
      <c r="H586" s="79"/>
      <c r="I586" s="57">
        <f>IFERROR(IF(M586="ICCP- ICOCIV",VLOOKUP(H586,'INDICES-ICOCIV'!$A$1:$B$313,2,0),IF(M586="IPC",VLOOKUP(H586,'INDICES IPC'!$A$7:$E$1003,2,0),0)),"")</f>
        <v>0</v>
      </c>
      <c r="J586" s="79"/>
      <c r="K586" s="57">
        <f>IFERROR(IF(M586="ICCP- ICOCIV",VLOOKUP(J586,'INDICES-ICOCIV'!$A$1:$B$307,2,0),IF(M586="IPC",VLOOKUP(J586,'INDICES IPC'!$A$7:$E$1003,2,0),0)),"")</f>
        <v>0</v>
      </c>
      <c r="L586" s="58" t="str">
        <f t="shared" si="26"/>
        <v/>
      </c>
      <c r="M586" s="82"/>
      <c r="N586" s="233">
        <f t="shared" si="27"/>
        <v>0</v>
      </c>
    </row>
    <row r="587" spans="3:14" ht="15.75" x14ac:dyDescent="0.2">
      <c r="C587" s="14">
        <f t="shared" si="28"/>
        <v>540</v>
      </c>
      <c r="D587" s="77"/>
      <c r="E587" s="77"/>
      <c r="F587" s="77"/>
      <c r="G587" s="81"/>
      <c r="H587" s="79"/>
      <c r="I587" s="57">
        <f>IFERROR(IF(M587="ICCP- ICOCIV",VLOOKUP(H587,'INDICES-ICOCIV'!$A$1:$B$313,2,0),IF(M587="IPC",VLOOKUP(H587,'INDICES IPC'!$A$7:$E$1003,2,0),0)),"")</f>
        <v>0</v>
      </c>
      <c r="J587" s="79"/>
      <c r="K587" s="57">
        <f>IFERROR(IF(M587="ICCP- ICOCIV",VLOOKUP(J587,'INDICES-ICOCIV'!$A$1:$B$307,2,0),IF(M587="IPC",VLOOKUP(J587,'INDICES IPC'!$A$7:$E$1003,2,0),0)),"")</f>
        <v>0</v>
      </c>
      <c r="L587" s="58" t="str">
        <f t="shared" si="26"/>
        <v/>
      </c>
      <c r="M587" s="82"/>
      <c r="N587" s="233">
        <f t="shared" si="27"/>
        <v>0</v>
      </c>
    </row>
    <row r="588" spans="3:14" ht="15.75" x14ac:dyDescent="0.2">
      <c r="C588" s="14">
        <f t="shared" si="28"/>
        <v>541</v>
      </c>
      <c r="D588" s="77"/>
      <c r="E588" s="77"/>
      <c r="F588" s="77"/>
      <c r="G588" s="81"/>
      <c r="H588" s="79"/>
      <c r="I588" s="57">
        <f>IFERROR(IF(M588="ICCP- ICOCIV",VLOOKUP(H588,'INDICES-ICOCIV'!$A$1:$B$313,2,0),IF(M588="IPC",VLOOKUP(H588,'INDICES IPC'!$A$7:$E$1003,2,0),0)),"")</f>
        <v>0</v>
      </c>
      <c r="J588" s="79"/>
      <c r="K588" s="57">
        <f>IFERROR(IF(M588="ICCP- ICOCIV",VLOOKUP(J588,'INDICES-ICOCIV'!$A$1:$B$307,2,0),IF(M588="IPC",VLOOKUP(J588,'INDICES IPC'!$A$7:$E$1003,2,0),0)),"")</f>
        <v>0</v>
      </c>
      <c r="L588" s="58" t="str">
        <f t="shared" si="26"/>
        <v/>
      </c>
      <c r="M588" s="82"/>
      <c r="N588" s="233">
        <f t="shared" si="27"/>
        <v>0</v>
      </c>
    </row>
    <row r="589" spans="3:14" ht="15.75" x14ac:dyDescent="0.2">
      <c r="C589" s="14">
        <f t="shared" si="28"/>
        <v>542</v>
      </c>
      <c r="D589" s="77"/>
      <c r="E589" s="77"/>
      <c r="F589" s="77"/>
      <c r="G589" s="81"/>
      <c r="H589" s="79"/>
      <c r="I589" s="57">
        <f>IFERROR(IF(M589="ICCP- ICOCIV",VLOOKUP(H589,'INDICES-ICOCIV'!$A$1:$B$313,2,0),IF(M589="IPC",VLOOKUP(H589,'INDICES IPC'!$A$7:$E$1003,2,0),0)),"")</f>
        <v>0</v>
      </c>
      <c r="J589" s="79"/>
      <c r="K589" s="57">
        <f>IFERROR(IF(M589="ICCP- ICOCIV",VLOOKUP(J589,'INDICES-ICOCIV'!$A$1:$B$307,2,0),IF(M589="IPC",VLOOKUP(J589,'INDICES IPC'!$A$7:$E$1003,2,0),0)),"")</f>
        <v>0</v>
      </c>
      <c r="L589" s="58" t="str">
        <f t="shared" si="26"/>
        <v/>
      </c>
      <c r="M589" s="82"/>
      <c r="N589" s="233">
        <f t="shared" si="27"/>
        <v>0</v>
      </c>
    </row>
    <row r="590" spans="3:14" ht="15.75" x14ac:dyDescent="0.2">
      <c r="C590" s="14">
        <f t="shared" si="28"/>
        <v>543</v>
      </c>
      <c r="D590" s="77"/>
      <c r="E590" s="77"/>
      <c r="F590" s="77"/>
      <c r="G590" s="81"/>
      <c r="H590" s="79"/>
      <c r="I590" s="57">
        <f>IFERROR(IF(M590="ICCP- ICOCIV",VLOOKUP(H590,'INDICES-ICOCIV'!$A$1:$B$313,2,0),IF(M590="IPC",VLOOKUP(H590,'INDICES IPC'!$A$7:$E$1003,2,0),0)),"")</f>
        <v>0</v>
      </c>
      <c r="J590" s="79"/>
      <c r="K590" s="57">
        <f>IFERROR(IF(M590="ICCP- ICOCIV",VLOOKUP(J590,'INDICES-ICOCIV'!$A$1:$B$307,2,0),IF(M590="IPC",VLOOKUP(J590,'INDICES IPC'!$A$7:$E$1003,2,0),0)),"")</f>
        <v>0</v>
      </c>
      <c r="L590" s="58" t="str">
        <f t="shared" si="26"/>
        <v/>
      </c>
      <c r="M590" s="82"/>
      <c r="N590" s="233">
        <f t="shared" si="27"/>
        <v>0</v>
      </c>
    </row>
    <row r="591" spans="3:14" ht="15.75" x14ac:dyDescent="0.2">
      <c r="C591" s="14">
        <f t="shared" si="28"/>
        <v>544</v>
      </c>
      <c r="D591" s="77"/>
      <c r="E591" s="77"/>
      <c r="F591" s="77"/>
      <c r="G591" s="81"/>
      <c r="H591" s="79"/>
      <c r="I591" s="57">
        <f>IFERROR(IF(M591="ICCP- ICOCIV",VLOOKUP(H591,'INDICES-ICOCIV'!$A$1:$B$313,2,0),IF(M591="IPC",VLOOKUP(H591,'INDICES IPC'!$A$7:$E$1003,2,0),0)),"")</f>
        <v>0</v>
      </c>
      <c r="J591" s="79"/>
      <c r="K591" s="57">
        <f>IFERROR(IF(M591="ICCP- ICOCIV",VLOOKUP(J591,'INDICES-ICOCIV'!$A$1:$B$307,2,0),IF(M591="IPC",VLOOKUP(J591,'INDICES IPC'!$A$7:$E$1003,2,0),0)),"")</f>
        <v>0</v>
      </c>
      <c r="L591" s="58" t="str">
        <f t="shared" si="26"/>
        <v/>
      </c>
      <c r="M591" s="82"/>
      <c r="N591" s="233">
        <f t="shared" si="27"/>
        <v>0</v>
      </c>
    </row>
    <row r="592" spans="3:14" ht="15.75" x14ac:dyDescent="0.2">
      <c r="C592" s="14">
        <f t="shared" si="28"/>
        <v>545</v>
      </c>
      <c r="D592" s="77"/>
      <c r="E592" s="77"/>
      <c r="F592" s="77"/>
      <c r="G592" s="81"/>
      <c r="H592" s="79"/>
      <c r="I592" s="57">
        <f>IFERROR(IF(M592="ICCP- ICOCIV",VLOOKUP(H592,'INDICES-ICOCIV'!$A$1:$B$313,2,0),IF(M592="IPC",VLOOKUP(H592,'INDICES IPC'!$A$7:$E$1003,2,0),0)),"")</f>
        <v>0</v>
      </c>
      <c r="J592" s="79"/>
      <c r="K592" s="57">
        <f>IFERROR(IF(M592="ICCP- ICOCIV",VLOOKUP(J592,'INDICES-ICOCIV'!$A$1:$B$307,2,0),IF(M592="IPC",VLOOKUP(J592,'INDICES IPC'!$A$7:$E$1003,2,0),0)),"")</f>
        <v>0</v>
      </c>
      <c r="L592" s="58" t="str">
        <f t="shared" si="26"/>
        <v/>
      </c>
      <c r="M592" s="82"/>
      <c r="N592" s="233">
        <f t="shared" si="27"/>
        <v>0</v>
      </c>
    </row>
    <row r="593" spans="3:14" ht="15.75" x14ac:dyDescent="0.2">
      <c r="C593" s="14">
        <f t="shared" si="28"/>
        <v>546</v>
      </c>
      <c r="D593" s="77"/>
      <c r="E593" s="77"/>
      <c r="F593" s="77"/>
      <c r="G593" s="81"/>
      <c r="H593" s="79"/>
      <c r="I593" s="57">
        <f>IFERROR(IF(M593="ICCP- ICOCIV",VLOOKUP(H593,'INDICES-ICOCIV'!$A$1:$B$313,2,0),IF(M593="IPC",VLOOKUP(H593,'INDICES IPC'!$A$7:$E$1003,2,0),0)),"")</f>
        <v>0</v>
      </c>
      <c r="J593" s="79"/>
      <c r="K593" s="57">
        <f>IFERROR(IF(M593="ICCP- ICOCIV",VLOOKUP(J593,'INDICES-ICOCIV'!$A$1:$B$307,2,0),IF(M593="IPC",VLOOKUP(J593,'INDICES IPC'!$A$7:$E$1003,2,0),0)),"")</f>
        <v>0</v>
      </c>
      <c r="L593" s="58" t="str">
        <f t="shared" ref="L593:L656" si="29">+IFERROR((K593/I593),"")</f>
        <v/>
      </c>
      <c r="M593" s="82"/>
      <c r="N593" s="233">
        <f t="shared" ref="N593:N656" si="30">IFERROR(G593*L593,0)</f>
        <v>0</v>
      </c>
    </row>
    <row r="594" spans="3:14" ht="15.75" x14ac:dyDescent="0.2">
      <c r="C594" s="14">
        <f t="shared" ref="C594:C657" si="31">+C593+1</f>
        <v>547</v>
      </c>
      <c r="D594" s="77"/>
      <c r="E594" s="77"/>
      <c r="F594" s="77"/>
      <c r="G594" s="81"/>
      <c r="H594" s="79"/>
      <c r="I594" s="57">
        <f>IFERROR(IF(M594="ICCP- ICOCIV",VLOOKUP(H594,'INDICES-ICOCIV'!$A$1:$B$313,2,0),IF(M594="IPC",VLOOKUP(H594,'INDICES IPC'!$A$7:$E$1003,2,0),0)),"")</f>
        <v>0</v>
      </c>
      <c r="J594" s="79"/>
      <c r="K594" s="57">
        <f>IFERROR(IF(M594="ICCP- ICOCIV",VLOOKUP(J594,'INDICES-ICOCIV'!$A$1:$B$307,2,0),IF(M594="IPC",VLOOKUP(J594,'INDICES IPC'!$A$7:$E$1003,2,0),0)),"")</f>
        <v>0</v>
      </c>
      <c r="L594" s="58" t="str">
        <f t="shared" si="29"/>
        <v/>
      </c>
      <c r="M594" s="82"/>
      <c r="N594" s="233">
        <f t="shared" si="30"/>
        <v>0</v>
      </c>
    </row>
    <row r="595" spans="3:14" ht="15.75" x14ac:dyDescent="0.2">
      <c r="C595" s="14">
        <f t="shared" si="31"/>
        <v>548</v>
      </c>
      <c r="D595" s="77"/>
      <c r="E595" s="77"/>
      <c r="F595" s="77"/>
      <c r="G595" s="81"/>
      <c r="H595" s="79"/>
      <c r="I595" s="57">
        <f>IFERROR(IF(M595="ICCP- ICOCIV",VLOOKUP(H595,'INDICES-ICOCIV'!$A$1:$B$313,2,0),IF(M595="IPC",VLOOKUP(H595,'INDICES IPC'!$A$7:$E$1003,2,0),0)),"")</f>
        <v>0</v>
      </c>
      <c r="J595" s="79"/>
      <c r="K595" s="57">
        <f>IFERROR(IF(M595="ICCP- ICOCIV",VLOOKUP(J595,'INDICES-ICOCIV'!$A$1:$B$307,2,0),IF(M595="IPC",VLOOKUP(J595,'INDICES IPC'!$A$7:$E$1003,2,0),0)),"")</f>
        <v>0</v>
      </c>
      <c r="L595" s="58" t="str">
        <f t="shared" si="29"/>
        <v/>
      </c>
      <c r="M595" s="82"/>
      <c r="N595" s="233">
        <f t="shared" si="30"/>
        <v>0</v>
      </c>
    </row>
    <row r="596" spans="3:14" ht="15.75" x14ac:dyDescent="0.2">
      <c r="C596" s="14">
        <f t="shared" si="31"/>
        <v>549</v>
      </c>
      <c r="D596" s="77"/>
      <c r="E596" s="77"/>
      <c r="F596" s="77"/>
      <c r="G596" s="81"/>
      <c r="H596" s="79"/>
      <c r="I596" s="57">
        <f>IFERROR(IF(M596="ICCP- ICOCIV",VLOOKUP(H596,'INDICES-ICOCIV'!$A$1:$B$313,2,0),IF(M596="IPC",VLOOKUP(H596,'INDICES IPC'!$A$7:$E$1003,2,0),0)),"")</f>
        <v>0</v>
      </c>
      <c r="J596" s="79"/>
      <c r="K596" s="57">
        <f>IFERROR(IF(M596="ICCP- ICOCIV",VLOOKUP(J596,'INDICES-ICOCIV'!$A$1:$B$307,2,0),IF(M596="IPC",VLOOKUP(J596,'INDICES IPC'!$A$7:$E$1003,2,0),0)),"")</f>
        <v>0</v>
      </c>
      <c r="L596" s="58" t="str">
        <f t="shared" si="29"/>
        <v/>
      </c>
      <c r="M596" s="82"/>
      <c r="N596" s="233">
        <f t="shared" si="30"/>
        <v>0</v>
      </c>
    </row>
    <row r="597" spans="3:14" ht="15.75" x14ac:dyDescent="0.2">
      <c r="C597" s="14">
        <f t="shared" si="31"/>
        <v>550</v>
      </c>
      <c r="D597" s="77"/>
      <c r="E597" s="77"/>
      <c r="F597" s="77"/>
      <c r="G597" s="81"/>
      <c r="H597" s="79"/>
      <c r="I597" s="57">
        <f>IFERROR(IF(M597="ICCP- ICOCIV",VLOOKUP(H597,'INDICES-ICOCIV'!$A$1:$B$313,2,0),IF(M597="IPC",VLOOKUP(H597,'INDICES IPC'!$A$7:$E$1003,2,0),0)),"")</f>
        <v>0</v>
      </c>
      <c r="J597" s="79"/>
      <c r="K597" s="57">
        <f>IFERROR(IF(M597="ICCP- ICOCIV",VLOOKUP(J597,'INDICES-ICOCIV'!$A$1:$B$307,2,0),IF(M597="IPC",VLOOKUP(J597,'INDICES IPC'!$A$7:$E$1003,2,0),0)),"")</f>
        <v>0</v>
      </c>
      <c r="L597" s="58" t="str">
        <f t="shared" si="29"/>
        <v/>
      </c>
      <c r="M597" s="82"/>
      <c r="N597" s="233">
        <f t="shared" si="30"/>
        <v>0</v>
      </c>
    </row>
    <row r="598" spans="3:14" ht="15.75" x14ac:dyDescent="0.2">
      <c r="C598" s="14">
        <f t="shared" si="31"/>
        <v>551</v>
      </c>
      <c r="D598" s="77"/>
      <c r="E598" s="77"/>
      <c r="F598" s="77"/>
      <c r="G598" s="81"/>
      <c r="H598" s="79"/>
      <c r="I598" s="57">
        <f>IFERROR(IF(M598="ICCP- ICOCIV",VLOOKUP(H598,'INDICES-ICOCIV'!$A$1:$B$313,2,0),IF(M598="IPC",VLOOKUP(H598,'INDICES IPC'!$A$7:$E$1003,2,0),0)),"")</f>
        <v>0</v>
      </c>
      <c r="J598" s="79"/>
      <c r="K598" s="57">
        <f>IFERROR(IF(M598="ICCP- ICOCIV",VLOOKUP(J598,'INDICES-ICOCIV'!$A$1:$B$307,2,0),IF(M598="IPC",VLOOKUP(J598,'INDICES IPC'!$A$7:$E$1003,2,0),0)),"")</f>
        <v>0</v>
      </c>
      <c r="L598" s="58" t="str">
        <f t="shared" si="29"/>
        <v/>
      </c>
      <c r="M598" s="82"/>
      <c r="N598" s="233">
        <f t="shared" si="30"/>
        <v>0</v>
      </c>
    </row>
    <row r="599" spans="3:14" ht="15.75" x14ac:dyDescent="0.2">
      <c r="C599" s="14">
        <f t="shared" si="31"/>
        <v>552</v>
      </c>
      <c r="D599" s="77"/>
      <c r="E599" s="77"/>
      <c r="F599" s="77"/>
      <c r="G599" s="81"/>
      <c r="H599" s="79"/>
      <c r="I599" s="57">
        <f>IFERROR(IF(M599="ICCP- ICOCIV",VLOOKUP(H599,'INDICES-ICOCIV'!$A$1:$B$313,2,0),IF(M599="IPC",VLOOKUP(H599,'INDICES IPC'!$A$7:$E$1003,2,0),0)),"")</f>
        <v>0</v>
      </c>
      <c r="J599" s="79"/>
      <c r="K599" s="57">
        <f>IFERROR(IF(M599="ICCP- ICOCIV",VLOOKUP(J599,'INDICES-ICOCIV'!$A$1:$B$307,2,0),IF(M599="IPC",VLOOKUP(J599,'INDICES IPC'!$A$7:$E$1003,2,0),0)),"")</f>
        <v>0</v>
      </c>
      <c r="L599" s="58" t="str">
        <f t="shared" si="29"/>
        <v/>
      </c>
      <c r="M599" s="82"/>
      <c r="N599" s="233">
        <f t="shared" si="30"/>
        <v>0</v>
      </c>
    </row>
    <row r="600" spans="3:14" ht="15.75" x14ac:dyDescent="0.2">
      <c r="C600" s="14">
        <f t="shared" si="31"/>
        <v>553</v>
      </c>
      <c r="D600" s="77"/>
      <c r="E600" s="77"/>
      <c r="F600" s="77"/>
      <c r="G600" s="81"/>
      <c r="H600" s="79"/>
      <c r="I600" s="57">
        <f>IFERROR(IF(M600="ICCP- ICOCIV",VLOOKUP(H600,'INDICES-ICOCIV'!$A$1:$B$313,2,0),IF(M600="IPC",VLOOKUP(H600,'INDICES IPC'!$A$7:$E$1003,2,0),0)),"")</f>
        <v>0</v>
      </c>
      <c r="J600" s="79"/>
      <c r="K600" s="57">
        <f>IFERROR(IF(M600="ICCP- ICOCIV",VLOOKUP(J600,'INDICES-ICOCIV'!$A$1:$B$307,2,0),IF(M600="IPC",VLOOKUP(J600,'INDICES IPC'!$A$7:$E$1003,2,0),0)),"")</f>
        <v>0</v>
      </c>
      <c r="L600" s="58" t="str">
        <f t="shared" si="29"/>
        <v/>
      </c>
      <c r="M600" s="82"/>
      <c r="N600" s="233">
        <f t="shared" si="30"/>
        <v>0</v>
      </c>
    </row>
    <row r="601" spans="3:14" ht="15.75" x14ac:dyDescent="0.2">
      <c r="C601" s="14">
        <f t="shared" si="31"/>
        <v>554</v>
      </c>
      <c r="D601" s="77"/>
      <c r="E601" s="77"/>
      <c r="F601" s="77"/>
      <c r="G601" s="81"/>
      <c r="H601" s="79"/>
      <c r="I601" s="57">
        <f>IFERROR(IF(M601="ICCP- ICOCIV",VLOOKUP(H601,'INDICES-ICOCIV'!$A$1:$B$313,2,0),IF(M601="IPC",VLOOKUP(H601,'INDICES IPC'!$A$7:$E$1003,2,0),0)),"")</f>
        <v>0</v>
      </c>
      <c r="J601" s="79"/>
      <c r="K601" s="57">
        <f>IFERROR(IF(M601="ICCP- ICOCIV",VLOOKUP(J601,'INDICES-ICOCIV'!$A$1:$B$307,2,0),IF(M601="IPC",VLOOKUP(J601,'INDICES IPC'!$A$7:$E$1003,2,0),0)),"")</f>
        <v>0</v>
      </c>
      <c r="L601" s="58" t="str">
        <f t="shared" si="29"/>
        <v/>
      </c>
      <c r="M601" s="82"/>
      <c r="N601" s="233">
        <f t="shared" si="30"/>
        <v>0</v>
      </c>
    </row>
    <row r="602" spans="3:14" ht="15.75" x14ac:dyDescent="0.2">
      <c r="C602" s="14">
        <f t="shared" si="31"/>
        <v>555</v>
      </c>
      <c r="D602" s="77"/>
      <c r="E602" s="77"/>
      <c r="F602" s="77"/>
      <c r="G602" s="81"/>
      <c r="H602" s="79"/>
      <c r="I602" s="57">
        <f>IFERROR(IF(M602="ICCP- ICOCIV",VLOOKUP(H602,'INDICES-ICOCIV'!$A$1:$B$313,2,0),IF(M602="IPC",VLOOKUP(H602,'INDICES IPC'!$A$7:$E$1003,2,0),0)),"")</f>
        <v>0</v>
      </c>
      <c r="J602" s="79"/>
      <c r="K602" s="57">
        <f>IFERROR(IF(M602="ICCP- ICOCIV",VLOOKUP(J602,'INDICES-ICOCIV'!$A$1:$B$307,2,0),IF(M602="IPC",VLOOKUP(J602,'INDICES IPC'!$A$7:$E$1003,2,0),0)),"")</f>
        <v>0</v>
      </c>
      <c r="L602" s="58" t="str">
        <f t="shared" si="29"/>
        <v/>
      </c>
      <c r="M602" s="82"/>
      <c r="N602" s="233">
        <f t="shared" si="30"/>
        <v>0</v>
      </c>
    </row>
    <row r="603" spans="3:14" ht="15.75" x14ac:dyDescent="0.2">
      <c r="C603" s="14">
        <f t="shared" si="31"/>
        <v>556</v>
      </c>
      <c r="D603" s="77"/>
      <c r="E603" s="77"/>
      <c r="F603" s="77"/>
      <c r="G603" s="81"/>
      <c r="H603" s="79"/>
      <c r="I603" s="57">
        <f>IFERROR(IF(M603="ICCP- ICOCIV",VLOOKUP(H603,'INDICES-ICOCIV'!$A$1:$B$313,2,0),IF(M603="IPC",VLOOKUP(H603,'INDICES IPC'!$A$7:$E$1003,2,0),0)),"")</f>
        <v>0</v>
      </c>
      <c r="J603" s="79"/>
      <c r="K603" s="57">
        <f>IFERROR(IF(M603="ICCP- ICOCIV",VLOOKUP(J603,'INDICES-ICOCIV'!$A$1:$B$307,2,0),IF(M603="IPC",VLOOKUP(J603,'INDICES IPC'!$A$7:$E$1003,2,0),0)),"")</f>
        <v>0</v>
      </c>
      <c r="L603" s="58" t="str">
        <f t="shared" si="29"/>
        <v/>
      </c>
      <c r="M603" s="82"/>
      <c r="N603" s="233">
        <f t="shared" si="30"/>
        <v>0</v>
      </c>
    </row>
    <row r="604" spans="3:14" ht="15.75" x14ac:dyDescent="0.2">
      <c r="C604" s="14">
        <f t="shared" si="31"/>
        <v>557</v>
      </c>
      <c r="D604" s="77"/>
      <c r="E604" s="77"/>
      <c r="F604" s="77"/>
      <c r="G604" s="81"/>
      <c r="H604" s="79"/>
      <c r="I604" s="57">
        <f>IFERROR(IF(M604="ICCP- ICOCIV",VLOOKUP(H604,'INDICES-ICOCIV'!$A$1:$B$313,2,0),IF(M604="IPC",VLOOKUP(H604,'INDICES IPC'!$A$7:$E$1003,2,0),0)),"")</f>
        <v>0</v>
      </c>
      <c r="J604" s="79"/>
      <c r="K604" s="57">
        <f>IFERROR(IF(M604="ICCP- ICOCIV",VLOOKUP(J604,'INDICES-ICOCIV'!$A$1:$B$307,2,0),IF(M604="IPC",VLOOKUP(J604,'INDICES IPC'!$A$7:$E$1003,2,0),0)),"")</f>
        <v>0</v>
      </c>
      <c r="L604" s="58" t="str">
        <f t="shared" si="29"/>
        <v/>
      </c>
      <c r="M604" s="82"/>
      <c r="N604" s="233">
        <f t="shared" si="30"/>
        <v>0</v>
      </c>
    </row>
    <row r="605" spans="3:14" ht="15.75" x14ac:dyDescent="0.2">
      <c r="C605" s="14">
        <f t="shared" si="31"/>
        <v>558</v>
      </c>
      <c r="D605" s="77"/>
      <c r="E605" s="77"/>
      <c r="F605" s="77"/>
      <c r="G605" s="81"/>
      <c r="H605" s="79"/>
      <c r="I605" s="57">
        <f>IFERROR(IF(M605="ICCP- ICOCIV",VLOOKUP(H605,'INDICES-ICOCIV'!$A$1:$B$313,2,0),IF(M605="IPC",VLOOKUP(H605,'INDICES IPC'!$A$7:$E$1003,2,0),0)),"")</f>
        <v>0</v>
      </c>
      <c r="J605" s="79"/>
      <c r="K605" s="57">
        <f>IFERROR(IF(M605="ICCP- ICOCIV",VLOOKUP(J605,'INDICES-ICOCIV'!$A$1:$B$307,2,0),IF(M605="IPC",VLOOKUP(J605,'INDICES IPC'!$A$7:$E$1003,2,0),0)),"")</f>
        <v>0</v>
      </c>
      <c r="L605" s="58" t="str">
        <f t="shared" si="29"/>
        <v/>
      </c>
      <c r="M605" s="82"/>
      <c r="N605" s="233">
        <f t="shared" si="30"/>
        <v>0</v>
      </c>
    </row>
    <row r="606" spans="3:14" ht="15.75" x14ac:dyDescent="0.2">
      <c r="C606" s="14">
        <f t="shared" si="31"/>
        <v>559</v>
      </c>
      <c r="D606" s="77"/>
      <c r="E606" s="77"/>
      <c r="F606" s="77"/>
      <c r="G606" s="81"/>
      <c r="H606" s="79"/>
      <c r="I606" s="57">
        <f>IFERROR(IF(M606="ICCP- ICOCIV",VLOOKUP(H606,'INDICES-ICOCIV'!$A$1:$B$313,2,0),IF(M606="IPC",VLOOKUP(H606,'INDICES IPC'!$A$7:$E$1003,2,0),0)),"")</f>
        <v>0</v>
      </c>
      <c r="J606" s="79"/>
      <c r="K606" s="57">
        <f>IFERROR(IF(M606="ICCP- ICOCIV",VLOOKUP(J606,'INDICES-ICOCIV'!$A$1:$B$307,2,0),IF(M606="IPC",VLOOKUP(J606,'INDICES IPC'!$A$7:$E$1003,2,0),0)),"")</f>
        <v>0</v>
      </c>
      <c r="L606" s="58" t="str">
        <f t="shared" si="29"/>
        <v/>
      </c>
      <c r="M606" s="82"/>
      <c r="N606" s="233">
        <f t="shared" si="30"/>
        <v>0</v>
      </c>
    </row>
    <row r="607" spans="3:14" ht="15.75" x14ac:dyDescent="0.2">
      <c r="C607" s="14">
        <f t="shared" si="31"/>
        <v>560</v>
      </c>
      <c r="D607" s="77"/>
      <c r="E607" s="77"/>
      <c r="F607" s="77"/>
      <c r="G607" s="81"/>
      <c r="H607" s="79"/>
      <c r="I607" s="57">
        <f>IFERROR(IF(M607="ICCP- ICOCIV",VLOOKUP(H607,'INDICES-ICOCIV'!$A$1:$B$313,2,0),IF(M607="IPC",VLOOKUP(H607,'INDICES IPC'!$A$7:$E$1003,2,0),0)),"")</f>
        <v>0</v>
      </c>
      <c r="J607" s="79"/>
      <c r="K607" s="57">
        <f>IFERROR(IF(M607="ICCP- ICOCIV",VLOOKUP(J607,'INDICES-ICOCIV'!$A$1:$B$307,2,0),IF(M607="IPC",VLOOKUP(J607,'INDICES IPC'!$A$7:$E$1003,2,0),0)),"")</f>
        <v>0</v>
      </c>
      <c r="L607" s="58" t="str">
        <f t="shared" si="29"/>
        <v/>
      </c>
      <c r="M607" s="82"/>
      <c r="N607" s="233">
        <f t="shared" si="30"/>
        <v>0</v>
      </c>
    </row>
    <row r="608" spans="3:14" ht="15.75" x14ac:dyDescent="0.2">
      <c r="C608" s="14">
        <f t="shared" si="31"/>
        <v>561</v>
      </c>
      <c r="D608" s="77"/>
      <c r="E608" s="77"/>
      <c r="F608" s="77"/>
      <c r="G608" s="81"/>
      <c r="H608" s="79"/>
      <c r="I608" s="57">
        <f>IFERROR(IF(M608="ICCP- ICOCIV",VLOOKUP(H608,'INDICES-ICOCIV'!$A$1:$B$313,2,0),IF(M608="IPC",VLOOKUP(H608,'INDICES IPC'!$A$7:$E$1003,2,0),0)),"")</f>
        <v>0</v>
      </c>
      <c r="J608" s="79"/>
      <c r="K608" s="57">
        <f>IFERROR(IF(M608="ICCP- ICOCIV",VLOOKUP(J608,'INDICES-ICOCIV'!$A$1:$B$307,2,0),IF(M608="IPC",VLOOKUP(J608,'INDICES IPC'!$A$7:$E$1003,2,0),0)),"")</f>
        <v>0</v>
      </c>
      <c r="L608" s="58" t="str">
        <f t="shared" si="29"/>
        <v/>
      </c>
      <c r="M608" s="82"/>
      <c r="N608" s="233">
        <f t="shared" si="30"/>
        <v>0</v>
      </c>
    </row>
    <row r="609" spans="3:14" ht="15.75" x14ac:dyDescent="0.2">
      <c r="C609" s="14">
        <f t="shared" si="31"/>
        <v>562</v>
      </c>
      <c r="D609" s="77"/>
      <c r="E609" s="77"/>
      <c r="F609" s="77"/>
      <c r="G609" s="81"/>
      <c r="H609" s="79"/>
      <c r="I609" s="57">
        <f>IFERROR(IF(M609="ICCP- ICOCIV",VLOOKUP(H609,'INDICES-ICOCIV'!$A$1:$B$313,2,0),IF(M609="IPC",VLOOKUP(H609,'INDICES IPC'!$A$7:$E$1003,2,0),0)),"")</f>
        <v>0</v>
      </c>
      <c r="J609" s="79"/>
      <c r="K609" s="57">
        <f>IFERROR(IF(M609="ICCP- ICOCIV",VLOOKUP(J609,'INDICES-ICOCIV'!$A$1:$B$307,2,0),IF(M609="IPC",VLOOKUP(J609,'INDICES IPC'!$A$7:$E$1003,2,0),0)),"")</f>
        <v>0</v>
      </c>
      <c r="L609" s="58" t="str">
        <f t="shared" si="29"/>
        <v/>
      </c>
      <c r="M609" s="82"/>
      <c r="N609" s="233">
        <f t="shared" si="30"/>
        <v>0</v>
      </c>
    </row>
    <row r="610" spans="3:14" ht="15.75" x14ac:dyDescent="0.2">
      <c r="C610" s="14">
        <f t="shared" si="31"/>
        <v>563</v>
      </c>
      <c r="D610" s="77"/>
      <c r="E610" s="77"/>
      <c r="F610" s="77"/>
      <c r="G610" s="81"/>
      <c r="H610" s="79"/>
      <c r="I610" s="57">
        <f>IFERROR(IF(M610="ICCP- ICOCIV",VLOOKUP(H610,'INDICES-ICOCIV'!$A$1:$B$313,2,0),IF(M610="IPC",VLOOKUP(H610,'INDICES IPC'!$A$7:$E$1003,2,0),0)),"")</f>
        <v>0</v>
      </c>
      <c r="J610" s="79"/>
      <c r="K610" s="57">
        <f>IFERROR(IF(M610="ICCP- ICOCIV",VLOOKUP(J610,'INDICES-ICOCIV'!$A$1:$B$307,2,0),IF(M610="IPC",VLOOKUP(J610,'INDICES IPC'!$A$7:$E$1003,2,0),0)),"")</f>
        <v>0</v>
      </c>
      <c r="L610" s="58" t="str">
        <f t="shared" si="29"/>
        <v/>
      </c>
      <c r="M610" s="82"/>
      <c r="N610" s="233">
        <f t="shared" si="30"/>
        <v>0</v>
      </c>
    </row>
    <row r="611" spans="3:14" ht="15.75" x14ac:dyDescent="0.2">
      <c r="C611" s="14">
        <f t="shared" si="31"/>
        <v>564</v>
      </c>
      <c r="D611" s="77"/>
      <c r="E611" s="77"/>
      <c r="F611" s="77"/>
      <c r="G611" s="81"/>
      <c r="H611" s="79"/>
      <c r="I611" s="57">
        <f>IFERROR(IF(M611="ICCP- ICOCIV",VLOOKUP(H611,'INDICES-ICOCIV'!$A$1:$B$313,2,0),IF(M611="IPC",VLOOKUP(H611,'INDICES IPC'!$A$7:$E$1003,2,0),0)),"")</f>
        <v>0</v>
      </c>
      <c r="J611" s="79"/>
      <c r="K611" s="57">
        <f>IFERROR(IF(M611="ICCP- ICOCIV",VLOOKUP(J611,'INDICES-ICOCIV'!$A$1:$B$307,2,0),IF(M611="IPC",VLOOKUP(J611,'INDICES IPC'!$A$7:$E$1003,2,0),0)),"")</f>
        <v>0</v>
      </c>
      <c r="L611" s="58" t="str">
        <f t="shared" si="29"/>
        <v/>
      </c>
      <c r="M611" s="82"/>
      <c r="N611" s="233">
        <f t="shared" si="30"/>
        <v>0</v>
      </c>
    </row>
    <row r="612" spans="3:14" ht="15.75" x14ac:dyDescent="0.2">
      <c r="C612" s="14">
        <f t="shared" si="31"/>
        <v>565</v>
      </c>
      <c r="D612" s="77"/>
      <c r="E612" s="77"/>
      <c r="F612" s="77"/>
      <c r="G612" s="81"/>
      <c r="H612" s="79"/>
      <c r="I612" s="57">
        <f>IFERROR(IF(M612="ICCP- ICOCIV",VLOOKUP(H612,'INDICES-ICOCIV'!$A$1:$B$313,2,0),IF(M612="IPC",VLOOKUP(H612,'INDICES IPC'!$A$7:$E$1003,2,0),0)),"")</f>
        <v>0</v>
      </c>
      <c r="J612" s="79"/>
      <c r="K612" s="57">
        <f>IFERROR(IF(M612="ICCP- ICOCIV",VLOOKUP(J612,'INDICES-ICOCIV'!$A$1:$B$307,2,0),IF(M612="IPC",VLOOKUP(J612,'INDICES IPC'!$A$7:$E$1003,2,0),0)),"")</f>
        <v>0</v>
      </c>
      <c r="L612" s="58" t="str">
        <f t="shared" si="29"/>
        <v/>
      </c>
      <c r="M612" s="82"/>
      <c r="N612" s="233">
        <f t="shared" si="30"/>
        <v>0</v>
      </c>
    </row>
    <row r="613" spans="3:14" ht="15.75" x14ac:dyDescent="0.2">
      <c r="C613" s="14">
        <f t="shared" si="31"/>
        <v>566</v>
      </c>
      <c r="D613" s="77"/>
      <c r="E613" s="77"/>
      <c r="F613" s="77"/>
      <c r="G613" s="81"/>
      <c r="H613" s="79"/>
      <c r="I613" s="57">
        <f>IFERROR(IF(M613="ICCP- ICOCIV",VLOOKUP(H613,'INDICES-ICOCIV'!$A$1:$B$313,2,0),IF(M613="IPC",VLOOKUP(H613,'INDICES IPC'!$A$7:$E$1003,2,0),0)),"")</f>
        <v>0</v>
      </c>
      <c r="J613" s="79"/>
      <c r="K613" s="57">
        <f>IFERROR(IF(M613="ICCP- ICOCIV",VLOOKUP(J613,'INDICES-ICOCIV'!$A$1:$B$307,2,0),IF(M613="IPC",VLOOKUP(J613,'INDICES IPC'!$A$7:$E$1003,2,0),0)),"")</f>
        <v>0</v>
      </c>
      <c r="L613" s="58" t="str">
        <f t="shared" si="29"/>
        <v/>
      </c>
      <c r="M613" s="82"/>
      <c r="N613" s="233">
        <f t="shared" si="30"/>
        <v>0</v>
      </c>
    </row>
    <row r="614" spans="3:14" ht="15.75" x14ac:dyDescent="0.2">
      <c r="C614" s="14">
        <f t="shared" si="31"/>
        <v>567</v>
      </c>
      <c r="D614" s="77"/>
      <c r="E614" s="77"/>
      <c r="F614" s="77"/>
      <c r="G614" s="81"/>
      <c r="H614" s="79"/>
      <c r="I614" s="57">
        <f>IFERROR(IF(M614="ICCP- ICOCIV",VLOOKUP(H614,'INDICES-ICOCIV'!$A$1:$B$313,2,0),IF(M614="IPC",VLOOKUP(H614,'INDICES IPC'!$A$7:$E$1003,2,0),0)),"")</f>
        <v>0</v>
      </c>
      <c r="J614" s="79"/>
      <c r="K614" s="57">
        <f>IFERROR(IF(M614="ICCP- ICOCIV",VLOOKUP(J614,'INDICES-ICOCIV'!$A$1:$B$307,2,0),IF(M614="IPC",VLOOKUP(J614,'INDICES IPC'!$A$7:$E$1003,2,0),0)),"")</f>
        <v>0</v>
      </c>
      <c r="L614" s="58" t="str">
        <f t="shared" si="29"/>
        <v/>
      </c>
      <c r="M614" s="82"/>
      <c r="N614" s="233">
        <f t="shared" si="30"/>
        <v>0</v>
      </c>
    </row>
    <row r="615" spans="3:14" ht="15.75" x14ac:dyDescent="0.2">
      <c r="C615" s="14">
        <f t="shared" si="31"/>
        <v>568</v>
      </c>
      <c r="D615" s="77"/>
      <c r="E615" s="77"/>
      <c r="F615" s="77"/>
      <c r="G615" s="81"/>
      <c r="H615" s="79"/>
      <c r="I615" s="57">
        <f>IFERROR(IF(M615="ICCP- ICOCIV",VLOOKUP(H615,'INDICES-ICOCIV'!$A$1:$B$313,2,0),IF(M615="IPC",VLOOKUP(H615,'INDICES IPC'!$A$7:$E$1003,2,0),0)),"")</f>
        <v>0</v>
      </c>
      <c r="J615" s="79"/>
      <c r="K615" s="57">
        <f>IFERROR(IF(M615="ICCP- ICOCIV",VLOOKUP(J615,'INDICES-ICOCIV'!$A$1:$B$307,2,0),IF(M615="IPC",VLOOKUP(J615,'INDICES IPC'!$A$7:$E$1003,2,0),0)),"")</f>
        <v>0</v>
      </c>
      <c r="L615" s="58" t="str">
        <f t="shared" si="29"/>
        <v/>
      </c>
      <c r="M615" s="82"/>
      <c r="N615" s="233">
        <f t="shared" si="30"/>
        <v>0</v>
      </c>
    </row>
    <row r="616" spans="3:14" ht="15.75" x14ac:dyDescent="0.2">
      <c r="C616" s="14">
        <f t="shared" si="31"/>
        <v>569</v>
      </c>
      <c r="D616" s="77"/>
      <c r="E616" s="77"/>
      <c r="F616" s="77"/>
      <c r="G616" s="81"/>
      <c r="H616" s="79"/>
      <c r="I616" s="57">
        <f>IFERROR(IF(M616="ICCP- ICOCIV",VLOOKUP(H616,'INDICES-ICOCIV'!$A$1:$B$313,2,0),IF(M616="IPC",VLOOKUP(H616,'INDICES IPC'!$A$7:$E$1003,2,0),0)),"")</f>
        <v>0</v>
      </c>
      <c r="J616" s="79"/>
      <c r="K616" s="57">
        <f>IFERROR(IF(M616="ICCP- ICOCIV",VLOOKUP(J616,'INDICES-ICOCIV'!$A$1:$B$307,2,0),IF(M616="IPC",VLOOKUP(J616,'INDICES IPC'!$A$7:$E$1003,2,0),0)),"")</f>
        <v>0</v>
      </c>
      <c r="L616" s="58" t="str">
        <f t="shared" si="29"/>
        <v/>
      </c>
      <c r="M616" s="82"/>
      <c r="N616" s="233">
        <f t="shared" si="30"/>
        <v>0</v>
      </c>
    </row>
    <row r="617" spans="3:14" ht="15.75" x14ac:dyDescent="0.2">
      <c r="C617" s="14">
        <f t="shared" si="31"/>
        <v>570</v>
      </c>
      <c r="D617" s="77"/>
      <c r="E617" s="77"/>
      <c r="F617" s="77"/>
      <c r="G617" s="81"/>
      <c r="H617" s="79"/>
      <c r="I617" s="57">
        <f>IFERROR(IF(M617="ICCP- ICOCIV",VLOOKUP(H617,'INDICES-ICOCIV'!$A$1:$B$313,2,0),IF(M617="IPC",VLOOKUP(H617,'INDICES IPC'!$A$7:$E$1003,2,0),0)),"")</f>
        <v>0</v>
      </c>
      <c r="J617" s="79"/>
      <c r="K617" s="57">
        <f>IFERROR(IF(M617="ICCP- ICOCIV",VLOOKUP(J617,'INDICES-ICOCIV'!$A$1:$B$307,2,0),IF(M617="IPC",VLOOKUP(J617,'INDICES IPC'!$A$7:$E$1003,2,0),0)),"")</f>
        <v>0</v>
      </c>
      <c r="L617" s="58" t="str">
        <f t="shared" si="29"/>
        <v/>
      </c>
      <c r="M617" s="82"/>
      <c r="N617" s="233">
        <f t="shared" si="30"/>
        <v>0</v>
      </c>
    </row>
    <row r="618" spans="3:14" ht="15.75" x14ac:dyDescent="0.2">
      <c r="C618" s="14">
        <f t="shared" si="31"/>
        <v>571</v>
      </c>
      <c r="D618" s="77"/>
      <c r="E618" s="77"/>
      <c r="F618" s="77"/>
      <c r="G618" s="81"/>
      <c r="H618" s="79"/>
      <c r="I618" s="57">
        <f>IFERROR(IF(M618="ICCP- ICOCIV",VLOOKUP(H618,'INDICES-ICOCIV'!$A$1:$B$313,2,0),IF(M618="IPC",VLOOKUP(H618,'INDICES IPC'!$A$7:$E$1003,2,0),0)),"")</f>
        <v>0</v>
      </c>
      <c r="J618" s="79"/>
      <c r="K618" s="57">
        <f>IFERROR(IF(M618="ICCP- ICOCIV",VLOOKUP(J618,'INDICES-ICOCIV'!$A$1:$B$307,2,0),IF(M618="IPC",VLOOKUP(J618,'INDICES IPC'!$A$7:$E$1003,2,0),0)),"")</f>
        <v>0</v>
      </c>
      <c r="L618" s="58" t="str">
        <f t="shared" si="29"/>
        <v/>
      </c>
      <c r="M618" s="82"/>
      <c r="N618" s="233">
        <f t="shared" si="30"/>
        <v>0</v>
      </c>
    </row>
    <row r="619" spans="3:14" ht="15.75" x14ac:dyDescent="0.2">
      <c r="C619" s="14">
        <f t="shared" si="31"/>
        <v>572</v>
      </c>
      <c r="D619" s="77"/>
      <c r="E619" s="77"/>
      <c r="F619" s="77"/>
      <c r="G619" s="81"/>
      <c r="H619" s="79"/>
      <c r="I619" s="57">
        <f>IFERROR(IF(M619="ICCP- ICOCIV",VLOOKUP(H619,'INDICES-ICOCIV'!$A$1:$B$313,2,0),IF(M619="IPC",VLOOKUP(H619,'INDICES IPC'!$A$7:$E$1003,2,0),0)),"")</f>
        <v>0</v>
      </c>
      <c r="J619" s="79"/>
      <c r="K619" s="57">
        <f>IFERROR(IF(M619="ICCP- ICOCIV",VLOOKUP(J619,'INDICES-ICOCIV'!$A$1:$B$307,2,0),IF(M619="IPC",VLOOKUP(J619,'INDICES IPC'!$A$7:$E$1003,2,0),0)),"")</f>
        <v>0</v>
      </c>
      <c r="L619" s="58" t="str">
        <f t="shared" si="29"/>
        <v/>
      </c>
      <c r="M619" s="82"/>
      <c r="N619" s="233">
        <f t="shared" si="30"/>
        <v>0</v>
      </c>
    </row>
    <row r="620" spans="3:14" ht="15.75" x14ac:dyDescent="0.2">
      <c r="C620" s="14">
        <f t="shared" si="31"/>
        <v>573</v>
      </c>
      <c r="D620" s="77"/>
      <c r="E620" s="77"/>
      <c r="F620" s="77"/>
      <c r="G620" s="81"/>
      <c r="H620" s="79"/>
      <c r="I620" s="57">
        <f>IFERROR(IF(M620="ICCP- ICOCIV",VLOOKUP(H620,'INDICES-ICOCIV'!$A$1:$B$313,2,0),IF(M620="IPC",VLOOKUP(H620,'INDICES IPC'!$A$7:$E$1003,2,0),0)),"")</f>
        <v>0</v>
      </c>
      <c r="J620" s="79"/>
      <c r="K620" s="57">
        <f>IFERROR(IF(M620="ICCP- ICOCIV",VLOOKUP(J620,'INDICES-ICOCIV'!$A$1:$B$307,2,0),IF(M620="IPC",VLOOKUP(J620,'INDICES IPC'!$A$7:$E$1003,2,0),0)),"")</f>
        <v>0</v>
      </c>
      <c r="L620" s="58" t="str">
        <f t="shared" si="29"/>
        <v/>
      </c>
      <c r="M620" s="82"/>
      <c r="N620" s="233">
        <f t="shared" si="30"/>
        <v>0</v>
      </c>
    </row>
    <row r="621" spans="3:14" ht="15.75" x14ac:dyDescent="0.2">
      <c r="C621" s="14">
        <f t="shared" si="31"/>
        <v>574</v>
      </c>
      <c r="D621" s="77"/>
      <c r="E621" s="77"/>
      <c r="F621" s="77"/>
      <c r="G621" s="81"/>
      <c r="H621" s="79"/>
      <c r="I621" s="57">
        <f>IFERROR(IF(M621="ICCP- ICOCIV",VLOOKUP(H621,'INDICES-ICOCIV'!$A$1:$B$313,2,0),IF(M621="IPC",VLOOKUP(H621,'INDICES IPC'!$A$7:$E$1003,2,0),0)),"")</f>
        <v>0</v>
      </c>
      <c r="J621" s="79"/>
      <c r="K621" s="57">
        <f>IFERROR(IF(M621="ICCP- ICOCIV",VLOOKUP(J621,'INDICES-ICOCIV'!$A$1:$B$307,2,0),IF(M621="IPC",VLOOKUP(J621,'INDICES IPC'!$A$7:$E$1003,2,0),0)),"")</f>
        <v>0</v>
      </c>
      <c r="L621" s="58" t="str">
        <f t="shared" si="29"/>
        <v/>
      </c>
      <c r="M621" s="82"/>
      <c r="N621" s="233">
        <f t="shared" si="30"/>
        <v>0</v>
      </c>
    </row>
    <row r="622" spans="3:14" ht="15.75" x14ac:dyDescent="0.2">
      <c r="C622" s="14">
        <f t="shared" si="31"/>
        <v>575</v>
      </c>
      <c r="D622" s="77"/>
      <c r="E622" s="77"/>
      <c r="F622" s="77"/>
      <c r="G622" s="81"/>
      <c r="H622" s="79"/>
      <c r="I622" s="57">
        <f>IFERROR(IF(M622="ICCP- ICOCIV",VLOOKUP(H622,'INDICES-ICOCIV'!$A$1:$B$313,2,0),IF(M622="IPC",VLOOKUP(H622,'INDICES IPC'!$A$7:$E$1003,2,0),0)),"")</f>
        <v>0</v>
      </c>
      <c r="J622" s="79"/>
      <c r="K622" s="57">
        <f>IFERROR(IF(M622="ICCP- ICOCIV",VLOOKUP(J622,'INDICES-ICOCIV'!$A$1:$B$307,2,0),IF(M622="IPC",VLOOKUP(J622,'INDICES IPC'!$A$7:$E$1003,2,0),0)),"")</f>
        <v>0</v>
      </c>
      <c r="L622" s="58" t="str">
        <f t="shared" si="29"/>
        <v/>
      </c>
      <c r="M622" s="82"/>
      <c r="N622" s="233">
        <f t="shared" si="30"/>
        <v>0</v>
      </c>
    </row>
    <row r="623" spans="3:14" ht="15.75" x14ac:dyDescent="0.2">
      <c r="C623" s="14">
        <f t="shared" si="31"/>
        <v>576</v>
      </c>
      <c r="D623" s="77"/>
      <c r="E623" s="77"/>
      <c r="F623" s="77"/>
      <c r="G623" s="81"/>
      <c r="H623" s="79"/>
      <c r="I623" s="57">
        <f>IFERROR(IF(M623="ICCP- ICOCIV",VLOOKUP(H623,'INDICES-ICOCIV'!$A$1:$B$313,2,0),IF(M623="IPC",VLOOKUP(H623,'INDICES IPC'!$A$7:$E$1003,2,0),0)),"")</f>
        <v>0</v>
      </c>
      <c r="J623" s="79"/>
      <c r="K623" s="57">
        <f>IFERROR(IF(M623="ICCP- ICOCIV",VLOOKUP(J623,'INDICES-ICOCIV'!$A$1:$B$307,2,0),IF(M623="IPC",VLOOKUP(J623,'INDICES IPC'!$A$7:$E$1003,2,0),0)),"")</f>
        <v>0</v>
      </c>
      <c r="L623" s="58" t="str">
        <f t="shared" si="29"/>
        <v/>
      </c>
      <c r="M623" s="82"/>
      <c r="N623" s="233">
        <f t="shared" si="30"/>
        <v>0</v>
      </c>
    </row>
    <row r="624" spans="3:14" ht="15.75" x14ac:dyDescent="0.2">
      <c r="C624" s="14">
        <f t="shared" si="31"/>
        <v>577</v>
      </c>
      <c r="D624" s="77"/>
      <c r="E624" s="77"/>
      <c r="F624" s="77"/>
      <c r="G624" s="81"/>
      <c r="H624" s="79"/>
      <c r="I624" s="57">
        <f>IFERROR(IF(M624="ICCP- ICOCIV",VLOOKUP(H624,'INDICES-ICOCIV'!$A$1:$B$313,2,0),IF(M624="IPC",VLOOKUP(H624,'INDICES IPC'!$A$7:$E$1003,2,0),0)),"")</f>
        <v>0</v>
      </c>
      <c r="J624" s="79"/>
      <c r="K624" s="57">
        <f>IFERROR(IF(M624="ICCP- ICOCIV",VLOOKUP(J624,'INDICES-ICOCIV'!$A$1:$B$307,2,0),IF(M624="IPC",VLOOKUP(J624,'INDICES IPC'!$A$7:$E$1003,2,0),0)),"")</f>
        <v>0</v>
      </c>
      <c r="L624" s="58" t="str">
        <f t="shared" si="29"/>
        <v/>
      </c>
      <c r="M624" s="82"/>
      <c r="N624" s="233">
        <f t="shared" si="30"/>
        <v>0</v>
      </c>
    </row>
    <row r="625" spans="3:14" ht="15.75" x14ac:dyDescent="0.2">
      <c r="C625" s="14">
        <f t="shared" si="31"/>
        <v>578</v>
      </c>
      <c r="D625" s="77"/>
      <c r="E625" s="77"/>
      <c r="F625" s="77"/>
      <c r="G625" s="81"/>
      <c r="H625" s="79"/>
      <c r="I625" s="57">
        <f>IFERROR(IF(M625="ICCP- ICOCIV",VLOOKUP(H625,'INDICES-ICOCIV'!$A$1:$B$313,2,0),IF(M625="IPC",VLOOKUP(H625,'INDICES IPC'!$A$7:$E$1003,2,0),0)),"")</f>
        <v>0</v>
      </c>
      <c r="J625" s="79"/>
      <c r="K625" s="57">
        <f>IFERROR(IF(M625="ICCP- ICOCIV",VLOOKUP(J625,'INDICES-ICOCIV'!$A$1:$B$307,2,0),IF(M625="IPC",VLOOKUP(J625,'INDICES IPC'!$A$7:$E$1003,2,0),0)),"")</f>
        <v>0</v>
      </c>
      <c r="L625" s="58" t="str">
        <f t="shared" si="29"/>
        <v/>
      </c>
      <c r="M625" s="82"/>
      <c r="N625" s="233">
        <f t="shared" si="30"/>
        <v>0</v>
      </c>
    </row>
    <row r="626" spans="3:14" ht="15.75" x14ac:dyDescent="0.2">
      <c r="C626" s="14">
        <f t="shared" si="31"/>
        <v>579</v>
      </c>
      <c r="D626" s="77"/>
      <c r="E626" s="77"/>
      <c r="F626" s="77"/>
      <c r="G626" s="81"/>
      <c r="H626" s="79"/>
      <c r="I626" s="57">
        <f>IFERROR(IF(M626="ICCP- ICOCIV",VLOOKUP(H626,'INDICES-ICOCIV'!$A$1:$B$313,2,0),IF(M626="IPC",VLOOKUP(H626,'INDICES IPC'!$A$7:$E$1003,2,0),0)),"")</f>
        <v>0</v>
      </c>
      <c r="J626" s="79"/>
      <c r="K626" s="57">
        <f>IFERROR(IF(M626="ICCP- ICOCIV",VLOOKUP(J626,'INDICES-ICOCIV'!$A$1:$B$307,2,0),IF(M626="IPC",VLOOKUP(J626,'INDICES IPC'!$A$7:$E$1003,2,0),0)),"")</f>
        <v>0</v>
      </c>
      <c r="L626" s="58" t="str">
        <f t="shared" si="29"/>
        <v/>
      </c>
      <c r="M626" s="82"/>
      <c r="N626" s="233">
        <f t="shared" si="30"/>
        <v>0</v>
      </c>
    </row>
    <row r="627" spans="3:14" ht="15.75" x14ac:dyDescent="0.2">
      <c r="C627" s="14">
        <f t="shared" si="31"/>
        <v>580</v>
      </c>
      <c r="D627" s="77"/>
      <c r="E627" s="77"/>
      <c r="F627" s="77"/>
      <c r="G627" s="81"/>
      <c r="H627" s="79"/>
      <c r="I627" s="57">
        <f>IFERROR(IF(M627="ICCP- ICOCIV",VLOOKUP(H627,'INDICES-ICOCIV'!$A$1:$B$313,2,0),IF(M627="IPC",VLOOKUP(H627,'INDICES IPC'!$A$7:$E$1003,2,0),0)),"")</f>
        <v>0</v>
      </c>
      <c r="J627" s="79"/>
      <c r="K627" s="57">
        <f>IFERROR(IF(M627="ICCP- ICOCIV",VLOOKUP(J627,'INDICES-ICOCIV'!$A$1:$B$307,2,0),IF(M627="IPC",VLOOKUP(J627,'INDICES IPC'!$A$7:$E$1003,2,0),0)),"")</f>
        <v>0</v>
      </c>
      <c r="L627" s="58" t="str">
        <f t="shared" si="29"/>
        <v/>
      </c>
      <c r="M627" s="82"/>
      <c r="N627" s="233">
        <f t="shared" si="30"/>
        <v>0</v>
      </c>
    </row>
    <row r="628" spans="3:14" ht="15.75" x14ac:dyDescent="0.2">
      <c r="C628" s="14">
        <f t="shared" si="31"/>
        <v>581</v>
      </c>
      <c r="D628" s="77"/>
      <c r="E628" s="77"/>
      <c r="F628" s="77"/>
      <c r="G628" s="81"/>
      <c r="H628" s="79"/>
      <c r="I628" s="57">
        <f>IFERROR(IF(M628="ICCP- ICOCIV",VLOOKUP(H628,'INDICES-ICOCIV'!$A$1:$B$313,2,0),IF(M628="IPC",VLOOKUP(H628,'INDICES IPC'!$A$7:$E$1003,2,0),0)),"")</f>
        <v>0</v>
      </c>
      <c r="J628" s="79"/>
      <c r="K628" s="57">
        <f>IFERROR(IF(M628="ICCP- ICOCIV",VLOOKUP(J628,'INDICES-ICOCIV'!$A$1:$B$307,2,0),IF(M628="IPC",VLOOKUP(J628,'INDICES IPC'!$A$7:$E$1003,2,0),0)),"")</f>
        <v>0</v>
      </c>
      <c r="L628" s="58" t="str">
        <f t="shared" si="29"/>
        <v/>
      </c>
      <c r="M628" s="82"/>
      <c r="N628" s="233">
        <f t="shared" si="30"/>
        <v>0</v>
      </c>
    </row>
    <row r="629" spans="3:14" ht="15.75" x14ac:dyDescent="0.2">
      <c r="C629" s="14">
        <f t="shared" si="31"/>
        <v>582</v>
      </c>
      <c r="D629" s="77"/>
      <c r="E629" s="77"/>
      <c r="F629" s="77"/>
      <c r="G629" s="81"/>
      <c r="H629" s="79"/>
      <c r="I629" s="57">
        <f>IFERROR(IF(M629="ICCP- ICOCIV",VLOOKUP(H629,'INDICES-ICOCIV'!$A$1:$B$313,2,0),IF(M629="IPC",VLOOKUP(H629,'INDICES IPC'!$A$7:$E$1003,2,0),0)),"")</f>
        <v>0</v>
      </c>
      <c r="J629" s="79"/>
      <c r="K629" s="57">
        <f>IFERROR(IF(M629="ICCP- ICOCIV",VLOOKUP(J629,'INDICES-ICOCIV'!$A$1:$B$307,2,0),IF(M629="IPC",VLOOKUP(J629,'INDICES IPC'!$A$7:$E$1003,2,0),0)),"")</f>
        <v>0</v>
      </c>
      <c r="L629" s="58" t="str">
        <f t="shared" si="29"/>
        <v/>
      </c>
      <c r="M629" s="82"/>
      <c r="N629" s="233">
        <f t="shared" si="30"/>
        <v>0</v>
      </c>
    </row>
    <row r="630" spans="3:14" ht="15.75" x14ac:dyDescent="0.2">
      <c r="C630" s="14">
        <f t="shared" si="31"/>
        <v>583</v>
      </c>
      <c r="D630" s="77"/>
      <c r="E630" s="77"/>
      <c r="F630" s="77"/>
      <c r="G630" s="81"/>
      <c r="H630" s="79"/>
      <c r="I630" s="57">
        <f>IFERROR(IF(M630="ICCP- ICOCIV",VLOOKUP(H630,'INDICES-ICOCIV'!$A$1:$B$313,2,0),IF(M630="IPC",VLOOKUP(H630,'INDICES IPC'!$A$7:$E$1003,2,0),0)),"")</f>
        <v>0</v>
      </c>
      <c r="J630" s="79"/>
      <c r="K630" s="57">
        <f>IFERROR(IF(M630="ICCP- ICOCIV",VLOOKUP(J630,'INDICES-ICOCIV'!$A$1:$B$307,2,0),IF(M630="IPC",VLOOKUP(J630,'INDICES IPC'!$A$7:$E$1003,2,0),0)),"")</f>
        <v>0</v>
      </c>
      <c r="L630" s="58" t="str">
        <f t="shared" si="29"/>
        <v/>
      </c>
      <c r="M630" s="82"/>
      <c r="N630" s="233">
        <f t="shared" si="30"/>
        <v>0</v>
      </c>
    </row>
    <row r="631" spans="3:14" ht="15.75" x14ac:dyDescent="0.2">
      <c r="C631" s="14">
        <f t="shared" si="31"/>
        <v>584</v>
      </c>
      <c r="D631" s="77"/>
      <c r="E631" s="77"/>
      <c r="F631" s="77"/>
      <c r="G631" s="81"/>
      <c r="H631" s="79"/>
      <c r="I631" s="57">
        <f>IFERROR(IF(M631="ICCP- ICOCIV",VLOOKUP(H631,'INDICES-ICOCIV'!$A$1:$B$313,2,0),IF(M631="IPC",VLOOKUP(H631,'INDICES IPC'!$A$7:$E$1003,2,0),0)),"")</f>
        <v>0</v>
      </c>
      <c r="J631" s="79"/>
      <c r="K631" s="57">
        <f>IFERROR(IF(M631="ICCP- ICOCIV",VLOOKUP(J631,'INDICES-ICOCIV'!$A$1:$B$307,2,0),IF(M631="IPC",VLOOKUP(J631,'INDICES IPC'!$A$7:$E$1003,2,0),0)),"")</f>
        <v>0</v>
      </c>
      <c r="L631" s="58" t="str">
        <f t="shared" si="29"/>
        <v/>
      </c>
      <c r="M631" s="82"/>
      <c r="N631" s="233">
        <f t="shared" si="30"/>
        <v>0</v>
      </c>
    </row>
    <row r="632" spans="3:14" ht="15.75" x14ac:dyDescent="0.2">
      <c r="C632" s="14">
        <f t="shared" si="31"/>
        <v>585</v>
      </c>
      <c r="D632" s="77"/>
      <c r="E632" s="77"/>
      <c r="F632" s="77"/>
      <c r="G632" s="81"/>
      <c r="H632" s="79"/>
      <c r="I632" s="57">
        <f>IFERROR(IF(M632="ICCP- ICOCIV",VLOOKUP(H632,'INDICES-ICOCIV'!$A$1:$B$313,2,0),IF(M632="IPC",VLOOKUP(H632,'INDICES IPC'!$A$7:$E$1003,2,0),0)),"")</f>
        <v>0</v>
      </c>
      <c r="J632" s="79"/>
      <c r="K632" s="57">
        <f>IFERROR(IF(M632="ICCP- ICOCIV",VLOOKUP(J632,'INDICES-ICOCIV'!$A$1:$B$307,2,0),IF(M632="IPC",VLOOKUP(J632,'INDICES IPC'!$A$7:$E$1003,2,0),0)),"")</f>
        <v>0</v>
      </c>
      <c r="L632" s="58" t="str">
        <f t="shared" si="29"/>
        <v/>
      </c>
      <c r="M632" s="82"/>
      <c r="N632" s="233">
        <f t="shared" si="30"/>
        <v>0</v>
      </c>
    </row>
    <row r="633" spans="3:14" ht="15.75" x14ac:dyDescent="0.2">
      <c r="C633" s="14">
        <f t="shared" si="31"/>
        <v>586</v>
      </c>
      <c r="D633" s="77"/>
      <c r="E633" s="77"/>
      <c r="F633" s="77"/>
      <c r="G633" s="81"/>
      <c r="H633" s="79"/>
      <c r="I633" s="57">
        <f>IFERROR(IF(M633="ICCP- ICOCIV",VLOOKUP(H633,'INDICES-ICOCIV'!$A$1:$B$313,2,0),IF(M633="IPC",VLOOKUP(H633,'INDICES IPC'!$A$7:$E$1003,2,0),0)),"")</f>
        <v>0</v>
      </c>
      <c r="J633" s="79"/>
      <c r="K633" s="57">
        <f>IFERROR(IF(M633="ICCP- ICOCIV",VLOOKUP(J633,'INDICES-ICOCIV'!$A$1:$B$307,2,0),IF(M633="IPC",VLOOKUP(J633,'INDICES IPC'!$A$7:$E$1003,2,0),0)),"")</f>
        <v>0</v>
      </c>
      <c r="L633" s="58" t="str">
        <f t="shared" si="29"/>
        <v/>
      </c>
      <c r="M633" s="82"/>
      <c r="N633" s="233">
        <f t="shared" si="30"/>
        <v>0</v>
      </c>
    </row>
    <row r="634" spans="3:14" ht="15.75" x14ac:dyDescent="0.2">
      <c r="C634" s="14">
        <f t="shared" si="31"/>
        <v>587</v>
      </c>
      <c r="D634" s="77"/>
      <c r="E634" s="77"/>
      <c r="F634" s="77"/>
      <c r="G634" s="81"/>
      <c r="H634" s="79"/>
      <c r="I634" s="57">
        <f>IFERROR(IF(M634="ICCP- ICOCIV",VLOOKUP(H634,'INDICES-ICOCIV'!$A$1:$B$313,2,0),IF(M634="IPC",VLOOKUP(H634,'INDICES IPC'!$A$7:$E$1003,2,0),0)),"")</f>
        <v>0</v>
      </c>
      <c r="J634" s="79"/>
      <c r="K634" s="57">
        <f>IFERROR(IF(M634="ICCP- ICOCIV",VLOOKUP(J634,'INDICES-ICOCIV'!$A$1:$B$307,2,0),IF(M634="IPC",VLOOKUP(J634,'INDICES IPC'!$A$7:$E$1003,2,0),0)),"")</f>
        <v>0</v>
      </c>
      <c r="L634" s="58" t="str">
        <f t="shared" si="29"/>
        <v/>
      </c>
      <c r="M634" s="82"/>
      <c r="N634" s="233">
        <f t="shared" si="30"/>
        <v>0</v>
      </c>
    </row>
    <row r="635" spans="3:14" ht="15.75" x14ac:dyDescent="0.2">
      <c r="C635" s="14">
        <f t="shared" si="31"/>
        <v>588</v>
      </c>
      <c r="D635" s="77"/>
      <c r="E635" s="77"/>
      <c r="F635" s="77"/>
      <c r="G635" s="81"/>
      <c r="H635" s="79"/>
      <c r="I635" s="57">
        <f>IFERROR(IF(M635="ICCP- ICOCIV",VLOOKUP(H635,'INDICES-ICOCIV'!$A$1:$B$313,2,0),IF(M635="IPC",VLOOKUP(H635,'INDICES IPC'!$A$7:$E$1003,2,0),0)),"")</f>
        <v>0</v>
      </c>
      <c r="J635" s="79"/>
      <c r="K635" s="57">
        <f>IFERROR(IF(M635="ICCP- ICOCIV",VLOOKUP(J635,'INDICES-ICOCIV'!$A$1:$B$307,2,0),IF(M635="IPC",VLOOKUP(J635,'INDICES IPC'!$A$7:$E$1003,2,0),0)),"")</f>
        <v>0</v>
      </c>
      <c r="L635" s="58" t="str">
        <f t="shared" si="29"/>
        <v/>
      </c>
      <c r="M635" s="82"/>
      <c r="N635" s="233">
        <f t="shared" si="30"/>
        <v>0</v>
      </c>
    </row>
    <row r="636" spans="3:14" ht="15.75" x14ac:dyDescent="0.2">
      <c r="C636" s="14">
        <f t="shared" si="31"/>
        <v>589</v>
      </c>
      <c r="D636" s="77"/>
      <c r="E636" s="77"/>
      <c r="F636" s="77"/>
      <c r="G636" s="81"/>
      <c r="H636" s="79"/>
      <c r="I636" s="57">
        <f>IFERROR(IF(M636="ICCP- ICOCIV",VLOOKUP(H636,'INDICES-ICOCIV'!$A$1:$B$313,2,0),IF(M636="IPC",VLOOKUP(H636,'INDICES IPC'!$A$7:$E$1003,2,0),0)),"")</f>
        <v>0</v>
      </c>
      <c r="J636" s="79"/>
      <c r="K636" s="57">
        <f>IFERROR(IF(M636="ICCP- ICOCIV",VLOOKUP(J636,'INDICES-ICOCIV'!$A$1:$B$307,2,0),IF(M636="IPC",VLOOKUP(J636,'INDICES IPC'!$A$7:$E$1003,2,0),0)),"")</f>
        <v>0</v>
      </c>
      <c r="L636" s="58" t="str">
        <f t="shared" si="29"/>
        <v/>
      </c>
      <c r="M636" s="82"/>
      <c r="N636" s="233">
        <f t="shared" si="30"/>
        <v>0</v>
      </c>
    </row>
    <row r="637" spans="3:14" ht="15.75" x14ac:dyDescent="0.2">
      <c r="C637" s="14">
        <f t="shared" si="31"/>
        <v>590</v>
      </c>
      <c r="D637" s="77"/>
      <c r="E637" s="77"/>
      <c r="F637" s="77"/>
      <c r="G637" s="81"/>
      <c r="H637" s="79"/>
      <c r="I637" s="57">
        <f>IFERROR(IF(M637="ICCP- ICOCIV",VLOOKUP(H637,'INDICES-ICOCIV'!$A$1:$B$313,2,0),IF(M637="IPC",VLOOKUP(H637,'INDICES IPC'!$A$7:$E$1003,2,0),0)),"")</f>
        <v>0</v>
      </c>
      <c r="J637" s="79"/>
      <c r="K637" s="57">
        <f>IFERROR(IF(M637="ICCP- ICOCIV",VLOOKUP(J637,'INDICES-ICOCIV'!$A$1:$B$307,2,0),IF(M637="IPC",VLOOKUP(J637,'INDICES IPC'!$A$7:$E$1003,2,0),0)),"")</f>
        <v>0</v>
      </c>
      <c r="L637" s="58" t="str">
        <f t="shared" si="29"/>
        <v/>
      </c>
      <c r="M637" s="82"/>
      <c r="N637" s="233">
        <f t="shared" si="30"/>
        <v>0</v>
      </c>
    </row>
    <row r="638" spans="3:14" ht="15.75" x14ac:dyDescent="0.2">
      <c r="C638" s="14">
        <f t="shared" si="31"/>
        <v>591</v>
      </c>
      <c r="D638" s="77"/>
      <c r="E638" s="77"/>
      <c r="F638" s="77"/>
      <c r="G638" s="81"/>
      <c r="H638" s="79"/>
      <c r="I638" s="57">
        <f>IFERROR(IF(M638="ICCP- ICOCIV",VLOOKUP(H638,'INDICES-ICOCIV'!$A$1:$B$313,2,0),IF(M638="IPC",VLOOKUP(H638,'INDICES IPC'!$A$7:$E$1003,2,0),0)),"")</f>
        <v>0</v>
      </c>
      <c r="J638" s="79"/>
      <c r="K638" s="57">
        <f>IFERROR(IF(M638="ICCP- ICOCIV",VLOOKUP(J638,'INDICES-ICOCIV'!$A$1:$B$307,2,0),IF(M638="IPC",VLOOKUP(J638,'INDICES IPC'!$A$7:$E$1003,2,0),0)),"")</f>
        <v>0</v>
      </c>
      <c r="L638" s="58" t="str">
        <f t="shared" si="29"/>
        <v/>
      </c>
      <c r="M638" s="82"/>
      <c r="N638" s="233">
        <f t="shared" si="30"/>
        <v>0</v>
      </c>
    </row>
    <row r="639" spans="3:14" ht="15.75" x14ac:dyDescent="0.2">
      <c r="C639" s="14">
        <f t="shared" si="31"/>
        <v>592</v>
      </c>
      <c r="D639" s="77"/>
      <c r="E639" s="77"/>
      <c r="F639" s="77"/>
      <c r="G639" s="81"/>
      <c r="H639" s="79"/>
      <c r="I639" s="57">
        <f>IFERROR(IF(M639="ICCP- ICOCIV",VLOOKUP(H639,'INDICES-ICOCIV'!$A$1:$B$313,2,0),IF(M639="IPC",VLOOKUP(H639,'INDICES IPC'!$A$7:$E$1003,2,0),0)),"")</f>
        <v>0</v>
      </c>
      <c r="J639" s="79"/>
      <c r="K639" s="57">
        <f>IFERROR(IF(M639="ICCP- ICOCIV",VLOOKUP(J639,'INDICES-ICOCIV'!$A$1:$B$307,2,0),IF(M639="IPC",VLOOKUP(J639,'INDICES IPC'!$A$7:$E$1003,2,0),0)),"")</f>
        <v>0</v>
      </c>
      <c r="L639" s="58" t="str">
        <f t="shared" si="29"/>
        <v/>
      </c>
      <c r="M639" s="82"/>
      <c r="N639" s="233">
        <f t="shared" si="30"/>
        <v>0</v>
      </c>
    </row>
    <row r="640" spans="3:14" ht="15.75" x14ac:dyDescent="0.2">
      <c r="C640" s="14">
        <f t="shared" si="31"/>
        <v>593</v>
      </c>
      <c r="D640" s="77"/>
      <c r="E640" s="77"/>
      <c r="F640" s="77"/>
      <c r="G640" s="81"/>
      <c r="H640" s="79"/>
      <c r="I640" s="57">
        <f>IFERROR(IF(M640="ICCP- ICOCIV",VLOOKUP(H640,'INDICES-ICOCIV'!$A$1:$B$313,2,0),IF(M640="IPC",VLOOKUP(H640,'INDICES IPC'!$A$7:$E$1003,2,0),0)),"")</f>
        <v>0</v>
      </c>
      <c r="J640" s="79"/>
      <c r="K640" s="57">
        <f>IFERROR(IF(M640="ICCP- ICOCIV",VLOOKUP(J640,'INDICES-ICOCIV'!$A$1:$B$307,2,0),IF(M640="IPC",VLOOKUP(J640,'INDICES IPC'!$A$7:$E$1003,2,0),0)),"")</f>
        <v>0</v>
      </c>
      <c r="L640" s="58" t="str">
        <f t="shared" si="29"/>
        <v/>
      </c>
      <c r="M640" s="82"/>
      <c r="N640" s="233">
        <f t="shared" si="30"/>
        <v>0</v>
      </c>
    </row>
    <row r="641" spans="3:14" ht="15.75" x14ac:dyDescent="0.2">
      <c r="C641" s="14">
        <f t="shared" si="31"/>
        <v>594</v>
      </c>
      <c r="D641" s="77"/>
      <c r="E641" s="77"/>
      <c r="F641" s="77"/>
      <c r="G641" s="81"/>
      <c r="H641" s="79"/>
      <c r="I641" s="57">
        <f>IFERROR(IF(M641="ICCP- ICOCIV",VLOOKUP(H641,'INDICES-ICOCIV'!$A$1:$B$313,2,0),IF(M641="IPC",VLOOKUP(H641,'INDICES IPC'!$A$7:$E$1003,2,0),0)),"")</f>
        <v>0</v>
      </c>
      <c r="J641" s="79"/>
      <c r="K641" s="57">
        <f>IFERROR(IF(M641="ICCP- ICOCIV",VLOOKUP(J641,'INDICES-ICOCIV'!$A$1:$B$307,2,0),IF(M641="IPC",VLOOKUP(J641,'INDICES IPC'!$A$7:$E$1003,2,0),0)),"")</f>
        <v>0</v>
      </c>
      <c r="L641" s="58" t="str">
        <f t="shared" si="29"/>
        <v/>
      </c>
      <c r="M641" s="82"/>
      <c r="N641" s="233">
        <f t="shared" si="30"/>
        <v>0</v>
      </c>
    </row>
    <row r="642" spans="3:14" ht="15.75" x14ac:dyDescent="0.2">
      <c r="C642" s="14">
        <f t="shared" si="31"/>
        <v>595</v>
      </c>
      <c r="D642" s="77"/>
      <c r="E642" s="77"/>
      <c r="F642" s="77"/>
      <c r="G642" s="81"/>
      <c r="H642" s="79"/>
      <c r="I642" s="57">
        <f>IFERROR(IF(M642="ICCP- ICOCIV",VLOOKUP(H642,'INDICES-ICOCIV'!$A$1:$B$313,2,0),IF(M642="IPC",VLOOKUP(H642,'INDICES IPC'!$A$7:$E$1003,2,0),0)),"")</f>
        <v>0</v>
      </c>
      <c r="J642" s="79"/>
      <c r="K642" s="57">
        <f>IFERROR(IF(M642="ICCP- ICOCIV",VLOOKUP(J642,'INDICES-ICOCIV'!$A$1:$B$307,2,0),IF(M642="IPC",VLOOKUP(J642,'INDICES IPC'!$A$7:$E$1003,2,0),0)),"")</f>
        <v>0</v>
      </c>
      <c r="L642" s="58" t="str">
        <f t="shared" si="29"/>
        <v/>
      </c>
      <c r="M642" s="82"/>
      <c r="N642" s="233">
        <f t="shared" si="30"/>
        <v>0</v>
      </c>
    </row>
    <row r="643" spans="3:14" ht="15.75" x14ac:dyDescent="0.2">
      <c r="C643" s="14">
        <f t="shared" si="31"/>
        <v>596</v>
      </c>
      <c r="D643" s="77"/>
      <c r="E643" s="77"/>
      <c r="F643" s="77"/>
      <c r="G643" s="81"/>
      <c r="H643" s="79"/>
      <c r="I643" s="57">
        <f>IFERROR(IF(M643="ICCP- ICOCIV",VLOOKUP(H643,'INDICES-ICOCIV'!$A$1:$B$313,2,0),IF(M643="IPC",VLOOKUP(H643,'INDICES IPC'!$A$7:$E$1003,2,0),0)),"")</f>
        <v>0</v>
      </c>
      <c r="J643" s="79"/>
      <c r="K643" s="57">
        <f>IFERROR(IF(M643="ICCP- ICOCIV",VLOOKUP(J643,'INDICES-ICOCIV'!$A$1:$B$307,2,0),IF(M643="IPC",VLOOKUP(J643,'INDICES IPC'!$A$7:$E$1003,2,0),0)),"")</f>
        <v>0</v>
      </c>
      <c r="L643" s="58" t="str">
        <f t="shared" si="29"/>
        <v/>
      </c>
      <c r="M643" s="82"/>
      <c r="N643" s="233">
        <f t="shared" si="30"/>
        <v>0</v>
      </c>
    </row>
    <row r="644" spans="3:14" ht="15.75" x14ac:dyDescent="0.2">
      <c r="C644" s="14">
        <f t="shared" si="31"/>
        <v>597</v>
      </c>
      <c r="D644" s="77"/>
      <c r="E644" s="77"/>
      <c r="F644" s="77"/>
      <c r="G644" s="81"/>
      <c r="H644" s="79"/>
      <c r="I644" s="57">
        <f>IFERROR(IF(M644="ICCP- ICOCIV",VLOOKUP(H644,'INDICES-ICOCIV'!$A$1:$B$313,2,0),IF(M644="IPC",VLOOKUP(H644,'INDICES IPC'!$A$7:$E$1003,2,0),0)),"")</f>
        <v>0</v>
      </c>
      <c r="J644" s="79"/>
      <c r="K644" s="57">
        <f>IFERROR(IF(M644="ICCP- ICOCIV",VLOOKUP(J644,'INDICES-ICOCIV'!$A$1:$B$307,2,0),IF(M644="IPC",VLOOKUP(J644,'INDICES IPC'!$A$7:$E$1003,2,0),0)),"")</f>
        <v>0</v>
      </c>
      <c r="L644" s="58" t="str">
        <f t="shared" si="29"/>
        <v/>
      </c>
      <c r="M644" s="82"/>
      <c r="N644" s="233">
        <f t="shared" si="30"/>
        <v>0</v>
      </c>
    </row>
    <row r="645" spans="3:14" ht="15.75" x14ac:dyDescent="0.2">
      <c r="C645" s="14">
        <f t="shared" si="31"/>
        <v>598</v>
      </c>
      <c r="D645" s="77"/>
      <c r="E645" s="77"/>
      <c r="F645" s="77"/>
      <c r="G645" s="81"/>
      <c r="H645" s="79"/>
      <c r="I645" s="57">
        <f>IFERROR(IF(M645="ICCP- ICOCIV",VLOOKUP(H645,'INDICES-ICOCIV'!$A$1:$B$313,2,0),IF(M645="IPC",VLOOKUP(H645,'INDICES IPC'!$A$7:$E$1003,2,0),0)),"")</f>
        <v>0</v>
      </c>
      <c r="J645" s="79"/>
      <c r="K645" s="57">
        <f>IFERROR(IF(M645="ICCP- ICOCIV",VLOOKUP(J645,'INDICES-ICOCIV'!$A$1:$B$307,2,0),IF(M645="IPC",VLOOKUP(J645,'INDICES IPC'!$A$7:$E$1003,2,0),0)),"")</f>
        <v>0</v>
      </c>
      <c r="L645" s="58" t="str">
        <f t="shared" si="29"/>
        <v/>
      </c>
      <c r="M645" s="82"/>
      <c r="N645" s="233">
        <f t="shared" si="30"/>
        <v>0</v>
      </c>
    </row>
    <row r="646" spans="3:14" ht="15.75" x14ac:dyDescent="0.2">
      <c r="C646" s="14">
        <f t="shared" si="31"/>
        <v>599</v>
      </c>
      <c r="D646" s="77"/>
      <c r="E646" s="77"/>
      <c r="F646" s="77"/>
      <c r="G646" s="81"/>
      <c r="H646" s="79"/>
      <c r="I646" s="57">
        <f>IFERROR(IF(M646="ICCP- ICOCIV",VLOOKUP(H646,'INDICES-ICOCIV'!$A$1:$B$313,2,0),IF(M646="IPC",VLOOKUP(H646,'INDICES IPC'!$A$7:$E$1003,2,0),0)),"")</f>
        <v>0</v>
      </c>
      <c r="J646" s="79"/>
      <c r="K646" s="57">
        <f>IFERROR(IF(M646="ICCP- ICOCIV",VLOOKUP(J646,'INDICES-ICOCIV'!$A$1:$B$307,2,0),IF(M646="IPC",VLOOKUP(J646,'INDICES IPC'!$A$7:$E$1003,2,0),0)),"")</f>
        <v>0</v>
      </c>
      <c r="L646" s="58" t="str">
        <f t="shared" si="29"/>
        <v/>
      </c>
      <c r="M646" s="82"/>
      <c r="N646" s="233">
        <f t="shared" si="30"/>
        <v>0</v>
      </c>
    </row>
    <row r="647" spans="3:14" ht="15.75" x14ac:dyDescent="0.2">
      <c r="C647" s="14">
        <f t="shared" si="31"/>
        <v>600</v>
      </c>
      <c r="D647" s="77"/>
      <c r="E647" s="77"/>
      <c r="F647" s="77"/>
      <c r="G647" s="81"/>
      <c r="H647" s="79"/>
      <c r="I647" s="57">
        <f>IFERROR(IF(M647="ICCP- ICOCIV",VLOOKUP(H647,'INDICES-ICOCIV'!$A$1:$B$313,2,0),IF(M647="IPC",VLOOKUP(H647,'INDICES IPC'!$A$7:$E$1003,2,0),0)),"")</f>
        <v>0</v>
      </c>
      <c r="J647" s="79"/>
      <c r="K647" s="57">
        <f>IFERROR(IF(M647="ICCP- ICOCIV",VLOOKUP(J647,'INDICES-ICOCIV'!$A$1:$B$307,2,0),IF(M647="IPC",VLOOKUP(J647,'INDICES IPC'!$A$7:$E$1003,2,0),0)),"")</f>
        <v>0</v>
      </c>
      <c r="L647" s="58" t="str">
        <f t="shared" si="29"/>
        <v/>
      </c>
      <c r="M647" s="82"/>
      <c r="N647" s="233">
        <f t="shared" si="30"/>
        <v>0</v>
      </c>
    </row>
    <row r="648" spans="3:14" ht="15.75" x14ac:dyDescent="0.2">
      <c r="C648" s="14">
        <f t="shared" si="31"/>
        <v>601</v>
      </c>
      <c r="D648" s="77"/>
      <c r="E648" s="77"/>
      <c r="F648" s="77"/>
      <c r="G648" s="81"/>
      <c r="H648" s="79"/>
      <c r="I648" s="57">
        <f>IFERROR(IF(M648="ICCP- ICOCIV",VLOOKUP(H648,'INDICES-ICOCIV'!$A$1:$B$313,2,0),IF(M648="IPC",VLOOKUP(H648,'INDICES IPC'!$A$7:$E$1003,2,0),0)),"")</f>
        <v>0</v>
      </c>
      <c r="J648" s="79"/>
      <c r="K648" s="57">
        <f>IFERROR(IF(M648="ICCP- ICOCIV",VLOOKUP(J648,'INDICES-ICOCIV'!$A$1:$B$307,2,0),IF(M648="IPC",VLOOKUP(J648,'INDICES IPC'!$A$7:$E$1003,2,0),0)),"")</f>
        <v>0</v>
      </c>
      <c r="L648" s="58" t="str">
        <f t="shared" si="29"/>
        <v/>
      </c>
      <c r="M648" s="82"/>
      <c r="N648" s="233">
        <f t="shared" si="30"/>
        <v>0</v>
      </c>
    </row>
    <row r="649" spans="3:14" ht="15.75" x14ac:dyDescent="0.2">
      <c r="C649" s="14">
        <f t="shared" si="31"/>
        <v>602</v>
      </c>
      <c r="D649" s="77"/>
      <c r="E649" s="77"/>
      <c r="F649" s="77"/>
      <c r="G649" s="81"/>
      <c r="H649" s="79"/>
      <c r="I649" s="57">
        <f>IFERROR(IF(M649="ICCP- ICOCIV",VLOOKUP(H649,'INDICES-ICOCIV'!$A$1:$B$313,2,0),IF(M649="IPC",VLOOKUP(H649,'INDICES IPC'!$A$7:$E$1003,2,0),0)),"")</f>
        <v>0</v>
      </c>
      <c r="J649" s="79"/>
      <c r="K649" s="57">
        <f>IFERROR(IF(M649="ICCP- ICOCIV",VLOOKUP(J649,'INDICES-ICOCIV'!$A$1:$B$307,2,0),IF(M649="IPC",VLOOKUP(J649,'INDICES IPC'!$A$7:$E$1003,2,0),0)),"")</f>
        <v>0</v>
      </c>
      <c r="L649" s="58" t="str">
        <f t="shared" si="29"/>
        <v/>
      </c>
      <c r="M649" s="82"/>
      <c r="N649" s="233">
        <f t="shared" si="30"/>
        <v>0</v>
      </c>
    </row>
    <row r="650" spans="3:14" ht="15.75" x14ac:dyDescent="0.2">
      <c r="C650" s="14">
        <f t="shared" si="31"/>
        <v>603</v>
      </c>
      <c r="D650" s="77"/>
      <c r="E650" s="77"/>
      <c r="F650" s="77"/>
      <c r="G650" s="81"/>
      <c r="H650" s="79"/>
      <c r="I650" s="57">
        <f>IFERROR(IF(M650="ICCP- ICOCIV",VLOOKUP(H650,'INDICES-ICOCIV'!$A$1:$B$313,2,0),IF(M650="IPC",VLOOKUP(H650,'INDICES IPC'!$A$7:$E$1003,2,0),0)),"")</f>
        <v>0</v>
      </c>
      <c r="J650" s="79"/>
      <c r="K650" s="57">
        <f>IFERROR(IF(M650="ICCP- ICOCIV",VLOOKUP(J650,'INDICES-ICOCIV'!$A$1:$B$307,2,0),IF(M650="IPC",VLOOKUP(J650,'INDICES IPC'!$A$7:$E$1003,2,0),0)),"")</f>
        <v>0</v>
      </c>
      <c r="L650" s="58" t="str">
        <f t="shared" si="29"/>
        <v/>
      </c>
      <c r="M650" s="82"/>
      <c r="N650" s="233">
        <f t="shared" si="30"/>
        <v>0</v>
      </c>
    </row>
    <row r="651" spans="3:14" ht="15.75" x14ac:dyDescent="0.2">
      <c r="C651" s="14">
        <f t="shared" si="31"/>
        <v>604</v>
      </c>
      <c r="D651" s="77"/>
      <c r="E651" s="77"/>
      <c r="F651" s="77"/>
      <c r="G651" s="81"/>
      <c r="H651" s="79"/>
      <c r="I651" s="57">
        <f>IFERROR(IF(M651="ICCP- ICOCIV",VLOOKUP(H651,'INDICES-ICOCIV'!$A$1:$B$313,2,0),IF(M651="IPC",VLOOKUP(H651,'INDICES IPC'!$A$7:$E$1003,2,0),0)),"")</f>
        <v>0</v>
      </c>
      <c r="J651" s="79"/>
      <c r="K651" s="57">
        <f>IFERROR(IF(M651="ICCP- ICOCIV",VLOOKUP(J651,'INDICES-ICOCIV'!$A$1:$B$307,2,0),IF(M651="IPC",VLOOKUP(J651,'INDICES IPC'!$A$7:$E$1003,2,0),0)),"")</f>
        <v>0</v>
      </c>
      <c r="L651" s="58" t="str">
        <f t="shared" si="29"/>
        <v/>
      </c>
      <c r="M651" s="82"/>
      <c r="N651" s="233">
        <f t="shared" si="30"/>
        <v>0</v>
      </c>
    </row>
    <row r="652" spans="3:14" ht="15.75" x14ac:dyDescent="0.2">
      <c r="C652" s="14">
        <f t="shared" si="31"/>
        <v>605</v>
      </c>
      <c r="D652" s="77"/>
      <c r="E652" s="77"/>
      <c r="F652" s="77"/>
      <c r="G652" s="81"/>
      <c r="H652" s="79"/>
      <c r="I652" s="57">
        <f>IFERROR(IF(M652="ICCP- ICOCIV",VLOOKUP(H652,'INDICES-ICOCIV'!$A$1:$B$313,2,0),IF(M652="IPC",VLOOKUP(H652,'INDICES IPC'!$A$7:$E$1003,2,0),0)),"")</f>
        <v>0</v>
      </c>
      <c r="J652" s="79"/>
      <c r="K652" s="57">
        <f>IFERROR(IF(M652="ICCP- ICOCIV",VLOOKUP(J652,'INDICES-ICOCIV'!$A$1:$B$307,2,0),IF(M652="IPC",VLOOKUP(J652,'INDICES IPC'!$A$7:$E$1003,2,0),0)),"")</f>
        <v>0</v>
      </c>
      <c r="L652" s="58" t="str">
        <f t="shared" si="29"/>
        <v/>
      </c>
      <c r="M652" s="82"/>
      <c r="N652" s="233">
        <f t="shared" si="30"/>
        <v>0</v>
      </c>
    </row>
    <row r="653" spans="3:14" ht="15.75" x14ac:dyDescent="0.2">
      <c r="C653" s="14">
        <f t="shared" si="31"/>
        <v>606</v>
      </c>
      <c r="D653" s="77"/>
      <c r="E653" s="77"/>
      <c r="F653" s="77"/>
      <c r="G653" s="81"/>
      <c r="H653" s="79"/>
      <c r="I653" s="57">
        <f>IFERROR(IF(M653="ICCP- ICOCIV",VLOOKUP(H653,'INDICES-ICOCIV'!$A$1:$B$313,2,0),IF(M653="IPC",VLOOKUP(H653,'INDICES IPC'!$A$7:$E$1003,2,0),0)),"")</f>
        <v>0</v>
      </c>
      <c r="J653" s="79"/>
      <c r="K653" s="57">
        <f>IFERROR(IF(M653="ICCP- ICOCIV",VLOOKUP(J653,'INDICES-ICOCIV'!$A$1:$B$307,2,0),IF(M653="IPC",VLOOKUP(J653,'INDICES IPC'!$A$7:$E$1003,2,0),0)),"")</f>
        <v>0</v>
      </c>
      <c r="L653" s="58" t="str">
        <f t="shared" si="29"/>
        <v/>
      </c>
      <c r="M653" s="82"/>
      <c r="N653" s="233">
        <f t="shared" si="30"/>
        <v>0</v>
      </c>
    </row>
    <row r="654" spans="3:14" ht="15.75" x14ac:dyDescent="0.2">
      <c r="C654" s="14">
        <f t="shared" si="31"/>
        <v>607</v>
      </c>
      <c r="D654" s="77"/>
      <c r="E654" s="77"/>
      <c r="F654" s="77"/>
      <c r="G654" s="81"/>
      <c r="H654" s="79"/>
      <c r="I654" s="57">
        <f>IFERROR(IF(M654="ICCP- ICOCIV",VLOOKUP(H654,'INDICES-ICOCIV'!$A$1:$B$313,2,0),IF(M654="IPC",VLOOKUP(H654,'INDICES IPC'!$A$7:$E$1003,2,0),0)),"")</f>
        <v>0</v>
      </c>
      <c r="J654" s="79"/>
      <c r="K654" s="57">
        <f>IFERROR(IF(M654="ICCP- ICOCIV",VLOOKUP(J654,'INDICES-ICOCIV'!$A$1:$B$307,2,0),IF(M654="IPC",VLOOKUP(J654,'INDICES IPC'!$A$7:$E$1003,2,0),0)),"")</f>
        <v>0</v>
      </c>
      <c r="L654" s="58" t="str">
        <f t="shared" si="29"/>
        <v/>
      </c>
      <c r="M654" s="82"/>
      <c r="N654" s="233">
        <f t="shared" si="30"/>
        <v>0</v>
      </c>
    </row>
    <row r="655" spans="3:14" ht="15.75" x14ac:dyDescent="0.2">
      <c r="C655" s="14">
        <f t="shared" si="31"/>
        <v>608</v>
      </c>
      <c r="D655" s="77"/>
      <c r="E655" s="77"/>
      <c r="F655" s="77"/>
      <c r="G655" s="81"/>
      <c r="H655" s="79"/>
      <c r="I655" s="57">
        <f>IFERROR(IF(M655="ICCP- ICOCIV",VLOOKUP(H655,'INDICES-ICOCIV'!$A$1:$B$313,2,0),IF(M655="IPC",VLOOKUP(H655,'INDICES IPC'!$A$7:$E$1003,2,0),0)),"")</f>
        <v>0</v>
      </c>
      <c r="J655" s="79"/>
      <c r="K655" s="57">
        <f>IFERROR(IF(M655="ICCP- ICOCIV",VLOOKUP(J655,'INDICES-ICOCIV'!$A$1:$B$307,2,0),IF(M655="IPC",VLOOKUP(J655,'INDICES IPC'!$A$7:$E$1003,2,0),0)),"")</f>
        <v>0</v>
      </c>
      <c r="L655" s="58" t="str">
        <f t="shared" si="29"/>
        <v/>
      </c>
      <c r="M655" s="82"/>
      <c r="N655" s="233">
        <f t="shared" si="30"/>
        <v>0</v>
      </c>
    </row>
    <row r="656" spans="3:14" ht="15.75" x14ac:dyDescent="0.2">
      <c r="C656" s="14">
        <f t="shared" si="31"/>
        <v>609</v>
      </c>
      <c r="D656" s="77"/>
      <c r="E656" s="77"/>
      <c r="F656" s="77"/>
      <c r="G656" s="81"/>
      <c r="H656" s="79"/>
      <c r="I656" s="57">
        <f>IFERROR(IF(M656="ICCP- ICOCIV",VLOOKUP(H656,'INDICES-ICOCIV'!$A$1:$B$313,2,0),IF(M656="IPC",VLOOKUP(H656,'INDICES IPC'!$A$7:$E$1003,2,0),0)),"")</f>
        <v>0</v>
      </c>
      <c r="J656" s="79"/>
      <c r="K656" s="57">
        <f>IFERROR(IF(M656="ICCP- ICOCIV",VLOOKUP(J656,'INDICES-ICOCIV'!$A$1:$B$307,2,0),IF(M656="IPC",VLOOKUP(J656,'INDICES IPC'!$A$7:$E$1003,2,0),0)),"")</f>
        <v>0</v>
      </c>
      <c r="L656" s="58" t="str">
        <f t="shared" si="29"/>
        <v/>
      </c>
      <c r="M656" s="82"/>
      <c r="N656" s="233">
        <f t="shared" si="30"/>
        <v>0</v>
      </c>
    </row>
    <row r="657" spans="3:14" ht="15.75" x14ac:dyDescent="0.2">
      <c r="C657" s="14">
        <f t="shared" si="31"/>
        <v>610</v>
      </c>
      <c r="D657" s="77"/>
      <c r="E657" s="77"/>
      <c r="F657" s="77"/>
      <c r="G657" s="81"/>
      <c r="H657" s="79"/>
      <c r="I657" s="57">
        <f>IFERROR(IF(M657="ICCP- ICOCIV",VLOOKUP(H657,'INDICES-ICOCIV'!$A$1:$B$313,2,0),IF(M657="IPC",VLOOKUP(H657,'INDICES IPC'!$A$7:$E$1003,2,0),0)),"")</f>
        <v>0</v>
      </c>
      <c r="J657" s="79"/>
      <c r="K657" s="57">
        <f>IFERROR(IF(M657="ICCP- ICOCIV",VLOOKUP(J657,'INDICES-ICOCIV'!$A$1:$B$307,2,0),IF(M657="IPC",VLOOKUP(J657,'INDICES IPC'!$A$7:$E$1003,2,0),0)),"")</f>
        <v>0</v>
      </c>
      <c r="L657" s="58" t="str">
        <f t="shared" ref="L657:L715" si="32">+IFERROR((K657/I657),"")</f>
        <v/>
      </c>
      <c r="M657" s="82"/>
      <c r="N657" s="233">
        <f t="shared" ref="N657:N720" si="33">IFERROR(G657*L657,0)</f>
        <v>0</v>
      </c>
    </row>
    <row r="658" spans="3:14" ht="15.75" x14ac:dyDescent="0.2">
      <c r="C658" s="14">
        <f t="shared" ref="C658:C721" si="34">+C657+1</f>
        <v>611</v>
      </c>
      <c r="D658" s="77"/>
      <c r="E658" s="77"/>
      <c r="F658" s="77"/>
      <c r="G658" s="81"/>
      <c r="H658" s="79"/>
      <c r="I658" s="57">
        <f>IFERROR(IF(M658="ICCP- ICOCIV",VLOOKUP(H658,'INDICES-ICOCIV'!$A$1:$B$313,2,0),IF(M658="IPC",VLOOKUP(H658,'INDICES IPC'!$A$7:$E$1003,2,0),0)),"")</f>
        <v>0</v>
      </c>
      <c r="J658" s="79"/>
      <c r="K658" s="57">
        <f>IFERROR(IF(M658="ICCP- ICOCIV",VLOOKUP(J658,'INDICES-ICOCIV'!$A$1:$B$307,2,0),IF(M658="IPC",VLOOKUP(J658,'INDICES IPC'!$A$7:$E$1003,2,0),0)),"")</f>
        <v>0</v>
      </c>
      <c r="L658" s="58" t="str">
        <f t="shared" si="32"/>
        <v/>
      </c>
      <c r="M658" s="82"/>
      <c r="N658" s="233">
        <f t="shared" si="33"/>
        <v>0</v>
      </c>
    </row>
    <row r="659" spans="3:14" ht="15.75" x14ac:dyDescent="0.2">
      <c r="C659" s="14">
        <f t="shared" si="34"/>
        <v>612</v>
      </c>
      <c r="D659" s="77"/>
      <c r="E659" s="77"/>
      <c r="F659" s="77"/>
      <c r="G659" s="81"/>
      <c r="H659" s="79"/>
      <c r="I659" s="57">
        <f>IFERROR(IF(M659="ICCP- ICOCIV",VLOOKUP(H659,'INDICES-ICOCIV'!$A$1:$B$313,2,0),IF(M659="IPC",VLOOKUP(H659,'INDICES IPC'!$A$7:$E$1003,2,0),0)),"")</f>
        <v>0</v>
      </c>
      <c r="J659" s="79"/>
      <c r="K659" s="57">
        <f>IFERROR(IF(M659="ICCP- ICOCIV",VLOOKUP(J659,'INDICES-ICOCIV'!$A$1:$B$307,2,0),IF(M659="IPC",VLOOKUP(J659,'INDICES IPC'!$A$7:$E$1003,2,0),0)),"")</f>
        <v>0</v>
      </c>
      <c r="L659" s="58" t="str">
        <f t="shared" si="32"/>
        <v/>
      </c>
      <c r="M659" s="82"/>
      <c r="N659" s="233">
        <f t="shared" si="33"/>
        <v>0</v>
      </c>
    </row>
    <row r="660" spans="3:14" ht="15.75" x14ac:dyDescent="0.2">
      <c r="C660" s="14">
        <f t="shared" si="34"/>
        <v>613</v>
      </c>
      <c r="D660" s="77"/>
      <c r="E660" s="77"/>
      <c r="F660" s="77"/>
      <c r="G660" s="81"/>
      <c r="H660" s="79"/>
      <c r="I660" s="57">
        <f>IFERROR(IF(M660="ICCP- ICOCIV",VLOOKUP(H660,'INDICES-ICOCIV'!$A$1:$B$313,2,0),IF(M660="IPC",VLOOKUP(H660,'INDICES IPC'!$A$7:$E$1003,2,0),0)),"")</f>
        <v>0</v>
      </c>
      <c r="J660" s="79"/>
      <c r="K660" s="57">
        <f>IFERROR(IF(M660="ICCP- ICOCIV",VLOOKUP(J660,'INDICES-ICOCIV'!$A$1:$B$307,2,0),IF(M660="IPC",VLOOKUP(J660,'INDICES IPC'!$A$7:$E$1003,2,0),0)),"")</f>
        <v>0</v>
      </c>
      <c r="L660" s="58" t="str">
        <f t="shared" si="32"/>
        <v/>
      </c>
      <c r="M660" s="82"/>
      <c r="N660" s="233">
        <f t="shared" si="33"/>
        <v>0</v>
      </c>
    </row>
    <row r="661" spans="3:14" ht="15.75" x14ac:dyDescent="0.2">
      <c r="C661" s="14">
        <f t="shared" si="34"/>
        <v>614</v>
      </c>
      <c r="D661" s="77"/>
      <c r="E661" s="77"/>
      <c r="F661" s="77"/>
      <c r="G661" s="81"/>
      <c r="H661" s="79"/>
      <c r="I661" s="57">
        <f>IFERROR(IF(M661="ICCP- ICOCIV",VLOOKUP(H661,'INDICES-ICOCIV'!$A$1:$B$313,2,0),IF(M661="IPC",VLOOKUP(H661,'INDICES IPC'!$A$7:$E$1003,2,0),0)),"")</f>
        <v>0</v>
      </c>
      <c r="J661" s="79"/>
      <c r="K661" s="57">
        <f>IFERROR(IF(M661="ICCP- ICOCIV",VLOOKUP(J661,'INDICES-ICOCIV'!$A$1:$B$307,2,0),IF(M661="IPC",VLOOKUP(J661,'INDICES IPC'!$A$7:$E$1003,2,0),0)),"")</f>
        <v>0</v>
      </c>
      <c r="L661" s="58" t="str">
        <f t="shared" si="32"/>
        <v/>
      </c>
      <c r="M661" s="82"/>
      <c r="N661" s="233">
        <f t="shared" si="33"/>
        <v>0</v>
      </c>
    </row>
    <row r="662" spans="3:14" ht="15.75" x14ac:dyDescent="0.2">
      <c r="C662" s="14">
        <f t="shared" si="34"/>
        <v>615</v>
      </c>
      <c r="D662" s="77"/>
      <c r="E662" s="77"/>
      <c r="F662" s="77"/>
      <c r="G662" s="81"/>
      <c r="H662" s="79"/>
      <c r="I662" s="57">
        <f>IFERROR(IF(M662="ICCP- ICOCIV",VLOOKUP(H662,'INDICES-ICOCIV'!$A$1:$B$313,2,0),IF(M662="IPC",VLOOKUP(H662,'INDICES IPC'!$A$7:$E$1003,2,0),0)),"")</f>
        <v>0</v>
      </c>
      <c r="J662" s="79"/>
      <c r="K662" s="57">
        <f>IFERROR(IF(M662="ICCP- ICOCIV",VLOOKUP(J662,'INDICES-ICOCIV'!$A$1:$B$307,2,0),IF(M662="IPC",VLOOKUP(J662,'INDICES IPC'!$A$7:$E$1003,2,0),0)),"")</f>
        <v>0</v>
      </c>
      <c r="L662" s="58" t="str">
        <f t="shared" si="32"/>
        <v/>
      </c>
      <c r="M662" s="82"/>
      <c r="N662" s="233">
        <f t="shared" si="33"/>
        <v>0</v>
      </c>
    </row>
    <row r="663" spans="3:14" ht="15.75" x14ac:dyDescent="0.2">
      <c r="C663" s="14">
        <f t="shared" si="34"/>
        <v>616</v>
      </c>
      <c r="D663" s="77"/>
      <c r="E663" s="77"/>
      <c r="F663" s="77"/>
      <c r="G663" s="81"/>
      <c r="H663" s="79"/>
      <c r="I663" s="57">
        <f>IFERROR(IF(M663="ICCP- ICOCIV",VLOOKUP(H663,'INDICES-ICOCIV'!$A$1:$B$313,2,0),IF(M663="IPC",VLOOKUP(H663,'INDICES IPC'!$A$7:$E$1003,2,0),0)),"")</f>
        <v>0</v>
      </c>
      <c r="J663" s="79"/>
      <c r="K663" s="57">
        <f>IFERROR(IF(M663="ICCP- ICOCIV",VLOOKUP(J663,'INDICES-ICOCIV'!$A$1:$B$307,2,0),IF(M663="IPC",VLOOKUP(J663,'INDICES IPC'!$A$7:$E$1003,2,0),0)),"")</f>
        <v>0</v>
      </c>
      <c r="L663" s="58" t="str">
        <f t="shared" si="32"/>
        <v/>
      </c>
      <c r="M663" s="82"/>
      <c r="N663" s="233">
        <f t="shared" si="33"/>
        <v>0</v>
      </c>
    </row>
    <row r="664" spans="3:14" ht="15.75" x14ac:dyDescent="0.2">
      <c r="C664" s="14">
        <f t="shared" si="34"/>
        <v>617</v>
      </c>
      <c r="D664" s="77"/>
      <c r="E664" s="77"/>
      <c r="F664" s="77"/>
      <c r="G664" s="81"/>
      <c r="H664" s="79"/>
      <c r="I664" s="57">
        <f>IFERROR(IF(M664="ICCP- ICOCIV",VLOOKUP(H664,'INDICES-ICOCIV'!$A$1:$B$313,2,0),IF(M664="IPC",VLOOKUP(H664,'INDICES IPC'!$A$7:$E$1003,2,0),0)),"")</f>
        <v>0</v>
      </c>
      <c r="J664" s="79"/>
      <c r="K664" s="57">
        <f>IFERROR(IF(M664="ICCP- ICOCIV",VLOOKUP(J664,'INDICES-ICOCIV'!$A$1:$B$307,2,0),IF(M664="IPC",VLOOKUP(J664,'INDICES IPC'!$A$7:$E$1003,2,0),0)),"")</f>
        <v>0</v>
      </c>
      <c r="L664" s="58" t="str">
        <f t="shared" si="32"/>
        <v/>
      </c>
      <c r="M664" s="82"/>
      <c r="N664" s="233">
        <f t="shared" si="33"/>
        <v>0</v>
      </c>
    </row>
    <row r="665" spans="3:14" ht="15.75" x14ac:dyDescent="0.2">
      <c r="C665" s="14">
        <f t="shared" si="34"/>
        <v>618</v>
      </c>
      <c r="D665" s="77"/>
      <c r="E665" s="77"/>
      <c r="F665" s="77"/>
      <c r="G665" s="81"/>
      <c r="H665" s="79"/>
      <c r="I665" s="57">
        <f>IFERROR(IF(M665="ICCP- ICOCIV",VLOOKUP(H665,'INDICES-ICOCIV'!$A$1:$B$313,2,0),IF(M665="IPC",VLOOKUP(H665,'INDICES IPC'!$A$7:$E$1003,2,0),0)),"")</f>
        <v>0</v>
      </c>
      <c r="J665" s="79"/>
      <c r="K665" s="57">
        <f>IFERROR(IF(M665="ICCP- ICOCIV",VLOOKUP(J665,'INDICES-ICOCIV'!$A$1:$B$307,2,0),IF(M665="IPC",VLOOKUP(J665,'INDICES IPC'!$A$7:$E$1003,2,0),0)),"")</f>
        <v>0</v>
      </c>
      <c r="L665" s="58" t="str">
        <f t="shared" si="32"/>
        <v/>
      </c>
      <c r="M665" s="82"/>
      <c r="N665" s="233">
        <f t="shared" si="33"/>
        <v>0</v>
      </c>
    </row>
    <row r="666" spans="3:14" ht="15.75" x14ac:dyDescent="0.2">
      <c r="C666" s="14">
        <f t="shared" si="34"/>
        <v>619</v>
      </c>
      <c r="D666" s="77"/>
      <c r="E666" s="77"/>
      <c r="F666" s="77"/>
      <c r="G666" s="81"/>
      <c r="H666" s="79"/>
      <c r="I666" s="57">
        <f>IFERROR(IF(M666="ICCP- ICOCIV",VLOOKUP(H666,'INDICES-ICOCIV'!$A$1:$B$313,2,0),IF(M666="IPC",VLOOKUP(H666,'INDICES IPC'!$A$7:$E$1003,2,0),0)),"")</f>
        <v>0</v>
      </c>
      <c r="J666" s="79"/>
      <c r="K666" s="57">
        <f>IFERROR(IF(M666="ICCP- ICOCIV",VLOOKUP(J666,'INDICES-ICOCIV'!$A$1:$B$307,2,0),IF(M666="IPC",VLOOKUP(J666,'INDICES IPC'!$A$7:$E$1003,2,0),0)),"")</f>
        <v>0</v>
      </c>
      <c r="L666" s="58" t="str">
        <f t="shared" si="32"/>
        <v/>
      </c>
      <c r="M666" s="82"/>
      <c r="N666" s="233">
        <f t="shared" si="33"/>
        <v>0</v>
      </c>
    </row>
    <row r="667" spans="3:14" ht="15.75" x14ac:dyDescent="0.2">
      <c r="C667" s="14">
        <f t="shared" si="34"/>
        <v>620</v>
      </c>
      <c r="D667" s="77"/>
      <c r="E667" s="77"/>
      <c r="F667" s="77"/>
      <c r="G667" s="81"/>
      <c r="H667" s="79"/>
      <c r="I667" s="57">
        <f>IFERROR(IF(M667="ICCP- ICOCIV",VLOOKUP(H667,'INDICES-ICOCIV'!$A$1:$B$313,2,0),IF(M667="IPC",VLOOKUP(H667,'INDICES IPC'!$A$7:$E$1003,2,0),0)),"")</f>
        <v>0</v>
      </c>
      <c r="J667" s="79"/>
      <c r="K667" s="57">
        <f>IFERROR(IF(M667="ICCP- ICOCIV",VLOOKUP(J667,'INDICES-ICOCIV'!$A$1:$B$307,2,0),IF(M667="IPC",VLOOKUP(J667,'INDICES IPC'!$A$7:$E$1003,2,0),0)),"")</f>
        <v>0</v>
      </c>
      <c r="L667" s="58" t="str">
        <f t="shared" si="32"/>
        <v/>
      </c>
      <c r="M667" s="82"/>
      <c r="N667" s="233">
        <f t="shared" si="33"/>
        <v>0</v>
      </c>
    </row>
    <row r="668" spans="3:14" ht="15.75" x14ac:dyDescent="0.2">
      <c r="C668" s="14">
        <f t="shared" si="34"/>
        <v>621</v>
      </c>
      <c r="D668" s="77"/>
      <c r="E668" s="77"/>
      <c r="F668" s="77"/>
      <c r="G668" s="81"/>
      <c r="H668" s="79"/>
      <c r="I668" s="57">
        <f>IFERROR(IF(M668="ICCP- ICOCIV",VLOOKUP(H668,'INDICES-ICOCIV'!$A$1:$B$313,2,0),IF(M668="IPC",VLOOKUP(H668,'INDICES IPC'!$A$7:$E$1003,2,0),0)),"")</f>
        <v>0</v>
      </c>
      <c r="J668" s="79"/>
      <c r="K668" s="57">
        <f>IFERROR(IF(M668="ICCP- ICOCIV",VLOOKUP(J668,'INDICES-ICOCIV'!$A$1:$B$307,2,0),IF(M668="IPC",VLOOKUP(J668,'INDICES IPC'!$A$7:$E$1003,2,0),0)),"")</f>
        <v>0</v>
      </c>
      <c r="L668" s="58" t="str">
        <f t="shared" si="32"/>
        <v/>
      </c>
      <c r="M668" s="82"/>
      <c r="N668" s="233">
        <f t="shared" si="33"/>
        <v>0</v>
      </c>
    </row>
    <row r="669" spans="3:14" ht="15.75" x14ac:dyDescent="0.2">
      <c r="C669" s="14">
        <f t="shared" si="34"/>
        <v>622</v>
      </c>
      <c r="D669" s="77"/>
      <c r="E669" s="77"/>
      <c r="F669" s="77"/>
      <c r="G669" s="81"/>
      <c r="H669" s="79"/>
      <c r="I669" s="57">
        <f>IFERROR(IF(M669="ICCP- ICOCIV",VLOOKUP(H669,'INDICES-ICOCIV'!$A$1:$B$313,2,0),IF(M669="IPC",VLOOKUP(H669,'INDICES IPC'!$A$7:$E$1003,2,0),0)),"")</f>
        <v>0</v>
      </c>
      <c r="J669" s="79"/>
      <c r="K669" s="57">
        <f>IFERROR(IF(M669="ICCP- ICOCIV",VLOOKUP(J669,'INDICES-ICOCIV'!$A$1:$B$307,2,0),IF(M669="IPC",VLOOKUP(J669,'INDICES IPC'!$A$7:$E$1003,2,0),0)),"")</f>
        <v>0</v>
      </c>
      <c r="L669" s="58" t="str">
        <f t="shared" si="32"/>
        <v/>
      </c>
      <c r="M669" s="82"/>
      <c r="N669" s="233">
        <f t="shared" si="33"/>
        <v>0</v>
      </c>
    </row>
    <row r="670" spans="3:14" ht="15.75" x14ac:dyDescent="0.2">
      <c r="C670" s="14">
        <f t="shared" si="34"/>
        <v>623</v>
      </c>
      <c r="D670" s="77"/>
      <c r="E670" s="77"/>
      <c r="F670" s="77"/>
      <c r="G670" s="81"/>
      <c r="H670" s="79"/>
      <c r="I670" s="57">
        <f>IFERROR(IF(M670="ICCP- ICOCIV",VLOOKUP(H670,'INDICES-ICOCIV'!$A$1:$B$313,2,0),IF(M670="IPC",VLOOKUP(H670,'INDICES IPC'!$A$7:$E$1003,2,0),0)),"")</f>
        <v>0</v>
      </c>
      <c r="J670" s="79"/>
      <c r="K670" s="57">
        <f>IFERROR(IF(M670="ICCP- ICOCIV",VLOOKUP(J670,'INDICES-ICOCIV'!$A$1:$B$307,2,0),IF(M670="IPC",VLOOKUP(J670,'INDICES IPC'!$A$7:$E$1003,2,0),0)),"")</f>
        <v>0</v>
      </c>
      <c r="L670" s="58" t="str">
        <f t="shared" si="32"/>
        <v/>
      </c>
      <c r="M670" s="82"/>
      <c r="N670" s="233">
        <f t="shared" si="33"/>
        <v>0</v>
      </c>
    </row>
    <row r="671" spans="3:14" ht="15.75" x14ac:dyDescent="0.2">
      <c r="C671" s="14">
        <f t="shared" si="34"/>
        <v>624</v>
      </c>
      <c r="D671" s="77"/>
      <c r="E671" s="77"/>
      <c r="F671" s="77"/>
      <c r="G671" s="81"/>
      <c r="H671" s="79"/>
      <c r="I671" s="57">
        <f>IFERROR(IF(M671="ICCP- ICOCIV",VLOOKUP(H671,'INDICES-ICOCIV'!$A$1:$B$313,2,0),IF(M671="IPC",VLOOKUP(H671,'INDICES IPC'!$A$7:$E$1003,2,0),0)),"")</f>
        <v>0</v>
      </c>
      <c r="J671" s="79"/>
      <c r="K671" s="57">
        <f>IFERROR(IF(M671="ICCP- ICOCIV",VLOOKUP(J671,'INDICES-ICOCIV'!$A$1:$B$307,2,0),IF(M671="IPC",VLOOKUP(J671,'INDICES IPC'!$A$7:$E$1003,2,0),0)),"")</f>
        <v>0</v>
      </c>
      <c r="L671" s="58" t="str">
        <f t="shared" si="32"/>
        <v/>
      </c>
      <c r="M671" s="82"/>
      <c r="N671" s="233">
        <f t="shared" si="33"/>
        <v>0</v>
      </c>
    </row>
    <row r="672" spans="3:14" ht="15.75" x14ac:dyDescent="0.2">
      <c r="C672" s="14">
        <f t="shared" si="34"/>
        <v>625</v>
      </c>
      <c r="D672" s="77"/>
      <c r="E672" s="77"/>
      <c r="F672" s="77"/>
      <c r="G672" s="81"/>
      <c r="H672" s="79"/>
      <c r="I672" s="57">
        <f>IFERROR(IF(M672="ICCP- ICOCIV",VLOOKUP(H672,'INDICES-ICOCIV'!$A$1:$B$313,2,0),IF(M672="IPC",VLOOKUP(H672,'INDICES IPC'!$A$7:$E$1003,2,0),0)),"")</f>
        <v>0</v>
      </c>
      <c r="J672" s="79"/>
      <c r="K672" s="57">
        <f>IFERROR(IF(M672="ICCP- ICOCIV",VLOOKUP(J672,'INDICES-ICOCIV'!$A$1:$B$307,2,0),IF(M672="IPC",VLOOKUP(J672,'INDICES IPC'!$A$7:$E$1003,2,0),0)),"")</f>
        <v>0</v>
      </c>
      <c r="L672" s="58" t="str">
        <f t="shared" si="32"/>
        <v/>
      </c>
      <c r="M672" s="82"/>
      <c r="N672" s="233">
        <f t="shared" si="33"/>
        <v>0</v>
      </c>
    </row>
    <row r="673" spans="3:14" ht="15.75" x14ac:dyDescent="0.2">
      <c r="C673" s="14">
        <f t="shared" si="34"/>
        <v>626</v>
      </c>
      <c r="D673" s="77"/>
      <c r="E673" s="77"/>
      <c r="F673" s="77"/>
      <c r="G673" s="81"/>
      <c r="H673" s="79"/>
      <c r="I673" s="57">
        <f>IFERROR(IF(M673="ICCP- ICOCIV",VLOOKUP(H673,'INDICES-ICOCIV'!$A$1:$B$313,2,0),IF(M673="IPC",VLOOKUP(H673,'INDICES IPC'!$A$7:$E$1003,2,0),0)),"")</f>
        <v>0</v>
      </c>
      <c r="J673" s="79"/>
      <c r="K673" s="57">
        <f>IFERROR(IF(M673="ICCP- ICOCIV",VLOOKUP(J673,'INDICES-ICOCIV'!$A$1:$B$307,2,0),IF(M673="IPC",VLOOKUP(J673,'INDICES IPC'!$A$7:$E$1003,2,0),0)),"")</f>
        <v>0</v>
      </c>
      <c r="L673" s="58" t="str">
        <f t="shared" si="32"/>
        <v/>
      </c>
      <c r="M673" s="82"/>
      <c r="N673" s="233">
        <f t="shared" si="33"/>
        <v>0</v>
      </c>
    </row>
    <row r="674" spans="3:14" ht="15.75" x14ac:dyDescent="0.2">
      <c r="C674" s="14">
        <f t="shared" si="34"/>
        <v>627</v>
      </c>
      <c r="D674" s="77"/>
      <c r="E674" s="77"/>
      <c r="F674" s="77"/>
      <c r="G674" s="81"/>
      <c r="H674" s="79"/>
      <c r="I674" s="57">
        <f>IFERROR(IF(M674="ICCP- ICOCIV",VLOOKUP(H674,'INDICES-ICOCIV'!$A$1:$B$313,2,0),IF(M674="IPC",VLOOKUP(H674,'INDICES IPC'!$A$7:$E$1003,2,0),0)),"")</f>
        <v>0</v>
      </c>
      <c r="J674" s="79"/>
      <c r="K674" s="57">
        <f>IFERROR(IF(M674="ICCP- ICOCIV",VLOOKUP(J674,'INDICES-ICOCIV'!$A$1:$B$307,2,0),IF(M674="IPC",VLOOKUP(J674,'INDICES IPC'!$A$7:$E$1003,2,0),0)),"")</f>
        <v>0</v>
      </c>
      <c r="L674" s="58" t="str">
        <f t="shared" si="32"/>
        <v/>
      </c>
      <c r="M674" s="82"/>
      <c r="N674" s="233">
        <f t="shared" si="33"/>
        <v>0</v>
      </c>
    </row>
    <row r="675" spans="3:14" ht="15.75" x14ac:dyDescent="0.2">
      <c r="C675" s="14">
        <f t="shared" si="34"/>
        <v>628</v>
      </c>
      <c r="D675" s="77"/>
      <c r="E675" s="77"/>
      <c r="F675" s="77"/>
      <c r="G675" s="81"/>
      <c r="H675" s="79"/>
      <c r="I675" s="57">
        <f>IFERROR(IF(M675="ICCP- ICOCIV",VLOOKUP(H675,'INDICES-ICOCIV'!$A$1:$B$313,2,0),IF(M675="IPC",VLOOKUP(H675,'INDICES IPC'!$A$7:$E$1003,2,0),0)),"")</f>
        <v>0</v>
      </c>
      <c r="J675" s="79"/>
      <c r="K675" s="57">
        <f>IFERROR(IF(M675="ICCP- ICOCIV",VLOOKUP(J675,'INDICES-ICOCIV'!$A$1:$B$307,2,0),IF(M675="IPC",VLOOKUP(J675,'INDICES IPC'!$A$7:$E$1003,2,0),0)),"")</f>
        <v>0</v>
      </c>
      <c r="L675" s="58" t="str">
        <f t="shared" si="32"/>
        <v/>
      </c>
      <c r="M675" s="82"/>
      <c r="N675" s="233">
        <f t="shared" si="33"/>
        <v>0</v>
      </c>
    </row>
    <row r="676" spans="3:14" ht="15.75" x14ac:dyDescent="0.2">
      <c r="C676" s="14">
        <f t="shared" si="34"/>
        <v>629</v>
      </c>
      <c r="D676" s="77"/>
      <c r="E676" s="77"/>
      <c r="F676" s="77"/>
      <c r="G676" s="81"/>
      <c r="H676" s="79"/>
      <c r="I676" s="57">
        <f>IFERROR(IF(M676="ICCP- ICOCIV",VLOOKUP(H676,'INDICES-ICOCIV'!$A$1:$B$313,2,0),IF(M676="IPC",VLOOKUP(H676,'INDICES IPC'!$A$7:$E$1003,2,0),0)),"")</f>
        <v>0</v>
      </c>
      <c r="J676" s="79"/>
      <c r="K676" s="57">
        <f>IFERROR(IF(M676="ICCP- ICOCIV",VLOOKUP(J676,'INDICES-ICOCIV'!$A$1:$B$307,2,0),IF(M676="IPC",VLOOKUP(J676,'INDICES IPC'!$A$7:$E$1003,2,0),0)),"")</f>
        <v>0</v>
      </c>
      <c r="L676" s="58" t="str">
        <f t="shared" si="32"/>
        <v/>
      </c>
      <c r="M676" s="82"/>
      <c r="N676" s="233">
        <f t="shared" si="33"/>
        <v>0</v>
      </c>
    </row>
    <row r="677" spans="3:14" ht="15.75" x14ac:dyDescent="0.2">
      <c r="C677" s="14">
        <f t="shared" si="34"/>
        <v>630</v>
      </c>
      <c r="D677" s="77"/>
      <c r="E677" s="77"/>
      <c r="F677" s="77"/>
      <c r="G677" s="81"/>
      <c r="H677" s="79"/>
      <c r="I677" s="57">
        <f>IFERROR(IF(M677="ICCP- ICOCIV",VLOOKUP(H677,'INDICES-ICOCIV'!$A$1:$B$313,2,0),IF(M677="IPC",VLOOKUP(H677,'INDICES IPC'!$A$7:$E$1003,2,0),0)),"")</f>
        <v>0</v>
      </c>
      <c r="J677" s="79"/>
      <c r="K677" s="57">
        <f>IFERROR(IF(M677="ICCP- ICOCIV",VLOOKUP(J677,'INDICES-ICOCIV'!$A$1:$B$307,2,0),IF(M677="IPC",VLOOKUP(J677,'INDICES IPC'!$A$7:$E$1003,2,0),0)),"")</f>
        <v>0</v>
      </c>
      <c r="L677" s="58" t="str">
        <f t="shared" si="32"/>
        <v/>
      </c>
      <c r="M677" s="82"/>
      <c r="N677" s="233">
        <f t="shared" si="33"/>
        <v>0</v>
      </c>
    </row>
    <row r="678" spans="3:14" ht="15.75" x14ac:dyDescent="0.2">
      <c r="C678" s="14">
        <f t="shared" si="34"/>
        <v>631</v>
      </c>
      <c r="D678" s="77"/>
      <c r="E678" s="77"/>
      <c r="F678" s="77"/>
      <c r="G678" s="81"/>
      <c r="H678" s="79"/>
      <c r="I678" s="57">
        <f>IFERROR(IF(M678="ICCP- ICOCIV",VLOOKUP(H678,'INDICES-ICOCIV'!$A$1:$B$313,2,0),IF(M678="IPC",VLOOKUP(H678,'INDICES IPC'!$A$7:$E$1003,2,0),0)),"")</f>
        <v>0</v>
      </c>
      <c r="J678" s="79"/>
      <c r="K678" s="57">
        <f>IFERROR(IF(M678="ICCP- ICOCIV",VLOOKUP(J678,'INDICES-ICOCIV'!$A$1:$B$307,2,0),IF(M678="IPC",VLOOKUP(J678,'INDICES IPC'!$A$7:$E$1003,2,0),0)),"")</f>
        <v>0</v>
      </c>
      <c r="L678" s="58" t="str">
        <f t="shared" si="32"/>
        <v/>
      </c>
      <c r="M678" s="82"/>
      <c r="N678" s="233">
        <f t="shared" si="33"/>
        <v>0</v>
      </c>
    </row>
    <row r="679" spans="3:14" ht="15.75" x14ac:dyDescent="0.2">
      <c r="C679" s="14">
        <f t="shared" si="34"/>
        <v>632</v>
      </c>
      <c r="D679" s="77"/>
      <c r="E679" s="77"/>
      <c r="F679" s="77"/>
      <c r="G679" s="81"/>
      <c r="H679" s="79"/>
      <c r="I679" s="57">
        <f>IFERROR(IF(M679="ICCP- ICOCIV",VLOOKUP(H679,'INDICES-ICOCIV'!$A$1:$B$313,2,0),IF(M679="IPC",VLOOKUP(H679,'INDICES IPC'!$A$7:$E$1003,2,0),0)),"")</f>
        <v>0</v>
      </c>
      <c r="J679" s="79"/>
      <c r="K679" s="57">
        <f>IFERROR(IF(M679="ICCP- ICOCIV",VLOOKUP(J679,'INDICES-ICOCIV'!$A$1:$B$307,2,0),IF(M679="IPC",VLOOKUP(J679,'INDICES IPC'!$A$7:$E$1003,2,0),0)),"")</f>
        <v>0</v>
      </c>
      <c r="L679" s="58" t="str">
        <f t="shared" si="32"/>
        <v/>
      </c>
      <c r="M679" s="82"/>
      <c r="N679" s="233">
        <f t="shared" si="33"/>
        <v>0</v>
      </c>
    </row>
    <row r="680" spans="3:14" ht="15.75" x14ac:dyDescent="0.2">
      <c r="C680" s="14">
        <f t="shared" si="34"/>
        <v>633</v>
      </c>
      <c r="D680" s="77"/>
      <c r="E680" s="77"/>
      <c r="F680" s="77"/>
      <c r="G680" s="81"/>
      <c r="H680" s="79"/>
      <c r="I680" s="57">
        <f>IFERROR(IF(M680="ICCP- ICOCIV",VLOOKUP(H680,'INDICES-ICOCIV'!$A$1:$B$313,2,0),IF(M680="IPC",VLOOKUP(H680,'INDICES IPC'!$A$7:$E$1003,2,0),0)),"")</f>
        <v>0</v>
      </c>
      <c r="J680" s="79"/>
      <c r="K680" s="57">
        <f>IFERROR(IF(M680="ICCP- ICOCIV",VLOOKUP(J680,'INDICES-ICOCIV'!$A$1:$B$307,2,0),IF(M680="IPC",VLOOKUP(J680,'INDICES IPC'!$A$7:$E$1003,2,0),0)),"")</f>
        <v>0</v>
      </c>
      <c r="L680" s="58" t="str">
        <f t="shared" si="32"/>
        <v/>
      </c>
      <c r="M680" s="82"/>
      <c r="N680" s="233">
        <f t="shared" si="33"/>
        <v>0</v>
      </c>
    </row>
    <row r="681" spans="3:14" ht="15.75" x14ac:dyDescent="0.2">
      <c r="C681" s="14">
        <f t="shared" si="34"/>
        <v>634</v>
      </c>
      <c r="D681" s="77"/>
      <c r="E681" s="77"/>
      <c r="F681" s="77"/>
      <c r="G681" s="81"/>
      <c r="H681" s="79"/>
      <c r="I681" s="57">
        <f>IFERROR(IF(M681="ICCP- ICOCIV",VLOOKUP(H681,'INDICES-ICOCIV'!$A$1:$B$313,2,0),IF(M681="IPC",VLOOKUP(H681,'INDICES IPC'!$A$7:$E$1003,2,0),0)),"")</f>
        <v>0</v>
      </c>
      <c r="J681" s="79"/>
      <c r="K681" s="57">
        <f>IFERROR(IF(M681="ICCP- ICOCIV",VLOOKUP(J681,'INDICES-ICOCIV'!$A$1:$B$307,2,0),IF(M681="IPC",VLOOKUP(J681,'INDICES IPC'!$A$7:$E$1003,2,0),0)),"")</f>
        <v>0</v>
      </c>
      <c r="L681" s="58" t="str">
        <f t="shared" si="32"/>
        <v/>
      </c>
      <c r="M681" s="82"/>
      <c r="N681" s="233">
        <f t="shared" si="33"/>
        <v>0</v>
      </c>
    </row>
    <row r="682" spans="3:14" ht="15.75" x14ac:dyDescent="0.2">
      <c r="C682" s="14">
        <f t="shared" si="34"/>
        <v>635</v>
      </c>
      <c r="D682" s="77"/>
      <c r="E682" s="77"/>
      <c r="F682" s="77"/>
      <c r="G682" s="81"/>
      <c r="H682" s="79"/>
      <c r="I682" s="57">
        <f>IFERROR(IF(M682="ICCP- ICOCIV",VLOOKUP(H682,'INDICES-ICOCIV'!$A$1:$B$313,2,0),IF(M682="IPC",VLOOKUP(H682,'INDICES IPC'!$A$7:$E$1003,2,0),0)),"")</f>
        <v>0</v>
      </c>
      <c r="J682" s="79"/>
      <c r="K682" s="57">
        <f>IFERROR(IF(M682="ICCP- ICOCIV",VLOOKUP(J682,'INDICES-ICOCIV'!$A$1:$B$307,2,0),IF(M682="IPC",VLOOKUP(J682,'INDICES IPC'!$A$7:$E$1003,2,0),0)),"")</f>
        <v>0</v>
      </c>
      <c r="L682" s="58" t="str">
        <f t="shared" si="32"/>
        <v/>
      </c>
      <c r="M682" s="82"/>
      <c r="N682" s="233">
        <f t="shared" si="33"/>
        <v>0</v>
      </c>
    </row>
    <row r="683" spans="3:14" ht="15.75" x14ac:dyDescent="0.2">
      <c r="C683" s="14">
        <f t="shared" si="34"/>
        <v>636</v>
      </c>
      <c r="D683" s="77"/>
      <c r="E683" s="77"/>
      <c r="F683" s="77"/>
      <c r="G683" s="81"/>
      <c r="H683" s="79"/>
      <c r="I683" s="57">
        <f>IFERROR(IF(M683="ICCP- ICOCIV",VLOOKUP(H683,'INDICES-ICOCIV'!$A$1:$B$313,2,0),IF(M683="IPC",VLOOKUP(H683,'INDICES IPC'!$A$7:$E$1003,2,0),0)),"")</f>
        <v>0</v>
      </c>
      <c r="J683" s="79"/>
      <c r="K683" s="57">
        <f>IFERROR(IF(M683="ICCP- ICOCIV",VLOOKUP(J683,'INDICES-ICOCIV'!$A$1:$B$307,2,0),IF(M683="IPC",VLOOKUP(J683,'INDICES IPC'!$A$7:$E$1003,2,0),0)),"")</f>
        <v>0</v>
      </c>
      <c r="L683" s="58" t="str">
        <f t="shared" si="32"/>
        <v/>
      </c>
      <c r="M683" s="82"/>
      <c r="N683" s="233">
        <f t="shared" si="33"/>
        <v>0</v>
      </c>
    </row>
    <row r="684" spans="3:14" ht="15.75" x14ac:dyDescent="0.2">
      <c r="C684" s="14">
        <f t="shared" si="34"/>
        <v>637</v>
      </c>
      <c r="D684" s="77"/>
      <c r="E684" s="77"/>
      <c r="F684" s="77"/>
      <c r="G684" s="81"/>
      <c r="H684" s="79"/>
      <c r="I684" s="57">
        <f>IFERROR(IF(M684="ICCP- ICOCIV",VLOOKUP(H684,'INDICES-ICOCIV'!$A$1:$B$313,2,0),IF(M684="IPC",VLOOKUP(H684,'INDICES IPC'!$A$7:$E$1003,2,0),0)),"")</f>
        <v>0</v>
      </c>
      <c r="J684" s="79"/>
      <c r="K684" s="57">
        <f>IFERROR(IF(M684="ICCP- ICOCIV",VLOOKUP(J684,'INDICES-ICOCIV'!$A$1:$B$307,2,0),IF(M684="IPC",VLOOKUP(J684,'INDICES IPC'!$A$7:$E$1003,2,0),0)),"")</f>
        <v>0</v>
      </c>
      <c r="L684" s="58" t="str">
        <f t="shared" si="32"/>
        <v/>
      </c>
      <c r="M684" s="82"/>
      <c r="N684" s="233">
        <f t="shared" si="33"/>
        <v>0</v>
      </c>
    </row>
    <row r="685" spans="3:14" ht="15.75" x14ac:dyDescent="0.2">
      <c r="C685" s="14">
        <f t="shared" si="34"/>
        <v>638</v>
      </c>
      <c r="D685" s="77"/>
      <c r="E685" s="77"/>
      <c r="F685" s="77"/>
      <c r="G685" s="81"/>
      <c r="H685" s="79"/>
      <c r="I685" s="57">
        <f>IFERROR(IF(M685="ICCP- ICOCIV",VLOOKUP(H685,'INDICES-ICOCIV'!$A$1:$B$313,2,0),IF(M685="IPC",VLOOKUP(H685,'INDICES IPC'!$A$7:$E$1003,2,0),0)),"")</f>
        <v>0</v>
      </c>
      <c r="J685" s="79"/>
      <c r="K685" s="57">
        <f>IFERROR(IF(M685="ICCP- ICOCIV",VLOOKUP(J685,'INDICES-ICOCIV'!$A$1:$B$307,2,0),IF(M685="IPC",VLOOKUP(J685,'INDICES IPC'!$A$7:$E$1003,2,0),0)),"")</f>
        <v>0</v>
      </c>
      <c r="L685" s="58" t="str">
        <f t="shared" si="32"/>
        <v/>
      </c>
      <c r="M685" s="82"/>
      <c r="N685" s="233">
        <f t="shared" si="33"/>
        <v>0</v>
      </c>
    </row>
    <row r="686" spans="3:14" ht="15.75" x14ac:dyDescent="0.2">
      <c r="C686" s="14">
        <f t="shared" si="34"/>
        <v>639</v>
      </c>
      <c r="D686" s="77"/>
      <c r="E686" s="77"/>
      <c r="F686" s="77"/>
      <c r="G686" s="81"/>
      <c r="H686" s="79"/>
      <c r="I686" s="57">
        <f>IFERROR(IF(M686="ICCP- ICOCIV",VLOOKUP(H686,'INDICES-ICOCIV'!$A$1:$B$313,2,0),IF(M686="IPC",VLOOKUP(H686,'INDICES IPC'!$A$7:$E$1003,2,0),0)),"")</f>
        <v>0</v>
      </c>
      <c r="J686" s="79"/>
      <c r="K686" s="57">
        <f>IFERROR(IF(M686="ICCP- ICOCIV",VLOOKUP(J686,'INDICES-ICOCIV'!$A$1:$B$307,2,0),IF(M686="IPC",VLOOKUP(J686,'INDICES IPC'!$A$7:$E$1003,2,0),0)),"")</f>
        <v>0</v>
      </c>
      <c r="L686" s="58" t="str">
        <f t="shared" si="32"/>
        <v/>
      </c>
      <c r="M686" s="82"/>
      <c r="N686" s="233">
        <f t="shared" si="33"/>
        <v>0</v>
      </c>
    </row>
    <row r="687" spans="3:14" ht="15.75" x14ac:dyDescent="0.2">
      <c r="C687" s="14">
        <f t="shared" si="34"/>
        <v>640</v>
      </c>
      <c r="D687" s="77"/>
      <c r="E687" s="77"/>
      <c r="F687" s="77"/>
      <c r="G687" s="81"/>
      <c r="H687" s="79"/>
      <c r="I687" s="57">
        <f>IFERROR(IF(M687="ICCP- ICOCIV",VLOOKUP(H687,'INDICES-ICOCIV'!$A$1:$B$313,2,0),IF(M687="IPC",VLOOKUP(H687,'INDICES IPC'!$A$7:$E$1003,2,0),0)),"")</f>
        <v>0</v>
      </c>
      <c r="J687" s="79"/>
      <c r="K687" s="57">
        <f>IFERROR(IF(M687="ICCP- ICOCIV",VLOOKUP(J687,'INDICES-ICOCIV'!$A$1:$B$307,2,0),IF(M687="IPC",VLOOKUP(J687,'INDICES IPC'!$A$7:$E$1003,2,0),0)),"")</f>
        <v>0</v>
      </c>
      <c r="L687" s="58" t="str">
        <f t="shared" si="32"/>
        <v/>
      </c>
      <c r="M687" s="82"/>
      <c r="N687" s="233">
        <f t="shared" si="33"/>
        <v>0</v>
      </c>
    </row>
    <row r="688" spans="3:14" ht="15.75" x14ac:dyDescent="0.2">
      <c r="C688" s="14">
        <f t="shared" si="34"/>
        <v>641</v>
      </c>
      <c r="D688" s="77"/>
      <c r="E688" s="77"/>
      <c r="F688" s="77"/>
      <c r="G688" s="81"/>
      <c r="H688" s="79"/>
      <c r="I688" s="57">
        <f>IFERROR(IF(M688="ICCP- ICOCIV",VLOOKUP(H688,'INDICES-ICOCIV'!$A$1:$B$313,2,0),IF(M688="IPC",VLOOKUP(H688,'INDICES IPC'!$A$7:$E$1003,2,0),0)),"")</f>
        <v>0</v>
      </c>
      <c r="J688" s="79"/>
      <c r="K688" s="57">
        <f>IFERROR(IF(M688="ICCP- ICOCIV",VLOOKUP(J688,'INDICES-ICOCIV'!$A$1:$B$307,2,0),IF(M688="IPC",VLOOKUP(J688,'INDICES IPC'!$A$7:$E$1003,2,0),0)),"")</f>
        <v>0</v>
      </c>
      <c r="L688" s="58" t="str">
        <f t="shared" si="32"/>
        <v/>
      </c>
      <c r="M688" s="82"/>
      <c r="N688" s="233">
        <f t="shared" si="33"/>
        <v>0</v>
      </c>
    </row>
    <row r="689" spans="3:14" ht="15.75" x14ac:dyDescent="0.2">
      <c r="C689" s="14">
        <f t="shared" si="34"/>
        <v>642</v>
      </c>
      <c r="D689" s="77"/>
      <c r="E689" s="77"/>
      <c r="F689" s="77"/>
      <c r="G689" s="81"/>
      <c r="H689" s="79"/>
      <c r="I689" s="57">
        <f>IFERROR(IF(M689="ICCP- ICOCIV",VLOOKUP(H689,'INDICES-ICOCIV'!$A$1:$B$313,2,0),IF(M689="IPC",VLOOKUP(H689,'INDICES IPC'!$A$7:$E$1003,2,0),0)),"")</f>
        <v>0</v>
      </c>
      <c r="J689" s="79"/>
      <c r="K689" s="57">
        <f>IFERROR(IF(M689="ICCP- ICOCIV",VLOOKUP(J689,'INDICES-ICOCIV'!$A$1:$B$307,2,0),IF(M689="IPC",VLOOKUP(J689,'INDICES IPC'!$A$7:$E$1003,2,0),0)),"")</f>
        <v>0</v>
      </c>
      <c r="L689" s="58" t="str">
        <f t="shared" si="32"/>
        <v/>
      </c>
      <c r="M689" s="82"/>
      <c r="N689" s="233">
        <f t="shared" si="33"/>
        <v>0</v>
      </c>
    </row>
    <row r="690" spans="3:14" ht="15.75" x14ac:dyDescent="0.2">
      <c r="C690" s="14">
        <f t="shared" si="34"/>
        <v>643</v>
      </c>
      <c r="D690" s="77"/>
      <c r="E690" s="77"/>
      <c r="F690" s="77"/>
      <c r="G690" s="81"/>
      <c r="H690" s="79"/>
      <c r="I690" s="57">
        <f>IFERROR(IF(M690="ICCP- ICOCIV",VLOOKUP(H690,'INDICES-ICOCIV'!$A$1:$B$313,2,0),IF(M690="IPC",VLOOKUP(H690,'INDICES IPC'!$A$7:$E$1003,2,0),0)),"")</f>
        <v>0</v>
      </c>
      <c r="J690" s="79"/>
      <c r="K690" s="57">
        <f>IFERROR(IF(M690="ICCP- ICOCIV",VLOOKUP(J690,'INDICES-ICOCIV'!$A$1:$B$307,2,0),IF(M690="IPC",VLOOKUP(J690,'INDICES IPC'!$A$7:$E$1003,2,0),0)),"")</f>
        <v>0</v>
      </c>
      <c r="L690" s="58" t="str">
        <f t="shared" si="32"/>
        <v/>
      </c>
      <c r="M690" s="82"/>
      <c r="N690" s="233">
        <f t="shared" si="33"/>
        <v>0</v>
      </c>
    </row>
    <row r="691" spans="3:14" ht="15.75" x14ac:dyDescent="0.2">
      <c r="C691" s="14">
        <f t="shared" si="34"/>
        <v>644</v>
      </c>
      <c r="D691" s="77"/>
      <c r="E691" s="77"/>
      <c r="F691" s="77"/>
      <c r="G691" s="81"/>
      <c r="H691" s="79"/>
      <c r="I691" s="57">
        <f>IFERROR(IF(M691="ICCP- ICOCIV",VLOOKUP(H691,'INDICES-ICOCIV'!$A$1:$B$313,2,0),IF(M691="IPC",VLOOKUP(H691,'INDICES IPC'!$A$7:$E$1003,2,0),0)),"")</f>
        <v>0</v>
      </c>
      <c r="J691" s="79"/>
      <c r="K691" s="57">
        <f>IFERROR(IF(M691="ICCP- ICOCIV",VLOOKUP(J691,'INDICES-ICOCIV'!$A$1:$B$307,2,0),IF(M691="IPC",VLOOKUP(J691,'INDICES IPC'!$A$7:$E$1003,2,0),0)),"")</f>
        <v>0</v>
      </c>
      <c r="L691" s="58" t="str">
        <f t="shared" si="32"/>
        <v/>
      </c>
      <c r="M691" s="82"/>
      <c r="N691" s="233">
        <f t="shared" si="33"/>
        <v>0</v>
      </c>
    </row>
    <row r="692" spans="3:14" ht="15.75" x14ac:dyDescent="0.2">
      <c r="C692" s="14">
        <f t="shared" si="34"/>
        <v>645</v>
      </c>
      <c r="D692" s="77"/>
      <c r="E692" s="77"/>
      <c r="F692" s="77"/>
      <c r="G692" s="81"/>
      <c r="H692" s="79"/>
      <c r="I692" s="57">
        <f>IFERROR(IF(M692="ICCP- ICOCIV",VLOOKUP(H692,'INDICES-ICOCIV'!$A$1:$B$313,2,0),IF(M692="IPC",VLOOKUP(H692,'INDICES IPC'!$A$7:$E$1003,2,0),0)),"")</f>
        <v>0</v>
      </c>
      <c r="J692" s="79"/>
      <c r="K692" s="57">
        <f>IFERROR(IF(M692="ICCP- ICOCIV",VLOOKUP(J692,'INDICES-ICOCIV'!$A$1:$B$307,2,0),IF(M692="IPC",VLOOKUP(J692,'INDICES IPC'!$A$7:$E$1003,2,0),0)),"")</f>
        <v>0</v>
      </c>
      <c r="L692" s="58" t="str">
        <f t="shared" si="32"/>
        <v/>
      </c>
      <c r="M692" s="82"/>
      <c r="N692" s="233">
        <f t="shared" si="33"/>
        <v>0</v>
      </c>
    </row>
    <row r="693" spans="3:14" ht="15.75" x14ac:dyDescent="0.2">
      <c r="C693" s="14">
        <f t="shared" si="34"/>
        <v>646</v>
      </c>
      <c r="D693" s="77"/>
      <c r="E693" s="77"/>
      <c r="F693" s="77"/>
      <c r="G693" s="81"/>
      <c r="H693" s="79"/>
      <c r="I693" s="57">
        <f>IFERROR(IF(M693="ICCP- ICOCIV",VLOOKUP(H693,'INDICES-ICOCIV'!$A$1:$B$313,2,0),IF(M693="IPC",VLOOKUP(H693,'INDICES IPC'!$A$7:$E$1003,2,0),0)),"")</f>
        <v>0</v>
      </c>
      <c r="J693" s="79"/>
      <c r="K693" s="57">
        <f>IFERROR(IF(M693="ICCP- ICOCIV",VLOOKUP(J693,'INDICES-ICOCIV'!$A$1:$B$307,2,0),IF(M693="IPC",VLOOKUP(J693,'INDICES IPC'!$A$7:$E$1003,2,0),0)),"")</f>
        <v>0</v>
      </c>
      <c r="L693" s="58" t="str">
        <f t="shared" si="32"/>
        <v/>
      </c>
      <c r="M693" s="82"/>
      <c r="N693" s="233">
        <f t="shared" si="33"/>
        <v>0</v>
      </c>
    </row>
    <row r="694" spans="3:14" ht="15.75" x14ac:dyDescent="0.2">
      <c r="C694" s="14">
        <f t="shared" si="34"/>
        <v>647</v>
      </c>
      <c r="D694" s="77"/>
      <c r="E694" s="77"/>
      <c r="F694" s="77"/>
      <c r="G694" s="81"/>
      <c r="H694" s="79"/>
      <c r="I694" s="57">
        <f>IFERROR(IF(M694="ICCP- ICOCIV",VLOOKUP(H694,'INDICES-ICOCIV'!$A$1:$B$313,2,0),IF(M694="IPC",VLOOKUP(H694,'INDICES IPC'!$A$7:$E$1003,2,0),0)),"")</f>
        <v>0</v>
      </c>
      <c r="J694" s="79"/>
      <c r="K694" s="57">
        <f>IFERROR(IF(M694="ICCP- ICOCIV",VLOOKUP(J694,'INDICES-ICOCIV'!$A$1:$B$307,2,0),IF(M694="IPC",VLOOKUP(J694,'INDICES IPC'!$A$7:$E$1003,2,0),0)),"")</f>
        <v>0</v>
      </c>
      <c r="L694" s="58" t="str">
        <f t="shared" si="32"/>
        <v/>
      </c>
      <c r="M694" s="82"/>
      <c r="N694" s="233">
        <f t="shared" si="33"/>
        <v>0</v>
      </c>
    </row>
    <row r="695" spans="3:14" ht="15.75" x14ac:dyDescent="0.2">
      <c r="C695" s="14">
        <f t="shared" si="34"/>
        <v>648</v>
      </c>
      <c r="D695" s="77"/>
      <c r="E695" s="77"/>
      <c r="F695" s="77"/>
      <c r="G695" s="81"/>
      <c r="H695" s="79"/>
      <c r="I695" s="57">
        <f>IFERROR(IF(M695="ICCP- ICOCIV",VLOOKUP(H695,'INDICES-ICOCIV'!$A$1:$B$313,2,0),IF(M695="IPC",VLOOKUP(H695,'INDICES IPC'!$A$7:$E$1003,2,0),0)),"")</f>
        <v>0</v>
      </c>
      <c r="J695" s="79"/>
      <c r="K695" s="57">
        <f>IFERROR(IF(M695="ICCP- ICOCIV",VLOOKUP(J695,'INDICES-ICOCIV'!$A$1:$B$307,2,0),IF(M695="IPC",VLOOKUP(J695,'INDICES IPC'!$A$7:$E$1003,2,0),0)),"")</f>
        <v>0</v>
      </c>
      <c r="L695" s="58" t="str">
        <f t="shared" si="32"/>
        <v/>
      </c>
      <c r="M695" s="82"/>
      <c r="N695" s="233">
        <f t="shared" si="33"/>
        <v>0</v>
      </c>
    </row>
    <row r="696" spans="3:14" ht="15.75" x14ac:dyDescent="0.2">
      <c r="C696" s="14">
        <f t="shared" si="34"/>
        <v>649</v>
      </c>
      <c r="D696" s="77"/>
      <c r="E696" s="77"/>
      <c r="F696" s="77"/>
      <c r="G696" s="81"/>
      <c r="H696" s="79"/>
      <c r="I696" s="57">
        <f>IFERROR(IF(M696="ICCP- ICOCIV",VLOOKUP(H696,'INDICES-ICOCIV'!$A$1:$B$313,2,0),IF(M696="IPC",VLOOKUP(H696,'INDICES IPC'!$A$7:$E$1003,2,0),0)),"")</f>
        <v>0</v>
      </c>
      <c r="J696" s="79"/>
      <c r="K696" s="57">
        <f>IFERROR(IF(M696="ICCP- ICOCIV",VLOOKUP(J696,'INDICES-ICOCIV'!$A$1:$B$307,2,0),IF(M696="IPC",VLOOKUP(J696,'INDICES IPC'!$A$7:$E$1003,2,0),0)),"")</f>
        <v>0</v>
      </c>
      <c r="L696" s="58" t="str">
        <f t="shared" si="32"/>
        <v/>
      </c>
      <c r="M696" s="82"/>
      <c r="N696" s="233">
        <f t="shared" si="33"/>
        <v>0</v>
      </c>
    </row>
    <row r="697" spans="3:14" ht="15.75" x14ac:dyDescent="0.2">
      <c r="C697" s="14">
        <f t="shared" si="34"/>
        <v>650</v>
      </c>
      <c r="D697" s="77"/>
      <c r="E697" s="77"/>
      <c r="F697" s="77"/>
      <c r="G697" s="81"/>
      <c r="H697" s="79"/>
      <c r="I697" s="57">
        <f>IFERROR(IF(M697="ICCP- ICOCIV",VLOOKUP(H697,'INDICES-ICOCIV'!$A$1:$B$313,2,0),IF(M697="IPC",VLOOKUP(H697,'INDICES IPC'!$A$7:$E$1003,2,0),0)),"")</f>
        <v>0</v>
      </c>
      <c r="J697" s="79"/>
      <c r="K697" s="57">
        <f>IFERROR(IF(M697="ICCP- ICOCIV",VLOOKUP(J697,'INDICES-ICOCIV'!$A$1:$B$307,2,0),IF(M697="IPC",VLOOKUP(J697,'INDICES IPC'!$A$7:$E$1003,2,0),0)),"")</f>
        <v>0</v>
      </c>
      <c r="L697" s="58" t="str">
        <f t="shared" si="32"/>
        <v/>
      </c>
      <c r="M697" s="82"/>
      <c r="N697" s="233">
        <f t="shared" si="33"/>
        <v>0</v>
      </c>
    </row>
    <row r="698" spans="3:14" ht="15.75" x14ac:dyDescent="0.2">
      <c r="C698" s="14">
        <f t="shared" si="34"/>
        <v>651</v>
      </c>
      <c r="D698" s="77"/>
      <c r="E698" s="77"/>
      <c r="F698" s="77"/>
      <c r="G698" s="81"/>
      <c r="H698" s="79"/>
      <c r="I698" s="57">
        <f>IFERROR(IF(M698="ICCP- ICOCIV",VLOOKUP(H698,'INDICES-ICOCIV'!$A$1:$B$313,2,0),IF(M698="IPC",VLOOKUP(H698,'INDICES IPC'!$A$7:$E$1003,2,0),0)),"")</f>
        <v>0</v>
      </c>
      <c r="J698" s="79"/>
      <c r="K698" s="57">
        <f>IFERROR(IF(M698="ICCP- ICOCIV",VLOOKUP(J698,'INDICES-ICOCIV'!$A$1:$B$307,2,0),IF(M698="IPC",VLOOKUP(J698,'INDICES IPC'!$A$7:$E$1003,2,0),0)),"")</f>
        <v>0</v>
      </c>
      <c r="L698" s="58" t="str">
        <f t="shared" si="32"/>
        <v/>
      </c>
      <c r="M698" s="82"/>
      <c r="N698" s="233">
        <f t="shared" si="33"/>
        <v>0</v>
      </c>
    </row>
    <row r="699" spans="3:14" ht="15.75" x14ac:dyDescent="0.2">
      <c r="C699" s="14">
        <f t="shared" si="34"/>
        <v>652</v>
      </c>
      <c r="D699" s="77"/>
      <c r="E699" s="77"/>
      <c r="F699" s="77"/>
      <c r="G699" s="81"/>
      <c r="H699" s="79"/>
      <c r="I699" s="57">
        <f>IFERROR(IF(M699="ICCP- ICOCIV",VLOOKUP(H699,'INDICES-ICOCIV'!$A$1:$B$313,2,0),IF(M699="IPC",VLOOKUP(H699,'INDICES IPC'!$A$7:$E$1003,2,0),0)),"")</f>
        <v>0</v>
      </c>
      <c r="J699" s="79"/>
      <c r="K699" s="57">
        <f>IFERROR(IF(M699="ICCP- ICOCIV",VLOOKUP(J699,'INDICES-ICOCIV'!$A$1:$B$307,2,0),IF(M699="IPC",VLOOKUP(J699,'INDICES IPC'!$A$7:$E$1003,2,0),0)),"")</f>
        <v>0</v>
      </c>
      <c r="L699" s="58" t="str">
        <f t="shared" si="32"/>
        <v/>
      </c>
      <c r="M699" s="82"/>
      <c r="N699" s="233">
        <f t="shared" si="33"/>
        <v>0</v>
      </c>
    </row>
    <row r="700" spans="3:14" ht="15.75" x14ac:dyDescent="0.2">
      <c r="C700" s="14">
        <f t="shared" si="34"/>
        <v>653</v>
      </c>
      <c r="D700" s="77"/>
      <c r="E700" s="77"/>
      <c r="F700" s="77"/>
      <c r="G700" s="81"/>
      <c r="H700" s="79"/>
      <c r="I700" s="57">
        <f>IFERROR(IF(M700="ICCP- ICOCIV",VLOOKUP(H700,'INDICES-ICOCIV'!$A$1:$B$313,2,0),IF(M700="IPC",VLOOKUP(H700,'INDICES IPC'!$A$7:$E$1003,2,0),0)),"")</f>
        <v>0</v>
      </c>
      <c r="J700" s="79"/>
      <c r="K700" s="57">
        <f>IFERROR(IF(M700="ICCP- ICOCIV",VLOOKUP(J700,'INDICES-ICOCIV'!$A$1:$B$307,2,0),IF(M700="IPC",VLOOKUP(J700,'INDICES IPC'!$A$7:$E$1003,2,0),0)),"")</f>
        <v>0</v>
      </c>
      <c r="L700" s="58" t="str">
        <f t="shared" si="32"/>
        <v/>
      </c>
      <c r="M700" s="82"/>
      <c r="N700" s="233">
        <f t="shared" si="33"/>
        <v>0</v>
      </c>
    </row>
    <row r="701" spans="3:14" ht="15.75" x14ac:dyDescent="0.2">
      <c r="C701" s="14">
        <f t="shared" si="34"/>
        <v>654</v>
      </c>
      <c r="D701" s="77"/>
      <c r="E701" s="77"/>
      <c r="F701" s="77"/>
      <c r="G701" s="81"/>
      <c r="H701" s="79"/>
      <c r="I701" s="57">
        <f>IFERROR(IF(M701="ICCP- ICOCIV",VLOOKUP(H701,'INDICES-ICOCIV'!$A$1:$B$313,2,0),IF(M701="IPC",VLOOKUP(H701,'INDICES IPC'!$A$7:$E$1003,2,0),0)),"")</f>
        <v>0</v>
      </c>
      <c r="J701" s="79"/>
      <c r="K701" s="57">
        <f>IFERROR(IF(M701="ICCP- ICOCIV",VLOOKUP(J701,'INDICES-ICOCIV'!$A$1:$B$307,2,0),IF(M701="IPC",VLOOKUP(J701,'INDICES IPC'!$A$7:$E$1003,2,0),0)),"")</f>
        <v>0</v>
      </c>
      <c r="L701" s="58" t="str">
        <f t="shared" si="32"/>
        <v/>
      </c>
      <c r="M701" s="82"/>
      <c r="N701" s="233">
        <f t="shared" si="33"/>
        <v>0</v>
      </c>
    </row>
    <row r="702" spans="3:14" ht="15.75" x14ac:dyDescent="0.2">
      <c r="C702" s="14">
        <f t="shared" si="34"/>
        <v>655</v>
      </c>
      <c r="D702" s="77"/>
      <c r="E702" s="77"/>
      <c r="F702" s="77"/>
      <c r="G702" s="81"/>
      <c r="H702" s="79"/>
      <c r="I702" s="57">
        <f>IFERROR(IF(M702="ICCP- ICOCIV",VLOOKUP(H702,'INDICES-ICOCIV'!$A$1:$B$313,2,0),IF(M702="IPC",VLOOKUP(H702,'INDICES IPC'!$A$7:$E$1003,2,0),0)),"")</f>
        <v>0</v>
      </c>
      <c r="J702" s="79"/>
      <c r="K702" s="57">
        <f>IFERROR(IF(M702="ICCP- ICOCIV",VLOOKUP(J702,'INDICES-ICOCIV'!$A$1:$B$307,2,0),IF(M702="IPC",VLOOKUP(J702,'INDICES IPC'!$A$7:$E$1003,2,0),0)),"")</f>
        <v>0</v>
      </c>
      <c r="L702" s="58" t="str">
        <f t="shared" si="32"/>
        <v/>
      </c>
      <c r="M702" s="82"/>
      <c r="N702" s="233">
        <f t="shared" si="33"/>
        <v>0</v>
      </c>
    </row>
    <row r="703" spans="3:14" ht="15.75" x14ac:dyDescent="0.2">
      <c r="C703" s="14">
        <f t="shared" si="34"/>
        <v>656</v>
      </c>
      <c r="D703" s="77"/>
      <c r="E703" s="77"/>
      <c r="F703" s="77"/>
      <c r="G703" s="81"/>
      <c r="H703" s="79"/>
      <c r="I703" s="57">
        <f>IFERROR(IF(M703="ICCP- ICOCIV",VLOOKUP(H703,'INDICES-ICOCIV'!$A$1:$B$313,2,0),IF(M703="IPC",VLOOKUP(H703,'INDICES IPC'!$A$7:$E$1003,2,0),0)),"")</f>
        <v>0</v>
      </c>
      <c r="J703" s="79"/>
      <c r="K703" s="57">
        <f>IFERROR(IF(M703="ICCP- ICOCIV",VLOOKUP(J703,'INDICES-ICOCIV'!$A$1:$B$307,2,0),IF(M703="IPC",VLOOKUP(J703,'INDICES IPC'!$A$7:$E$1003,2,0),0)),"")</f>
        <v>0</v>
      </c>
      <c r="L703" s="58" t="str">
        <f t="shared" si="32"/>
        <v/>
      </c>
      <c r="M703" s="82"/>
      <c r="N703" s="233">
        <f t="shared" si="33"/>
        <v>0</v>
      </c>
    </row>
    <row r="704" spans="3:14" ht="15.75" x14ac:dyDescent="0.2">
      <c r="C704" s="14">
        <f t="shared" si="34"/>
        <v>657</v>
      </c>
      <c r="D704" s="77"/>
      <c r="E704" s="77"/>
      <c r="F704" s="77"/>
      <c r="G704" s="81"/>
      <c r="H704" s="79"/>
      <c r="I704" s="57">
        <f>IFERROR(IF(M704="ICCP- ICOCIV",VLOOKUP(H704,'INDICES-ICOCIV'!$A$1:$B$313,2,0),IF(M704="IPC",VLOOKUP(H704,'INDICES IPC'!$A$7:$E$1003,2,0),0)),"")</f>
        <v>0</v>
      </c>
      <c r="J704" s="79"/>
      <c r="K704" s="57">
        <f>IFERROR(IF(M704="ICCP- ICOCIV",VLOOKUP(J704,'INDICES-ICOCIV'!$A$1:$B$307,2,0),IF(M704="IPC",VLOOKUP(J704,'INDICES IPC'!$A$7:$E$1003,2,0),0)),"")</f>
        <v>0</v>
      </c>
      <c r="L704" s="58" t="str">
        <f t="shared" si="32"/>
        <v/>
      </c>
      <c r="M704" s="82"/>
      <c r="N704" s="233">
        <f t="shared" si="33"/>
        <v>0</v>
      </c>
    </row>
    <row r="705" spans="3:14" ht="15.75" x14ac:dyDescent="0.2">
      <c r="C705" s="14">
        <f t="shared" si="34"/>
        <v>658</v>
      </c>
      <c r="D705" s="77"/>
      <c r="E705" s="77"/>
      <c r="F705" s="77"/>
      <c r="G705" s="81"/>
      <c r="H705" s="79"/>
      <c r="I705" s="57">
        <f>IFERROR(IF(M705="ICCP- ICOCIV",VLOOKUP(H705,'INDICES-ICOCIV'!$A$1:$B$313,2,0),IF(M705="IPC",VLOOKUP(H705,'INDICES IPC'!$A$7:$E$1003,2,0),0)),"")</f>
        <v>0</v>
      </c>
      <c r="J705" s="79"/>
      <c r="K705" s="57">
        <f>IFERROR(IF(M705="ICCP- ICOCIV",VLOOKUP(J705,'INDICES-ICOCIV'!$A$1:$B$307,2,0),IF(M705="IPC",VLOOKUP(J705,'INDICES IPC'!$A$7:$E$1003,2,0),0)),"")</f>
        <v>0</v>
      </c>
      <c r="L705" s="58" t="str">
        <f t="shared" si="32"/>
        <v/>
      </c>
      <c r="M705" s="82"/>
      <c r="N705" s="233">
        <f t="shared" si="33"/>
        <v>0</v>
      </c>
    </row>
    <row r="706" spans="3:14" ht="15.75" x14ac:dyDescent="0.2">
      <c r="C706" s="14">
        <f t="shared" si="34"/>
        <v>659</v>
      </c>
      <c r="D706" s="77"/>
      <c r="E706" s="77"/>
      <c r="F706" s="77"/>
      <c r="G706" s="81"/>
      <c r="H706" s="79"/>
      <c r="I706" s="57">
        <f>IFERROR(IF(M706="ICCP- ICOCIV",VLOOKUP(H706,'INDICES-ICOCIV'!$A$1:$B$313,2,0),IF(M706="IPC",VLOOKUP(H706,'INDICES IPC'!$A$7:$E$1003,2,0),0)),"")</f>
        <v>0</v>
      </c>
      <c r="J706" s="79"/>
      <c r="K706" s="57">
        <f>IFERROR(IF(M706="ICCP- ICOCIV",VLOOKUP(J706,'INDICES-ICOCIV'!$A$1:$B$307,2,0),IF(M706="IPC",VLOOKUP(J706,'INDICES IPC'!$A$7:$E$1003,2,0),0)),"")</f>
        <v>0</v>
      </c>
      <c r="L706" s="58" t="str">
        <f t="shared" si="32"/>
        <v/>
      </c>
      <c r="M706" s="82"/>
      <c r="N706" s="233">
        <f t="shared" si="33"/>
        <v>0</v>
      </c>
    </row>
    <row r="707" spans="3:14" ht="15.75" x14ac:dyDescent="0.2">
      <c r="C707" s="14">
        <f t="shared" si="34"/>
        <v>660</v>
      </c>
      <c r="D707" s="77"/>
      <c r="E707" s="77"/>
      <c r="F707" s="77"/>
      <c r="G707" s="81"/>
      <c r="H707" s="79"/>
      <c r="I707" s="57">
        <f>IFERROR(IF(M707="ICCP- ICOCIV",VLOOKUP(H707,'INDICES-ICOCIV'!$A$1:$B$313,2,0),IF(M707="IPC",VLOOKUP(H707,'INDICES IPC'!$A$7:$E$1003,2,0),0)),"")</f>
        <v>0</v>
      </c>
      <c r="J707" s="79"/>
      <c r="K707" s="57">
        <f>IFERROR(IF(M707="ICCP- ICOCIV",VLOOKUP(J707,'INDICES-ICOCIV'!$A$1:$B$307,2,0),IF(M707="IPC",VLOOKUP(J707,'INDICES IPC'!$A$7:$E$1003,2,0),0)),"")</f>
        <v>0</v>
      </c>
      <c r="L707" s="58" t="str">
        <f t="shared" si="32"/>
        <v/>
      </c>
      <c r="M707" s="82"/>
      <c r="N707" s="233">
        <f t="shared" si="33"/>
        <v>0</v>
      </c>
    </row>
    <row r="708" spans="3:14" ht="15.75" x14ac:dyDescent="0.2">
      <c r="C708" s="14">
        <f t="shared" si="34"/>
        <v>661</v>
      </c>
      <c r="D708" s="77"/>
      <c r="E708" s="77"/>
      <c r="F708" s="77"/>
      <c r="G708" s="81"/>
      <c r="H708" s="79"/>
      <c r="I708" s="57">
        <f>IFERROR(IF(M708="ICCP- ICOCIV",VLOOKUP(H708,'INDICES-ICOCIV'!$A$1:$B$313,2,0),IF(M708="IPC",VLOOKUP(H708,'INDICES IPC'!$A$7:$E$1003,2,0),0)),"")</f>
        <v>0</v>
      </c>
      <c r="J708" s="79"/>
      <c r="K708" s="57">
        <f>IFERROR(IF(M708="ICCP- ICOCIV",VLOOKUP(J708,'INDICES-ICOCIV'!$A$1:$B$307,2,0),IF(M708="IPC",VLOOKUP(J708,'INDICES IPC'!$A$7:$E$1003,2,0),0)),"")</f>
        <v>0</v>
      </c>
      <c r="L708" s="58" t="str">
        <f t="shared" si="32"/>
        <v/>
      </c>
      <c r="M708" s="82"/>
      <c r="N708" s="233">
        <f t="shared" si="33"/>
        <v>0</v>
      </c>
    </row>
    <row r="709" spans="3:14" ht="15.75" x14ac:dyDescent="0.2">
      <c r="C709" s="14">
        <f t="shared" si="34"/>
        <v>662</v>
      </c>
      <c r="D709" s="77"/>
      <c r="E709" s="77"/>
      <c r="F709" s="77"/>
      <c r="G709" s="81"/>
      <c r="H709" s="79"/>
      <c r="I709" s="57">
        <f>IFERROR(IF(M709="ICCP- ICOCIV",VLOOKUP(H709,'INDICES-ICOCIV'!$A$1:$B$313,2,0),IF(M709="IPC",VLOOKUP(H709,'INDICES IPC'!$A$7:$E$1003,2,0),0)),"")</f>
        <v>0</v>
      </c>
      <c r="J709" s="79"/>
      <c r="K709" s="57">
        <f>IFERROR(IF(M709="ICCP- ICOCIV",VLOOKUP(J709,'INDICES-ICOCIV'!$A$1:$B$307,2,0),IF(M709="IPC",VLOOKUP(J709,'INDICES IPC'!$A$7:$E$1003,2,0),0)),"")</f>
        <v>0</v>
      </c>
      <c r="L709" s="58" t="str">
        <f t="shared" si="32"/>
        <v/>
      </c>
      <c r="M709" s="82"/>
      <c r="N709" s="233">
        <f t="shared" si="33"/>
        <v>0</v>
      </c>
    </row>
    <row r="710" spans="3:14" ht="15.75" x14ac:dyDescent="0.2">
      <c r="C710" s="14">
        <f t="shared" si="34"/>
        <v>663</v>
      </c>
      <c r="D710" s="77"/>
      <c r="E710" s="77"/>
      <c r="F710" s="77"/>
      <c r="G710" s="81"/>
      <c r="H710" s="79"/>
      <c r="I710" s="57">
        <f>IFERROR(IF(M710="ICCP- ICOCIV",VLOOKUP(H710,'INDICES-ICOCIV'!$A$1:$B$313,2,0),IF(M710="IPC",VLOOKUP(H710,'INDICES IPC'!$A$7:$E$1003,2,0),0)),"")</f>
        <v>0</v>
      </c>
      <c r="J710" s="79"/>
      <c r="K710" s="57">
        <f>IFERROR(IF(M710="ICCP- ICOCIV",VLOOKUP(J710,'INDICES-ICOCIV'!$A$1:$B$307,2,0),IF(M710="IPC",VLOOKUP(J710,'INDICES IPC'!$A$7:$E$1003,2,0),0)),"")</f>
        <v>0</v>
      </c>
      <c r="L710" s="58" t="str">
        <f t="shared" si="32"/>
        <v/>
      </c>
      <c r="M710" s="82"/>
      <c r="N710" s="233">
        <f t="shared" si="33"/>
        <v>0</v>
      </c>
    </row>
    <row r="711" spans="3:14" ht="15.75" x14ac:dyDescent="0.2">
      <c r="C711" s="14">
        <f t="shared" si="34"/>
        <v>664</v>
      </c>
      <c r="D711" s="77"/>
      <c r="E711" s="77"/>
      <c r="F711" s="77"/>
      <c r="G711" s="81"/>
      <c r="H711" s="79"/>
      <c r="I711" s="57">
        <f>IFERROR(IF(M711="ICCP- ICOCIV",VLOOKUP(H711,'INDICES-ICOCIV'!$A$1:$B$313,2,0),IF(M711="IPC",VLOOKUP(H711,'INDICES IPC'!$A$7:$E$1003,2,0),0)),"")</f>
        <v>0</v>
      </c>
      <c r="J711" s="79"/>
      <c r="K711" s="57">
        <f>IFERROR(IF(M711="ICCP- ICOCIV",VLOOKUP(J711,'INDICES-ICOCIV'!$A$1:$B$307,2,0),IF(M711="IPC",VLOOKUP(J711,'INDICES IPC'!$A$7:$E$1003,2,0),0)),"")</f>
        <v>0</v>
      </c>
      <c r="L711" s="58" t="str">
        <f t="shared" si="32"/>
        <v/>
      </c>
      <c r="M711" s="82"/>
      <c r="N711" s="233">
        <f t="shared" si="33"/>
        <v>0</v>
      </c>
    </row>
    <row r="712" spans="3:14" ht="15.75" x14ac:dyDescent="0.2">
      <c r="C712" s="14">
        <f t="shared" si="34"/>
        <v>665</v>
      </c>
      <c r="D712" s="77"/>
      <c r="E712" s="77"/>
      <c r="F712" s="77"/>
      <c r="G712" s="81"/>
      <c r="H712" s="79"/>
      <c r="I712" s="57">
        <f>IFERROR(IF(M712="ICCP- ICOCIV",VLOOKUP(H712,'INDICES-ICOCIV'!$A$1:$B$313,2,0),IF(M712="IPC",VLOOKUP(H712,'INDICES IPC'!$A$7:$E$1003,2,0),0)),"")</f>
        <v>0</v>
      </c>
      <c r="J712" s="79"/>
      <c r="K712" s="57">
        <f>IFERROR(IF(M712="ICCP- ICOCIV",VLOOKUP(J712,'INDICES-ICOCIV'!$A$1:$B$307,2,0),IF(M712="IPC",VLOOKUP(J712,'INDICES IPC'!$A$7:$E$1003,2,0),0)),"")</f>
        <v>0</v>
      </c>
      <c r="L712" s="58" t="str">
        <f t="shared" si="32"/>
        <v/>
      </c>
      <c r="M712" s="82"/>
      <c r="N712" s="233">
        <f t="shared" si="33"/>
        <v>0</v>
      </c>
    </row>
    <row r="713" spans="3:14" ht="15.75" x14ac:dyDescent="0.2">
      <c r="C713" s="14">
        <f t="shared" si="34"/>
        <v>666</v>
      </c>
      <c r="D713" s="77"/>
      <c r="E713" s="77"/>
      <c r="F713" s="77"/>
      <c r="G713" s="81"/>
      <c r="H713" s="79"/>
      <c r="I713" s="57">
        <f>IFERROR(IF(M713="ICCP- ICOCIV",VLOOKUP(H713,'INDICES-ICOCIV'!$A$1:$B$313,2,0),IF(M713="IPC",VLOOKUP(H713,'INDICES IPC'!$A$7:$E$1003,2,0),0)),"")</f>
        <v>0</v>
      </c>
      <c r="J713" s="79"/>
      <c r="K713" s="57">
        <f>IFERROR(IF(M713="ICCP- ICOCIV",VLOOKUP(J713,'INDICES-ICOCIV'!$A$1:$B$307,2,0),IF(M713="IPC",VLOOKUP(J713,'INDICES IPC'!$A$7:$E$1003,2,0),0)),"")</f>
        <v>0</v>
      </c>
      <c r="L713" s="58" t="str">
        <f t="shared" si="32"/>
        <v/>
      </c>
      <c r="M713" s="82"/>
      <c r="N713" s="233">
        <f t="shared" si="33"/>
        <v>0</v>
      </c>
    </row>
    <row r="714" spans="3:14" ht="15.75" x14ac:dyDescent="0.2">
      <c r="C714" s="14">
        <f t="shared" si="34"/>
        <v>667</v>
      </c>
      <c r="D714" s="77"/>
      <c r="E714" s="77"/>
      <c r="F714" s="77"/>
      <c r="G714" s="81"/>
      <c r="H714" s="79"/>
      <c r="I714" s="57">
        <f>IFERROR(IF(M714="ICCP- ICOCIV",VLOOKUP(H714,'INDICES-ICOCIV'!$A$1:$B$313,2,0),IF(M714="IPC",VLOOKUP(H714,'INDICES IPC'!$A$7:$E$1003,2,0),0)),"")</f>
        <v>0</v>
      </c>
      <c r="J714" s="79"/>
      <c r="K714" s="57">
        <f>IFERROR(IF(M714="ICCP- ICOCIV",VLOOKUP(J714,'INDICES-ICOCIV'!$A$1:$B$307,2,0),IF(M714="IPC",VLOOKUP(J714,'INDICES IPC'!$A$7:$E$1003,2,0),0)),"")</f>
        <v>0</v>
      </c>
      <c r="L714" s="58" t="str">
        <f t="shared" si="32"/>
        <v/>
      </c>
      <c r="M714" s="82"/>
      <c r="N714" s="233">
        <f t="shared" si="33"/>
        <v>0</v>
      </c>
    </row>
    <row r="715" spans="3:14" ht="15.75" x14ac:dyDescent="0.2">
      <c r="C715" s="14">
        <f t="shared" si="34"/>
        <v>668</v>
      </c>
      <c r="D715" s="77"/>
      <c r="E715" s="77"/>
      <c r="F715" s="77"/>
      <c r="G715" s="81"/>
      <c r="H715" s="79"/>
      <c r="I715" s="57">
        <f>IFERROR(IF(M715="ICCP- ICOCIV",VLOOKUP(H715,'INDICES-ICOCIV'!$A$1:$B$313,2,0),IF(M715="IPC",VLOOKUP(H715,'INDICES IPC'!$A$7:$E$1003,2,0),0)),"")</f>
        <v>0</v>
      </c>
      <c r="J715" s="79"/>
      <c r="K715" s="57">
        <f>IFERROR(IF(M715="ICCP- ICOCIV",VLOOKUP(J715,'INDICES-ICOCIV'!$A$1:$B$307,2,0),IF(M715="IPC",VLOOKUP(J715,'INDICES IPC'!$A$7:$E$1003,2,0),0)),"")</f>
        <v>0</v>
      </c>
      <c r="L715" s="58" t="str">
        <f t="shared" si="32"/>
        <v/>
      </c>
      <c r="M715" s="82"/>
      <c r="N715" s="233">
        <f t="shared" si="33"/>
        <v>0</v>
      </c>
    </row>
    <row r="716" spans="3:14" ht="15.75" x14ac:dyDescent="0.2">
      <c r="C716" s="14">
        <f t="shared" si="34"/>
        <v>669</v>
      </c>
      <c r="D716" s="77"/>
      <c r="E716" s="77"/>
      <c r="F716" s="77"/>
      <c r="G716" s="81"/>
      <c r="H716" s="79"/>
      <c r="I716" s="57">
        <f>IFERROR(IF(M716="ICCP- ICOCIV",VLOOKUP(H716,'INDICES-ICOCIV'!$A$1:$B$313,2,0),IF(M716="IPC",VLOOKUP(H716,'INDICES IPC'!$A$7:$E$1003,2,0),0)),"")</f>
        <v>0</v>
      </c>
      <c r="J716" s="79"/>
      <c r="K716" s="57">
        <f>IFERROR(IF(M716="ICCP- ICOCIV",VLOOKUP(J716,'INDICES-ICOCIV'!$A$1:$B$307,2,0),IF(M716="IPC",VLOOKUP(J716,'INDICES IPC'!$A$7:$E$1003,2,0),0)),"")</f>
        <v>0</v>
      </c>
      <c r="L716" s="58" t="str">
        <f t="shared" ref="L716:L779" si="35">+IFERROR((K716/I716),"")</f>
        <v/>
      </c>
      <c r="M716" s="82"/>
      <c r="N716" s="233">
        <f t="shared" si="33"/>
        <v>0</v>
      </c>
    </row>
    <row r="717" spans="3:14" ht="15.75" x14ac:dyDescent="0.2">
      <c r="C717" s="14">
        <f t="shared" si="34"/>
        <v>670</v>
      </c>
      <c r="D717" s="77"/>
      <c r="E717" s="77"/>
      <c r="F717" s="77"/>
      <c r="G717" s="81"/>
      <c r="H717" s="79"/>
      <c r="I717" s="57">
        <f>IFERROR(IF(M717="ICCP- ICOCIV",VLOOKUP(H717,'INDICES-ICOCIV'!$A$1:$B$313,2,0),IF(M717="IPC",VLOOKUP(H717,'INDICES IPC'!$A$7:$E$1003,2,0),0)),"")</f>
        <v>0</v>
      </c>
      <c r="J717" s="79"/>
      <c r="K717" s="57">
        <f>IFERROR(IF(M717="ICCP- ICOCIV",VLOOKUP(J717,'INDICES-ICOCIV'!$A$1:$B$307,2,0),IF(M717="IPC",VLOOKUP(J717,'INDICES IPC'!$A$7:$E$1003,2,0),0)),"")</f>
        <v>0</v>
      </c>
      <c r="L717" s="58" t="str">
        <f t="shared" si="35"/>
        <v/>
      </c>
      <c r="M717" s="82"/>
      <c r="N717" s="233">
        <f t="shared" si="33"/>
        <v>0</v>
      </c>
    </row>
    <row r="718" spans="3:14" ht="15.75" x14ac:dyDescent="0.2">
      <c r="C718" s="14">
        <f t="shared" si="34"/>
        <v>671</v>
      </c>
      <c r="D718" s="77"/>
      <c r="E718" s="77"/>
      <c r="F718" s="77"/>
      <c r="G718" s="81"/>
      <c r="H718" s="79"/>
      <c r="I718" s="57">
        <f>IFERROR(IF(M718="ICCP- ICOCIV",VLOOKUP(H718,'INDICES-ICOCIV'!$A$1:$B$313,2,0),IF(M718="IPC",VLOOKUP(H718,'INDICES IPC'!$A$7:$E$1003,2,0),0)),"")</f>
        <v>0</v>
      </c>
      <c r="J718" s="79"/>
      <c r="K718" s="57">
        <f>IFERROR(IF(M718="ICCP- ICOCIV",VLOOKUP(J718,'INDICES-ICOCIV'!$A$1:$B$307,2,0),IF(M718="IPC",VLOOKUP(J718,'INDICES IPC'!$A$7:$E$1003,2,0),0)),"")</f>
        <v>0</v>
      </c>
      <c r="L718" s="58" t="str">
        <f t="shared" si="35"/>
        <v/>
      </c>
      <c r="M718" s="82"/>
      <c r="N718" s="233">
        <f t="shared" si="33"/>
        <v>0</v>
      </c>
    </row>
    <row r="719" spans="3:14" ht="15.75" x14ac:dyDescent="0.2">
      <c r="C719" s="14">
        <f t="shared" si="34"/>
        <v>672</v>
      </c>
      <c r="D719" s="77"/>
      <c r="E719" s="77"/>
      <c r="F719" s="77"/>
      <c r="G719" s="81"/>
      <c r="H719" s="79"/>
      <c r="I719" s="57">
        <f>IFERROR(IF(M719="ICCP- ICOCIV",VLOOKUP(H719,'INDICES-ICOCIV'!$A$1:$B$313,2,0),IF(M719="IPC",VLOOKUP(H719,'INDICES IPC'!$A$7:$E$1003,2,0),0)),"")</f>
        <v>0</v>
      </c>
      <c r="J719" s="79"/>
      <c r="K719" s="57">
        <f>IFERROR(IF(M719="ICCP- ICOCIV",VLOOKUP(J719,'INDICES-ICOCIV'!$A$1:$B$307,2,0),IF(M719="IPC",VLOOKUP(J719,'INDICES IPC'!$A$7:$E$1003,2,0),0)),"")</f>
        <v>0</v>
      </c>
      <c r="L719" s="58" t="str">
        <f t="shared" si="35"/>
        <v/>
      </c>
      <c r="M719" s="82"/>
      <c r="N719" s="233">
        <f t="shared" si="33"/>
        <v>0</v>
      </c>
    </row>
    <row r="720" spans="3:14" ht="15.75" x14ac:dyDescent="0.2">
      <c r="C720" s="14">
        <f t="shared" si="34"/>
        <v>673</v>
      </c>
      <c r="D720" s="77"/>
      <c r="E720" s="77"/>
      <c r="F720" s="77"/>
      <c r="G720" s="81"/>
      <c r="H720" s="79"/>
      <c r="I720" s="57">
        <f>IFERROR(IF(M720="ICCP- ICOCIV",VLOOKUP(H720,'INDICES-ICOCIV'!$A$1:$B$313,2,0),IF(M720="IPC",VLOOKUP(H720,'INDICES IPC'!$A$7:$E$1003,2,0),0)),"")</f>
        <v>0</v>
      </c>
      <c r="J720" s="79"/>
      <c r="K720" s="57">
        <f>IFERROR(IF(M720="ICCP- ICOCIV",VLOOKUP(J720,'INDICES-ICOCIV'!$A$1:$B$307,2,0),IF(M720="IPC",VLOOKUP(J720,'INDICES IPC'!$A$7:$E$1003,2,0),0)),"")</f>
        <v>0</v>
      </c>
      <c r="L720" s="58" t="str">
        <f t="shared" si="35"/>
        <v/>
      </c>
      <c r="M720" s="82"/>
      <c r="N720" s="233">
        <f t="shared" si="33"/>
        <v>0</v>
      </c>
    </row>
    <row r="721" spans="3:14" ht="15.75" x14ac:dyDescent="0.2">
      <c r="C721" s="14">
        <f t="shared" si="34"/>
        <v>674</v>
      </c>
      <c r="D721" s="77"/>
      <c r="E721" s="77"/>
      <c r="F721" s="77"/>
      <c r="G721" s="81"/>
      <c r="H721" s="79"/>
      <c r="I721" s="57">
        <f>IFERROR(IF(M721="ICCP- ICOCIV",VLOOKUP(H721,'INDICES-ICOCIV'!$A$1:$B$313,2,0),IF(M721="IPC",VLOOKUP(H721,'INDICES IPC'!$A$7:$E$1003,2,0),0)),"")</f>
        <v>0</v>
      </c>
      <c r="J721" s="79"/>
      <c r="K721" s="57">
        <f>IFERROR(IF(M721="ICCP- ICOCIV",VLOOKUP(J721,'INDICES-ICOCIV'!$A$1:$B$307,2,0),IF(M721="IPC",VLOOKUP(J721,'INDICES IPC'!$A$7:$E$1003,2,0),0)),"")</f>
        <v>0</v>
      </c>
      <c r="L721" s="58" t="str">
        <f t="shared" si="35"/>
        <v/>
      </c>
      <c r="M721" s="82"/>
      <c r="N721" s="233">
        <f t="shared" ref="N721:N784" si="36">IFERROR(G721*L721,0)</f>
        <v>0</v>
      </c>
    </row>
    <row r="722" spans="3:14" ht="15.75" x14ac:dyDescent="0.2">
      <c r="C722" s="14">
        <f t="shared" ref="C722:C785" si="37">+C721+1</f>
        <v>675</v>
      </c>
      <c r="D722" s="77"/>
      <c r="E722" s="77"/>
      <c r="F722" s="77"/>
      <c r="G722" s="81"/>
      <c r="H722" s="79"/>
      <c r="I722" s="57">
        <f>IFERROR(IF(M722="ICCP- ICOCIV",VLOOKUP(H722,'INDICES-ICOCIV'!$A$1:$B$313,2,0),IF(M722="IPC",VLOOKUP(H722,'INDICES IPC'!$A$7:$E$1003,2,0),0)),"")</f>
        <v>0</v>
      </c>
      <c r="J722" s="79"/>
      <c r="K722" s="57">
        <f>IFERROR(IF(M722="ICCP- ICOCIV",VLOOKUP(J722,'INDICES-ICOCIV'!$A$1:$B$307,2,0),IF(M722="IPC",VLOOKUP(J722,'INDICES IPC'!$A$7:$E$1003,2,0),0)),"")</f>
        <v>0</v>
      </c>
      <c r="L722" s="58" t="str">
        <f t="shared" si="35"/>
        <v/>
      </c>
      <c r="M722" s="82"/>
      <c r="N722" s="233">
        <f t="shared" si="36"/>
        <v>0</v>
      </c>
    </row>
    <row r="723" spans="3:14" ht="15.75" x14ac:dyDescent="0.2">
      <c r="C723" s="14">
        <f t="shared" si="37"/>
        <v>676</v>
      </c>
      <c r="D723" s="77"/>
      <c r="E723" s="77"/>
      <c r="F723" s="77"/>
      <c r="G723" s="81"/>
      <c r="H723" s="79"/>
      <c r="I723" s="57">
        <f>IFERROR(IF(M723="ICCP- ICOCIV",VLOOKUP(H723,'INDICES-ICOCIV'!$A$1:$B$313,2,0),IF(M723="IPC",VLOOKUP(H723,'INDICES IPC'!$A$7:$E$1003,2,0),0)),"")</f>
        <v>0</v>
      </c>
      <c r="J723" s="79"/>
      <c r="K723" s="57">
        <f>IFERROR(IF(M723="ICCP- ICOCIV",VLOOKUP(J723,'INDICES-ICOCIV'!$A$1:$B$307,2,0),IF(M723="IPC",VLOOKUP(J723,'INDICES IPC'!$A$7:$E$1003,2,0),0)),"")</f>
        <v>0</v>
      </c>
      <c r="L723" s="58" t="str">
        <f t="shared" si="35"/>
        <v/>
      </c>
      <c r="M723" s="82"/>
      <c r="N723" s="233">
        <f t="shared" si="36"/>
        <v>0</v>
      </c>
    </row>
    <row r="724" spans="3:14" ht="15.75" x14ac:dyDescent="0.2">
      <c r="C724" s="14">
        <f t="shared" si="37"/>
        <v>677</v>
      </c>
      <c r="D724" s="77"/>
      <c r="E724" s="77"/>
      <c r="F724" s="77"/>
      <c r="G724" s="81"/>
      <c r="H724" s="79"/>
      <c r="I724" s="57">
        <f>IFERROR(IF(M724="ICCP- ICOCIV",VLOOKUP(H724,'INDICES-ICOCIV'!$A$1:$B$313,2,0),IF(M724="IPC",VLOOKUP(H724,'INDICES IPC'!$A$7:$E$1003,2,0),0)),"")</f>
        <v>0</v>
      </c>
      <c r="J724" s="79"/>
      <c r="K724" s="57">
        <f>IFERROR(IF(M724="ICCP- ICOCIV",VLOOKUP(J724,'INDICES-ICOCIV'!$A$1:$B$307,2,0),IF(M724="IPC",VLOOKUP(J724,'INDICES IPC'!$A$7:$E$1003,2,0),0)),"")</f>
        <v>0</v>
      </c>
      <c r="L724" s="58" t="str">
        <f t="shared" si="35"/>
        <v/>
      </c>
      <c r="M724" s="82"/>
      <c r="N724" s="233">
        <f t="shared" si="36"/>
        <v>0</v>
      </c>
    </row>
    <row r="725" spans="3:14" ht="15.75" x14ac:dyDescent="0.2">
      <c r="C725" s="14">
        <f t="shared" si="37"/>
        <v>678</v>
      </c>
      <c r="D725" s="77"/>
      <c r="E725" s="77"/>
      <c r="F725" s="77"/>
      <c r="G725" s="81"/>
      <c r="H725" s="79"/>
      <c r="I725" s="57">
        <f>IFERROR(IF(M725="ICCP- ICOCIV",VLOOKUP(H725,'INDICES-ICOCIV'!$A$1:$B$313,2,0),IF(M725="IPC",VLOOKUP(H725,'INDICES IPC'!$A$7:$E$1003,2,0),0)),"")</f>
        <v>0</v>
      </c>
      <c r="J725" s="79"/>
      <c r="K725" s="57">
        <f>IFERROR(IF(M725="ICCP- ICOCIV",VLOOKUP(J725,'INDICES-ICOCIV'!$A$1:$B$307,2,0),IF(M725="IPC",VLOOKUP(J725,'INDICES IPC'!$A$7:$E$1003,2,0),0)),"")</f>
        <v>0</v>
      </c>
      <c r="L725" s="58" t="str">
        <f t="shared" si="35"/>
        <v/>
      </c>
      <c r="M725" s="82"/>
      <c r="N725" s="233">
        <f t="shared" si="36"/>
        <v>0</v>
      </c>
    </row>
    <row r="726" spans="3:14" ht="15.75" x14ac:dyDescent="0.2">
      <c r="C726" s="14">
        <f t="shared" si="37"/>
        <v>679</v>
      </c>
      <c r="D726" s="77"/>
      <c r="E726" s="77"/>
      <c r="F726" s="77"/>
      <c r="G726" s="81"/>
      <c r="H726" s="79"/>
      <c r="I726" s="57">
        <f>IFERROR(IF(M726="ICCP- ICOCIV",VLOOKUP(H726,'INDICES-ICOCIV'!$A$1:$B$313,2,0),IF(M726="IPC",VLOOKUP(H726,'INDICES IPC'!$A$7:$E$1003,2,0),0)),"")</f>
        <v>0</v>
      </c>
      <c r="J726" s="79"/>
      <c r="K726" s="57">
        <f>IFERROR(IF(M726="ICCP- ICOCIV",VLOOKUP(J726,'INDICES-ICOCIV'!$A$1:$B$307,2,0),IF(M726="IPC",VLOOKUP(J726,'INDICES IPC'!$A$7:$E$1003,2,0),0)),"")</f>
        <v>0</v>
      </c>
      <c r="L726" s="58" t="str">
        <f t="shared" si="35"/>
        <v/>
      </c>
      <c r="M726" s="82"/>
      <c r="N726" s="233">
        <f t="shared" si="36"/>
        <v>0</v>
      </c>
    </row>
    <row r="727" spans="3:14" ht="15.75" x14ac:dyDescent="0.2">
      <c r="C727" s="14">
        <f t="shared" si="37"/>
        <v>680</v>
      </c>
      <c r="D727" s="77"/>
      <c r="E727" s="77"/>
      <c r="F727" s="77"/>
      <c r="G727" s="81"/>
      <c r="H727" s="79"/>
      <c r="I727" s="57">
        <f>IFERROR(IF(M727="ICCP- ICOCIV",VLOOKUP(H727,'INDICES-ICOCIV'!$A$1:$B$313,2,0),IF(M727="IPC",VLOOKUP(H727,'INDICES IPC'!$A$7:$E$1003,2,0),0)),"")</f>
        <v>0</v>
      </c>
      <c r="J727" s="79"/>
      <c r="K727" s="57">
        <f>IFERROR(IF(M727="ICCP- ICOCIV",VLOOKUP(J727,'INDICES-ICOCIV'!$A$1:$B$307,2,0),IF(M727="IPC",VLOOKUP(J727,'INDICES IPC'!$A$7:$E$1003,2,0),0)),"")</f>
        <v>0</v>
      </c>
      <c r="L727" s="58" t="str">
        <f t="shared" si="35"/>
        <v/>
      </c>
      <c r="M727" s="82"/>
      <c r="N727" s="233">
        <f t="shared" si="36"/>
        <v>0</v>
      </c>
    </row>
    <row r="728" spans="3:14" ht="15.75" x14ac:dyDescent="0.2">
      <c r="C728" s="14">
        <f t="shared" si="37"/>
        <v>681</v>
      </c>
      <c r="D728" s="77"/>
      <c r="E728" s="77"/>
      <c r="F728" s="77"/>
      <c r="G728" s="81"/>
      <c r="H728" s="79"/>
      <c r="I728" s="57">
        <f>IFERROR(IF(M728="ICCP- ICOCIV",VLOOKUP(H728,'INDICES-ICOCIV'!$A$1:$B$313,2,0),IF(M728="IPC",VLOOKUP(H728,'INDICES IPC'!$A$7:$E$1003,2,0),0)),"")</f>
        <v>0</v>
      </c>
      <c r="J728" s="79"/>
      <c r="K728" s="57">
        <f>IFERROR(IF(M728="ICCP- ICOCIV",VLOOKUP(J728,'INDICES-ICOCIV'!$A$1:$B$307,2,0),IF(M728="IPC",VLOOKUP(J728,'INDICES IPC'!$A$7:$E$1003,2,0),0)),"")</f>
        <v>0</v>
      </c>
      <c r="L728" s="58" t="str">
        <f t="shared" si="35"/>
        <v/>
      </c>
      <c r="M728" s="82"/>
      <c r="N728" s="233">
        <f t="shared" si="36"/>
        <v>0</v>
      </c>
    </row>
    <row r="729" spans="3:14" ht="15.75" x14ac:dyDescent="0.2">
      <c r="C729" s="14">
        <f t="shared" si="37"/>
        <v>682</v>
      </c>
      <c r="D729" s="77"/>
      <c r="E729" s="77"/>
      <c r="F729" s="77"/>
      <c r="G729" s="81"/>
      <c r="H729" s="79"/>
      <c r="I729" s="57">
        <f>IFERROR(IF(M729="ICCP- ICOCIV",VLOOKUP(H729,'INDICES-ICOCIV'!$A$1:$B$313,2,0),IF(M729="IPC",VLOOKUP(H729,'INDICES IPC'!$A$7:$E$1003,2,0),0)),"")</f>
        <v>0</v>
      </c>
      <c r="J729" s="79"/>
      <c r="K729" s="57">
        <f>IFERROR(IF(M729="ICCP- ICOCIV",VLOOKUP(J729,'INDICES-ICOCIV'!$A$1:$B$307,2,0),IF(M729="IPC",VLOOKUP(J729,'INDICES IPC'!$A$7:$E$1003,2,0),0)),"")</f>
        <v>0</v>
      </c>
      <c r="L729" s="58" t="str">
        <f t="shared" si="35"/>
        <v/>
      </c>
      <c r="M729" s="82"/>
      <c r="N729" s="233">
        <f t="shared" si="36"/>
        <v>0</v>
      </c>
    </row>
    <row r="730" spans="3:14" ht="15.75" x14ac:dyDescent="0.2">
      <c r="C730" s="14">
        <f t="shared" si="37"/>
        <v>683</v>
      </c>
      <c r="D730" s="77"/>
      <c r="E730" s="77"/>
      <c r="F730" s="77"/>
      <c r="G730" s="81"/>
      <c r="H730" s="79"/>
      <c r="I730" s="57">
        <f>IFERROR(IF(M730="ICCP- ICOCIV",VLOOKUP(H730,'INDICES-ICOCIV'!$A$1:$B$313,2,0),IF(M730="IPC",VLOOKUP(H730,'INDICES IPC'!$A$7:$E$1003,2,0),0)),"")</f>
        <v>0</v>
      </c>
      <c r="J730" s="79"/>
      <c r="K730" s="57">
        <f>IFERROR(IF(M730="ICCP- ICOCIV",VLOOKUP(J730,'INDICES-ICOCIV'!$A$1:$B$307,2,0),IF(M730="IPC",VLOOKUP(J730,'INDICES IPC'!$A$7:$E$1003,2,0),0)),"")</f>
        <v>0</v>
      </c>
      <c r="L730" s="58" t="str">
        <f t="shared" si="35"/>
        <v/>
      </c>
      <c r="M730" s="82"/>
      <c r="N730" s="233">
        <f t="shared" si="36"/>
        <v>0</v>
      </c>
    </row>
    <row r="731" spans="3:14" ht="15.75" x14ac:dyDescent="0.2">
      <c r="C731" s="14">
        <f t="shared" si="37"/>
        <v>684</v>
      </c>
      <c r="D731" s="77"/>
      <c r="E731" s="77"/>
      <c r="F731" s="77"/>
      <c r="G731" s="81"/>
      <c r="H731" s="79"/>
      <c r="I731" s="57">
        <f>IFERROR(IF(M731="ICCP- ICOCIV",VLOOKUP(H731,'INDICES-ICOCIV'!$A$1:$B$313,2,0),IF(M731="IPC",VLOOKUP(H731,'INDICES IPC'!$A$7:$E$1003,2,0),0)),"")</f>
        <v>0</v>
      </c>
      <c r="J731" s="79"/>
      <c r="K731" s="57">
        <f>IFERROR(IF(M731="ICCP- ICOCIV",VLOOKUP(J731,'INDICES-ICOCIV'!$A$1:$B$307,2,0),IF(M731="IPC",VLOOKUP(J731,'INDICES IPC'!$A$7:$E$1003,2,0),0)),"")</f>
        <v>0</v>
      </c>
      <c r="L731" s="58" t="str">
        <f t="shared" si="35"/>
        <v/>
      </c>
      <c r="M731" s="82"/>
      <c r="N731" s="233">
        <f t="shared" si="36"/>
        <v>0</v>
      </c>
    </row>
    <row r="732" spans="3:14" ht="15.75" x14ac:dyDescent="0.2">
      <c r="C732" s="14">
        <f t="shared" si="37"/>
        <v>685</v>
      </c>
      <c r="D732" s="77"/>
      <c r="E732" s="77"/>
      <c r="F732" s="77"/>
      <c r="G732" s="81"/>
      <c r="H732" s="79"/>
      <c r="I732" s="57">
        <f>IFERROR(IF(M732="ICCP- ICOCIV",VLOOKUP(H732,'INDICES-ICOCIV'!$A$1:$B$313,2,0),IF(M732="IPC",VLOOKUP(H732,'INDICES IPC'!$A$7:$E$1003,2,0),0)),"")</f>
        <v>0</v>
      </c>
      <c r="J732" s="79"/>
      <c r="K732" s="57">
        <f>IFERROR(IF(M732="ICCP- ICOCIV",VLOOKUP(J732,'INDICES-ICOCIV'!$A$1:$B$307,2,0),IF(M732="IPC",VLOOKUP(J732,'INDICES IPC'!$A$7:$E$1003,2,0),0)),"")</f>
        <v>0</v>
      </c>
      <c r="L732" s="58" t="str">
        <f t="shared" si="35"/>
        <v/>
      </c>
      <c r="M732" s="82"/>
      <c r="N732" s="233">
        <f t="shared" si="36"/>
        <v>0</v>
      </c>
    </row>
    <row r="733" spans="3:14" ht="15.75" x14ac:dyDescent="0.2">
      <c r="C733" s="14">
        <f t="shared" si="37"/>
        <v>686</v>
      </c>
      <c r="D733" s="77"/>
      <c r="E733" s="77"/>
      <c r="F733" s="77"/>
      <c r="G733" s="81"/>
      <c r="H733" s="79"/>
      <c r="I733" s="57">
        <f>IFERROR(IF(M733="ICCP- ICOCIV",VLOOKUP(H733,'INDICES-ICOCIV'!$A$1:$B$313,2,0),IF(M733="IPC",VLOOKUP(H733,'INDICES IPC'!$A$7:$E$1003,2,0),0)),"")</f>
        <v>0</v>
      </c>
      <c r="J733" s="79"/>
      <c r="K733" s="57">
        <f>IFERROR(IF(M733="ICCP- ICOCIV",VLOOKUP(J733,'INDICES-ICOCIV'!$A$1:$B$307,2,0),IF(M733="IPC",VLOOKUP(J733,'INDICES IPC'!$A$7:$E$1003,2,0),0)),"")</f>
        <v>0</v>
      </c>
      <c r="L733" s="58" t="str">
        <f t="shared" si="35"/>
        <v/>
      </c>
      <c r="M733" s="82"/>
      <c r="N733" s="233">
        <f t="shared" si="36"/>
        <v>0</v>
      </c>
    </row>
    <row r="734" spans="3:14" ht="15.75" x14ac:dyDescent="0.2">
      <c r="C734" s="14">
        <f t="shared" si="37"/>
        <v>687</v>
      </c>
      <c r="D734" s="77"/>
      <c r="E734" s="77"/>
      <c r="F734" s="77"/>
      <c r="G734" s="81"/>
      <c r="H734" s="79"/>
      <c r="I734" s="57">
        <f>IFERROR(IF(M734="ICCP- ICOCIV",VLOOKUP(H734,'INDICES-ICOCIV'!$A$1:$B$313,2,0),IF(M734="IPC",VLOOKUP(H734,'INDICES IPC'!$A$7:$E$1003,2,0),0)),"")</f>
        <v>0</v>
      </c>
      <c r="J734" s="79"/>
      <c r="K734" s="57">
        <f>IFERROR(IF(M734="ICCP- ICOCIV",VLOOKUP(J734,'INDICES-ICOCIV'!$A$1:$B$307,2,0),IF(M734="IPC",VLOOKUP(J734,'INDICES IPC'!$A$7:$E$1003,2,0),0)),"")</f>
        <v>0</v>
      </c>
      <c r="L734" s="58" t="str">
        <f t="shared" si="35"/>
        <v/>
      </c>
      <c r="M734" s="82"/>
      <c r="N734" s="233">
        <f t="shared" si="36"/>
        <v>0</v>
      </c>
    </row>
    <row r="735" spans="3:14" ht="15.75" x14ac:dyDescent="0.2">
      <c r="C735" s="14">
        <f t="shared" si="37"/>
        <v>688</v>
      </c>
      <c r="D735" s="77"/>
      <c r="E735" s="77"/>
      <c r="F735" s="77"/>
      <c r="G735" s="81"/>
      <c r="H735" s="79"/>
      <c r="I735" s="57">
        <f>IFERROR(IF(M735="ICCP- ICOCIV",VLOOKUP(H735,'INDICES-ICOCIV'!$A$1:$B$313,2,0),IF(M735="IPC",VLOOKUP(H735,'INDICES IPC'!$A$7:$E$1003,2,0),0)),"")</f>
        <v>0</v>
      </c>
      <c r="J735" s="79"/>
      <c r="K735" s="57">
        <f>IFERROR(IF(M735="ICCP- ICOCIV",VLOOKUP(J735,'INDICES-ICOCIV'!$A$1:$B$307,2,0),IF(M735="IPC",VLOOKUP(J735,'INDICES IPC'!$A$7:$E$1003,2,0),0)),"")</f>
        <v>0</v>
      </c>
      <c r="L735" s="58" t="str">
        <f t="shared" si="35"/>
        <v/>
      </c>
      <c r="M735" s="82"/>
      <c r="N735" s="233">
        <f t="shared" si="36"/>
        <v>0</v>
      </c>
    </row>
    <row r="736" spans="3:14" ht="15.75" x14ac:dyDescent="0.2">
      <c r="C736" s="14">
        <f t="shared" si="37"/>
        <v>689</v>
      </c>
      <c r="D736" s="77"/>
      <c r="E736" s="77"/>
      <c r="F736" s="77"/>
      <c r="G736" s="81"/>
      <c r="H736" s="79"/>
      <c r="I736" s="57">
        <f>IFERROR(IF(M736="ICCP- ICOCIV",VLOOKUP(H736,'INDICES-ICOCIV'!$A$1:$B$313,2,0),IF(M736="IPC",VLOOKUP(H736,'INDICES IPC'!$A$7:$E$1003,2,0),0)),"")</f>
        <v>0</v>
      </c>
      <c r="J736" s="79"/>
      <c r="K736" s="57">
        <f>IFERROR(IF(M736="ICCP- ICOCIV",VLOOKUP(J736,'INDICES-ICOCIV'!$A$1:$B$307,2,0),IF(M736="IPC",VLOOKUP(J736,'INDICES IPC'!$A$7:$E$1003,2,0),0)),"")</f>
        <v>0</v>
      </c>
      <c r="L736" s="58" t="str">
        <f t="shared" si="35"/>
        <v/>
      </c>
      <c r="M736" s="82"/>
      <c r="N736" s="233">
        <f t="shared" si="36"/>
        <v>0</v>
      </c>
    </row>
    <row r="737" spans="3:14" ht="15.75" x14ac:dyDescent="0.2">
      <c r="C737" s="14">
        <f t="shared" si="37"/>
        <v>690</v>
      </c>
      <c r="D737" s="77"/>
      <c r="E737" s="77"/>
      <c r="F737" s="77"/>
      <c r="G737" s="81"/>
      <c r="H737" s="79"/>
      <c r="I737" s="57">
        <f>IFERROR(IF(M737="ICCP- ICOCIV",VLOOKUP(H737,'INDICES-ICOCIV'!$A$1:$B$313,2,0),IF(M737="IPC",VLOOKUP(H737,'INDICES IPC'!$A$7:$E$1003,2,0),0)),"")</f>
        <v>0</v>
      </c>
      <c r="J737" s="79"/>
      <c r="K737" s="57">
        <f>IFERROR(IF(M737="ICCP- ICOCIV",VLOOKUP(J737,'INDICES-ICOCIV'!$A$1:$B$307,2,0),IF(M737="IPC",VLOOKUP(J737,'INDICES IPC'!$A$7:$E$1003,2,0),0)),"")</f>
        <v>0</v>
      </c>
      <c r="L737" s="58" t="str">
        <f t="shared" si="35"/>
        <v/>
      </c>
      <c r="M737" s="82"/>
      <c r="N737" s="233">
        <f t="shared" si="36"/>
        <v>0</v>
      </c>
    </row>
    <row r="738" spans="3:14" ht="15.75" x14ac:dyDescent="0.2">
      <c r="C738" s="14">
        <f t="shared" si="37"/>
        <v>691</v>
      </c>
      <c r="D738" s="77"/>
      <c r="E738" s="77"/>
      <c r="F738" s="77"/>
      <c r="G738" s="81"/>
      <c r="H738" s="79"/>
      <c r="I738" s="57">
        <f>IFERROR(IF(M738="ICCP- ICOCIV",VLOOKUP(H738,'INDICES-ICOCIV'!$A$1:$B$313,2,0),IF(M738="IPC",VLOOKUP(H738,'INDICES IPC'!$A$7:$E$1003,2,0),0)),"")</f>
        <v>0</v>
      </c>
      <c r="J738" s="79"/>
      <c r="K738" s="57">
        <f>IFERROR(IF(M738="ICCP- ICOCIV",VLOOKUP(J738,'INDICES-ICOCIV'!$A$1:$B$307,2,0),IF(M738="IPC",VLOOKUP(J738,'INDICES IPC'!$A$7:$E$1003,2,0),0)),"")</f>
        <v>0</v>
      </c>
      <c r="L738" s="58" t="str">
        <f t="shared" si="35"/>
        <v/>
      </c>
      <c r="M738" s="82"/>
      <c r="N738" s="233">
        <f t="shared" si="36"/>
        <v>0</v>
      </c>
    </row>
    <row r="739" spans="3:14" ht="15.75" x14ac:dyDescent="0.2">
      <c r="C739" s="14">
        <f t="shared" si="37"/>
        <v>692</v>
      </c>
      <c r="D739" s="77"/>
      <c r="E739" s="77"/>
      <c r="F739" s="77"/>
      <c r="G739" s="81"/>
      <c r="H739" s="79"/>
      <c r="I739" s="57">
        <f>IFERROR(IF(M739="ICCP- ICOCIV",VLOOKUP(H739,'INDICES-ICOCIV'!$A$1:$B$313,2,0),IF(M739="IPC",VLOOKUP(H739,'INDICES IPC'!$A$7:$E$1003,2,0),0)),"")</f>
        <v>0</v>
      </c>
      <c r="J739" s="79"/>
      <c r="K739" s="57">
        <f>IFERROR(IF(M739="ICCP- ICOCIV",VLOOKUP(J739,'INDICES-ICOCIV'!$A$1:$B$307,2,0),IF(M739="IPC",VLOOKUP(J739,'INDICES IPC'!$A$7:$E$1003,2,0),0)),"")</f>
        <v>0</v>
      </c>
      <c r="L739" s="58" t="str">
        <f t="shared" si="35"/>
        <v/>
      </c>
      <c r="M739" s="82"/>
      <c r="N739" s="233">
        <f t="shared" si="36"/>
        <v>0</v>
      </c>
    </row>
    <row r="740" spans="3:14" ht="15.75" x14ac:dyDescent="0.2">
      <c r="C740" s="14">
        <f t="shared" si="37"/>
        <v>693</v>
      </c>
      <c r="D740" s="77"/>
      <c r="E740" s="77"/>
      <c r="F740" s="77"/>
      <c r="G740" s="81"/>
      <c r="H740" s="79"/>
      <c r="I740" s="57">
        <f>IFERROR(IF(M740="ICCP- ICOCIV",VLOOKUP(H740,'INDICES-ICOCIV'!$A$1:$B$313,2,0),IF(M740="IPC",VLOOKUP(H740,'INDICES IPC'!$A$7:$E$1003,2,0),0)),"")</f>
        <v>0</v>
      </c>
      <c r="J740" s="79"/>
      <c r="K740" s="57">
        <f>IFERROR(IF(M740="ICCP- ICOCIV",VLOOKUP(J740,'INDICES-ICOCIV'!$A$1:$B$307,2,0),IF(M740="IPC",VLOOKUP(J740,'INDICES IPC'!$A$7:$E$1003,2,0),0)),"")</f>
        <v>0</v>
      </c>
      <c r="L740" s="58" t="str">
        <f t="shared" si="35"/>
        <v/>
      </c>
      <c r="M740" s="82"/>
      <c r="N740" s="233">
        <f t="shared" si="36"/>
        <v>0</v>
      </c>
    </row>
    <row r="741" spans="3:14" ht="15.75" x14ac:dyDescent="0.2">
      <c r="C741" s="14">
        <f t="shared" si="37"/>
        <v>694</v>
      </c>
      <c r="D741" s="77"/>
      <c r="E741" s="77"/>
      <c r="F741" s="77"/>
      <c r="G741" s="81"/>
      <c r="H741" s="79"/>
      <c r="I741" s="57">
        <f>IFERROR(IF(M741="ICCP- ICOCIV",VLOOKUP(H741,'INDICES-ICOCIV'!$A$1:$B$313,2,0),IF(M741="IPC",VLOOKUP(H741,'INDICES IPC'!$A$7:$E$1003,2,0),0)),"")</f>
        <v>0</v>
      </c>
      <c r="J741" s="79"/>
      <c r="K741" s="57">
        <f>IFERROR(IF(M741="ICCP- ICOCIV",VLOOKUP(J741,'INDICES-ICOCIV'!$A$1:$B$307,2,0),IF(M741="IPC",VLOOKUP(J741,'INDICES IPC'!$A$7:$E$1003,2,0),0)),"")</f>
        <v>0</v>
      </c>
      <c r="L741" s="58" t="str">
        <f t="shared" si="35"/>
        <v/>
      </c>
      <c r="M741" s="82"/>
      <c r="N741" s="233">
        <f t="shared" si="36"/>
        <v>0</v>
      </c>
    </row>
    <row r="742" spans="3:14" ht="15.75" x14ac:dyDescent="0.2">
      <c r="C742" s="14">
        <f t="shared" si="37"/>
        <v>695</v>
      </c>
      <c r="D742" s="77"/>
      <c r="E742" s="77"/>
      <c r="F742" s="77"/>
      <c r="G742" s="81"/>
      <c r="H742" s="79"/>
      <c r="I742" s="57">
        <f>IFERROR(IF(M742="ICCP- ICOCIV",VLOOKUP(H742,'INDICES-ICOCIV'!$A$1:$B$313,2,0),IF(M742="IPC",VLOOKUP(H742,'INDICES IPC'!$A$7:$E$1003,2,0),0)),"")</f>
        <v>0</v>
      </c>
      <c r="J742" s="79"/>
      <c r="K742" s="57">
        <f>IFERROR(IF(M742="ICCP- ICOCIV",VLOOKUP(J742,'INDICES-ICOCIV'!$A$1:$B$307,2,0),IF(M742="IPC",VLOOKUP(J742,'INDICES IPC'!$A$7:$E$1003,2,0),0)),"")</f>
        <v>0</v>
      </c>
      <c r="L742" s="58" t="str">
        <f t="shared" si="35"/>
        <v/>
      </c>
      <c r="M742" s="82"/>
      <c r="N742" s="233">
        <f t="shared" si="36"/>
        <v>0</v>
      </c>
    </row>
    <row r="743" spans="3:14" ht="15.75" x14ac:dyDescent="0.2">
      <c r="C743" s="14">
        <f t="shared" si="37"/>
        <v>696</v>
      </c>
      <c r="D743" s="77"/>
      <c r="E743" s="77"/>
      <c r="F743" s="77"/>
      <c r="G743" s="81"/>
      <c r="H743" s="79"/>
      <c r="I743" s="57">
        <f>IFERROR(IF(M743="ICCP- ICOCIV",VLOOKUP(H743,'INDICES-ICOCIV'!$A$1:$B$313,2,0),IF(M743="IPC",VLOOKUP(H743,'INDICES IPC'!$A$7:$E$1003,2,0),0)),"")</f>
        <v>0</v>
      </c>
      <c r="J743" s="79"/>
      <c r="K743" s="57">
        <f>IFERROR(IF(M743="ICCP- ICOCIV",VLOOKUP(J743,'INDICES-ICOCIV'!$A$1:$B$307,2,0),IF(M743="IPC",VLOOKUP(J743,'INDICES IPC'!$A$7:$E$1003,2,0),0)),"")</f>
        <v>0</v>
      </c>
      <c r="L743" s="58" t="str">
        <f t="shared" si="35"/>
        <v/>
      </c>
      <c r="M743" s="82"/>
      <c r="N743" s="233">
        <f t="shared" si="36"/>
        <v>0</v>
      </c>
    </row>
    <row r="744" spans="3:14" ht="15.75" x14ac:dyDescent="0.2">
      <c r="C744" s="14">
        <f t="shared" si="37"/>
        <v>697</v>
      </c>
      <c r="D744" s="77"/>
      <c r="E744" s="77"/>
      <c r="F744" s="77"/>
      <c r="G744" s="81"/>
      <c r="H744" s="79"/>
      <c r="I744" s="57">
        <f>IFERROR(IF(M744="ICCP- ICOCIV",VLOOKUP(H744,'INDICES-ICOCIV'!$A$1:$B$313,2,0),IF(M744="IPC",VLOOKUP(H744,'INDICES IPC'!$A$7:$E$1003,2,0),0)),"")</f>
        <v>0</v>
      </c>
      <c r="J744" s="79"/>
      <c r="K744" s="57">
        <f>IFERROR(IF(M744="ICCP- ICOCIV",VLOOKUP(J744,'INDICES-ICOCIV'!$A$1:$B$307,2,0),IF(M744="IPC",VLOOKUP(J744,'INDICES IPC'!$A$7:$E$1003,2,0),0)),"")</f>
        <v>0</v>
      </c>
      <c r="L744" s="58" t="str">
        <f t="shared" si="35"/>
        <v/>
      </c>
      <c r="M744" s="82"/>
      <c r="N744" s="233">
        <f t="shared" si="36"/>
        <v>0</v>
      </c>
    </row>
    <row r="745" spans="3:14" ht="15.75" x14ac:dyDescent="0.2">
      <c r="C745" s="14">
        <f t="shared" si="37"/>
        <v>698</v>
      </c>
      <c r="D745" s="77"/>
      <c r="E745" s="77"/>
      <c r="F745" s="77"/>
      <c r="G745" s="81"/>
      <c r="H745" s="79"/>
      <c r="I745" s="57">
        <f>IFERROR(IF(M745="ICCP- ICOCIV",VLOOKUP(H745,'INDICES-ICOCIV'!$A$1:$B$313,2,0),IF(M745="IPC",VLOOKUP(H745,'INDICES IPC'!$A$7:$E$1003,2,0),0)),"")</f>
        <v>0</v>
      </c>
      <c r="J745" s="79"/>
      <c r="K745" s="57">
        <f>IFERROR(IF(M745="ICCP- ICOCIV",VLOOKUP(J745,'INDICES-ICOCIV'!$A$1:$B$307,2,0),IF(M745="IPC",VLOOKUP(J745,'INDICES IPC'!$A$7:$E$1003,2,0),0)),"")</f>
        <v>0</v>
      </c>
      <c r="L745" s="58" t="str">
        <f t="shared" si="35"/>
        <v/>
      </c>
      <c r="M745" s="82"/>
      <c r="N745" s="233">
        <f t="shared" si="36"/>
        <v>0</v>
      </c>
    </row>
    <row r="746" spans="3:14" ht="15.75" x14ac:dyDescent="0.2">
      <c r="C746" s="14">
        <f t="shared" si="37"/>
        <v>699</v>
      </c>
      <c r="D746" s="77"/>
      <c r="E746" s="77"/>
      <c r="F746" s="77"/>
      <c r="G746" s="81"/>
      <c r="H746" s="79"/>
      <c r="I746" s="57">
        <f>IFERROR(IF(M746="ICCP- ICOCIV",VLOOKUP(H746,'INDICES-ICOCIV'!$A$1:$B$313,2,0),IF(M746="IPC",VLOOKUP(H746,'INDICES IPC'!$A$7:$E$1003,2,0),0)),"")</f>
        <v>0</v>
      </c>
      <c r="J746" s="79"/>
      <c r="K746" s="57">
        <f>IFERROR(IF(M746="ICCP- ICOCIV",VLOOKUP(J746,'INDICES-ICOCIV'!$A$1:$B$307,2,0),IF(M746="IPC",VLOOKUP(J746,'INDICES IPC'!$A$7:$E$1003,2,0),0)),"")</f>
        <v>0</v>
      </c>
      <c r="L746" s="58" t="str">
        <f t="shared" si="35"/>
        <v/>
      </c>
      <c r="M746" s="82"/>
      <c r="N746" s="233">
        <f t="shared" si="36"/>
        <v>0</v>
      </c>
    </row>
    <row r="747" spans="3:14" ht="15.75" x14ac:dyDescent="0.2">
      <c r="C747" s="14">
        <f t="shared" si="37"/>
        <v>700</v>
      </c>
      <c r="D747" s="77"/>
      <c r="E747" s="77"/>
      <c r="F747" s="77"/>
      <c r="G747" s="81"/>
      <c r="H747" s="79"/>
      <c r="I747" s="57">
        <f>IFERROR(IF(M747="ICCP- ICOCIV",VLOOKUP(H747,'INDICES-ICOCIV'!$A$1:$B$313,2,0),IF(M747="IPC",VLOOKUP(H747,'INDICES IPC'!$A$7:$E$1003,2,0),0)),"")</f>
        <v>0</v>
      </c>
      <c r="J747" s="79"/>
      <c r="K747" s="57">
        <f>IFERROR(IF(M747="ICCP- ICOCIV",VLOOKUP(J747,'INDICES-ICOCIV'!$A$1:$B$307,2,0),IF(M747="IPC",VLOOKUP(J747,'INDICES IPC'!$A$7:$E$1003,2,0),0)),"")</f>
        <v>0</v>
      </c>
      <c r="L747" s="58" t="str">
        <f t="shared" si="35"/>
        <v/>
      </c>
      <c r="M747" s="82"/>
      <c r="N747" s="233">
        <f t="shared" si="36"/>
        <v>0</v>
      </c>
    </row>
    <row r="748" spans="3:14" ht="15.75" x14ac:dyDescent="0.2">
      <c r="C748" s="14">
        <f t="shared" si="37"/>
        <v>701</v>
      </c>
      <c r="D748" s="77"/>
      <c r="E748" s="77"/>
      <c r="F748" s="77"/>
      <c r="G748" s="81"/>
      <c r="H748" s="79"/>
      <c r="I748" s="57">
        <f>IFERROR(IF(M748="ICCP- ICOCIV",VLOOKUP(H748,'INDICES-ICOCIV'!$A$1:$B$313,2,0),IF(M748="IPC",VLOOKUP(H748,'INDICES IPC'!$A$7:$E$1003,2,0),0)),"")</f>
        <v>0</v>
      </c>
      <c r="J748" s="79"/>
      <c r="K748" s="57">
        <f>IFERROR(IF(M748="ICCP- ICOCIV",VLOOKUP(J748,'INDICES-ICOCIV'!$A$1:$B$307,2,0),IF(M748="IPC",VLOOKUP(J748,'INDICES IPC'!$A$7:$E$1003,2,0),0)),"")</f>
        <v>0</v>
      </c>
      <c r="L748" s="58" t="str">
        <f t="shared" si="35"/>
        <v/>
      </c>
      <c r="M748" s="82"/>
      <c r="N748" s="233">
        <f t="shared" si="36"/>
        <v>0</v>
      </c>
    </row>
    <row r="749" spans="3:14" ht="15.75" x14ac:dyDescent="0.2">
      <c r="C749" s="14">
        <f t="shared" si="37"/>
        <v>702</v>
      </c>
      <c r="D749" s="77"/>
      <c r="E749" s="77"/>
      <c r="F749" s="77"/>
      <c r="G749" s="81"/>
      <c r="H749" s="79"/>
      <c r="I749" s="57">
        <f>IFERROR(IF(M749="ICCP- ICOCIV",VLOOKUP(H749,'INDICES-ICOCIV'!$A$1:$B$313,2,0),IF(M749="IPC",VLOOKUP(H749,'INDICES IPC'!$A$7:$E$1003,2,0),0)),"")</f>
        <v>0</v>
      </c>
      <c r="J749" s="79"/>
      <c r="K749" s="57">
        <f>IFERROR(IF(M749="ICCP- ICOCIV",VLOOKUP(J749,'INDICES-ICOCIV'!$A$1:$B$307,2,0),IF(M749="IPC",VLOOKUP(J749,'INDICES IPC'!$A$7:$E$1003,2,0),0)),"")</f>
        <v>0</v>
      </c>
      <c r="L749" s="58" t="str">
        <f t="shared" si="35"/>
        <v/>
      </c>
      <c r="M749" s="82"/>
      <c r="N749" s="233">
        <f t="shared" si="36"/>
        <v>0</v>
      </c>
    </row>
    <row r="750" spans="3:14" ht="15.75" x14ac:dyDescent="0.2">
      <c r="C750" s="14">
        <f t="shared" si="37"/>
        <v>703</v>
      </c>
      <c r="D750" s="77"/>
      <c r="E750" s="77"/>
      <c r="F750" s="77"/>
      <c r="G750" s="81"/>
      <c r="H750" s="79"/>
      <c r="I750" s="57">
        <f>IFERROR(IF(M750="ICCP- ICOCIV",VLOOKUP(H750,'INDICES-ICOCIV'!$A$1:$B$313,2,0),IF(M750="IPC",VLOOKUP(H750,'INDICES IPC'!$A$7:$E$1003,2,0),0)),"")</f>
        <v>0</v>
      </c>
      <c r="J750" s="79"/>
      <c r="K750" s="57">
        <f>IFERROR(IF(M750="ICCP- ICOCIV",VLOOKUP(J750,'INDICES-ICOCIV'!$A$1:$B$307,2,0),IF(M750="IPC",VLOOKUP(J750,'INDICES IPC'!$A$7:$E$1003,2,0),0)),"")</f>
        <v>0</v>
      </c>
      <c r="L750" s="58" t="str">
        <f t="shared" si="35"/>
        <v/>
      </c>
      <c r="M750" s="82"/>
      <c r="N750" s="233">
        <f t="shared" si="36"/>
        <v>0</v>
      </c>
    </row>
    <row r="751" spans="3:14" ht="15.75" x14ac:dyDescent="0.2">
      <c r="C751" s="14">
        <f t="shared" si="37"/>
        <v>704</v>
      </c>
      <c r="D751" s="77"/>
      <c r="E751" s="77"/>
      <c r="F751" s="77"/>
      <c r="G751" s="81"/>
      <c r="H751" s="79"/>
      <c r="I751" s="57">
        <f>IFERROR(IF(M751="ICCP- ICOCIV",VLOOKUP(H751,'INDICES-ICOCIV'!$A$1:$B$313,2,0),IF(M751="IPC",VLOOKUP(H751,'INDICES IPC'!$A$7:$E$1003,2,0),0)),"")</f>
        <v>0</v>
      </c>
      <c r="J751" s="79"/>
      <c r="K751" s="57">
        <f>IFERROR(IF(M751="ICCP- ICOCIV",VLOOKUP(J751,'INDICES-ICOCIV'!$A$1:$B$307,2,0),IF(M751="IPC",VLOOKUP(J751,'INDICES IPC'!$A$7:$E$1003,2,0),0)),"")</f>
        <v>0</v>
      </c>
      <c r="L751" s="58" t="str">
        <f t="shared" si="35"/>
        <v/>
      </c>
      <c r="M751" s="82"/>
      <c r="N751" s="233">
        <f t="shared" si="36"/>
        <v>0</v>
      </c>
    </row>
    <row r="752" spans="3:14" ht="15.75" x14ac:dyDescent="0.2">
      <c r="C752" s="14">
        <f t="shared" si="37"/>
        <v>705</v>
      </c>
      <c r="D752" s="77"/>
      <c r="E752" s="77"/>
      <c r="F752" s="77"/>
      <c r="G752" s="81"/>
      <c r="H752" s="79"/>
      <c r="I752" s="57">
        <f>IFERROR(IF(M752="ICCP- ICOCIV",VLOOKUP(H752,'INDICES-ICOCIV'!$A$1:$B$313,2,0),IF(M752="IPC",VLOOKUP(H752,'INDICES IPC'!$A$7:$E$1003,2,0),0)),"")</f>
        <v>0</v>
      </c>
      <c r="J752" s="79"/>
      <c r="K752" s="57">
        <f>IFERROR(IF(M752="ICCP- ICOCIV",VLOOKUP(J752,'INDICES-ICOCIV'!$A$1:$B$307,2,0),IF(M752="IPC",VLOOKUP(J752,'INDICES IPC'!$A$7:$E$1003,2,0),0)),"")</f>
        <v>0</v>
      </c>
      <c r="L752" s="58" t="str">
        <f t="shared" si="35"/>
        <v/>
      </c>
      <c r="M752" s="82"/>
      <c r="N752" s="233">
        <f t="shared" si="36"/>
        <v>0</v>
      </c>
    </row>
    <row r="753" spans="3:14" ht="15.75" x14ac:dyDescent="0.2">
      <c r="C753" s="14">
        <f t="shared" si="37"/>
        <v>706</v>
      </c>
      <c r="D753" s="77"/>
      <c r="E753" s="77"/>
      <c r="F753" s="77"/>
      <c r="G753" s="81"/>
      <c r="H753" s="79"/>
      <c r="I753" s="57">
        <f>IFERROR(IF(M753="ICCP- ICOCIV",VLOOKUP(H753,'INDICES-ICOCIV'!$A$1:$B$313,2,0),IF(M753="IPC",VLOOKUP(H753,'INDICES IPC'!$A$7:$E$1003,2,0),0)),"")</f>
        <v>0</v>
      </c>
      <c r="J753" s="79"/>
      <c r="K753" s="57">
        <f>IFERROR(IF(M753="ICCP- ICOCIV",VLOOKUP(J753,'INDICES-ICOCIV'!$A$1:$B$307,2,0),IF(M753="IPC",VLOOKUP(J753,'INDICES IPC'!$A$7:$E$1003,2,0),0)),"")</f>
        <v>0</v>
      </c>
      <c r="L753" s="58" t="str">
        <f t="shared" si="35"/>
        <v/>
      </c>
      <c r="M753" s="82"/>
      <c r="N753" s="233">
        <f t="shared" si="36"/>
        <v>0</v>
      </c>
    </row>
    <row r="754" spans="3:14" ht="15.75" x14ac:dyDescent="0.2">
      <c r="C754" s="14">
        <f t="shared" si="37"/>
        <v>707</v>
      </c>
      <c r="D754" s="77"/>
      <c r="E754" s="77"/>
      <c r="F754" s="77"/>
      <c r="G754" s="81"/>
      <c r="H754" s="79"/>
      <c r="I754" s="57">
        <f>IFERROR(IF(M754="ICCP- ICOCIV",VLOOKUP(H754,'INDICES-ICOCIV'!$A$1:$B$313,2,0),IF(M754="IPC",VLOOKUP(H754,'INDICES IPC'!$A$7:$E$1003,2,0),0)),"")</f>
        <v>0</v>
      </c>
      <c r="J754" s="79"/>
      <c r="K754" s="57">
        <f>IFERROR(IF(M754="ICCP- ICOCIV",VLOOKUP(J754,'INDICES-ICOCIV'!$A$1:$B$307,2,0),IF(M754="IPC",VLOOKUP(J754,'INDICES IPC'!$A$7:$E$1003,2,0),0)),"")</f>
        <v>0</v>
      </c>
      <c r="L754" s="58" t="str">
        <f t="shared" si="35"/>
        <v/>
      </c>
      <c r="M754" s="82"/>
      <c r="N754" s="233">
        <f t="shared" si="36"/>
        <v>0</v>
      </c>
    </row>
    <row r="755" spans="3:14" ht="15.75" x14ac:dyDescent="0.2">
      <c r="C755" s="14">
        <f t="shared" si="37"/>
        <v>708</v>
      </c>
      <c r="D755" s="77"/>
      <c r="E755" s="77"/>
      <c r="F755" s="77"/>
      <c r="G755" s="81"/>
      <c r="H755" s="79"/>
      <c r="I755" s="57">
        <f>IFERROR(IF(M755="ICCP- ICOCIV",VLOOKUP(H755,'INDICES-ICOCIV'!$A$1:$B$313,2,0),IF(M755="IPC",VLOOKUP(H755,'INDICES IPC'!$A$7:$E$1003,2,0),0)),"")</f>
        <v>0</v>
      </c>
      <c r="J755" s="79"/>
      <c r="K755" s="57">
        <f>IFERROR(IF(M755="ICCP- ICOCIV",VLOOKUP(J755,'INDICES-ICOCIV'!$A$1:$B$307,2,0),IF(M755="IPC",VLOOKUP(J755,'INDICES IPC'!$A$7:$E$1003,2,0),0)),"")</f>
        <v>0</v>
      </c>
      <c r="L755" s="58" t="str">
        <f t="shared" si="35"/>
        <v/>
      </c>
      <c r="M755" s="82"/>
      <c r="N755" s="233">
        <f t="shared" si="36"/>
        <v>0</v>
      </c>
    </row>
    <row r="756" spans="3:14" ht="15.75" x14ac:dyDescent="0.2">
      <c r="C756" s="14">
        <f t="shared" si="37"/>
        <v>709</v>
      </c>
      <c r="D756" s="77"/>
      <c r="E756" s="77"/>
      <c r="F756" s="77"/>
      <c r="G756" s="81"/>
      <c r="H756" s="79"/>
      <c r="I756" s="57">
        <f>IFERROR(IF(M756="ICCP- ICOCIV",VLOOKUP(H756,'INDICES-ICOCIV'!$A$1:$B$313,2,0),IF(M756="IPC",VLOOKUP(H756,'INDICES IPC'!$A$7:$E$1003,2,0),0)),"")</f>
        <v>0</v>
      </c>
      <c r="J756" s="79"/>
      <c r="K756" s="57">
        <f>IFERROR(IF(M756="ICCP- ICOCIV",VLOOKUP(J756,'INDICES-ICOCIV'!$A$1:$B$307,2,0),IF(M756="IPC",VLOOKUP(J756,'INDICES IPC'!$A$7:$E$1003,2,0),0)),"")</f>
        <v>0</v>
      </c>
      <c r="L756" s="58" t="str">
        <f t="shared" si="35"/>
        <v/>
      </c>
      <c r="M756" s="82"/>
      <c r="N756" s="233">
        <f t="shared" si="36"/>
        <v>0</v>
      </c>
    </row>
    <row r="757" spans="3:14" ht="15.75" x14ac:dyDescent="0.2">
      <c r="C757" s="14">
        <f t="shared" si="37"/>
        <v>710</v>
      </c>
      <c r="D757" s="77"/>
      <c r="E757" s="77"/>
      <c r="F757" s="77"/>
      <c r="G757" s="81"/>
      <c r="H757" s="79"/>
      <c r="I757" s="57">
        <f>IFERROR(IF(M757="ICCP- ICOCIV",VLOOKUP(H757,'INDICES-ICOCIV'!$A$1:$B$313,2,0),IF(M757="IPC",VLOOKUP(H757,'INDICES IPC'!$A$7:$E$1003,2,0),0)),"")</f>
        <v>0</v>
      </c>
      <c r="J757" s="79"/>
      <c r="K757" s="57">
        <f>IFERROR(IF(M757="ICCP- ICOCIV",VLOOKUP(J757,'INDICES-ICOCIV'!$A$1:$B$307,2,0),IF(M757="IPC",VLOOKUP(J757,'INDICES IPC'!$A$7:$E$1003,2,0),0)),"")</f>
        <v>0</v>
      </c>
      <c r="L757" s="58" t="str">
        <f t="shared" si="35"/>
        <v/>
      </c>
      <c r="M757" s="82"/>
      <c r="N757" s="233">
        <f t="shared" si="36"/>
        <v>0</v>
      </c>
    </row>
    <row r="758" spans="3:14" ht="15.75" x14ac:dyDescent="0.2">
      <c r="C758" s="14">
        <f t="shared" si="37"/>
        <v>711</v>
      </c>
      <c r="D758" s="77"/>
      <c r="E758" s="77"/>
      <c r="F758" s="77"/>
      <c r="G758" s="81"/>
      <c r="H758" s="79"/>
      <c r="I758" s="57">
        <f>IFERROR(IF(M758="ICCP- ICOCIV",VLOOKUP(H758,'INDICES-ICOCIV'!$A$1:$B$313,2,0),IF(M758="IPC",VLOOKUP(H758,'INDICES IPC'!$A$7:$E$1003,2,0),0)),"")</f>
        <v>0</v>
      </c>
      <c r="J758" s="79"/>
      <c r="K758" s="57">
        <f>IFERROR(IF(M758="ICCP- ICOCIV",VLOOKUP(J758,'INDICES-ICOCIV'!$A$1:$B$307,2,0),IF(M758="IPC",VLOOKUP(J758,'INDICES IPC'!$A$7:$E$1003,2,0),0)),"")</f>
        <v>0</v>
      </c>
      <c r="L758" s="58" t="str">
        <f t="shared" si="35"/>
        <v/>
      </c>
      <c r="M758" s="82"/>
      <c r="N758" s="233">
        <f t="shared" si="36"/>
        <v>0</v>
      </c>
    </row>
    <row r="759" spans="3:14" ht="15.75" x14ac:dyDescent="0.2">
      <c r="C759" s="14">
        <f t="shared" si="37"/>
        <v>712</v>
      </c>
      <c r="D759" s="77"/>
      <c r="E759" s="77"/>
      <c r="F759" s="77"/>
      <c r="G759" s="81"/>
      <c r="H759" s="79"/>
      <c r="I759" s="57">
        <f>IFERROR(IF(M759="ICCP- ICOCIV",VLOOKUP(H759,'INDICES-ICOCIV'!$A$1:$B$313,2,0),IF(M759="IPC",VLOOKUP(H759,'INDICES IPC'!$A$7:$E$1003,2,0),0)),"")</f>
        <v>0</v>
      </c>
      <c r="J759" s="79"/>
      <c r="K759" s="57">
        <f>IFERROR(IF(M759="ICCP- ICOCIV",VLOOKUP(J759,'INDICES-ICOCIV'!$A$1:$B$307,2,0),IF(M759="IPC",VLOOKUP(J759,'INDICES IPC'!$A$7:$E$1003,2,0),0)),"")</f>
        <v>0</v>
      </c>
      <c r="L759" s="58" t="str">
        <f t="shared" si="35"/>
        <v/>
      </c>
      <c r="M759" s="82"/>
      <c r="N759" s="233">
        <f t="shared" si="36"/>
        <v>0</v>
      </c>
    </row>
    <row r="760" spans="3:14" ht="15.75" x14ac:dyDescent="0.2">
      <c r="C760" s="14">
        <f t="shared" si="37"/>
        <v>713</v>
      </c>
      <c r="D760" s="77"/>
      <c r="E760" s="77"/>
      <c r="F760" s="77"/>
      <c r="G760" s="81"/>
      <c r="H760" s="79"/>
      <c r="I760" s="57">
        <f>IFERROR(IF(M760="ICCP- ICOCIV",VLOOKUP(H760,'INDICES-ICOCIV'!$A$1:$B$313,2,0),IF(M760="IPC",VLOOKUP(H760,'INDICES IPC'!$A$7:$E$1003,2,0),0)),"")</f>
        <v>0</v>
      </c>
      <c r="J760" s="79"/>
      <c r="K760" s="57">
        <f>IFERROR(IF(M760="ICCP- ICOCIV",VLOOKUP(J760,'INDICES-ICOCIV'!$A$1:$B$307,2,0),IF(M760="IPC",VLOOKUP(J760,'INDICES IPC'!$A$7:$E$1003,2,0),0)),"")</f>
        <v>0</v>
      </c>
      <c r="L760" s="58" t="str">
        <f t="shared" si="35"/>
        <v/>
      </c>
      <c r="M760" s="82"/>
      <c r="N760" s="233">
        <f t="shared" si="36"/>
        <v>0</v>
      </c>
    </row>
    <row r="761" spans="3:14" ht="15.75" x14ac:dyDescent="0.2">
      <c r="C761" s="14">
        <f t="shared" si="37"/>
        <v>714</v>
      </c>
      <c r="D761" s="77"/>
      <c r="E761" s="77"/>
      <c r="F761" s="77"/>
      <c r="G761" s="81"/>
      <c r="H761" s="79"/>
      <c r="I761" s="57">
        <f>IFERROR(IF(M761="ICCP- ICOCIV",VLOOKUP(H761,'INDICES-ICOCIV'!$A$1:$B$313,2,0),IF(M761="IPC",VLOOKUP(H761,'INDICES IPC'!$A$7:$E$1003,2,0),0)),"")</f>
        <v>0</v>
      </c>
      <c r="J761" s="79"/>
      <c r="K761" s="57">
        <f>IFERROR(IF(M761="ICCP- ICOCIV",VLOOKUP(J761,'INDICES-ICOCIV'!$A$1:$B$307,2,0),IF(M761="IPC",VLOOKUP(J761,'INDICES IPC'!$A$7:$E$1003,2,0),0)),"")</f>
        <v>0</v>
      </c>
      <c r="L761" s="58" t="str">
        <f t="shared" si="35"/>
        <v/>
      </c>
      <c r="M761" s="82"/>
      <c r="N761" s="233">
        <f t="shared" si="36"/>
        <v>0</v>
      </c>
    </row>
    <row r="762" spans="3:14" ht="15.75" x14ac:dyDescent="0.2">
      <c r="C762" s="14">
        <f t="shared" si="37"/>
        <v>715</v>
      </c>
      <c r="D762" s="77"/>
      <c r="E762" s="77"/>
      <c r="F762" s="77"/>
      <c r="G762" s="81"/>
      <c r="H762" s="79"/>
      <c r="I762" s="57">
        <f>IFERROR(IF(M762="ICCP- ICOCIV",VLOOKUP(H762,'INDICES-ICOCIV'!$A$1:$B$313,2,0),IF(M762="IPC",VLOOKUP(H762,'INDICES IPC'!$A$7:$E$1003,2,0),0)),"")</f>
        <v>0</v>
      </c>
      <c r="J762" s="79"/>
      <c r="K762" s="57">
        <f>IFERROR(IF(M762="ICCP- ICOCIV",VLOOKUP(J762,'INDICES-ICOCIV'!$A$1:$B$307,2,0),IF(M762="IPC",VLOOKUP(J762,'INDICES IPC'!$A$7:$E$1003,2,0),0)),"")</f>
        <v>0</v>
      </c>
      <c r="L762" s="58" t="str">
        <f t="shared" si="35"/>
        <v/>
      </c>
      <c r="M762" s="82"/>
      <c r="N762" s="233">
        <f t="shared" si="36"/>
        <v>0</v>
      </c>
    </row>
    <row r="763" spans="3:14" ht="15.75" x14ac:dyDescent="0.2">
      <c r="C763" s="14">
        <f t="shared" si="37"/>
        <v>716</v>
      </c>
      <c r="D763" s="77"/>
      <c r="E763" s="77"/>
      <c r="F763" s="77"/>
      <c r="G763" s="81"/>
      <c r="H763" s="79"/>
      <c r="I763" s="57">
        <f>IFERROR(IF(M763="ICCP- ICOCIV",VLOOKUP(H763,'INDICES-ICOCIV'!$A$1:$B$313,2,0),IF(M763="IPC",VLOOKUP(H763,'INDICES IPC'!$A$7:$E$1003,2,0),0)),"")</f>
        <v>0</v>
      </c>
      <c r="J763" s="79"/>
      <c r="K763" s="57">
        <f>IFERROR(IF(M763="ICCP- ICOCIV",VLOOKUP(J763,'INDICES-ICOCIV'!$A$1:$B$307,2,0),IF(M763="IPC",VLOOKUP(J763,'INDICES IPC'!$A$7:$E$1003,2,0),0)),"")</f>
        <v>0</v>
      </c>
      <c r="L763" s="58" t="str">
        <f t="shared" si="35"/>
        <v/>
      </c>
      <c r="M763" s="82"/>
      <c r="N763" s="233">
        <f t="shared" si="36"/>
        <v>0</v>
      </c>
    </row>
    <row r="764" spans="3:14" ht="15.75" x14ac:dyDescent="0.2">
      <c r="C764" s="14">
        <f t="shared" si="37"/>
        <v>717</v>
      </c>
      <c r="D764" s="77"/>
      <c r="E764" s="77"/>
      <c r="F764" s="77"/>
      <c r="G764" s="81"/>
      <c r="H764" s="79"/>
      <c r="I764" s="57">
        <f>IFERROR(IF(M764="ICCP- ICOCIV",VLOOKUP(H764,'INDICES-ICOCIV'!$A$1:$B$313,2,0),IF(M764="IPC",VLOOKUP(H764,'INDICES IPC'!$A$7:$E$1003,2,0),0)),"")</f>
        <v>0</v>
      </c>
      <c r="J764" s="79"/>
      <c r="K764" s="57">
        <f>IFERROR(IF(M764="ICCP- ICOCIV",VLOOKUP(J764,'INDICES-ICOCIV'!$A$1:$B$307,2,0),IF(M764="IPC",VLOOKUP(J764,'INDICES IPC'!$A$7:$E$1003,2,0),0)),"")</f>
        <v>0</v>
      </c>
      <c r="L764" s="58" t="str">
        <f t="shared" si="35"/>
        <v/>
      </c>
      <c r="M764" s="82"/>
      <c r="N764" s="233">
        <f t="shared" si="36"/>
        <v>0</v>
      </c>
    </row>
    <row r="765" spans="3:14" ht="15.75" x14ac:dyDescent="0.2">
      <c r="C765" s="14">
        <f t="shared" si="37"/>
        <v>718</v>
      </c>
      <c r="D765" s="77"/>
      <c r="E765" s="77"/>
      <c r="F765" s="77"/>
      <c r="G765" s="81"/>
      <c r="H765" s="79"/>
      <c r="I765" s="57">
        <f>IFERROR(IF(M765="ICCP- ICOCIV",VLOOKUP(H765,'INDICES-ICOCIV'!$A$1:$B$313,2,0),IF(M765="IPC",VLOOKUP(H765,'INDICES IPC'!$A$7:$E$1003,2,0),0)),"")</f>
        <v>0</v>
      </c>
      <c r="J765" s="79"/>
      <c r="K765" s="57">
        <f>IFERROR(IF(M765="ICCP- ICOCIV",VLOOKUP(J765,'INDICES-ICOCIV'!$A$1:$B$307,2,0),IF(M765="IPC",VLOOKUP(J765,'INDICES IPC'!$A$7:$E$1003,2,0),0)),"")</f>
        <v>0</v>
      </c>
      <c r="L765" s="58" t="str">
        <f t="shared" si="35"/>
        <v/>
      </c>
      <c r="M765" s="82"/>
      <c r="N765" s="233">
        <f t="shared" si="36"/>
        <v>0</v>
      </c>
    </row>
    <row r="766" spans="3:14" ht="15.75" x14ac:dyDescent="0.2">
      <c r="C766" s="14">
        <f t="shared" si="37"/>
        <v>719</v>
      </c>
      <c r="D766" s="77"/>
      <c r="E766" s="77"/>
      <c r="F766" s="77"/>
      <c r="G766" s="81"/>
      <c r="H766" s="79"/>
      <c r="I766" s="57">
        <f>IFERROR(IF(M766="ICCP- ICOCIV",VLOOKUP(H766,'INDICES-ICOCIV'!$A$1:$B$313,2,0),IF(M766="IPC",VLOOKUP(H766,'INDICES IPC'!$A$7:$E$1003,2,0),0)),"")</f>
        <v>0</v>
      </c>
      <c r="J766" s="79"/>
      <c r="K766" s="57">
        <f>IFERROR(IF(M766="ICCP- ICOCIV",VLOOKUP(J766,'INDICES-ICOCIV'!$A$1:$B$307,2,0),IF(M766="IPC",VLOOKUP(J766,'INDICES IPC'!$A$7:$E$1003,2,0),0)),"")</f>
        <v>0</v>
      </c>
      <c r="L766" s="58" t="str">
        <f t="shared" si="35"/>
        <v/>
      </c>
      <c r="M766" s="82"/>
      <c r="N766" s="233">
        <f t="shared" si="36"/>
        <v>0</v>
      </c>
    </row>
    <row r="767" spans="3:14" ht="15.75" x14ac:dyDescent="0.2">
      <c r="C767" s="14">
        <f t="shared" si="37"/>
        <v>720</v>
      </c>
      <c r="D767" s="77"/>
      <c r="E767" s="77"/>
      <c r="F767" s="77"/>
      <c r="G767" s="81"/>
      <c r="H767" s="79"/>
      <c r="I767" s="57">
        <f>IFERROR(IF(M767="ICCP- ICOCIV",VLOOKUP(H767,'INDICES-ICOCIV'!$A$1:$B$313,2,0),IF(M767="IPC",VLOOKUP(H767,'INDICES IPC'!$A$7:$E$1003,2,0),0)),"")</f>
        <v>0</v>
      </c>
      <c r="J767" s="79"/>
      <c r="K767" s="57">
        <f>IFERROR(IF(M767="ICCP- ICOCIV",VLOOKUP(J767,'INDICES-ICOCIV'!$A$1:$B$307,2,0),IF(M767="IPC",VLOOKUP(J767,'INDICES IPC'!$A$7:$E$1003,2,0),0)),"")</f>
        <v>0</v>
      </c>
      <c r="L767" s="58" t="str">
        <f t="shared" si="35"/>
        <v/>
      </c>
      <c r="M767" s="82"/>
      <c r="N767" s="233">
        <f t="shared" si="36"/>
        <v>0</v>
      </c>
    </row>
    <row r="768" spans="3:14" ht="15.75" x14ac:dyDescent="0.2">
      <c r="C768" s="14">
        <f t="shared" si="37"/>
        <v>721</v>
      </c>
      <c r="D768" s="77"/>
      <c r="E768" s="77"/>
      <c r="F768" s="77"/>
      <c r="G768" s="81"/>
      <c r="H768" s="79"/>
      <c r="I768" s="57">
        <f>IFERROR(IF(M768="ICCP- ICOCIV",VLOOKUP(H768,'INDICES-ICOCIV'!$A$1:$B$313,2,0),IF(M768="IPC",VLOOKUP(H768,'INDICES IPC'!$A$7:$E$1003,2,0),0)),"")</f>
        <v>0</v>
      </c>
      <c r="J768" s="79"/>
      <c r="K768" s="57">
        <f>IFERROR(IF(M768="ICCP- ICOCIV",VLOOKUP(J768,'INDICES-ICOCIV'!$A$1:$B$307,2,0),IF(M768="IPC",VLOOKUP(J768,'INDICES IPC'!$A$7:$E$1003,2,0),0)),"")</f>
        <v>0</v>
      </c>
      <c r="L768" s="58" t="str">
        <f t="shared" si="35"/>
        <v/>
      </c>
      <c r="M768" s="82"/>
      <c r="N768" s="233">
        <f t="shared" si="36"/>
        <v>0</v>
      </c>
    </row>
    <row r="769" spans="3:14" ht="15.75" x14ac:dyDescent="0.2">
      <c r="C769" s="14">
        <f t="shared" si="37"/>
        <v>722</v>
      </c>
      <c r="D769" s="77"/>
      <c r="E769" s="77"/>
      <c r="F769" s="77"/>
      <c r="G769" s="81"/>
      <c r="H769" s="79"/>
      <c r="I769" s="57">
        <f>IFERROR(IF(M769="ICCP- ICOCIV",VLOOKUP(H769,'INDICES-ICOCIV'!$A$1:$B$313,2,0),IF(M769="IPC",VLOOKUP(H769,'INDICES IPC'!$A$7:$E$1003,2,0),0)),"")</f>
        <v>0</v>
      </c>
      <c r="J769" s="79"/>
      <c r="K769" s="57">
        <f>IFERROR(IF(M769="ICCP- ICOCIV",VLOOKUP(J769,'INDICES-ICOCIV'!$A$1:$B$307,2,0),IF(M769="IPC",VLOOKUP(J769,'INDICES IPC'!$A$7:$E$1003,2,0),0)),"")</f>
        <v>0</v>
      </c>
      <c r="L769" s="58" t="str">
        <f t="shared" si="35"/>
        <v/>
      </c>
      <c r="M769" s="82"/>
      <c r="N769" s="233">
        <f t="shared" si="36"/>
        <v>0</v>
      </c>
    </row>
    <row r="770" spans="3:14" ht="15.75" x14ac:dyDescent="0.2">
      <c r="C770" s="14">
        <f t="shared" si="37"/>
        <v>723</v>
      </c>
      <c r="D770" s="77"/>
      <c r="E770" s="77"/>
      <c r="F770" s="77"/>
      <c r="G770" s="81"/>
      <c r="H770" s="79"/>
      <c r="I770" s="57">
        <f>IFERROR(IF(M770="ICCP- ICOCIV",VLOOKUP(H770,'INDICES-ICOCIV'!$A$1:$B$313,2,0),IF(M770="IPC",VLOOKUP(H770,'INDICES IPC'!$A$7:$E$1003,2,0),0)),"")</f>
        <v>0</v>
      </c>
      <c r="J770" s="79"/>
      <c r="K770" s="57">
        <f>IFERROR(IF(M770="ICCP- ICOCIV",VLOOKUP(J770,'INDICES-ICOCIV'!$A$1:$B$307,2,0),IF(M770="IPC",VLOOKUP(J770,'INDICES IPC'!$A$7:$E$1003,2,0),0)),"")</f>
        <v>0</v>
      </c>
      <c r="L770" s="58" t="str">
        <f t="shared" si="35"/>
        <v/>
      </c>
      <c r="M770" s="82"/>
      <c r="N770" s="233">
        <f t="shared" si="36"/>
        <v>0</v>
      </c>
    </row>
    <row r="771" spans="3:14" ht="15.75" x14ac:dyDescent="0.2">
      <c r="C771" s="14">
        <f t="shared" si="37"/>
        <v>724</v>
      </c>
      <c r="D771" s="77"/>
      <c r="E771" s="77"/>
      <c r="F771" s="77"/>
      <c r="G771" s="81"/>
      <c r="H771" s="79"/>
      <c r="I771" s="57">
        <f>IFERROR(IF(M771="ICCP- ICOCIV",VLOOKUP(H771,'INDICES-ICOCIV'!$A$1:$B$313,2,0),IF(M771="IPC",VLOOKUP(H771,'INDICES IPC'!$A$7:$E$1003,2,0),0)),"")</f>
        <v>0</v>
      </c>
      <c r="J771" s="79"/>
      <c r="K771" s="57">
        <f>IFERROR(IF(M771="ICCP- ICOCIV",VLOOKUP(J771,'INDICES-ICOCIV'!$A$1:$B$307,2,0),IF(M771="IPC",VLOOKUP(J771,'INDICES IPC'!$A$7:$E$1003,2,0),0)),"")</f>
        <v>0</v>
      </c>
      <c r="L771" s="58" t="str">
        <f t="shared" si="35"/>
        <v/>
      </c>
      <c r="M771" s="82"/>
      <c r="N771" s="233">
        <f t="shared" si="36"/>
        <v>0</v>
      </c>
    </row>
    <row r="772" spans="3:14" ht="15.75" x14ac:dyDescent="0.2">
      <c r="C772" s="14">
        <f t="shared" si="37"/>
        <v>725</v>
      </c>
      <c r="D772" s="77"/>
      <c r="E772" s="77"/>
      <c r="F772" s="77"/>
      <c r="G772" s="81"/>
      <c r="H772" s="79"/>
      <c r="I772" s="57">
        <f>IFERROR(IF(M772="ICCP- ICOCIV",VLOOKUP(H772,'INDICES-ICOCIV'!$A$1:$B$313,2,0),IF(M772="IPC",VLOOKUP(H772,'INDICES IPC'!$A$7:$E$1003,2,0),0)),"")</f>
        <v>0</v>
      </c>
      <c r="J772" s="79"/>
      <c r="K772" s="57">
        <f>IFERROR(IF(M772="ICCP- ICOCIV",VLOOKUP(J772,'INDICES-ICOCIV'!$A$1:$B$307,2,0),IF(M772="IPC",VLOOKUP(J772,'INDICES IPC'!$A$7:$E$1003,2,0),0)),"")</f>
        <v>0</v>
      </c>
      <c r="L772" s="58" t="str">
        <f t="shared" si="35"/>
        <v/>
      </c>
      <c r="M772" s="82"/>
      <c r="N772" s="233">
        <f t="shared" si="36"/>
        <v>0</v>
      </c>
    </row>
    <row r="773" spans="3:14" ht="15.75" x14ac:dyDescent="0.2">
      <c r="C773" s="14">
        <f t="shared" si="37"/>
        <v>726</v>
      </c>
      <c r="D773" s="77"/>
      <c r="E773" s="77"/>
      <c r="F773" s="77"/>
      <c r="G773" s="81"/>
      <c r="H773" s="79"/>
      <c r="I773" s="57">
        <f>IFERROR(IF(M773="ICCP- ICOCIV",VLOOKUP(H773,'INDICES-ICOCIV'!$A$1:$B$313,2,0),IF(M773="IPC",VLOOKUP(H773,'INDICES IPC'!$A$7:$E$1003,2,0),0)),"")</f>
        <v>0</v>
      </c>
      <c r="J773" s="79"/>
      <c r="K773" s="57">
        <f>IFERROR(IF(M773="ICCP- ICOCIV",VLOOKUP(J773,'INDICES-ICOCIV'!$A$1:$B$307,2,0),IF(M773="IPC",VLOOKUP(J773,'INDICES IPC'!$A$7:$E$1003,2,0),0)),"")</f>
        <v>0</v>
      </c>
      <c r="L773" s="58" t="str">
        <f t="shared" si="35"/>
        <v/>
      </c>
      <c r="M773" s="82"/>
      <c r="N773" s="233">
        <f t="shared" si="36"/>
        <v>0</v>
      </c>
    </row>
    <row r="774" spans="3:14" ht="15.75" x14ac:dyDescent="0.2">
      <c r="C774" s="14">
        <f t="shared" si="37"/>
        <v>727</v>
      </c>
      <c r="D774" s="77"/>
      <c r="E774" s="77"/>
      <c r="F774" s="77"/>
      <c r="G774" s="81"/>
      <c r="H774" s="79"/>
      <c r="I774" s="57">
        <f>IFERROR(IF(M774="ICCP- ICOCIV",VLOOKUP(H774,'INDICES-ICOCIV'!$A$1:$B$313,2,0),IF(M774="IPC",VLOOKUP(H774,'INDICES IPC'!$A$7:$E$1003,2,0),0)),"")</f>
        <v>0</v>
      </c>
      <c r="J774" s="79"/>
      <c r="K774" s="57">
        <f>IFERROR(IF(M774="ICCP- ICOCIV",VLOOKUP(J774,'INDICES-ICOCIV'!$A$1:$B$307,2,0),IF(M774="IPC",VLOOKUP(J774,'INDICES IPC'!$A$7:$E$1003,2,0),0)),"")</f>
        <v>0</v>
      </c>
      <c r="L774" s="58" t="str">
        <f t="shared" si="35"/>
        <v/>
      </c>
      <c r="M774" s="82"/>
      <c r="N774" s="233">
        <f t="shared" si="36"/>
        <v>0</v>
      </c>
    </row>
    <row r="775" spans="3:14" ht="15.75" x14ac:dyDescent="0.2">
      <c r="C775" s="14">
        <f t="shared" si="37"/>
        <v>728</v>
      </c>
      <c r="D775" s="77"/>
      <c r="E775" s="77"/>
      <c r="F775" s="77"/>
      <c r="G775" s="81"/>
      <c r="H775" s="79"/>
      <c r="I775" s="57">
        <f>IFERROR(IF(M775="ICCP- ICOCIV",VLOOKUP(H775,'INDICES-ICOCIV'!$A$1:$B$313,2,0),IF(M775="IPC",VLOOKUP(H775,'INDICES IPC'!$A$7:$E$1003,2,0),0)),"")</f>
        <v>0</v>
      </c>
      <c r="J775" s="79"/>
      <c r="K775" s="57">
        <f>IFERROR(IF(M775="ICCP- ICOCIV",VLOOKUP(J775,'INDICES-ICOCIV'!$A$1:$B$307,2,0),IF(M775="IPC",VLOOKUP(J775,'INDICES IPC'!$A$7:$E$1003,2,0),0)),"")</f>
        <v>0</v>
      </c>
      <c r="L775" s="58" t="str">
        <f t="shared" si="35"/>
        <v/>
      </c>
      <c r="M775" s="82"/>
      <c r="N775" s="233">
        <f t="shared" si="36"/>
        <v>0</v>
      </c>
    </row>
    <row r="776" spans="3:14" ht="15.75" x14ac:dyDescent="0.2">
      <c r="C776" s="14">
        <f t="shared" si="37"/>
        <v>729</v>
      </c>
      <c r="D776" s="77"/>
      <c r="E776" s="77"/>
      <c r="F776" s="77"/>
      <c r="G776" s="81"/>
      <c r="H776" s="79"/>
      <c r="I776" s="57">
        <f>IFERROR(IF(M776="ICCP- ICOCIV",VLOOKUP(H776,'INDICES-ICOCIV'!$A$1:$B$313,2,0),IF(M776="IPC",VLOOKUP(H776,'INDICES IPC'!$A$7:$E$1003,2,0),0)),"")</f>
        <v>0</v>
      </c>
      <c r="J776" s="79"/>
      <c r="K776" s="57">
        <f>IFERROR(IF(M776="ICCP- ICOCIV",VLOOKUP(J776,'INDICES-ICOCIV'!$A$1:$B$307,2,0),IF(M776="IPC",VLOOKUP(J776,'INDICES IPC'!$A$7:$E$1003,2,0),0)),"")</f>
        <v>0</v>
      </c>
      <c r="L776" s="58" t="str">
        <f t="shared" si="35"/>
        <v/>
      </c>
      <c r="M776" s="82"/>
      <c r="N776" s="233">
        <f t="shared" si="36"/>
        <v>0</v>
      </c>
    </row>
    <row r="777" spans="3:14" ht="15.75" x14ac:dyDescent="0.2">
      <c r="C777" s="14">
        <f t="shared" si="37"/>
        <v>730</v>
      </c>
      <c r="D777" s="77"/>
      <c r="E777" s="77"/>
      <c r="F777" s="77"/>
      <c r="G777" s="81"/>
      <c r="H777" s="79"/>
      <c r="I777" s="57">
        <f>IFERROR(IF(M777="ICCP- ICOCIV",VLOOKUP(H777,'INDICES-ICOCIV'!$A$1:$B$313,2,0),IF(M777="IPC",VLOOKUP(H777,'INDICES IPC'!$A$7:$E$1003,2,0),0)),"")</f>
        <v>0</v>
      </c>
      <c r="J777" s="79"/>
      <c r="K777" s="57">
        <f>IFERROR(IF(M777="ICCP- ICOCIV",VLOOKUP(J777,'INDICES-ICOCIV'!$A$1:$B$307,2,0),IF(M777="IPC",VLOOKUP(J777,'INDICES IPC'!$A$7:$E$1003,2,0),0)),"")</f>
        <v>0</v>
      </c>
      <c r="L777" s="58" t="str">
        <f t="shared" si="35"/>
        <v/>
      </c>
      <c r="M777" s="82"/>
      <c r="N777" s="233">
        <f t="shared" si="36"/>
        <v>0</v>
      </c>
    </row>
    <row r="778" spans="3:14" ht="15.75" x14ac:dyDescent="0.2">
      <c r="C778" s="14">
        <f t="shared" si="37"/>
        <v>731</v>
      </c>
      <c r="D778" s="77"/>
      <c r="E778" s="77"/>
      <c r="F778" s="77"/>
      <c r="G778" s="81"/>
      <c r="H778" s="79"/>
      <c r="I778" s="57">
        <f>IFERROR(IF(M778="ICCP- ICOCIV",VLOOKUP(H778,'INDICES-ICOCIV'!$A$1:$B$313,2,0),IF(M778="IPC",VLOOKUP(H778,'INDICES IPC'!$A$7:$E$1003,2,0),0)),"")</f>
        <v>0</v>
      </c>
      <c r="J778" s="79"/>
      <c r="K778" s="57">
        <f>IFERROR(IF(M778="ICCP- ICOCIV",VLOOKUP(J778,'INDICES-ICOCIV'!$A$1:$B$307,2,0),IF(M778="IPC",VLOOKUP(J778,'INDICES IPC'!$A$7:$E$1003,2,0),0)),"")</f>
        <v>0</v>
      </c>
      <c r="L778" s="58" t="str">
        <f t="shared" si="35"/>
        <v/>
      </c>
      <c r="M778" s="82"/>
      <c r="N778" s="233">
        <f t="shared" si="36"/>
        <v>0</v>
      </c>
    </row>
    <row r="779" spans="3:14" ht="15.75" x14ac:dyDescent="0.2">
      <c r="C779" s="14">
        <f t="shared" si="37"/>
        <v>732</v>
      </c>
      <c r="D779" s="77"/>
      <c r="E779" s="77"/>
      <c r="F779" s="77"/>
      <c r="G779" s="81"/>
      <c r="H779" s="79"/>
      <c r="I779" s="57">
        <f>IFERROR(IF(M779="ICCP- ICOCIV",VLOOKUP(H779,'INDICES-ICOCIV'!$A$1:$B$313,2,0),IF(M779="IPC",VLOOKUP(H779,'INDICES IPC'!$A$7:$E$1003,2,0),0)),"")</f>
        <v>0</v>
      </c>
      <c r="J779" s="79"/>
      <c r="K779" s="57">
        <f>IFERROR(IF(M779="ICCP- ICOCIV",VLOOKUP(J779,'INDICES-ICOCIV'!$A$1:$B$307,2,0),IF(M779="IPC",VLOOKUP(J779,'INDICES IPC'!$A$7:$E$1003,2,0),0)),"")</f>
        <v>0</v>
      </c>
      <c r="L779" s="58" t="str">
        <f t="shared" si="35"/>
        <v/>
      </c>
      <c r="M779" s="82"/>
      <c r="N779" s="233">
        <f t="shared" si="36"/>
        <v>0</v>
      </c>
    </row>
    <row r="780" spans="3:14" ht="15.75" x14ac:dyDescent="0.2">
      <c r="C780" s="14">
        <f t="shared" si="37"/>
        <v>733</v>
      </c>
      <c r="D780" s="77"/>
      <c r="E780" s="77"/>
      <c r="F780" s="77"/>
      <c r="G780" s="81"/>
      <c r="H780" s="79"/>
      <c r="I780" s="57">
        <f>IFERROR(IF(M780="ICCP- ICOCIV",VLOOKUP(H780,'INDICES-ICOCIV'!$A$1:$B$313,2,0),IF(M780="IPC",VLOOKUP(H780,'INDICES IPC'!$A$7:$E$1003,2,0),0)),"")</f>
        <v>0</v>
      </c>
      <c r="J780" s="79"/>
      <c r="K780" s="57">
        <f>IFERROR(IF(M780="ICCP- ICOCIV",VLOOKUP(J780,'INDICES-ICOCIV'!$A$1:$B$307,2,0),IF(M780="IPC",VLOOKUP(J780,'INDICES IPC'!$A$7:$E$1003,2,0),0)),"")</f>
        <v>0</v>
      </c>
      <c r="L780" s="58" t="str">
        <f t="shared" ref="L780:L843" si="38">+IFERROR((K780/I780),"")</f>
        <v/>
      </c>
      <c r="M780" s="82"/>
      <c r="N780" s="233">
        <f t="shared" si="36"/>
        <v>0</v>
      </c>
    </row>
    <row r="781" spans="3:14" ht="15.75" x14ac:dyDescent="0.2">
      <c r="C781" s="14">
        <f t="shared" si="37"/>
        <v>734</v>
      </c>
      <c r="D781" s="77"/>
      <c r="E781" s="77"/>
      <c r="F781" s="77"/>
      <c r="G781" s="81"/>
      <c r="H781" s="79"/>
      <c r="I781" s="57">
        <f>IFERROR(IF(M781="ICCP- ICOCIV",VLOOKUP(H781,'INDICES-ICOCIV'!$A$1:$B$313,2,0),IF(M781="IPC",VLOOKUP(H781,'INDICES IPC'!$A$7:$E$1003,2,0),0)),"")</f>
        <v>0</v>
      </c>
      <c r="J781" s="79"/>
      <c r="K781" s="57">
        <f>IFERROR(IF(M781="ICCP- ICOCIV",VLOOKUP(J781,'INDICES-ICOCIV'!$A$1:$B$307,2,0),IF(M781="IPC",VLOOKUP(J781,'INDICES IPC'!$A$7:$E$1003,2,0),0)),"")</f>
        <v>0</v>
      </c>
      <c r="L781" s="58" t="str">
        <f t="shared" si="38"/>
        <v/>
      </c>
      <c r="M781" s="82"/>
      <c r="N781" s="233">
        <f t="shared" si="36"/>
        <v>0</v>
      </c>
    </row>
    <row r="782" spans="3:14" ht="15.75" x14ac:dyDescent="0.2">
      <c r="C782" s="14">
        <f t="shared" si="37"/>
        <v>735</v>
      </c>
      <c r="D782" s="77"/>
      <c r="E782" s="77"/>
      <c r="F782" s="77"/>
      <c r="G782" s="81"/>
      <c r="H782" s="79"/>
      <c r="I782" s="57">
        <f>IFERROR(IF(M782="ICCP- ICOCIV",VLOOKUP(H782,'INDICES-ICOCIV'!$A$1:$B$313,2,0),IF(M782="IPC",VLOOKUP(H782,'INDICES IPC'!$A$7:$E$1003,2,0),0)),"")</f>
        <v>0</v>
      </c>
      <c r="J782" s="79"/>
      <c r="K782" s="57">
        <f>IFERROR(IF(M782="ICCP- ICOCIV",VLOOKUP(J782,'INDICES-ICOCIV'!$A$1:$B$307,2,0),IF(M782="IPC",VLOOKUP(J782,'INDICES IPC'!$A$7:$E$1003,2,0),0)),"")</f>
        <v>0</v>
      </c>
      <c r="L782" s="58" t="str">
        <f t="shared" si="38"/>
        <v/>
      </c>
      <c r="M782" s="82"/>
      <c r="N782" s="233">
        <f t="shared" si="36"/>
        <v>0</v>
      </c>
    </row>
    <row r="783" spans="3:14" ht="15.75" x14ac:dyDescent="0.2">
      <c r="C783" s="14">
        <f t="shared" si="37"/>
        <v>736</v>
      </c>
      <c r="D783" s="77"/>
      <c r="E783" s="77"/>
      <c r="F783" s="77"/>
      <c r="G783" s="81"/>
      <c r="H783" s="79"/>
      <c r="I783" s="57">
        <f>IFERROR(IF(M783="ICCP- ICOCIV",VLOOKUP(H783,'INDICES-ICOCIV'!$A$1:$B$313,2,0),IF(M783="IPC",VLOOKUP(H783,'INDICES IPC'!$A$7:$E$1003,2,0),0)),"")</f>
        <v>0</v>
      </c>
      <c r="J783" s="79"/>
      <c r="K783" s="57">
        <f>IFERROR(IF(M783="ICCP- ICOCIV",VLOOKUP(J783,'INDICES-ICOCIV'!$A$1:$B$307,2,0),IF(M783="IPC",VLOOKUP(J783,'INDICES IPC'!$A$7:$E$1003,2,0),0)),"")</f>
        <v>0</v>
      </c>
      <c r="L783" s="58" t="str">
        <f t="shared" si="38"/>
        <v/>
      </c>
      <c r="M783" s="82"/>
      <c r="N783" s="233">
        <f t="shared" si="36"/>
        <v>0</v>
      </c>
    </row>
    <row r="784" spans="3:14" ht="15.75" x14ac:dyDescent="0.2">
      <c r="C784" s="14">
        <f t="shared" si="37"/>
        <v>737</v>
      </c>
      <c r="D784" s="77"/>
      <c r="E784" s="77"/>
      <c r="F784" s="77"/>
      <c r="G784" s="81"/>
      <c r="H784" s="79"/>
      <c r="I784" s="57">
        <f>IFERROR(IF(M784="ICCP- ICOCIV",VLOOKUP(H784,'INDICES-ICOCIV'!$A$1:$B$313,2,0),IF(M784="IPC",VLOOKUP(H784,'INDICES IPC'!$A$7:$E$1003,2,0),0)),"")</f>
        <v>0</v>
      </c>
      <c r="J784" s="79"/>
      <c r="K784" s="57">
        <f>IFERROR(IF(M784="ICCP- ICOCIV",VLOOKUP(J784,'INDICES-ICOCIV'!$A$1:$B$307,2,0),IF(M784="IPC",VLOOKUP(J784,'INDICES IPC'!$A$7:$E$1003,2,0),0)),"")</f>
        <v>0</v>
      </c>
      <c r="L784" s="58" t="str">
        <f t="shared" si="38"/>
        <v/>
      </c>
      <c r="M784" s="82"/>
      <c r="N784" s="233">
        <f t="shared" si="36"/>
        <v>0</v>
      </c>
    </row>
    <row r="785" spans="3:14" ht="15.75" x14ac:dyDescent="0.2">
      <c r="C785" s="14">
        <f t="shared" si="37"/>
        <v>738</v>
      </c>
      <c r="D785" s="77"/>
      <c r="E785" s="77"/>
      <c r="F785" s="77"/>
      <c r="G785" s="81"/>
      <c r="H785" s="79"/>
      <c r="I785" s="57">
        <f>IFERROR(IF(M785="ICCP- ICOCIV",VLOOKUP(H785,'INDICES-ICOCIV'!$A$1:$B$313,2,0),IF(M785="IPC",VLOOKUP(H785,'INDICES IPC'!$A$7:$E$1003,2,0),0)),"")</f>
        <v>0</v>
      </c>
      <c r="J785" s="79"/>
      <c r="K785" s="57">
        <f>IFERROR(IF(M785="ICCP- ICOCIV",VLOOKUP(J785,'INDICES-ICOCIV'!$A$1:$B$307,2,0),IF(M785="IPC",VLOOKUP(J785,'INDICES IPC'!$A$7:$E$1003,2,0),0)),"")</f>
        <v>0</v>
      </c>
      <c r="L785" s="58" t="str">
        <f t="shared" si="38"/>
        <v/>
      </c>
      <c r="M785" s="82"/>
      <c r="N785" s="233">
        <f t="shared" ref="N785:N848" si="39">IFERROR(G785*L785,0)</f>
        <v>0</v>
      </c>
    </row>
    <row r="786" spans="3:14" ht="15.75" x14ac:dyDescent="0.2">
      <c r="C786" s="14">
        <f t="shared" ref="C786:C849" si="40">+C785+1</f>
        <v>739</v>
      </c>
      <c r="D786" s="77"/>
      <c r="E786" s="77"/>
      <c r="F786" s="77"/>
      <c r="G786" s="81"/>
      <c r="H786" s="79"/>
      <c r="I786" s="57">
        <f>IFERROR(IF(M786="ICCP- ICOCIV",VLOOKUP(H786,'INDICES-ICOCIV'!$A$1:$B$313,2,0),IF(M786="IPC",VLOOKUP(H786,'INDICES IPC'!$A$7:$E$1003,2,0),0)),"")</f>
        <v>0</v>
      </c>
      <c r="J786" s="79"/>
      <c r="K786" s="57">
        <f>IFERROR(IF(M786="ICCP- ICOCIV",VLOOKUP(J786,'INDICES-ICOCIV'!$A$1:$B$307,2,0),IF(M786="IPC",VLOOKUP(J786,'INDICES IPC'!$A$7:$E$1003,2,0),0)),"")</f>
        <v>0</v>
      </c>
      <c r="L786" s="58" t="str">
        <f t="shared" si="38"/>
        <v/>
      </c>
      <c r="M786" s="82"/>
      <c r="N786" s="233">
        <f t="shared" si="39"/>
        <v>0</v>
      </c>
    </row>
    <row r="787" spans="3:14" ht="15.75" x14ac:dyDescent="0.2">
      <c r="C787" s="14">
        <f t="shared" si="40"/>
        <v>740</v>
      </c>
      <c r="D787" s="77"/>
      <c r="E787" s="77"/>
      <c r="F787" s="77"/>
      <c r="G787" s="81"/>
      <c r="H787" s="79"/>
      <c r="I787" s="57">
        <f>IFERROR(IF(M787="ICCP- ICOCIV",VLOOKUP(H787,'INDICES-ICOCIV'!$A$1:$B$313,2,0),IF(M787="IPC",VLOOKUP(H787,'INDICES IPC'!$A$7:$E$1003,2,0),0)),"")</f>
        <v>0</v>
      </c>
      <c r="J787" s="79"/>
      <c r="K787" s="57">
        <f>IFERROR(IF(M787="ICCP- ICOCIV",VLOOKUP(J787,'INDICES-ICOCIV'!$A$1:$B$307,2,0),IF(M787="IPC",VLOOKUP(J787,'INDICES IPC'!$A$7:$E$1003,2,0),0)),"")</f>
        <v>0</v>
      </c>
      <c r="L787" s="58" t="str">
        <f t="shared" si="38"/>
        <v/>
      </c>
      <c r="M787" s="82"/>
      <c r="N787" s="233">
        <f t="shared" si="39"/>
        <v>0</v>
      </c>
    </row>
    <row r="788" spans="3:14" ht="15.75" x14ac:dyDescent="0.2">
      <c r="C788" s="14">
        <f t="shared" si="40"/>
        <v>741</v>
      </c>
      <c r="D788" s="77"/>
      <c r="E788" s="77"/>
      <c r="F788" s="77"/>
      <c r="G788" s="81"/>
      <c r="H788" s="79"/>
      <c r="I788" s="57">
        <f>IFERROR(IF(M788="ICCP- ICOCIV",VLOOKUP(H788,'INDICES-ICOCIV'!$A$1:$B$313,2,0),IF(M788="IPC",VLOOKUP(H788,'INDICES IPC'!$A$7:$E$1003,2,0),0)),"")</f>
        <v>0</v>
      </c>
      <c r="J788" s="79"/>
      <c r="K788" s="57">
        <f>IFERROR(IF(M788="ICCP- ICOCIV",VLOOKUP(J788,'INDICES-ICOCIV'!$A$1:$B$307,2,0),IF(M788="IPC",VLOOKUP(J788,'INDICES IPC'!$A$7:$E$1003,2,0),0)),"")</f>
        <v>0</v>
      </c>
      <c r="L788" s="58" t="str">
        <f t="shared" si="38"/>
        <v/>
      </c>
      <c r="M788" s="82"/>
      <c r="N788" s="233">
        <f t="shared" si="39"/>
        <v>0</v>
      </c>
    </row>
    <row r="789" spans="3:14" ht="15.75" x14ac:dyDescent="0.2">
      <c r="C789" s="14">
        <f t="shared" si="40"/>
        <v>742</v>
      </c>
      <c r="D789" s="77"/>
      <c r="E789" s="77"/>
      <c r="F789" s="77"/>
      <c r="G789" s="81"/>
      <c r="H789" s="79"/>
      <c r="I789" s="57">
        <f>IFERROR(IF(M789="ICCP- ICOCIV",VLOOKUP(H789,'INDICES-ICOCIV'!$A$1:$B$313,2,0),IF(M789="IPC",VLOOKUP(H789,'INDICES IPC'!$A$7:$E$1003,2,0),0)),"")</f>
        <v>0</v>
      </c>
      <c r="J789" s="79"/>
      <c r="K789" s="57">
        <f>IFERROR(IF(M789="ICCP- ICOCIV",VLOOKUP(J789,'INDICES-ICOCIV'!$A$1:$B$307,2,0),IF(M789="IPC",VLOOKUP(J789,'INDICES IPC'!$A$7:$E$1003,2,0),0)),"")</f>
        <v>0</v>
      </c>
      <c r="L789" s="58" t="str">
        <f t="shared" si="38"/>
        <v/>
      </c>
      <c r="M789" s="82"/>
      <c r="N789" s="233">
        <f t="shared" si="39"/>
        <v>0</v>
      </c>
    </row>
    <row r="790" spans="3:14" ht="15.75" x14ac:dyDescent="0.2">
      <c r="C790" s="14">
        <f t="shared" si="40"/>
        <v>743</v>
      </c>
      <c r="D790" s="77"/>
      <c r="E790" s="77"/>
      <c r="F790" s="77"/>
      <c r="G790" s="81"/>
      <c r="H790" s="79"/>
      <c r="I790" s="57">
        <f>IFERROR(IF(M790="ICCP- ICOCIV",VLOOKUP(H790,'INDICES-ICOCIV'!$A$1:$B$313,2,0),IF(M790="IPC",VLOOKUP(H790,'INDICES IPC'!$A$7:$E$1003,2,0),0)),"")</f>
        <v>0</v>
      </c>
      <c r="J790" s="79"/>
      <c r="K790" s="57">
        <f>IFERROR(IF(M790="ICCP- ICOCIV",VLOOKUP(J790,'INDICES-ICOCIV'!$A$1:$B$307,2,0),IF(M790="IPC",VLOOKUP(J790,'INDICES IPC'!$A$7:$E$1003,2,0),0)),"")</f>
        <v>0</v>
      </c>
      <c r="L790" s="58" t="str">
        <f t="shared" si="38"/>
        <v/>
      </c>
      <c r="M790" s="82"/>
      <c r="N790" s="233">
        <f t="shared" si="39"/>
        <v>0</v>
      </c>
    </row>
    <row r="791" spans="3:14" ht="15.75" x14ac:dyDescent="0.2">
      <c r="C791" s="14">
        <f t="shared" si="40"/>
        <v>744</v>
      </c>
      <c r="D791" s="77"/>
      <c r="E791" s="77"/>
      <c r="F791" s="77"/>
      <c r="G791" s="81"/>
      <c r="H791" s="79"/>
      <c r="I791" s="57">
        <f>IFERROR(IF(M791="ICCP- ICOCIV",VLOOKUP(H791,'INDICES-ICOCIV'!$A$1:$B$313,2,0),IF(M791="IPC",VLOOKUP(H791,'INDICES IPC'!$A$7:$E$1003,2,0),0)),"")</f>
        <v>0</v>
      </c>
      <c r="J791" s="79"/>
      <c r="K791" s="57">
        <f>IFERROR(IF(M791="ICCP- ICOCIV",VLOOKUP(J791,'INDICES-ICOCIV'!$A$1:$B$307,2,0),IF(M791="IPC",VLOOKUP(J791,'INDICES IPC'!$A$7:$E$1003,2,0),0)),"")</f>
        <v>0</v>
      </c>
      <c r="L791" s="58" t="str">
        <f t="shared" si="38"/>
        <v/>
      </c>
      <c r="M791" s="82"/>
      <c r="N791" s="233">
        <f t="shared" si="39"/>
        <v>0</v>
      </c>
    </row>
    <row r="792" spans="3:14" ht="15.75" x14ac:dyDescent="0.2">
      <c r="C792" s="14">
        <f t="shared" si="40"/>
        <v>745</v>
      </c>
      <c r="D792" s="77"/>
      <c r="E792" s="77"/>
      <c r="F792" s="77"/>
      <c r="G792" s="81"/>
      <c r="H792" s="79"/>
      <c r="I792" s="57">
        <f>IFERROR(IF(M792="ICCP- ICOCIV",VLOOKUP(H792,'INDICES-ICOCIV'!$A$1:$B$313,2,0),IF(M792="IPC",VLOOKUP(H792,'INDICES IPC'!$A$7:$E$1003,2,0),0)),"")</f>
        <v>0</v>
      </c>
      <c r="J792" s="79"/>
      <c r="K792" s="57">
        <f>IFERROR(IF(M792="ICCP- ICOCIV",VLOOKUP(J792,'INDICES-ICOCIV'!$A$1:$B$307,2,0),IF(M792="IPC",VLOOKUP(J792,'INDICES IPC'!$A$7:$E$1003,2,0),0)),"")</f>
        <v>0</v>
      </c>
      <c r="L792" s="58" t="str">
        <f t="shared" si="38"/>
        <v/>
      </c>
      <c r="M792" s="82"/>
      <c r="N792" s="233">
        <f t="shared" si="39"/>
        <v>0</v>
      </c>
    </row>
    <row r="793" spans="3:14" ht="15.75" x14ac:dyDescent="0.2">
      <c r="C793" s="14">
        <f t="shared" si="40"/>
        <v>746</v>
      </c>
      <c r="D793" s="77"/>
      <c r="E793" s="77"/>
      <c r="F793" s="77"/>
      <c r="G793" s="81"/>
      <c r="H793" s="79"/>
      <c r="I793" s="57">
        <f>IFERROR(IF(M793="ICCP- ICOCIV",VLOOKUP(H793,'INDICES-ICOCIV'!$A$1:$B$313,2,0),IF(M793="IPC",VLOOKUP(H793,'INDICES IPC'!$A$7:$E$1003,2,0),0)),"")</f>
        <v>0</v>
      </c>
      <c r="J793" s="79"/>
      <c r="K793" s="57">
        <f>IFERROR(IF(M793="ICCP- ICOCIV",VLOOKUP(J793,'INDICES-ICOCIV'!$A$1:$B$307,2,0),IF(M793="IPC",VLOOKUP(J793,'INDICES IPC'!$A$7:$E$1003,2,0),0)),"")</f>
        <v>0</v>
      </c>
      <c r="L793" s="58" t="str">
        <f t="shared" si="38"/>
        <v/>
      </c>
      <c r="M793" s="82"/>
      <c r="N793" s="233">
        <f t="shared" si="39"/>
        <v>0</v>
      </c>
    </row>
    <row r="794" spans="3:14" ht="15.75" x14ac:dyDescent="0.2">
      <c r="C794" s="14">
        <f t="shared" si="40"/>
        <v>747</v>
      </c>
      <c r="D794" s="77"/>
      <c r="E794" s="77"/>
      <c r="F794" s="77"/>
      <c r="G794" s="81"/>
      <c r="H794" s="79"/>
      <c r="I794" s="57">
        <f>IFERROR(IF(M794="ICCP- ICOCIV",VLOOKUP(H794,'INDICES-ICOCIV'!$A$1:$B$313,2,0),IF(M794="IPC",VLOOKUP(H794,'INDICES IPC'!$A$7:$E$1003,2,0),0)),"")</f>
        <v>0</v>
      </c>
      <c r="J794" s="79"/>
      <c r="K794" s="57">
        <f>IFERROR(IF(M794="ICCP- ICOCIV",VLOOKUP(J794,'INDICES-ICOCIV'!$A$1:$B$307,2,0),IF(M794="IPC",VLOOKUP(J794,'INDICES IPC'!$A$7:$E$1003,2,0),0)),"")</f>
        <v>0</v>
      </c>
      <c r="L794" s="58" t="str">
        <f t="shared" si="38"/>
        <v/>
      </c>
      <c r="M794" s="82"/>
      <c r="N794" s="233">
        <f t="shared" si="39"/>
        <v>0</v>
      </c>
    </row>
    <row r="795" spans="3:14" ht="15.75" x14ac:dyDescent="0.2">
      <c r="C795" s="14">
        <f t="shared" si="40"/>
        <v>748</v>
      </c>
      <c r="D795" s="77"/>
      <c r="E795" s="77"/>
      <c r="F795" s="77"/>
      <c r="G795" s="81"/>
      <c r="H795" s="79"/>
      <c r="I795" s="57">
        <f>IFERROR(IF(M795="ICCP- ICOCIV",VLOOKUP(H795,'INDICES-ICOCIV'!$A$1:$B$313,2,0),IF(M795="IPC",VLOOKUP(H795,'INDICES IPC'!$A$7:$E$1003,2,0),0)),"")</f>
        <v>0</v>
      </c>
      <c r="J795" s="79"/>
      <c r="K795" s="57">
        <f>IFERROR(IF(M795="ICCP- ICOCIV",VLOOKUP(J795,'INDICES-ICOCIV'!$A$1:$B$307,2,0),IF(M795="IPC",VLOOKUP(J795,'INDICES IPC'!$A$7:$E$1003,2,0),0)),"")</f>
        <v>0</v>
      </c>
      <c r="L795" s="58" t="str">
        <f t="shared" si="38"/>
        <v/>
      </c>
      <c r="M795" s="82"/>
      <c r="N795" s="233">
        <f t="shared" si="39"/>
        <v>0</v>
      </c>
    </row>
    <row r="796" spans="3:14" ht="15.75" x14ac:dyDescent="0.2">
      <c r="C796" s="14">
        <f t="shared" si="40"/>
        <v>749</v>
      </c>
      <c r="D796" s="77"/>
      <c r="E796" s="77"/>
      <c r="F796" s="77"/>
      <c r="G796" s="81"/>
      <c r="H796" s="79"/>
      <c r="I796" s="57">
        <f>IFERROR(IF(M796="ICCP- ICOCIV",VLOOKUP(H796,'INDICES-ICOCIV'!$A$1:$B$313,2,0),IF(M796="IPC",VLOOKUP(H796,'INDICES IPC'!$A$7:$E$1003,2,0),0)),"")</f>
        <v>0</v>
      </c>
      <c r="J796" s="79"/>
      <c r="K796" s="57">
        <f>IFERROR(IF(M796="ICCP- ICOCIV",VLOOKUP(J796,'INDICES-ICOCIV'!$A$1:$B$307,2,0),IF(M796="IPC",VLOOKUP(J796,'INDICES IPC'!$A$7:$E$1003,2,0),0)),"")</f>
        <v>0</v>
      </c>
      <c r="L796" s="58" t="str">
        <f t="shared" si="38"/>
        <v/>
      </c>
      <c r="M796" s="82"/>
      <c r="N796" s="233">
        <f t="shared" si="39"/>
        <v>0</v>
      </c>
    </row>
    <row r="797" spans="3:14" ht="15.75" x14ac:dyDescent="0.2">
      <c r="C797" s="14">
        <f t="shared" si="40"/>
        <v>750</v>
      </c>
      <c r="D797" s="77"/>
      <c r="E797" s="77"/>
      <c r="F797" s="77"/>
      <c r="G797" s="81"/>
      <c r="H797" s="79"/>
      <c r="I797" s="57">
        <f>IFERROR(IF(M797="ICCP- ICOCIV",VLOOKUP(H797,'INDICES-ICOCIV'!$A$1:$B$313,2,0),IF(M797="IPC",VLOOKUP(H797,'INDICES IPC'!$A$7:$E$1003,2,0),0)),"")</f>
        <v>0</v>
      </c>
      <c r="J797" s="79"/>
      <c r="K797" s="57">
        <f>IFERROR(IF(M797="ICCP- ICOCIV",VLOOKUP(J797,'INDICES-ICOCIV'!$A$1:$B$307,2,0),IF(M797="IPC",VLOOKUP(J797,'INDICES IPC'!$A$7:$E$1003,2,0),0)),"")</f>
        <v>0</v>
      </c>
      <c r="L797" s="58" t="str">
        <f t="shared" si="38"/>
        <v/>
      </c>
      <c r="M797" s="82"/>
      <c r="N797" s="233">
        <f t="shared" si="39"/>
        <v>0</v>
      </c>
    </row>
    <row r="798" spans="3:14" ht="15.75" x14ac:dyDescent="0.2">
      <c r="C798" s="14">
        <f t="shared" si="40"/>
        <v>751</v>
      </c>
      <c r="D798" s="77"/>
      <c r="E798" s="77"/>
      <c r="F798" s="77"/>
      <c r="G798" s="81"/>
      <c r="H798" s="79"/>
      <c r="I798" s="57">
        <f>IFERROR(IF(M798="ICCP- ICOCIV",VLOOKUP(H798,'INDICES-ICOCIV'!$A$1:$B$313,2,0),IF(M798="IPC",VLOOKUP(H798,'INDICES IPC'!$A$7:$E$1003,2,0),0)),"")</f>
        <v>0</v>
      </c>
      <c r="J798" s="79"/>
      <c r="K798" s="57">
        <f>IFERROR(IF(M798="ICCP- ICOCIV",VLOOKUP(J798,'INDICES-ICOCIV'!$A$1:$B$307,2,0),IF(M798="IPC",VLOOKUP(J798,'INDICES IPC'!$A$7:$E$1003,2,0),0)),"")</f>
        <v>0</v>
      </c>
      <c r="L798" s="58" t="str">
        <f t="shared" si="38"/>
        <v/>
      </c>
      <c r="M798" s="82"/>
      <c r="N798" s="233">
        <f t="shared" si="39"/>
        <v>0</v>
      </c>
    </row>
    <row r="799" spans="3:14" ht="15.75" x14ac:dyDescent="0.2">
      <c r="C799" s="14">
        <f t="shared" si="40"/>
        <v>752</v>
      </c>
      <c r="D799" s="77"/>
      <c r="E799" s="77"/>
      <c r="F799" s="77"/>
      <c r="G799" s="81"/>
      <c r="H799" s="79"/>
      <c r="I799" s="57">
        <f>IFERROR(IF(M799="ICCP- ICOCIV",VLOOKUP(H799,'INDICES-ICOCIV'!$A$1:$B$313,2,0),IF(M799="IPC",VLOOKUP(H799,'INDICES IPC'!$A$7:$E$1003,2,0),0)),"")</f>
        <v>0</v>
      </c>
      <c r="J799" s="79"/>
      <c r="K799" s="57">
        <f>IFERROR(IF(M799="ICCP- ICOCIV",VLOOKUP(J799,'INDICES-ICOCIV'!$A$1:$B$307,2,0),IF(M799="IPC",VLOOKUP(J799,'INDICES IPC'!$A$7:$E$1003,2,0),0)),"")</f>
        <v>0</v>
      </c>
      <c r="L799" s="58" t="str">
        <f t="shared" si="38"/>
        <v/>
      </c>
      <c r="M799" s="82"/>
      <c r="N799" s="233">
        <f t="shared" si="39"/>
        <v>0</v>
      </c>
    </row>
    <row r="800" spans="3:14" ht="15.75" x14ac:dyDescent="0.2">
      <c r="C800" s="14">
        <f t="shared" si="40"/>
        <v>753</v>
      </c>
      <c r="D800" s="77"/>
      <c r="E800" s="77"/>
      <c r="F800" s="77"/>
      <c r="G800" s="81"/>
      <c r="H800" s="79"/>
      <c r="I800" s="57">
        <f>IFERROR(IF(M800="ICCP- ICOCIV",VLOOKUP(H800,'INDICES-ICOCIV'!$A$1:$B$313,2,0),IF(M800="IPC",VLOOKUP(H800,'INDICES IPC'!$A$7:$E$1003,2,0),0)),"")</f>
        <v>0</v>
      </c>
      <c r="J800" s="79"/>
      <c r="K800" s="57">
        <f>IFERROR(IF(M800="ICCP- ICOCIV",VLOOKUP(J800,'INDICES-ICOCIV'!$A$1:$B$307,2,0),IF(M800="IPC",VLOOKUP(J800,'INDICES IPC'!$A$7:$E$1003,2,0),0)),"")</f>
        <v>0</v>
      </c>
      <c r="L800" s="58" t="str">
        <f t="shared" si="38"/>
        <v/>
      </c>
      <c r="M800" s="82"/>
      <c r="N800" s="233">
        <f t="shared" si="39"/>
        <v>0</v>
      </c>
    </row>
    <row r="801" spans="3:14" ht="15.75" x14ac:dyDescent="0.2">
      <c r="C801" s="14">
        <f t="shared" si="40"/>
        <v>754</v>
      </c>
      <c r="D801" s="77"/>
      <c r="E801" s="77"/>
      <c r="F801" s="77"/>
      <c r="G801" s="81"/>
      <c r="H801" s="79"/>
      <c r="I801" s="57">
        <f>IFERROR(IF(M801="ICCP- ICOCIV",VLOOKUP(H801,'INDICES-ICOCIV'!$A$1:$B$313,2,0),IF(M801="IPC",VLOOKUP(H801,'INDICES IPC'!$A$7:$E$1003,2,0),0)),"")</f>
        <v>0</v>
      </c>
      <c r="J801" s="79"/>
      <c r="K801" s="57">
        <f>IFERROR(IF(M801="ICCP- ICOCIV",VLOOKUP(J801,'INDICES-ICOCIV'!$A$1:$B$307,2,0),IF(M801="IPC",VLOOKUP(J801,'INDICES IPC'!$A$7:$E$1003,2,0),0)),"")</f>
        <v>0</v>
      </c>
      <c r="L801" s="58" t="str">
        <f t="shared" si="38"/>
        <v/>
      </c>
      <c r="M801" s="82"/>
      <c r="N801" s="233">
        <f t="shared" si="39"/>
        <v>0</v>
      </c>
    </row>
    <row r="802" spans="3:14" ht="15.75" x14ac:dyDescent="0.2">
      <c r="C802" s="14">
        <f t="shared" si="40"/>
        <v>755</v>
      </c>
      <c r="D802" s="77"/>
      <c r="E802" s="77"/>
      <c r="F802" s="77"/>
      <c r="G802" s="81"/>
      <c r="H802" s="79"/>
      <c r="I802" s="57">
        <f>IFERROR(IF(M802="ICCP- ICOCIV",VLOOKUP(H802,'INDICES-ICOCIV'!$A$1:$B$313,2,0),IF(M802="IPC",VLOOKUP(H802,'INDICES IPC'!$A$7:$E$1003,2,0),0)),"")</f>
        <v>0</v>
      </c>
      <c r="J802" s="79"/>
      <c r="K802" s="57">
        <f>IFERROR(IF(M802="ICCP- ICOCIV",VLOOKUP(J802,'INDICES-ICOCIV'!$A$1:$B$307,2,0),IF(M802="IPC",VLOOKUP(J802,'INDICES IPC'!$A$7:$E$1003,2,0),0)),"")</f>
        <v>0</v>
      </c>
      <c r="L802" s="58" t="str">
        <f t="shared" si="38"/>
        <v/>
      </c>
      <c r="M802" s="82"/>
      <c r="N802" s="233">
        <f t="shared" si="39"/>
        <v>0</v>
      </c>
    </row>
    <row r="803" spans="3:14" ht="15.75" x14ac:dyDescent="0.2">
      <c r="C803" s="14">
        <f t="shared" si="40"/>
        <v>756</v>
      </c>
      <c r="D803" s="77"/>
      <c r="E803" s="77"/>
      <c r="F803" s="77"/>
      <c r="G803" s="81"/>
      <c r="H803" s="79"/>
      <c r="I803" s="57">
        <f>IFERROR(IF(M803="ICCP- ICOCIV",VLOOKUP(H803,'INDICES-ICOCIV'!$A$1:$B$313,2,0),IF(M803="IPC",VLOOKUP(H803,'INDICES IPC'!$A$7:$E$1003,2,0),0)),"")</f>
        <v>0</v>
      </c>
      <c r="J803" s="79"/>
      <c r="K803" s="57">
        <f>IFERROR(IF(M803="ICCP- ICOCIV",VLOOKUP(J803,'INDICES-ICOCIV'!$A$1:$B$307,2,0),IF(M803="IPC",VLOOKUP(J803,'INDICES IPC'!$A$7:$E$1003,2,0),0)),"")</f>
        <v>0</v>
      </c>
      <c r="L803" s="58" t="str">
        <f t="shared" si="38"/>
        <v/>
      </c>
      <c r="M803" s="82"/>
      <c r="N803" s="233">
        <f t="shared" si="39"/>
        <v>0</v>
      </c>
    </row>
    <row r="804" spans="3:14" ht="15.75" x14ac:dyDescent="0.2">
      <c r="C804" s="14">
        <f t="shared" si="40"/>
        <v>757</v>
      </c>
      <c r="D804" s="77"/>
      <c r="E804" s="77"/>
      <c r="F804" s="77"/>
      <c r="G804" s="81"/>
      <c r="H804" s="79"/>
      <c r="I804" s="57">
        <f>IFERROR(IF(M804="ICCP- ICOCIV",VLOOKUP(H804,'INDICES-ICOCIV'!$A$1:$B$313,2,0),IF(M804="IPC",VLOOKUP(H804,'INDICES IPC'!$A$7:$E$1003,2,0),0)),"")</f>
        <v>0</v>
      </c>
      <c r="J804" s="79"/>
      <c r="K804" s="57">
        <f>IFERROR(IF(M804="ICCP- ICOCIV",VLOOKUP(J804,'INDICES-ICOCIV'!$A$1:$B$307,2,0),IF(M804="IPC",VLOOKUP(J804,'INDICES IPC'!$A$7:$E$1003,2,0),0)),"")</f>
        <v>0</v>
      </c>
      <c r="L804" s="58" t="str">
        <f t="shared" si="38"/>
        <v/>
      </c>
      <c r="M804" s="82"/>
      <c r="N804" s="233">
        <f t="shared" si="39"/>
        <v>0</v>
      </c>
    </row>
    <row r="805" spans="3:14" ht="15.75" x14ac:dyDescent="0.2">
      <c r="C805" s="14">
        <f t="shared" si="40"/>
        <v>758</v>
      </c>
      <c r="D805" s="77"/>
      <c r="E805" s="77"/>
      <c r="F805" s="77"/>
      <c r="G805" s="81"/>
      <c r="H805" s="79"/>
      <c r="I805" s="57">
        <f>IFERROR(IF(M805="ICCP- ICOCIV",VLOOKUP(H805,'INDICES-ICOCIV'!$A$1:$B$313,2,0),IF(M805="IPC",VLOOKUP(H805,'INDICES IPC'!$A$7:$E$1003,2,0),0)),"")</f>
        <v>0</v>
      </c>
      <c r="J805" s="79"/>
      <c r="K805" s="57">
        <f>IFERROR(IF(M805="ICCP- ICOCIV",VLOOKUP(J805,'INDICES-ICOCIV'!$A$1:$B$307,2,0),IF(M805="IPC",VLOOKUP(J805,'INDICES IPC'!$A$7:$E$1003,2,0),0)),"")</f>
        <v>0</v>
      </c>
      <c r="L805" s="58" t="str">
        <f t="shared" si="38"/>
        <v/>
      </c>
      <c r="M805" s="82"/>
      <c r="N805" s="233">
        <f t="shared" si="39"/>
        <v>0</v>
      </c>
    </row>
    <row r="806" spans="3:14" ht="15.75" x14ac:dyDescent="0.2">
      <c r="C806" s="14">
        <f t="shared" si="40"/>
        <v>759</v>
      </c>
      <c r="D806" s="77"/>
      <c r="E806" s="77"/>
      <c r="F806" s="77"/>
      <c r="G806" s="81"/>
      <c r="H806" s="79"/>
      <c r="I806" s="57">
        <f>IFERROR(IF(M806="ICCP- ICOCIV",VLOOKUP(H806,'INDICES-ICOCIV'!$A$1:$B$313,2,0),IF(M806="IPC",VLOOKUP(H806,'INDICES IPC'!$A$7:$E$1003,2,0),0)),"")</f>
        <v>0</v>
      </c>
      <c r="J806" s="79"/>
      <c r="K806" s="57">
        <f>IFERROR(IF(M806="ICCP- ICOCIV",VLOOKUP(J806,'INDICES-ICOCIV'!$A$1:$B$307,2,0),IF(M806="IPC",VLOOKUP(J806,'INDICES IPC'!$A$7:$E$1003,2,0),0)),"")</f>
        <v>0</v>
      </c>
      <c r="L806" s="58" t="str">
        <f t="shared" si="38"/>
        <v/>
      </c>
      <c r="M806" s="82"/>
      <c r="N806" s="233">
        <f t="shared" si="39"/>
        <v>0</v>
      </c>
    </row>
    <row r="807" spans="3:14" ht="15.75" x14ac:dyDescent="0.2">
      <c r="C807" s="14">
        <f t="shared" si="40"/>
        <v>760</v>
      </c>
      <c r="D807" s="77"/>
      <c r="E807" s="77"/>
      <c r="F807" s="77"/>
      <c r="G807" s="81"/>
      <c r="H807" s="79"/>
      <c r="I807" s="57">
        <f>IFERROR(IF(M807="ICCP- ICOCIV",VLOOKUP(H807,'INDICES-ICOCIV'!$A$1:$B$313,2,0),IF(M807="IPC",VLOOKUP(H807,'INDICES IPC'!$A$7:$E$1003,2,0),0)),"")</f>
        <v>0</v>
      </c>
      <c r="J807" s="79"/>
      <c r="K807" s="57">
        <f>IFERROR(IF(M807="ICCP- ICOCIV",VLOOKUP(J807,'INDICES-ICOCIV'!$A$1:$B$307,2,0),IF(M807="IPC",VLOOKUP(J807,'INDICES IPC'!$A$7:$E$1003,2,0),0)),"")</f>
        <v>0</v>
      </c>
      <c r="L807" s="58" t="str">
        <f t="shared" si="38"/>
        <v/>
      </c>
      <c r="M807" s="82"/>
      <c r="N807" s="233">
        <f t="shared" si="39"/>
        <v>0</v>
      </c>
    </row>
    <row r="808" spans="3:14" ht="15.75" x14ac:dyDescent="0.2">
      <c r="C808" s="14">
        <f t="shared" si="40"/>
        <v>761</v>
      </c>
      <c r="D808" s="77"/>
      <c r="E808" s="77"/>
      <c r="F808" s="77"/>
      <c r="G808" s="81"/>
      <c r="H808" s="79"/>
      <c r="I808" s="57">
        <f>IFERROR(IF(M808="ICCP- ICOCIV",VLOOKUP(H808,'INDICES-ICOCIV'!$A$1:$B$313,2,0),IF(M808="IPC",VLOOKUP(H808,'INDICES IPC'!$A$7:$E$1003,2,0),0)),"")</f>
        <v>0</v>
      </c>
      <c r="J808" s="79"/>
      <c r="K808" s="57">
        <f>IFERROR(IF(M808="ICCP- ICOCIV",VLOOKUP(J808,'INDICES-ICOCIV'!$A$1:$B$307,2,0),IF(M808="IPC",VLOOKUP(J808,'INDICES IPC'!$A$7:$E$1003,2,0),0)),"")</f>
        <v>0</v>
      </c>
      <c r="L808" s="58" t="str">
        <f t="shared" si="38"/>
        <v/>
      </c>
      <c r="M808" s="82"/>
      <c r="N808" s="233">
        <f t="shared" si="39"/>
        <v>0</v>
      </c>
    </row>
    <row r="809" spans="3:14" ht="15.75" x14ac:dyDescent="0.2">
      <c r="C809" s="14">
        <f t="shared" si="40"/>
        <v>762</v>
      </c>
      <c r="D809" s="77"/>
      <c r="E809" s="77"/>
      <c r="F809" s="77"/>
      <c r="G809" s="81"/>
      <c r="H809" s="79"/>
      <c r="I809" s="57">
        <f>IFERROR(IF(M809="ICCP- ICOCIV",VLOOKUP(H809,'INDICES-ICOCIV'!$A$1:$B$313,2,0),IF(M809="IPC",VLOOKUP(H809,'INDICES IPC'!$A$7:$E$1003,2,0),0)),"")</f>
        <v>0</v>
      </c>
      <c r="J809" s="79"/>
      <c r="K809" s="57">
        <f>IFERROR(IF(M809="ICCP- ICOCIV",VLOOKUP(J809,'INDICES-ICOCIV'!$A$1:$B$307,2,0),IF(M809="IPC",VLOOKUP(J809,'INDICES IPC'!$A$7:$E$1003,2,0),0)),"")</f>
        <v>0</v>
      </c>
      <c r="L809" s="58" t="str">
        <f t="shared" si="38"/>
        <v/>
      </c>
      <c r="M809" s="82"/>
      <c r="N809" s="233">
        <f t="shared" si="39"/>
        <v>0</v>
      </c>
    </row>
    <row r="810" spans="3:14" ht="15.75" x14ac:dyDescent="0.2">
      <c r="C810" s="14">
        <f t="shared" si="40"/>
        <v>763</v>
      </c>
      <c r="D810" s="77"/>
      <c r="E810" s="77"/>
      <c r="F810" s="77"/>
      <c r="G810" s="81"/>
      <c r="H810" s="79"/>
      <c r="I810" s="57">
        <f>IFERROR(IF(M810="ICCP- ICOCIV",VLOOKUP(H810,'INDICES-ICOCIV'!$A$1:$B$313,2,0),IF(M810="IPC",VLOOKUP(H810,'INDICES IPC'!$A$7:$E$1003,2,0),0)),"")</f>
        <v>0</v>
      </c>
      <c r="J810" s="79"/>
      <c r="K810" s="57">
        <f>IFERROR(IF(M810="ICCP- ICOCIV",VLOOKUP(J810,'INDICES-ICOCIV'!$A$1:$B$307,2,0),IF(M810="IPC",VLOOKUP(J810,'INDICES IPC'!$A$7:$E$1003,2,0),0)),"")</f>
        <v>0</v>
      </c>
      <c r="L810" s="58" t="str">
        <f t="shared" si="38"/>
        <v/>
      </c>
      <c r="M810" s="82"/>
      <c r="N810" s="233">
        <f t="shared" si="39"/>
        <v>0</v>
      </c>
    </row>
    <row r="811" spans="3:14" ht="15.75" x14ac:dyDescent="0.2">
      <c r="C811" s="14">
        <f t="shared" si="40"/>
        <v>764</v>
      </c>
      <c r="D811" s="77"/>
      <c r="E811" s="77"/>
      <c r="F811" s="77"/>
      <c r="G811" s="81"/>
      <c r="H811" s="79"/>
      <c r="I811" s="57">
        <f>IFERROR(IF(M811="ICCP- ICOCIV",VLOOKUP(H811,'INDICES-ICOCIV'!$A$1:$B$313,2,0),IF(M811="IPC",VLOOKUP(H811,'INDICES IPC'!$A$7:$E$1003,2,0),0)),"")</f>
        <v>0</v>
      </c>
      <c r="J811" s="79"/>
      <c r="K811" s="57">
        <f>IFERROR(IF(M811="ICCP- ICOCIV",VLOOKUP(J811,'INDICES-ICOCIV'!$A$1:$B$307,2,0),IF(M811="IPC",VLOOKUP(J811,'INDICES IPC'!$A$7:$E$1003,2,0),0)),"")</f>
        <v>0</v>
      </c>
      <c r="L811" s="58" t="str">
        <f t="shared" si="38"/>
        <v/>
      </c>
      <c r="M811" s="82"/>
      <c r="N811" s="233">
        <f t="shared" si="39"/>
        <v>0</v>
      </c>
    </row>
    <row r="812" spans="3:14" ht="15.75" x14ac:dyDescent="0.2">
      <c r="C812" s="14">
        <f t="shared" si="40"/>
        <v>765</v>
      </c>
      <c r="D812" s="77"/>
      <c r="E812" s="77"/>
      <c r="F812" s="77"/>
      <c r="G812" s="81"/>
      <c r="H812" s="79"/>
      <c r="I812" s="57">
        <f>IFERROR(IF(M812="ICCP- ICOCIV",VLOOKUP(H812,'INDICES-ICOCIV'!$A$1:$B$313,2,0),IF(M812="IPC",VLOOKUP(H812,'INDICES IPC'!$A$7:$E$1003,2,0),0)),"")</f>
        <v>0</v>
      </c>
      <c r="J812" s="79"/>
      <c r="K812" s="57">
        <f>IFERROR(IF(M812="ICCP- ICOCIV",VLOOKUP(J812,'INDICES-ICOCIV'!$A$1:$B$307,2,0),IF(M812="IPC",VLOOKUP(J812,'INDICES IPC'!$A$7:$E$1003,2,0),0)),"")</f>
        <v>0</v>
      </c>
      <c r="L812" s="58" t="str">
        <f t="shared" si="38"/>
        <v/>
      </c>
      <c r="M812" s="82"/>
      <c r="N812" s="233">
        <f t="shared" si="39"/>
        <v>0</v>
      </c>
    </row>
    <row r="813" spans="3:14" ht="15.75" x14ac:dyDescent="0.2">
      <c r="C813" s="14">
        <f t="shared" si="40"/>
        <v>766</v>
      </c>
      <c r="D813" s="77"/>
      <c r="E813" s="77"/>
      <c r="F813" s="77"/>
      <c r="G813" s="81"/>
      <c r="H813" s="79"/>
      <c r="I813" s="57">
        <f>IFERROR(IF(M813="ICCP- ICOCIV",VLOOKUP(H813,'INDICES-ICOCIV'!$A$1:$B$313,2,0),IF(M813="IPC",VLOOKUP(H813,'INDICES IPC'!$A$7:$E$1003,2,0),0)),"")</f>
        <v>0</v>
      </c>
      <c r="J813" s="79"/>
      <c r="K813" s="57">
        <f>IFERROR(IF(M813="ICCP- ICOCIV",VLOOKUP(J813,'INDICES-ICOCIV'!$A$1:$B$307,2,0),IF(M813="IPC",VLOOKUP(J813,'INDICES IPC'!$A$7:$E$1003,2,0),0)),"")</f>
        <v>0</v>
      </c>
      <c r="L813" s="58" t="str">
        <f t="shared" si="38"/>
        <v/>
      </c>
      <c r="M813" s="82"/>
      <c r="N813" s="233">
        <f t="shared" si="39"/>
        <v>0</v>
      </c>
    </row>
    <row r="814" spans="3:14" ht="15.75" x14ac:dyDescent="0.2">
      <c r="C814" s="14">
        <f t="shared" si="40"/>
        <v>767</v>
      </c>
      <c r="D814" s="77"/>
      <c r="E814" s="77"/>
      <c r="F814" s="77"/>
      <c r="G814" s="81"/>
      <c r="H814" s="79"/>
      <c r="I814" s="57">
        <f>IFERROR(IF(M814="ICCP- ICOCIV",VLOOKUP(H814,'INDICES-ICOCIV'!$A$1:$B$313,2,0),IF(M814="IPC",VLOOKUP(H814,'INDICES IPC'!$A$7:$E$1003,2,0),0)),"")</f>
        <v>0</v>
      </c>
      <c r="J814" s="79"/>
      <c r="K814" s="57">
        <f>IFERROR(IF(M814="ICCP- ICOCIV",VLOOKUP(J814,'INDICES-ICOCIV'!$A$1:$B$307,2,0),IF(M814="IPC",VLOOKUP(J814,'INDICES IPC'!$A$7:$E$1003,2,0),0)),"")</f>
        <v>0</v>
      </c>
      <c r="L814" s="58" t="str">
        <f t="shared" si="38"/>
        <v/>
      </c>
      <c r="M814" s="82"/>
      <c r="N814" s="233">
        <f t="shared" si="39"/>
        <v>0</v>
      </c>
    </row>
    <row r="815" spans="3:14" ht="15.75" x14ac:dyDescent="0.2">
      <c r="C815" s="14">
        <f t="shared" si="40"/>
        <v>768</v>
      </c>
      <c r="D815" s="77"/>
      <c r="E815" s="77"/>
      <c r="F815" s="77"/>
      <c r="G815" s="81"/>
      <c r="H815" s="79"/>
      <c r="I815" s="57">
        <f>IFERROR(IF(M815="ICCP- ICOCIV",VLOOKUP(H815,'INDICES-ICOCIV'!$A$1:$B$313,2,0),IF(M815="IPC",VLOOKUP(H815,'INDICES IPC'!$A$7:$E$1003,2,0),0)),"")</f>
        <v>0</v>
      </c>
      <c r="J815" s="79"/>
      <c r="K815" s="57">
        <f>IFERROR(IF(M815="ICCP- ICOCIV",VLOOKUP(J815,'INDICES-ICOCIV'!$A$1:$B$307,2,0),IF(M815="IPC",VLOOKUP(J815,'INDICES IPC'!$A$7:$E$1003,2,0),0)),"")</f>
        <v>0</v>
      </c>
      <c r="L815" s="58" t="str">
        <f t="shared" si="38"/>
        <v/>
      </c>
      <c r="M815" s="82"/>
      <c r="N815" s="233">
        <f t="shared" si="39"/>
        <v>0</v>
      </c>
    </row>
    <row r="816" spans="3:14" ht="15.75" x14ac:dyDescent="0.2">
      <c r="C816" s="14">
        <f t="shared" si="40"/>
        <v>769</v>
      </c>
      <c r="D816" s="77"/>
      <c r="E816" s="77"/>
      <c r="F816" s="77"/>
      <c r="G816" s="81"/>
      <c r="H816" s="79"/>
      <c r="I816" s="57">
        <f>IFERROR(IF(M816="ICCP- ICOCIV",VLOOKUP(H816,'INDICES-ICOCIV'!$A$1:$B$313,2,0),IF(M816="IPC",VLOOKUP(H816,'INDICES IPC'!$A$7:$E$1003,2,0),0)),"")</f>
        <v>0</v>
      </c>
      <c r="J816" s="79"/>
      <c r="K816" s="57">
        <f>IFERROR(IF(M816="ICCP- ICOCIV",VLOOKUP(J816,'INDICES-ICOCIV'!$A$1:$B$307,2,0),IF(M816="IPC",VLOOKUP(J816,'INDICES IPC'!$A$7:$E$1003,2,0),0)),"")</f>
        <v>0</v>
      </c>
      <c r="L816" s="58" t="str">
        <f t="shared" si="38"/>
        <v/>
      </c>
      <c r="M816" s="82"/>
      <c r="N816" s="233">
        <f t="shared" si="39"/>
        <v>0</v>
      </c>
    </row>
    <row r="817" spans="3:14" ht="15.75" x14ac:dyDescent="0.2">
      <c r="C817" s="14">
        <f t="shared" si="40"/>
        <v>770</v>
      </c>
      <c r="D817" s="77"/>
      <c r="E817" s="77"/>
      <c r="F817" s="77"/>
      <c r="G817" s="81"/>
      <c r="H817" s="79"/>
      <c r="I817" s="57">
        <f>IFERROR(IF(M817="ICCP- ICOCIV",VLOOKUP(H817,'INDICES-ICOCIV'!$A$1:$B$313,2,0),IF(M817="IPC",VLOOKUP(H817,'INDICES IPC'!$A$7:$E$1003,2,0),0)),"")</f>
        <v>0</v>
      </c>
      <c r="J817" s="79"/>
      <c r="K817" s="57">
        <f>IFERROR(IF(M817="ICCP- ICOCIV",VLOOKUP(J817,'INDICES-ICOCIV'!$A$1:$B$307,2,0),IF(M817="IPC",VLOOKUP(J817,'INDICES IPC'!$A$7:$E$1003,2,0),0)),"")</f>
        <v>0</v>
      </c>
      <c r="L817" s="58" t="str">
        <f t="shared" si="38"/>
        <v/>
      </c>
      <c r="M817" s="82"/>
      <c r="N817" s="233">
        <f t="shared" si="39"/>
        <v>0</v>
      </c>
    </row>
    <row r="818" spans="3:14" ht="15.75" x14ac:dyDescent="0.2">
      <c r="C818" s="14">
        <f t="shared" si="40"/>
        <v>771</v>
      </c>
      <c r="D818" s="77"/>
      <c r="E818" s="77"/>
      <c r="F818" s="77"/>
      <c r="G818" s="81"/>
      <c r="H818" s="79"/>
      <c r="I818" s="57">
        <f>IFERROR(IF(M818="ICCP- ICOCIV",VLOOKUP(H818,'INDICES-ICOCIV'!$A$1:$B$313,2,0),IF(M818="IPC",VLOOKUP(H818,'INDICES IPC'!$A$7:$E$1003,2,0),0)),"")</f>
        <v>0</v>
      </c>
      <c r="J818" s="79"/>
      <c r="K818" s="57">
        <f>IFERROR(IF(M818="ICCP- ICOCIV",VLOOKUP(J818,'INDICES-ICOCIV'!$A$1:$B$307,2,0),IF(M818="IPC",VLOOKUP(J818,'INDICES IPC'!$A$7:$E$1003,2,0),0)),"")</f>
        <v>0</v>
      </c>
      <c r="L818" s="58" t="str">
        <f t="shared" si="38"/>
        <v/>
      </c>
      <c r="M818" s="82"/>
      <c r="N818" s="233">
        <f t="shared" si="39"/>
        <v>0</v>
      </c>
    </row>
    <row r="819" spans="3:14" ht="15.75" x14ac:dyDescent="0.2">
      <c r="C819" s="14">
        <f t="shared" si="40"/>
        <v>772</v>
      </c>
      <c r="D819" s="77"/>
      <c r="E819" s="77"/>
      <c r="F819" s="77"/>
      <c r="G819" s="81"/>
      <c r="H819" s="79"/>
      <c r="I819" s="57">
        <f>IFERROR(IF(M819="ICCP- ICOCIV",VLOOKUP(H819,'INDICES-ICOCIV'!$A$1:$B$313,2,0),IF(M819="IPC",VLOOKUP(H819,'INDICES IPC'!$A$7:$E$1003,2,0),0)),"")</f>
        <v>0</v>
      </c>
      <c r="J819" s="79"/>
      <c r="K819" s="57">
        <f>IFERROR(IF(M819="ICCP- ICOCIV",VLOOKUP(J819,'INDICES-ICOCIV'!$A$1:$B$307,2,0),IF(M819="IPC",VLOOKUP(J819,'INDICES IPC'!$A$7:$E$1003,2,0),0)),"")</f>
        <v>0</v>
      </c>
      <c r="L819" s="58" t="str">
        <f t="shared" si="38"/>
        <v/>
      </c>
      <c r="M819" s="82"/>
      <c r="N819" s="233">
        <f t="shared" si="39"/>
        <v>0</v>
      </c>
    </row>
    <row r="820" spans="3:14" ht="15.75" x14ac:dyDescent="0.2">
      <c r="C820" s="14">
        <f t="shared" si="40"/>
        <v>773</v>
      </c>
      <c r="D820" s="77"/>
      <c r="E820" s="77"/>
      <c r="F820" s="77"/>
      <c r="G820" s="81"/>
      <c r="H820" s="79"/>
      <c r="I820" s="57">
        <f>IFERROR(IF(M820="ICCP- ICOCIV",VLOOKUP(H820,'INDICES-ICOCIV'!$A$1:$B$313,2,0),IF(M820="IPC",VLOOKUP(H820,'INDICES IPC'!$A$7:$E$1003,2,0),0)),"")</f>
        <v>0</v>
      </c>
      <c r="J820" s="79"/>
      <c r="K820" s="57">
        <f>IFERROR(IF(M820="ICCP- ICOCIV",VLOOKUP(J820,'INDICES-ICOCIV'!$A$1:$B$307,2,0),IF(M820="IPC",VLOOKUP(J820,'INDICES IPC'!$A$7:$E$1003,2,0),0)),"")</f>
        <v>0</v>
      </c>
      <c r="L820" s="58" t="str">
        <f t="shared" si="38"/>
        <v/>
      </c>
      <c r="M820" s="82"/>
      <c r="N820" s="233">
        <f t="shared" si="39"/>
        <v>0</v>
      </c>
    </row>
    <row r="821" spans="3:14" ht="15.75" x14ac:dyDescent="0.2">
      <c r="C821" s="14">
        <f t="shared" si="40"/>
        <v>774</v>
      </c>
      <c r="D821" s="77"/>
      <c r="E821" s="77"/>
      <c r="F821" s="77"/>
      <c r="G821" s="81"/>
      <c r="H821" s="79"/>
      <c r="I821" s="57">
        <f>IFERROR(IF(M821="ICCP- ICOCIV",VLOOKUP(H821,'INDICES-ICOCIV'!$A$1:$B$313,2,0),IF(M821="IPC",VLOOKUP(H821,'INDICES IPC'!$A$7:$E$1003,2,0),0)),"")</f>
        <v>0</v>
      </c>
      <c r="J821" s="79"/>
      <c r="K821" s="57">
        <f>IFERROR(IF(M821="ICCP- ICOCIV",VLOOKUP(J821,'INDICES-ICOCIV'!$A$1:$B$307,2,0),IF(M821="IPC",VLOOKUP(J821,'INDICES IPC'!$A$7:$E$1003,2,0),0)),"")</f>
        <v>0</v>
      </c>
      <c r="L821" s="58" t="str">
        <f t="shared" si="38"/>
        <v/>
      </c>
      <c r="M821" s="82"/>
      <c r="N821" s="233">
        <f t="shared" si="39"/>
        <v>0</v>
      </c>
    </row>
    <row r="822" spans="3:14" ht="15.75" x14ac:dyDescent="0.2">
      <c r="C822" s="14">
        <f t="shared" si="40"/>
        <v>775</v>
      </c>
      <c r="D822" s="77"/>
      <c r="E822" s="77"/>
      <c r="F822" s="77"/>
      <c r="G822" s="81"/>
      <c r="H822" s="79"/>
      <c r="I822" s="57">
        <f>IFERROR(IF(M822="ICCP- ICOCIV",VLOOKUP(H822,'INDICES-ICOCIV'!$A$1:$B$313,2,0),IF(M822="IPC",VLOOKUP(H822,'INDICES IPC'!$A$7:$E$1003,2,0),0)),"")</f>
        <v>0</v>
      </c>
      <c r="J822" s="79"/>
      <c r="K822" s="57">
        <f>IFERROR(IF(M822="ICCP- ICOCIV",VLOOKUP(J822,'INDICES-ICOCIV'!$A$1:$B$307,2,0),IF(M822="IPC",VLOOKUP(J822,'INDICES IPC'!$A$7:$E$1003,2,0),0)),"")</f>
        <v>0</v>
      </c>
      <c r="L822" s="58" t="str">
        <f t="shared" si="38"/>
        <v/>
      </c>
      <c r="M822" s="82"/>
      <c r="N822" s="233">
        <f t="shared" si="39"/>
        <v>0</v>
      </c>
    </row>
    <row r="823" spans="3:14" ht="15.75" x14ac:dyDescent="0.2">
      <c r="C823" s="14">
        <f t="shared" si="40"/>
        <v>776</v>
      </c>
      <c r="D823" s="77"/>
      <c r="E823" s="77"/>
      <c r="F823" s="77"/>
      <c r="G823" s="81"/>
      <c r="H823" s="79"/>
      <c r="I823" s="57">
        <f>IFERROR(IF(M823="ICCP- ICOCIV",VLOOKUP(H823,'INDICES-ICOCIV'!$A$1:$B$313,2,0),IF(M823="IPC",VLOOKUP(H823,'INDICES IPC'!$A$7:$E$1003,2,0),0)),"")</f>
        <v>0</v>
      </c>
      <c r="J823" s="79"/>
      <c r="K823" s="57">
        <f>IFERROR(IF(M823="ICCP- ICOCIV",VLOOKUP(J823,'INDICES-ICOCIV'!$A$1:$B$307,2,0),IF(M823="IPC",VLOOKUP(J823,'INDICES IPC'!$A$7:$E$1003,2,0),0)),"")</f>
        <v>0</v>
      </c>
      <c r="L823" s="58" t="str">
        <f t="shared" si="38"/>
        <v/>
      </c>
      <c r="M823" s="82"/>
      <c r="N823" s="233">
        <f t="shared" si="39"/>
        <v>0</v>
      </c>
    </row>
    <row r="824" spans="3:14" ht="15.75" x14ac:dyDescent="0.2">
      <c r="C824" s="14">
        <f t="shared" si="40"/>
        <v>777</v>
      </c>
      <c r="D824" s="77"/>
      <c r="E824" s="77"/>
      <c r="F824" s="77"/>
      <c r="G824" s="81"/>
      <c r="H824" s="79"/>
      <c r="I824" s="57">
        <f>IFERROR(IF(M824="ICCP- ICOCIV",VLOOKUP(H824,'INDICES-ICOCIV'!$A$1:$B$313,2,0),IF(M824="IPC",VLOOKUP(H824,'INDICES IPC'!$A$7:$E$1003,2,0),0)),"")</f>
        <v>0</v>
      </c>
      <c r="J824" s="79"/>
      <c r="K824" s="57">
        <f>IFERROR(IF(M824="ICCP- ICOCIV",VLOOKUP(J824,'INDICES-ICOCIV'!$A$1:$B$307,2,0),IF(M824="IPC",VLOOKUP(J824,'INDICES IPC'!$A$7:$E$1003,2,0),0)),"")</f>
        <v>0</v>
      </c>
      <c r="L824" s="58" t="str">
        <f t="shared" si="38"/>
        <v/>
      </c>
      <c r="M824" s="82"/>
      <c r="N824" s="233">
        <f t="shared" si="39"/>
        <v>0</v>
      </c>
    </row>
    <row r="825" spans="3:14" ht="15.75" x14ac:dyDescent="0.2">
      <c r="C825" s="14">
        <f t="shared" si="40"/>
        <v>778</v>
      </c>
      <c r="D825" s="77"/>
      <c r="E825" s="77"/>
      <c r="F825" s="77"/>
      <c r="G825" s="81"/>
      <c r="H825" s="79"/>
      <c r="I825" s="57">
        <f>IFERROR(IF(M825="ICCP- ICOCIV",VLOOKUP(H825,'INDICES-ICOCIV'!$A$1:$B$313,2,0),IF(M825="IPC",VLOOKUP(H825,'INDICES IPC'!$A$7:$E$1003,2,0),0)),"")</f>
        <v>0</v>
      </c>
      <c r="J825" s="79"/>
      <c r="K825" s="57">
        <f>IFERROR(IF(M825="ICCP- ICOCIV",VLOOKUP(J825,'INDICES-ICOCIV'!$A$1:$B$307,2,0),IF(M825="IPC",VLOOKUP(J825,'INDICES IPC'!$A$7:$E$1003,2,0),0)),"")</f>
        <v>0</v>
      </c>
      <c r="L825" s="58" t="str">
        <f t="shared" si="38"/>
        <v/>
      </c>
      <c r="M825" s="82"/>
      <c r="N825" s="233">
        <f t="shared" si="39"/>
        <v>0</v>
      </c>
    </row>
    <row r="826" spans="3:14" ht="15.75" x14ac:dyDescent="0.2">
      <c r="C826" s="14">
        <f t="shared" si="40"/>
        <v>779</v>
      </c>
      <c r="D826" s="77"/>
      <c r="E826" s="77"/>
      <c r="F826" s="77"/>
      <c r="G826" s="81"/>
      <c r="H826" s="79"/>
      <c r="I826" s="57">
        <f>IFERROR(IF(M826="ICCP- ICOCIV",VLOOKUP(H826,'INDICES-ICOCIV'!$A$1:$B$313,2,0),IF(M826="IPC",VLOOKUP(H826,'INDICES IPC'!$A$7:$E$1003,2,0),0)),"")</f>
        <v>0</v>
      </c>
      <c r="J826" s="79"/>
      <c r="K826" s="57">
        <f>IFERROR(IF(M826="ICCP- ICOCIV",VLOOKUP(J826,'INDICES-ICOCIV'!$A$1:$B$307,2,0),IF(M826="IPC",VLOOKUP(J826,'INDICES IPC'!$A$7:$E$1003,2,0),0)),"")</f>
        <v>0</v>
      </c>
      <c r="L826" s="58" t="str">
        <f t="shared" si="38"/>
        <v/>
      </c>
      <c r="M826" s="82"/>
      <c r="N826" s="233">
        <f t="shared" si="39"/>
        <v>0</v>
      </c>
    </row>
    <row r="827" spans="3:14" ht="15.75" x14ac:dyDescent="0.2">
      <c r="C827" s="14">
        <f t="shared" si="40"/>
        <v>780</v>
      </c>
      <c r="D827" s="77"/>
      <c r="E827" s="77"/>
      <c r="F827" s="77"/>
      <c r="G827" s="81"/>
      <c r="H827" s="79"/>
      <c r="I827" s="57">
        <f>IFERROR(IF(M827="ICCP- ICOCIV",VLOOKUP(H827,'INDICES-ICOCIV'!$A$1:$B$313,2,0),IF(M827="IPC",VLOOKUP(H827,'INDICES IPC'!$A$7:$E$1003,2,0),0)),"")</f>
        <v>0</v>
      </c>
      <c r="J827" s="79"/>
      <c r="K827" s="57">
        <f>IFERROR(IF(M827="ICCP- ICOCIV",VLOOKUP(J827,'INDICES-ICOCIV'!$A$1:$B$307,2,0),IF(M827="IPC",VLOOKUP(J827,'INDICES IPC'!$A$7:$E$1003,2,0),0)),"")</f>
        <v>0</v>
      </c>
      <c r="L827" s="58" t="str">
        <f t="shared" si="38"/>
        <v/>
      </c>
      <c r="M827" s="82"/>
      <c r="N827" s="233">
        <f t="shared" si="39"/>
        <v>0</v>
      </c>
    </row>
    <row r="828" spans="3:14" ht="15.75" x14ac:dyDescent="0.2">
      <c r="C828" s="14">
        <f t="shared" si="40"/>
        <v>781</v>
      </c>
      <c r="D828" s="77"/>
      <c r="E828" s="77"/>
      <c r="F828" s="77"/>
      <c r="G828" s="81"/>
      <c r="H828" s="79"/>
      <c r="I828" s="57">
        <f>IFERROR(IF(M828="ICCP- ICOCIV",VLOOKUP(H828,'INDICES-ICOCIV'!$A$1:$B$313,2,0),IF(M828="IPC",VLOOKUP(H828,'INDICES IPC'!$A$7:$E$1003,2,0),0)),"")</f>
        <v>0</v>
      </c>
      <c r="J828" s="79"/>
      <c r="K828" s="57">
        <f>IFERROR(IF(M828="ICCP- ICOCIV",VLOOKUP(J828,'INDICES-ICOCIV'!$A$1:$B$307,2,0),IF(M828="IPC",VLOOKUP(J828,'INDICES IPC'!$A$7:$E$1003,2,0),0)),"")</f>
        <v>0</v>
      </c>
      <c r="L828" s="58" t="str">
        <f t="shared" si="38"/>
        <v/>
      </c>
      <c r="M828" s="82"/>
      <c r="N828" s="233">
        <f t="shared" si="39"/>
        <v>0</v>
      </c>
    </row>
    <row r="829" spans="3:14" ht="15.75" x14ac:dyDescent="0.2">
      <c r="C829" s="14">
        <f t="shared" si="40"/>
        <v>782</v>
      </c>
      <c r="D829" s="77"/>
      <c r="E829" s="77"/>
      <c r="F829" s="77"/>
      <c r="G829" s="81"/>
      <c r="H829" s="79"/>
      <c r="I829" s="57">
        <f>IFERROR(IF(M829="ICCP- ICOCIV",VLOOKUP(H829,'INDICES-ICOCIV'!$A$1:$B$313,2,0),IF(M829="IPC",VLOOKUP(H829,'INDICES IPC'!$A$7:$E$1003,2,0),0)),"")</f>
        <v>0</v>
      </c>
      <c r="J829" s="79"/>
      <c r="K829" s="57">
        <f>IFERROR(IF(M829="ICCP- ICOCIV",VLOOKUP(J829,'INDICES-ICOCIV'!$A$1:$B$307,2,0),IF(M829="IPC",VLOOKUP(J829,'INDICES IPC'!$A$7:$E$1003,2,0),0)),"")</f>
        <v>0</v>
      </c>
      <c r="L829" s="58" t="str">
        <f t="shared" si="38"/>
        <v/>
      </c>
      <c r="M829" s="82"/>
      <c r="N829" s="233">
        <f t="shared" si="39"/>
        <v>0</v>
      </c>
    </row>
    <row r="830" spans="3:14" ht="15.75" x14ac:dyDescent="0.2">
      <c r="C830" s="14">
        <f t="shared" si="40"/>
        <v>783</v>
      </c>
      <c r="D830" s="77"/>
      <c r="E830" s="77"/>
      <c r="F830" s="77"/>
      <c r="G830" s="81"/>
      <c r="H830" s="79"/>
      <c r="I830" s="57">
        <f>IFERROR(IF(M830="ICCP- ICOCIV",VLOOKUP(H830,'INDICES-ICOCIV'!$A$1:$B$313,2,0),IF(M830="IPC",VLOOKUP(H830,'INDICES IPC'!$A$7:$E$1003,2,0),0)),"")</f>
        <v>0</v>
      </c>
      <c r="J830" s="79"/>
      <c r="K830" s="57">
        <f>IFERROR(IF(M830="ICCP- ICOCIV",VLOOKUP(J830,'INDICES-ICOCIV'!$A$1:$B$307,2,0),IF(M830="IPC",VLOOKUP(J830,'INDICES IPC'!$A$7:$E$1003,2,0),0)),"")</f>
        <v>0</v>
      </c>
      <c r="L830" s="58" t="str">
        <f t="shared" si="38"/>
        <v/>
      </c>
      <c r="M830" s="82"/>
      <c r="N830" s="233">
        <f t="shared" si="39"/>
        <v>0</v>
      </c>
    </row>
    <row r="831" spans="3:14" ht="15.75" x14ac:dyDescent="0.2">
      <c r="C831" s="14">
        <f t="shared" si="40"/>
        <v>784</v>
      </c>
      <c r="D831" s="77"/>
      <c r="E831" s="77"/>
      <c r="F831" s="77"/>
      <c r="G831" s="81"/>
      <c r="H831" s="79"/>
      <c r="I831" s="57">
        <f>IFERROR(IF(M831="ICCP- ICOCIV",VLOOKUP(H831,'INDICES-ICOCIV'!$A$1:$B$313,2,0),IF(M831="IPC",VLOOKUP(H831,'INDICES IPC'!$A$7:$E$1003,2,0),0)),"")</f>
        <v>0</v>
      </c>
      <c r="J831" s="79"/>
      <c r="K831" s="57">
        <f>IFERROR(IF(M831="ICCP- ICOCIV",VLOOKUP(J831,'INDICES-ICOCIV'!$A$1:$B$307,2,0),IF(M831="IPC",VLOOKUP(J831,'INDICES IPC'!$A$7:$E$1003,2,0),0)),"")</f>
        <v>0</v>
      </c>
      <c r="L831" s="58" t="str">
        <f t="shared" si="38"/>
        <v/>
      </c>
      <c r="M831" s="82"/>
      <c r="N831" s="233">
        <f t="shared" si="39"/>
        <v>0</v>
      </c>
    </row>
    <row r="832" spans="3:14" ht="15.75" x14ac:dyDescent="0.2">
      <c r="C832" s="14">
        <f t="shared" si="40"/>
        <v>785</v>
      </c>
      <c r="D832" s="77"/>
      <c r="E832" s="77"/>
      <c r="F832" s="77"/>
      <c r="G832" s="81"/>
      <c r="H832" s="79"/>
      <c r="I832" s="57">
        <f>IFERROR(IF(M832="ICCP- ICOCIV",VLOOKUP(H832,'INDICES-ICOCIV'!$A$1:$B$313,2,0),IF(M832="IPC",VLOOKUP(H832,'INDICES IPC'!$A$7:$E$1003,2,0),0)),"")</f>
        <v>0</v>
      </c>
      <c r="J832" s="79"/>
      <c r="K832" s="57">
        <f>IFERROR(IF(M832="ICCP- ICOCIV",VLOOKUP(J832,'INDICES-ICOCIV'!$A$1:$B$307,2,0),IF(M832="IPC",VLOOKUP(J832,'INDICES IPC'!$A$7:$E$1003,2,0),0)),"")</f>
        <v>0</v>
      </c>
      <c r="L832" s="58" t="str">
        <f t="shared" si="38"/>
        <v/>
      </c>
      <c r="M832" s="82"/>
      <c r="N832" s="233">
        <f t="shared" si="39"/>
        <v>0</v>
      </c>
    </row>
    <row r="833" spans="3:14" ht="15.75" x14ac:dyDescent="0.2">
      <c r="C833" s="14">
        <f t="shared" si="40"/>
        <v>786</v>
      </c>
      <c r="D833" s="77"/>
      <c r="E833" s="77"/>
      <c r="F833" s="77"/>
      <c r="G833" s="81"/>
      <c r="H833" s="79"/>
      <c r="I833" s="57">
        <f>IFERROR(IF(M833="ICCP- ICOCIV",VLOOKUP(H833,'INDICES-ICOCIV'!$A$1:$B$313,2,0),IF(M833="IPC",VLOOKUP(H833,'INDICES IPC'!$A$7:$E$1003,2,0),0)),"")</f>
        <v>0</v>
      </c>
      <c r="J833" s="79"/>
      <c r="K833" s="57">
        <f>IFERROR(IF(M833="ICCP- ICOCIV",VLOOKUP(J833,'INDICES-ICOCIV'!$A$1:$B$307,2,0),IF(M833="IPC",VLOOKUP(J833,'INDICES IPC'!$A$7:$E$1003,2,0),0)),"")</f>
        <v>0</v>
      </c>
      <c r="L833" s="58" t="str">
        <f t="shared" si="38"/>
        <v/>
      </c>
      <c r="M833" s="82"/>
      <c r="N833" s="233">
        <f t="shared" si="39"/>
        <v>0</v>
      </c>
    </row>
    <row r="834" spans="3:14" ht="15.75" x14ac:dyDescent="0.2">
      <c r="C834" s="14">
        <f t="shared" si="40"/>
        <v>787</v>
      </c>
      <c r="D834" s="77"/>
      <c r="E834" s="77"/>
      <c r="F834" s="77"/>
      <c r="G834" s="81"/>
      <c r="H834" s="79"/>
      <c r="I834" s="57">
        <f>IFERROR(IF(M834="ICCP- ICOCIV",VLOOKUP(H834,'INDICES-ICOCIV'!$A$1:$B$313,2,0),IF(M834="IPC",VLOOKUP(H834,'INDICES IPC'!$A$7:$E$1003,2,0),0)),"")</f>
        <v>0</v>
      </c>
      <c r="J834" s="79"/>
      <c r="K834" s="57">
        <f>IFERROR(IF(M834="ICCP- ICOCIV",VLOOKUP(J834,'INDICES-ICOCIV'!$A$1:$B$307,2,0),IF(M834="IPC",VLOOKUP(J834,'INDICES IPC'!$A$7:$E$1003,2,0),0)),"")</f>
        <v>0</v>
      </c>
      <c r="L834" s="58" t="str">
        <f t="shared" si="38"/>
        <v/>
      </c>
      <c r="M834" s="82"/>
      <c r="N834" s="233">
        <f t="shared" si="39"/>
        <v>0</v>
      </c>
    </row>
    <row r="835" spans="3:14" ht="15.75" x14ac:dyDescent="0.2">
      <c r="C835" s="14">
        <f t="shared" si="40"/>
        <v>788</v>
      </c>
      <c r="D835" s="77"/>
      <c r="E835" s="77"/>
      <c r="F835" s="77"/>
      <c r="G835" s="81"/>
      <c r="H835" s="79"/>
      <c r="I835" s="57">
        <f>IFERROR(IF(M835="ICCP- ICOCIV",VLOOKUP(H835,'INDICES-ICOCIV'!$A$1:$B$313,2,0),IF(M835="IPC",VLOOKUP(H835,'INDICES IPC'!$A$7:$E$1003,2,0),0)),"")</f>
        <v>0</v>
      </c>
      <c r="J835" s="79"/>
      <c r="K835" s="57">
        <f>IFERROR(IF(M835="ICCP- ICOCIV",VLOOKUP(J835,'INDICES-ICOCIV'!$A$1:$B$307,2,0),IF(M835="IPC",VLOOKUP(J835,'INDICES IPC'!$A$7:$E$1003,2,0),0)),"")</f>
        <v>0</v>
      </c>
      <c r="L835" s="58" t="str">
        <f t="shared" si="38"/>
        <v/>
      </c>
      <c r="M835" s="82"/>
      <c r="N835" s="233">
        <f t="shared" si="39"/>
        <v>0</v>
      </c>
    </row>
    <row r="836" spans="3:14" ht="15.75" x14ac:dyDescent="0.2">
      <c r="C836" s="14">
        <f t="shared" si="40"/>
        <v>789</v>
      </c>
      <c r="D836" s="77"/>
      <c r="E836" s="77"/>
      <c r="F836" s="77"/>
      <c r="G836" s="81"/>
      <c r="H836" s="79"/>
      <c r="I836" s="57">
        <f>IFERROR(IF(M836="ICCP- ICOCIV",VLOOKUP(H836,'INDICES-ICOCIV'!$A$1:$B$313,2,0),IF(M836="IPC",VLOOKUP(H836,'INDICES IPC'!$A$7:$E$1003,2,0),0)),"")</f>
        <v>0</v>
      </c>
      <c r="J836" s="79"/>
      <c r="K836" s="57">
        <f>IFERROR(IF(M836="ICCP- ICOCIV",VLOOKUP(J836,'INDICES-ICOCIV'!$A$1:$B$307,2,0),IF(M836="IPC",VLOOKUP(J836,'INDICES IPC'!$A$7:$E$1003,2,0),0)),"")</f>
        <v>0</v>
      </c>
      <c r="L836" s="58" t="str">
        <f t="shared" si="38"/>
        <v/>
      </c>
      <c r="M836" s="82"/>
      <c r="N836" s="233">
        <f t="shared" si="39"/>
        <v>0</v>
      </c>
    </row>
    <row r="837" spans="3:14" ht="15.75" x14ac:dyDescent="0.2">
      <c r="C837" s="14">
        <f t="shared" si="40"/>
        <v>790</v>
      </c>
      <c r="D837" s="77"/>
      <c r="E837" s="77"/>
      <c r="F837" s="77"/>
      <c r="G837" s="81"/>
      <c r="H837" s="79"/>
      <c r="I837" s="57">
        <f>IFERROR(IF(M837="ICCP- ICOCIV",VLOOKUP(H837,'INDICES-ICOCIV'!$A$1:$B$313,2,0),IF(M837="IPC",VLOOKUP(H837,'INDICES IPC'!$A$7:$E$1003,2,0),0)),"")</f>
        <v>0</v>
      </c>
      <c r="J837" s="79"/>
      <c r="K837" s="57">
        <f>IFERROR(IF(M837="ICCP- ICOCIV",VLOOKUP(J837,'INDICES-ICOCIV'!$A$1:$B$307,2,0),IF(M837="IPC",VLOOKUP(J837,'INDICES IPC'!$A$7:$E$1003,2,0),0)),"")</f>
        <v>0</v>
      </c>
      <c r="L837" s="58" t="str">
        <f t="shared" si="38"/>
        <v/>
      </c>
      <c r="M837" s="82"/>
      <c r="N837" s="233">
        <f t="shared" si="39"/>
        <v>0</v>
      </c>
    </row>
    <row r="838" spans="3:14" ht="15.75" x14ac:dyDescent="0.2">
      <c r="C838" s="14">
        <f t="shared" si="40"/>
        <v>791</v>
      </c>
      <c r="D838" s="77"/>
      <c r="E838" s="77"/>
      <c r="F838" s="77"/>
      <c r="G838" s="81"/>
      <c r="H838" s="79"/>
      <c r="I838" s="57">
        <f>IFERROR(IF(M838="ICCP- ICOCIV",VLOOKUP(H838,'INDICES-ICOCIV'!$A$1:$B$313,2,0),IF(M838="IPC",VLOOKUP(H838,'INDICES IPC'!$A$7:$E$1003,2,0),0)),"")</f>
        <v>0</v>
      </c>
      <c r="J838" s="79"/>
      <c r="K838" s="57">
        <f>IFERROR(IF(M838="ICCP- ICOCIV",VLOOKUP(J838,'INDICES-ICOCIV'!$A$1:$B$307,2,0),IF(M838="IPC",VLOOKUP(J838,'INDICES IPC'!$A$7:$E$1003,2,0),0)),"")</f>
        <v>0</v>
      </c>
      <c r="L838" s="58" t="str">
        <f t="shared" si="38"/>
        <v/>
      </c>
      <c r="M838" s="82"/>
      <c r="N838" s="233">
        <f t="shared" si="39"/>
        <v>0</v>
      </c>
    </row>
    <row r="839" spans="3:14" ht="15.75" x14ac:dyDescent="0.2">
      <c r="C839" s="14">
        <f t="shared" si="40"/>
        <v>792</v>
      </c>
      <c r="D839" s="77"/>
      <c r="E839" s="77"/>
      <c r="F839" s="77"/>
      <c r="G839" s="81"/>
      <c r="H839" s="79"/>
      <c r="I839" s="57">
        <f>IFERROR(IF(M839="ICCP- ICOCIV",VLOOKUP(H839,'INDICES-ICOCIV'!$A$1:$B$313,2,0),IF(M839="IPC",VLOOKUP(H839,'INDICES IPC'!$A$7:$E$1003,2,0),0)),"")</f>
        <v>0</v>
      </c>
      <c r="J839" s="79"/>
      <c r="K839" s="57">
        <f>IFERROR(IF(M839="ICCP- ICOCIV",VLOOKUP(J839,'INDICES-ICOCIV'!$A$1:$B$307,2,0),IF(M839="IPC",VLOOKUP(J839,'INDICES IPC'!$A$7:$E$1003,2,0),0)),"")</f>
        <v>0</v>
      </c>
      <c r="L839" s="58" t="str">
        <f t="shared" si="38"/>
        <v/>
      </c>
      <c r="M839" s="82"/>
      <c r="N839" s="233">
        <f t="shared" si="39"/>
        <v>0</v>
      </c>
    </row>
    <row r="840" spans="3:14" ht="15.75" x14ac:dyDescent="0.2">
      <c r="C840" s="14">
        <f t="shared" si="40"/>
        <v>793</v>
      </c>
      <c r="D840" s="77"/>
      <c r="E840" s="77"/>
      <c r="F840" s="77"/>
      <c r="G840" s="81"/>
      <c r="H840" s="79"/>
      <c r="I840" s="57">
        <f>IFERROR(IF(M840="ICCP- ICOCIV",VLOOKUP(H840,'INDICES-ICOCIV'!$A$1:$B$313,2,0),IF(M840="IPC",VLOOKUP(H840,'INDICES IPC'!$A$7:$E$1003,2,0),0)),"")</f>
        <v>0</v>
      </c>
      <c r="J840" s="79"/>
      <c r="K840" s="57">
        <f>IFERROR(IF(M840="ICCP- ICOCIV",VLOOKUP(J840,'INDICES-ICOCIV'!$A$1:$B$307,2,0),IF(M840="IPC",VLOOKUP(J840,'INDICES IPC'!$A$7:$E$1003,2,0),0)),"")</f>
        <v>0</v>
      </c>
      <c r="L840" s="58" t="str">
        <f t="shared" si="38"/>
        <v/>
      </c>
      <c r="M840" s="82"/>
      <c r="N840" s="233">
        <f t="shared" si="39"/>
        <v>0</v>
      </c>
    </row>
    <row r="841" spans="3:14" ht="15.75" x14ac:dyDescent="0.2">
      <c r="C841" s="14">
        <f t="shared" si="40"/>
        <v>794</v>
      </c>
      <c r="D841" s="77"/>
      <c r="E841" s="77"/>
      <c r="F841" s="77"/>
      <c r="G841" s="81"/>
      <c r="H841" s="79"/>
      <c r="I841" s="57">
        <f>IFERROR(IF(M841="ICCP- ICOCIV",VLOOKUP(H841,'INDICES-ICOCIV'!$A$1:$B$313,2,0),IF(M841="IPC",VLOOKUP(H841,'INDICES IPC'!$A$7:$E$1003,2,0),0)),"")</f>
        <v>0</v>
      </c>
      <c r="J841" s="79"/>
      <c r="K841" s="57">
        <f>IFERROR(IF(M841="ICCP- ICOCIV",VLOOKUP(J841,'INDICES-ICOCIV'!$A$1:$B$307,2,0),IF(M841="IPC",VLOOKUP(J841,'INDICES IPC'!$A$7:$E$1003,2,0),0)),"")</f>
        <v>0</v>
      </c>
      <c r="L841" s="58" t="str">
        <f t="shared" si="38"/>
        <v/>
      </c>
      <c r="M841" s="82"/>
      <c r="N841" s="233">
        <f t="shared" si="39"/>
        <v>0</v>
      </c>
    </row>
    <row r="842" spans="3:14" ht="15.75" x14ac:dyDescent="0.2">
      <c r="C842" s="14">
        <f t="shared" si="40"/>
        <v>795</v>
      </c>
      <c r="D842" s="77"/>
      <c r="E842" s="77"/>
      <c r="F842" s="77"/>
      <c r="G842" s="81"/>
      <c r="H842" s="79"/>
      <c r="I842" s="57">
        <f>IFERROR(IF(M842="ICCP- ICOCIV",VLOOKUP(H842,'INDICES-ICOCIV'!$A$1:$B$313,2,0),IF(M842="IPC",VLOOKUP(H842,'INDICES IPC'!$A$7:$E$1003,2,0),0)),"")</f>
        <v>0</v>
      </c>
      <c r="J842" s="79"/>
      <c r="K842" s="57">
        <f>IFERROR(IF(M842="ICCP- ICOCIV",VLOOKUP(J842,'INDICES-ICOCIV'!$A$1:$B$307,2,0),IF(M842="IPC",VLOOKUP(J842,'INDICES IPC'!$A$7:$E$1003,2,0),0)),"")</f>
        <v>0</v>
      </c>
      <c r="L842" s="58" t="str">
        <f t="shared" si="38"/>
        <v/>
      </c>
      <c r="M842" s="82"/>
      <c r="N842" s="233">
        <f t="shared" si="39"/>
        <v>0</v>
      </c>
    </row>
    <row r="843" spans="3:14" ht="15.75" x14ac:dyDescent="0.2">
      <c r="C843" s="14">
        <f t="shared" si="40"/>
        <v>796</v>
      </c>
      <c r="D843" s="77"/>
      <c r="E843" s="77"/>
      <c r="F843" s="77"/>
      <c r="G843" s="81"/>
      <c r="H843" s="79"/>
      <c r="I843" s="57">
        <f>IFERROR(IF(M843="ICCP- ICOCIV",VLOOKUP(H843,'INDICES-ICOCIV'!$A$1:$B$313,2,0),IF(M843="IPC",VLOOKUP(H843,'INDICES IPC'!$A$7:$E$1003,2,0),0)),"")</f>
        <v>0</v>
      </c>
      <c r="J843" s="79"/>
      <c r="K843" s="57">
        <f>IFERROR(IF(M843="ICCP- ICOCIV",VLOOKUP(J843,'INDICES-ICOCIV'!$A$1:$B$307,2,0),IF(M843="IPC",VLOOKUP(J843,'INDICES IPC'!$A$7:$E$1003,2,0),0)),"")</f>
        <v>0</v>
      </c>
      <c r="L843" s="58" t="str">
        <f t="shared" si="38"/>
        <v/>
      </c>
      <c r="M843" s="82"/>
      <c r="N843" s="233">
        <f t="shared" si="39"/>
        <v>0</v>
      </c>
    </row>
    <row r="844" spans="3:14" ht="15.75" x14ac:dyDescent="0.2">
      <c r="C844" s="14">
        <f t="shared" si="40"/>
        <v>797</v>
      </c>
      <c r="D844" s="77"/>
      <c r="E844" s="77"/>
      <c r="F844" s="77"/>
      <c r="G844" s="81"/>
      <c r="H844" s="79"/>
      <c r="I844" s="57">
        <f>IFERROR(IF(M844="ICCP- ICOCIV",VLOOKUP(H844,'INDICES-ICOCIV'!$A$1:$B$313,2,0),IF(M844="IPC",VLOOKUP(H844,'INDICES IPC'!$A$7:$E$1003,2,0),0)),"")</f>
        <v>0</v>
      </c>
      <c r="J844" s="79"/>
      <c r="K844" s="57">
        <f>IFERROR(IF(M844="ICCP- ICOCIV",VLOOKUP(J844,'INDICES-ICOCIV'!$A$1:$B$307,2,0),IF(M844="IPC",VLOOKUP(J844,'INDICES IPC'!$A$7:$E$1003,2,0),0)),"")</f>
        <v>0</v>
      </c>
      <c r="L844" s="58" t="str">
        <f t="shared" ref="L844:L907" si="41">+IFERROR((K844/I844),"")</f>
        <v/>
      </c>
      <c r="M844" s="82"/>
      <c r="N844" s="233">
        <f t="shared" si="39"/>
        <v>0</v>
      </c>
    </row>
    <row r="845" spans="3:14" ht="15.75" x14ac:dyDescent="0.2">
      <c r="C845" s="14">
        <f t="shared" si="40"/>
        <v>798</v>
      </c>
      <c r="D845" s="77"/>
      <c r="E845" s="77"/>
      <c r="F845" s="77"/>
      <c r="G845" s="81"/>
      <c r="H845" s="79"/>
      <c r="I845" s="57">
        <f>IFERROR(IF(M845="ICCP- ICOCIV",VLOOKUP(H845,'INDICES-ICOCIV'!$A$1:$B$313,2,0),IF(M845="IPC",VLOOKUP(H845,'INDICES IPC'!$A$7:$E$1003,2,0),0)),"")</f>
        <v>0</v>
      </c>
      <c r="J845" s="79"/>
      <c r="K845" s="57">
        <f>IFERROR(IF(M845="ICCP- ICOCIV",VLOOKUP(J845,'INDICES-ICOCIV'!$A$1:$B$307,2,0),IF(M845="IPC",VLOOKUP(J845,'INDICES IPC'!$A$7:$E$1003,2,0),0)),"")</f>
        <v>0</v>
      </c>
      <c r="L845" s="58" t="str">
        <f t="shared" si="41"/>
        <v/>
      </c>
      <c r="M845" s="82"/>
      <c r="N845" s="233">
        <f t="shared" si="39"/>
        <v>0</v>
      </c>
    </row>
    <row r="846" spans="3:14" ht="15.75" x14ac:dyDescent="0.2">
      <c r="C846" s="14">
        <f t="shared" si="40"/>
        <v>799</v>
      </c>
      <c r="D846" s="77"/>
      <c r="E846" s="77"/>
      <c r="F846" s="77"/>
      <c r="G846" s="81"/>
      <c r="H846" s="79"/>
      <c r="I846" s="57">
        <f>IFERROR(IF(M846="ICCP- ICOCIV",VLOOKUP(H846,'INDICES-ICOCIV'!$A$1:$B$313,2,0),IF(M846="IPC",VLOOKUP(H846,'INDICES IPC'!$A$7:$E$1003,2,0),0)),"")</f>
        <v>0</v>
      </c>
      <c r="J846" s="79"/>
      <c r="K846" s="57">
        <f>IFERROR(IF(M846="ICCP- ICOCIV",VLOOKUP(J846,'INDICES-ICOCIV'!$A$1:$B$307,2,0),IF(M846="IPC",VLOOKUP(J846,'INDICES IPC'!$A$7:$E$1003,2,0),0)),"")</f>
        <v>0</v>
      </c>
      <c r="L846" s="58" t="str">
        <f t="shared" si="41"/>
        <v/>
      </c>
      <c r="M846" s="82"/>
      <c r="N846" s="233">
        <f t="shared" si="39"/>
        <v>0</v>
      </c>
    </row>
    <row r="847" spans="3:14" ht="15.75" x14ac:dyDescent="0.2">
      <c r="C847" s="14">
        <f t="shared" si="40"/>
        <v>800</v>
      </c>
      <c r="D847" s="77"/>
      <c r="E847" s="77"/>
      <c r="F847" s="77"/>
      <c r="G847" s="81"/>
      <c r="H847" s="79"/>
      <c r="I847" s="57">
        <f>IFERROR(IF(M847="ICCP- ICOCIV",VLOOKUP(H847,'INDICES-ICOCIV'!$A$1:$B$313,2,0),IF(M847="IPC",VLOOKUP(H847,'INDICES IPC'!$A$7:$E$1003,2,0),0)),"")</f>
        <v>0</v>
      </c>
      <c r="J847" s="79"/>
      <c r="K847" s="57">
        <f>IFERROR(IF(M847="ICCP- ICOCIV",VLOOKUP(J847,'INDICES-ICOCIV'!$A$1:$B$307,2,0),IF(M847="IPC",VLOOKUP(J847,'INDICES IPC'!$A$7:$E$1003,2,0),0)),"")</f>
        <v>0</v>
      </c>
      <c r="L847" s="58" t="str">
        <f t="shared" si="41"/>
        <v/>
      </c>
      <c r="M847" s="82"/>
      <c r="N847" s="233">
        <f t="shared" si="39"/>
        <v>0</v>
      </c>
    </row>
    <row r="848" spans="3:14" ht="15.75" x14ac:dyDescent="0.2">
      <c r="C848" s="14">
        <f t="shared" si="40"/>
        <v>801</v>
      </c>
      <c r="D848" s="77"/>
      <c r="E848" s="77"/>
      <c r="F848" s="77"/>
      <c r="G848" s="81"/>
      <c r="H848" s="79"/>
      <c r="I848" s="57">
        <f>IFERROR(IF(M848="ICCP- ICOCIV",VLOOKUP(H848,'INDICES-ICOCIV'!$A$1:$B$313,2,0),IF(M848="IPC",VLOOKUP(H848,'INDICES IPC'!$A$7:$E$1003,2,0),0)),"")</f>
        <v>0</v>
      </c>
      <c r="J848" s="79"/>
      <c r="K848" s="57">
        <f>IFERROR(IF(M848="ICCP- ICOCIV",VLOOKUP(J848,'INDICES-ICOCIV'!$A$1:$B$307,2,0),IF(M848="IPC",VLOOKUP(J848,'INDICES IPC'!$A$7:$E$1003,2,0),0)),"")</f>
        <v>0</v>
      </c>
      <c r="L848" s="58" t="str">
        <f t="shared" si="41"/>
        <v/>
      </c>
      <c r="M848" s="82"/>
      <c r="N848" s="233">
        <f t="shared" si="39"/>
        <v>0</v>
      </c>
    </row>
    <row r="849" spans="3:14" ht="15.75" x14ac:dyDescent="0.2">
      <c r="C849" s="14">
        <f t="shared" si="40"/>
        <v>802</v>
      </c>
      <c r="D849" s="77"/>
      <c r="E849" s="77"/>
      <c r="F849" s="77"/>
      <c r="G849" s="81"/>
      <c r="H849" s="79"/>
      <c r="I849" s="57">
        <f>IFERROR(IF(M849="ICCP- ICOCIV",VLOOKUP(H849,'INDICES-ICOCIV'!$A$1:$B$313,2,0),IF(M849="IPC",VLOOKUP(H849,'INDICES IPC'!$A$7:$E$1003,2,0),0)),"")</f>
        <v>0</v>
      </c>
      <c r="J849" s="79"/>
      <c r="K849" s="57">
        <f>IFERROR(IF(M849="ICCP- ICOCIV",VLOOKUP(J849,'INDICES-ICOCIV'!$A$1:$B$307,2,0),IF(M849="IPC",VLOOKUP(J849,'INDICES IPC'!$A$7:$E$1003,2,0),0)),"")</f>
        <v>0</v>
      </c>
      <c r="L849" s="58" t="str">
        <f t="shared" si="41"/>
        <v/>
      </c>
      <c r="M849" s="82"/>
      <c r="N849" s="233">
        <f t="shared" ref="N849:N912" si="42">IFERROR(G849*L849,0)</f>
        <v>0</v>
      </c>
    </row>
    <row r="850" spans="3:14" ht="15.75" x14ac:dyDescent="0.2">
      <c r="C850" s="14">
        <f t="shared" ref="C850:C913" si="43">+C849+1</f>
        <v>803</v>
      </c>
      <c r="D850" s="77"/>
      <c r="E850" s="77"/>
      <c r="F850" s="77"/>
      <c r="G850" s="81"/>
      <c r="H850" s="79"/>
      <c r="I850" s="57">
        <f>IFERROR(IF(M850="ICCP- ICOCIV",VLOOKUP(H850,'INDICES-ICOCIV'!$A$1:$B$313,2,0),IF(M850="IPC",VLOOKUP(H850,'INDICES IPC'!$A$7:$E$1003,2,0),0)),"")</f>
        <v>0</v>
      </c>
      <c r="J850" s="79"/>
      <c r="K850" s="57">
        <f>IFERROR(IF(M850="ICCP- ICOCIV",VLOOKUP(J850,'INDICES-ICOCIV'!$A$1:$B$307,2,0),IF(M850="IPC",VLOOKUP(J850,'INDICES IPC'!$A$7:$E$1003,2,0),0)),"")</f>
        <v>0</v>
      </c>
      <c r="L850" s="58" t="str">
        <f t="shared" si="41"/>
        <v/>
      </c>
      <c r="M850" s="82"/>
      <c r="N850" s="233">
        <f t="shared" si="42"/>
        <v>0</v>
      </c>
    </row>
    <row r="851" spans="3:14" ht="15.75" x14ac:dyDescent="0.2">
      <c r="C851" s="14">
        <f t="shared" si="43"/>
        <v>804</v>
      </c>
      <c r="D851" s="77"/>
      <c r="E851" s="77"/>
      <c r="F851" s="77"/>
      <c r="G851" s="81"/>
      <c r="H851" s="79"/>
      <c r="I851" s="57">
        <f>IFERROR(IF(M851="ICCP- ICOCIV",VLOOKUP(H851,'INDICES-ICOCIV'!$A$1:$B$313,2,0),IF(M851="IPC",VLOOKUP(H851,'INDICES IPC'!$A$7:$E$1003,2,0),0)),"")</f>
        <v>0</v>
      </c>
      <c r="J851" s="79"/>
      <c r="K851" s="57">
        <f>IFERROR(IF(M851="ICCP- ICOCIV",VLOOKUP(J851,'INDICES-ICOCIV'!$A$1:$B$307,2,0),IF(M851="IPC",VLOOKUP(J851,'INDICES IPC'!$A$7:$E$1003,2,0),0)),"")</f>
        <v>0</v>
      </c>
      <c r="L851" s="58" t="str">
        <f t="shared" si="41"/>
        <v/>
      </c>
      <c r="M851" s="82"/>
      <c r="N851" s="233">
        <f t="shared" si="42"/>
        <v>0</v>
      </c>
    </row>
    <row r="852" spans="3:14" ht="15.75" x14ac:dyDescent="0.2">
      <c r="C852" s="14">
        <f t="shared" si="43"/>
        <v>805</v>
      </c>
      <c r="D852" s="77"/>
      <c r="E852" s="77"/>
      <c r="F852" s="77"/>
      <c r="G852" s="81"/>
      <c r="H852" s="79"/>
      <c r="I852" s="57">
        <f>IFERROR(IF(M852="ICCP- ICOCIV",VLOOKUP(H852,'INDICES-ICOCIV'!$A$1:$B$313,2,0),IF(M852="IPC",VLOOKUP(H852,'INDICES IPC'!$A$7:$E$1003,2,0),0)),"")</f>
        <v>0</v>
      </c>
      <c r="J852" s="79"/>
      <c r="K852" s="57">
        <f>IFERROR(IF(M852="ICCP- ICOCIV",VLOOKUP(J852,'INDICES-ICOCIV'!$A$1:$B$307,2,0),IF(M852="IPC",VLOOKUP(J852,'INDICES IPC'!$A$7:$E$1003,2,0),0)),"")</f>
        <v>0</v>
      </c>
      <c r="L852" s="58" t="str">
        <f t="shared" si="41"/>
        <v/>
      </c>
      <c r="M852" s="82"/>
      <c r="N852" s="233">
        <f t="shared" si="42"/>
        <v>0</v>
      </c>
    </row>
    <row r="853" spans="3:14" ht="15.75" x14ac:dyDescent="0.2">
      <c r="C853" s="14">
        <f t="shared" si="43"/>
        <v>806</v>
      </c>
      <c r="D853" s="77"/>
      <c r="E853" s="77"/>
      <c r="F853" s="77"/>
      <c r="G853" s="81"/>
      <c r="H853" s="79"/>
      <c r="I853" s="57">
        <f>IFERROR(IF(M853="ICCP- ICOCIV",VLOOKUP(H853,'INDICES-ICOCIV'!$A$1:$B$313,2,0),IF(M853="IPC",VLOOKUP(H853,'INDICES IPC'!$A$7:$E$1003,2,0),0)),"")</f>
        <v>0</v>
      </c>
      <c r="J853" s="79"/>
      <c r="K853" s="57">
        <f>IFERROR(IF(M853="ICCP- ICOCIV",VLOOKUP(J853,'INDICES-ICOCIV'!$A$1:$B$307,2,0),IF(M853="IPC",VLOOKUP(J853,'INDICES IPC'!$A$7:$E$1003,2,0),0)),"")</f>
        <v>0</v>
      </c>
      <c r="L853" s="58" t="str">
        <f t="shared" si="41"/>
        <v/>
      </c>
      <c r="M853" s="82"/>
      <c r="N853" s="233">
        <f t="shared" si="42"/>
        <v>0</v>
      </c>
    </row>
    <row r="854" spans="3:14" ht="15.75" x14ac:dyDescent="0.2">
      <c r="C854" s="14">
        <f t="shared" si="43"/>
        <v>807</v>
      </c>
      <c r="D854" s="77"/>
      <c r="E854" s="77"/>
      <c r="F854" s="77"/>
      <c r="G854" s="81"/>
      <c r="H854" s="79"/>
      <c r="I854" s="57">
        <f>IFERROR(IF(M854="ICCP- ICOCIV",VLOOKUP(H854,'INDICES-ICOCIV'!$A$1:$B$313,2,0),IF(M854="IPC",VLOOKUP(H854,'INDICES IPC'!$A$7:$E$1003,2,0),0)),"")</f>
        <v>0</v>
      </c>
      <c r="J854" s="79"/>
      <c r="K854" s="57">
        <f>IFERROR(IF(M854="ICCP- ICOCIV",VLOOKUP(J854,'INDICES-ICOCIV'!$A$1:$B$307,2,0),IF(M854="IPC",VLOOKUP(J854,'INDICES IPC'!$A$7:$E$1003,2,0),0)),"")</f>
        <v>0</v>
      </c>
      <c r="L854" s="58" t="str">
        <f t="shared" si="41"/>
        <v/>
      </c>
      <c r="M854" s="82"/>
      <c r="N854" s="233">
        <f t="shared" si="42"/>
        <v>0</v>
      </c>
    </row>
    <row r="855" spans="3:14" ht="15.75" x14ac:dyDescent="0.2">
      <c r="C855" s="14">
        <f t="shared" si="43"/>
        <v>808</v>
      </c>
      <c r="D855" s="77"/>
      <c r="E855" s="77"/>
      <c r="F855" s="77"/>
      <c r="G855" s="81"/>
      <c r="H855" s="79"/>
      <c r="I855" s="57">
        <f>IFERROR(IF(M855="ICCP- ICOCIV",VLOOKUP(H855,'INDICES-ICOCIV'!$A$1:$B$313,2,0),IF(M855="IPC",VLOOKUP(H855,'INDICES IPC'!$A$7:$E$1003,2,0),0)),"")</f>
        <v>0</v>
      </c>
      <c r="J855" s="79"/>
      <c r="K855" s="57">
        <f>IFERROR(IF(M855="ICCP- ICOCIV",VLOOKUP(J855,'INDICES-ICOCIV'!$A$1:$B$307,2,0),IF(M855="IPC",VLOOKUP(J855,'INDICES IPC'!$A$7:$E$1003,2,0),0)),"")</f>
        <v>0</v>
      </c>
      <c r="L855" s="58" t="str">
        <f t="shared" si="41"/>
        <v/>
      </c>
      <c r="M855" s="82"/>
      <c r="N855" s="233">
        <f t="shared" si="42"/>
        <v>0</v>
      </c>
    </row>
    <row r="856" spans="3:14" ht="15.75" x14ac:dyDescent="0.2">
      <c r="C856" s="14">
        <f t="shared" si="43"/>
        <v>809</v>
      </c>
      <c r="D856" s="77"/>
      <c r="E856" s="77"/>
      <c r="F856" s="77"/>
      <c r="G856" s="81"/>
      <c r="H856" s="79"/>
      <c r="I856" s="57">
        <f>IFERROR(IF(M856="ICCP- ICOCIV",VLOOKUP(H856,'INDICES-ICOCIV'!$A$1:$B$313,2,0),IF(M856="IPC",VLOOKUP(H856,'INDICES IPC'!$A$7:$E$1003,2,0),0)),"")</f>
        <v>0</v>
      </c>
      <c r="J856" s="79"/>
      <c r="K856" s="57">
        <f>IFERROR(IF(M856="ICCP- ICOCIV",VLOOKUP(J856,'INDICES-ICOCIV'!$A$1:$B$307,2,0),IF(M856="IPC",VLOOKUP(J856,'INDICES IPC'!$A$7:$E$1003,2,0),0)),"")</f>
        <v>0</v>
      </c>
      <c r="L856" s="58" t="str">
        <f t="shared" si="41"/>
        <v/>
      </c>
      <c r="M856" s="82"/>
      <c r="N856" s="233">
        <f t="shared" si="42"/>
        <v>0</v>
      </c>
    </row>
    <row r="857" spans="3:14" ht="15.75" x14ac:dyDescent="0.2">
      <c r="C857" s="14">
        <f t="shared" si="43"/>
        <v>810</v>
      </c>
      <c r="D857" s="77"/>
      <c r="E857" s="77"/>
      <c r="F857" s="77"/>
      <c r="G857" s="81"/>
      <c r="H857" s="79"/>
      <c r="I857" s="57">
        <f>IFERROR(IF(M857="ICCP- ICOCIV",VLOOKUP(H857,'INDICES-ICOCIV'!$A$1:$B$313,2,0),IF(M857="IPC",VLOOKUP(H857,'INDICES IPC'!$A$7:$E$1003,2,0),0)),"")</f>
        <v>0</v>
      </c>
      <c r="J857" s="79"/>
      <c r="K857" s="57">
        <f>IFERROR(IF(M857="ICCP- ICOCIV",VLOOKUP(J857,'INDICES-ICOCIV'!$A$1:$B$307,2,0),IF(M857="IPC",VLOOKUP(J857,'INDICES IPC'!$A$7:$E$1003,2,0),0)),"")</f>
        <v>0</v>
      </c>
      <c r="L857" s="58" t="str">
        <f t="shared" si="41"/>
        <v/>
      </c>
      <c r="M857" s="82"/>
      <c r="N857" s="233">
        <f t="shared" si="42"/>
        <v>0</v>
      </c>
    </row>
    <row r="858" spans="3:14" ht="15.75" x14ac:dyDescent="0.2">
      <c r="C858" s="14">
        <f t="shared" si="43"/>
        <v>811</v>
      </c>
      <c r="D858" s="77"/>
      <c r="E858" s="77"/>
      <c r="F858" s="77"/>
      <c r="G858" s="81"/>
      <c r="H858" s="79"/>
      <c r="I858" s="57">
        <f>IFERROR(IF(M858="ICCP- ICOCIV",VLOOKUP(H858,'INDICES-ICOCIV'!$A$1:$B$313,2,0),IF(M858="IPC",VLOOKUP(H858,'INDICES IPC'!$A$7:$E$1003,2,0),0)),"")</f>
        <v>0</v>
      </c>
      <c r="J858" s="79"/>
      <c r="K858" s="57">
        <f>IFERROR(IF(M858="ICCP- ICOCIV",VLOOKUP(J858,'INDICES-ICOCIV'!$A$1:$B$307,2,0),IF(M858="IPC",VLOOKUP(J858,'INDICES IPC'!$A$7:$E$1003,2,0),0)),"")</f>
        <v>0</v>
      </c>
      <c r="L858" s="58" t="str">
        <f t="shared" si="41"/>
        <v/>
      </c>
      <c r="M858" s="82"/>
      <c r="N858" s="233">
        <f t="shared" si="42"/>
        <v>0</v>
      </c>
    </row>
    <row r="859" spans="3:14" ht="15.75" x14ac:dyDescent="0.2">
      <c r="C859" s="14">
        <f t="shared" si="43"/>
        <v>812</v>
      </c>
      <c r="D859" s="77"/>
      <c r="E859" s="77"/>
      <c r="F859" s="77"/>
      <c r="G859" s="81"/>
      <c r="H859" s="79"/>
      <c r="I859" s="57">
        <f>IFERROR(IF(M859="ICCP- ICOCIV",VLOOKUP(H859,'INDICES-ICOCIV'!$A$1:$B$313,2,0),IF(M859="IPC",VLOOKUP(H859,'INDICES IPC'!$A$7:$E$1003,2,0),0)),"")</f>
        <v>0</v>
      </c>
      <c r="J859" s="79"/>
      <c r="K859" s="57">
        <f>IFERROR(IF(M859="ICCP- ICOCIV",VLOOKUP(J859,'INDICES-ICOCIV'!$A$1:$B$307,2,0),IF(M859="IPC",VLOOKUP(J859,'INDICES IPC'!$A$7:$E$1003,2,0),0)),"")</f>
        <v>0</v>
      </c>
      <c r="L859" s="58" t="str">
        <f t="shared" si="41"/>
        <v/>
      </c>
      <c r="M859" s="82"/>
      <c r="N859" s="233">
        <f t="shared" si="42"/>
        <v>0</v>
      </c>
    </row>
    <row r="860" spans="3:14" ht="15.75" x14ac:dyDescent="0.2">
      <c r="C860" s="14">
        <f t="shared" si="43"/>
        <v>813</v>
      </c>
      <c r="D860" s="77"/>
      <c r="E860" s="77"/>
      <c r="F860" s="77"/>
      <c r="G860" s="81"/>
      <c r="H860" s="79"/>
      <c r="I860" s="57">
        <f>IFERROR(IF(M860="ICCP- ICOCIV",VLOOKUP(H860,'INDICES-ICOCIV'!$A$1:$B$313,2,0),IF(M860="IPC",VLOOKUP(H860,'INDICES IPC'!$A$7:$E$1003,2,0),0)),"")</f>
        <v>0</v>
      </c>
      <c r="J860" s="79"/>
      <c r="K860" s="57">
        <f>IFERROR(IF(M860="ICCP- ICOCIV",VLOOKUP(J860,'INDICES-ICOCIV'!$A$1:$B$307,2,0),IF(M860="IPC",VLOOKUP(J860,'INDICES IPC'!$A$7:$E$1003,2,0),0)),"")</f>
        <v>0</v>
      </c>
      <c r="L860" s="58" t="str">
        <f t="shared" si="41"/>
        <v/>
      </c>
      <c r="M860" s="82"/>
      <c r="N860" s="233">
        <f t="shared" si="42"/>
        <v>0</v>
      </c>
    </row>
    <row r="861" spans="3:14" ht="15.75" x14ac:dyDescent="0.2">
      <c r="C861" s="14">
        <f t="shared" si="43"/>
        <v>814</v>
      </c>
      <c r="D861" s="77"/>
      <c r="E861" s="77"/>
      <c r="F861" s="77"/>
      <c r="G861" s="81"/>
      <c r="H861" s="79"/>
      <c r="I861" s="57">
        <f>IFERROR(IF(M861="ICCP- ICOCIV",VLOOKUP(H861,'INDICES-ICOCIV'!$A$1:$B$313,2,0),IF(M861="IPC",VLOOKUP(H861,'INDICES IPC'!$A$7:$E$1003,2,0),0)),"")</f>
        <v>0</v>
      </c>
      <c r="J861" s="79"/>
      <c r="K861" s="57">
        <f>IFERROR(IF(M861="ICCP- ICOCIV",VLOOKUP(J861,'INDICES-ICOCIV'!$A$1:$B$307,2,0),IF(M861="IPC",VLOOKUP(J861,'INDICES IPC'!$A$7:$E$1003,2,0),0)),"")</f>
        <v>0</v>
      </c>
      <c r="L861" s="58" t="str">
        <f t="shared" si="41"/>
        <v/>
      </c>
      <c r="M861" s="82"/>
      <c r="N861" s="233">
        <f t="shared" si="42"/>
        <v>0</v>
      </c>
    </row>
    <row r="862" spans="3:14" ht="15.75" x14ac:dyDescent="0.2">
      <c r="C862" s="14">
        <f t="shared" si="43"/>
        <v>815</v>
      </c>
      <c r="D862" s="77"/>
      <c r="E862" s="77"/>
      <c r="F862" s="77"/>
      <c r="G862" s="81"/>
      <c r="H862" s="79"/>
      <c r="I862" s="57">
        <f>IFERROR(IF(M862="ICCP- ICOCIV",VLOOKUP(H862,'INDICES-ICOCIV'!$A$1:$B$313,2,0),IF(M862="IPC",VLOOKUP(H862,'INDICES IPC'!$A$7:$E$1003,2,0),0)),"")</f>
        <v>0</v>
      </c>
      <c r="J862" s="79"/>
      <c r="K862" s="57">
        <f>IFERROR(IF(M862="ICCP- ICOCIV",VLOOKUP(J862,'INDICES-ICOCIV'!$A$1:$B$307,2,0),IF(M862="IPC",VLOOKUP(J862,'INDICES IPC'!$A$7:$E$1003,2,0),0)),"")</f>
        <v>0</v>
      </c>
      <c r="L862" s="58" t="str">
        <f t="shared" si="41"/>
        <v/>
      </c>
      <c r="M862" s="82"/>
      <c r="N862" s="233">
        <f t="shared" si="42"/>
        <v>0</v>
      </c>
    </row>
    <row r="863" spans="3:14" ht="15.75" x14ac:dyDescent="0.2">
      <c r="C863" s="14">
        <f t="shared" si="43"/>
        <v>816</v>
      </c>
      <c r="D863" s="77"/>
      <c r="E863" s="77"/>
      <c r="F863" s="77"/>
      <c r="G863" s="81"/>
      <c r="H863" s="79"/>
      <c r="I863" s="57">
        <f>IFERROR(IF(M863="ICCP- ICOCIV",VLOOKUP(H863,'INDICES-ICOCIV'!$A$1:$B$313,2,0),IF(M863="IPC",VLOOKUP(H863,'INDICES IPC'!$A$7:$E$1003,2,0),0)),"")</f>
        <v>0</v>
      </c>
      <c r="J863" s="79"/>
      <c r="K863" s="57">
        <f>IFERROR(IF(M863="ICCP- ICOCIV",VLOOKUP(J863,'INDICES-ICOCIV'!$A$1:$B$307,2,0),IF(M863="IPC",VLOOKUP(J863,'INDICES IPC'!$A$7:$E$1003,2,0),0)),"")</f>
        <v>0</v>
      </c>
      <c r="L863" s="58" t="str">
        <f t="shared" si="41"/>
        <v/>
      </c>
      <c r="M863" s="82"/>
      <c r="N863" s="233">
        <f t="shared" si="42"/>
        <v>0</v>
      </c>
    </row>
    <row r="864" spans="3:14" ht="15.75" x14ac:dyDescent="0.2">
      <c r="C864" s="14">
        <f t="shared" si="43"/>
        <v>817</v>
      </c>
      <c r="D864" s="77"/>
      <c r="E864" s="77"/>
      <c r="F864" s="77"/>
      <c r="G864" s="81"/>
      <c r="H864" s="79"/>
      <c r="I864" s="57">
        <f>IFERROR(IF(M864="ICCP- ICOCIV",VLOOKUP(H864,'INDICES-ICOCIV'!$A$1:$B$313,2,0),IF(M864="IPC",VLOOKUP(H864,'INDICES IPC'!$A$7:$E$1003,2,0),0)),"")</f>
        <v>0</v>
      </c>
      <c r="J864" s="79"/>
      <c r="K864" s="57">
        <f>IFERROR(IF(M864="ICCP- ICOCIV",VLOOKUP(J864,'INDICES-ICOCIV'!$A$1:$B$307,2,0),IF(M864="IPC",VLOOKUP(J864,'INDICES IPC'!$A$7:$E$1003,2,0),0)),"")</f>
        <v>0</v>
      </c>
      <c r="L864" s="58" t="str">
        <f t="shared" si="41"/>
        <v/>
      </c>
      <c r="M864" s="82"/>
      <c r="N864" s="233">
        <f t="shared" si="42"/>
        <v>0</v>
      </c>
    </row>
    <row r="865" spans="3:14" ht="15.75" x14ac:dyDescent="0.2">
      <c r="C865" s="14">
        <f t="shared" si="43"/>
        <v>818</v>
      </c>
      <c r="D865" s="77"/>
      <c r="E865" s="77"/>
      <c r="F865" s="77"/>
      <c r="G865" s="81"/>
      <c r="H865" s="79"/>
      <c r="I865" s="57">
        <f>IFERROR(IF(M865="ICCP- ICOCIV",VLOOKUP(H865,'INDICES-ICOCIV'!$A$1:$B$313,2,0),IF(M865="IPC",VLOOKUP(H865,'INDICES IPC'!$A$7:$E$1003,2,0),0)),"")</f>
        <v>0</v>
      </c>
      <c r="J865" s="79"/>
      <c r="K865" s="57">
        <f>IFERROR(IF(M865="ICCP- ICOCIV",VLOOKUP(J865,'INDICES-ICOCIV'!$A$1:$B$307,2,0),IF(M865="IPC",VLOOKUP(J865,'INDICES IPC'!$A$7:$E$1003,2,0),0)),"")</f>
        <v>0</v>
      </c>
      <c r="L865" s="58" t="str">
        <f t="shared" si="41"/>
        <v/>
      </c>
      <c r="M865" s="82"/>
      <c r="N865" s="233">
        <f t="shared" si="42"/>
        <v>0</v>
      </c>
    </row>
    <row r="866" spans="3:14" ht="15.75" x14ac:dyDescent="0.2">
      <c r="C866" s="14">
        <f t="shared" si="43"/>
        <v>819</v>
      </c>
      <c r="D866" s="77"/>
      <c r="E866" s="77"/>
      <c r="F866" s="77"/>
      <c r="G866" s="81"/>
      <c r="H866" s="79"/>
      <c r="I866" s="57">
        <f>IFERROR(IF(M866="ICCP- ICOCIV",VLOOKUP(H866,'INDICES-ICOCIV'!$A$1:$B$313,2,0),IF(M866="IPC",VLOOKUP(H866,'INDICES IPC'!$A$7:$E$1003,2,0),0)),"")</f>
        <v>0</v>
      </c>
      <c r="J866" s="79"/>
      <c r="K866" s="57">
        <f>IFERROR(IF(M866="ICCP- ICOCIV",VLOOKUP(J866,'INDICES-ICOCIV'!$A$1:$B$307,2,0),IF(M866="IPC",VLOOKUP(J866,'INDICES IPC'!$A$7:$E$1003,2,0),0)),"")</f>
        <v>0</v>
      </c>
      <c r="L866" s="58" t="str">
        <f t="shared" si="41"/>
        <v/>
      </c>
      <c r="M866" s="82"/>
      <c r="N866" s="233">
        <f t="shared" si="42"/>
        <v>0</v>
      </c>
    </row>
    <row r="867" spans="3:14" ht="15.75" x14ac:dyDescent="0.2">
      <c r="C867" s="14">
        <f t="shared" si="43"/>
        <v>820</v>
      </c>
      <c r="D867" s="77"/>
      <c r="E867" s="77"/>
      <c r="F867" s="77"/>
      <c r="G867" s="81"/>
      <c r="H867" s="79"/>
      <c r="I867" s="57">
        <f>IFERROR(IF(M867="ICCP- ICOCIV",VLOOKUP(H867,'INDICES-ICOCIV'!$A$1:$B$313,2,0),IF(M867="IPC",VLOOKUP(H867,'INDICES IPC'!$A$7:$E$1003,2,0),0)),"")</f>
        <v>0</v>
      </c>
      <c r="J867" s="79"/>
      <c r="K867" s="57">
        <f>IFERROR(IF(M867="ICCP- ICOCIV",VLOOKUP(J867,'INDICES-ICOCIV'!$A$1:$B$307,2,0),IF(M867="IPC",VLOOKUP(J867,'INDICES IPC'!$A$7:$E$1003,2,0),0)),"")</f>
        <v>0</v>
      </c>
      <c r="L867" s="58" t="str">
        <f t="shared" si="41"/>
        <v/>
      </c>
      <c r="M867" s="82"/>
      <c r="N867" s="233">
        <f t="shared" si="42"/>
        <v>0</v>
      </c>
    </row>
    <row r="868" spans="3:14" ht="15.75" x14ac:dyDescent="0.2">
      <c r="C868" s="14">
        <f t="shared" si="43"/>
        <v>821</v>
      </c>
      <c r="D868" s="77"/>
      <c r="E868" s="77"/>
      <c r="F868" s="77"/>
      <c r="G868" s="81"/>
      <c r="H868" s="79"/>
      <c r="I868" s="57">
        <f>IFERROR(IF(M868="ICCP- ICOCIV",VLOOKUP(H868,'INDICES-ICOCIV'!$A$1:$B$313,2,0),IF(M868="IPC",VLOOKUP(H868,'INDICES IPC'!$A$7:$E$1003,2,0),0)),"")</f>
        <v>0</v>
      </c>
      <c r="J868" s="79"/>
      <c r="K868" s="57">
        <f>IFERROR(IF(M868="ICCP- ICOCIV",VLOOKUP(J868,'INDICES-ICOCIV'!$A$1:$B$307,2,0),IF(M868="IPC",VLOOKUP(J868,'INDICES IPC'!$A$7:$E$1003,2,0),0)),"")</f>
        <v>0</v>
      </c>
      <c r="L868" s="58" t="str">
        <f t="shared" si="41"/>
        <v/>
      </c>
      <c r="M868" s="82"/>
      <c r="N868" s="233">
        <f t="shared" si="42"/>
        <v>0</v>
      </c>
    </row>
    <row r="869" spans="3:14" ht="15.75" x14ac:dyDescent="0.2">
      <c r="C869" s="14">
        <f t="shared" si="43"/>
        <v>822</v>
      </c>
      <c r="D869" s="77"/>
      <c r="E869" s="77"/>
      <c r="F869" s="77"/>
      <c r="G869" s="81"/>
      <c r="H869" s="79"/>
      <c r="I869" s="57">
        <f>IFERROR(IF(M869="ICCP- ICOCIV",VLOOKUP(H869,'INDICES-ICOCIV'!$A$1:$B$313,2,0),IF(M869="IPC",VLOOKUP(H869,'INDICES IPC'!$A$7:$E$1003,2,0),0)),"")</f>
        <v>0</v>
      </c>
      <c r="J869" s="79"/>
      <c r="K869" s="57">
        <f>IFERROR(IF(M869="ICCP- ICOCIV",VLOOKUP(J869,'INDICES-ICOCIV'!$A$1:$B$307,2,0),IF(M869="IPC",VLOOKUP(J869,'INDICES IPC'!$A$7:$E$1003,2,0),0)),"")</f>
        <v>0</v>
      </c>
      <c r="L869" s="58" t="str">
        <f t="shared" si="41"/>
        <v/>
      </c>
      <c r="M869" s="82"/>
      <c r="N869" s="233">
        <f t="shared" si="42"/>
        <v>0</v>
      </c>
    </row>
    <row r="870" spans="3:14" ht="15.75" x14ac:dyDescent="0.2">
      <c r="C870" s="14">
        <f t="shared" si="43"/>
        <v>823</v>
      </c>
      <c r="D870" s="77"/>
      <c r="E870" s="77"/>
      <c r="F870" s="77"/>
      <c r="G870" s="81"/>
      <c r="H870" s="79"/>
      <c r="I870" s="57">
        <f>IFERROR(IF(M870="ICCP- ICOCIV",VLOOKUP(H870,'INDICES-ICOCIV'!$A$1:$B$313,2,0),IF(M870="IPC",VLOOKUP(H870,'INDICES IPC'!$A$7:$E$1003,2,0),0)),"")</f>
        <v>0</v>
      </c>
      <c r="J870" s="79"/>
      <c r="K870" s="57">
        <f>IFERROR(IF(M870="ICCP- ICOCIV",VLOOKUP(J870,'INDICES-ICOCIV'!$A$1:$B$307,2,0),IF(M870="IPC",VLOOKUP(J870,'INDICES IPC'!$A$7:$E$1003,2,0),0)),"")</f>
        <v>0</v>
      </c>
      <c r="L870" s="58" t="str">
        <f t="shared" si="41"/>
        <v/>
      </c>
      <c r="M870" s="82"/>
      <c r="N870" s="233">
        <f t="shared" si="42"/>
        <v>0</v>
      </c>
    </row>
    <row r="871" spans="3:14" ht="15.75" x14ac:dyDescent="0.2">
      <c r="C871" s="14">
        <f t="shared" si="43"/>
        <v>824</v>
      </c>
      <c r="D871" s="77"/>
      <c r="E871" s="77"/>
      <c r="F871" s="77"/>
      <c r="G871" s="81"/>
      <c r="H871" s="79"/>
      <c r="I871" s="57">
        <f>IFERROR(IF(M871="ICCP- ICOCIV",VLOOKUP(H871,'INDICES-ICOCIV'!$A$1:$B$313,2,0),IF(M871="IPC",VLOOKUP(H871,'INDICES IPC'!$A$7:$E$1003,2,0),0)),"")</f>
        <v>0</v>
      </c>
      <c r="J871" s="79"/>
      <c r="K871" s="57">
        <f>IFERROR(IF(M871="ICCP- ICOCIV",VLOOKUP(J871,'INDICES-ICOCIV'!$A$1:$B$307,2,0),IF(M871="IPC",VLOOKUP(J871,'INDICES IPC'!$A$7:$E$1003,2,0),0)),"")</f>
        <v>0</v>
      </c>
      <c r="L871" s="58" t="str">
        <f t="shared" si="41"/>
        <v/>
      </c>
      <c r="M871" s="82"/>
      <c r="N871" s="233">
        <f t="shared" si="42"/>
        <v>0</v>
      </c>
    </row>
    <row r="872" spans="3:14" ht="15.75" x14ac:dyDescent="0.2">
      <c r="C872" s="14">
        <f t="shared" si="43"/>
        <v>825</v>
      </c>
      <c r="D872" s="77"/>
      <c r="E872" s="77"/>
      <c r="F872" s="77"/>
      <c r="G872" s="81"/>
      <c r="H872" s="79"/>
      <c r="I872" s="57">
        <f>IFERROR(IF(M872="ICCP- ICOCIV",VLOOKUP(H872,'INDICES-ICOCIV'!$A$1:$B$313,2,0),IF(M872="IPC",VLOOKUP(H872,'INDICES IPC'!$A$7:$E$1003,2,0),0)),"")</f>
        <v>0</v>
      </c>
      <c r="J872" s="79"/>
      <c r="K872" s="57">
        <f>IFERROR(IF(M872="ICCP- ICOCIV",VLOOKUP(J872,'INDICES-ICOCIV'!$A$1:$B$307,2,0),IF(M872="IPC",VLOOKUP(J872,'INDICES IPC'!$A$7:$E$1003,2,0),0)),"")</f>
        <v>0</v>
      </c>
      <c r="L872" s="58" t="str">
        <f t="shared" si="41"/>
        <v/>
      </c>
      <c r="M872" s="82"/>
      <c r="N872" s="233">
        <f t="shared" si="42"/>
        <v>0</v>
      </c>
    </row>
    <row r="873" spans="3:14" ht="15.75" x14ac:dyDescent="0.2">
      <c r="C873" s="14">
        <f t="shared" si="43"/>
        <v>826</v>
      </c>
      <c r="D873" s="77"/>
      <c r="E873" s="77"/>
      <c r="F873" s="77"/>
      <c r="G873" s="81"/>
      <c r="H873" s="79"/>
      <c r="I873" s="57">
        <f>IFERROR(IF(M873="ICCP- ICOCIV",VLOOKUP(H873,'INDICES-ICOCIV'!$A$1:$B$313,2,0),IF(M873="IPC",VLOOKUP(H873,'INDICES IPC'!$A$7:$E$1003,2,0),0)),"")</f>
        <v>0</v>
      </c>
      <c r="J873" s="79"/>
      <c r="K873" s="57">
        <f>IFERROR(IF(M873="ICCP- ICOCIV",VLOOKUP(J873,'INDICES-ICOCIV'!$A$1:$B$307,2,0),IF(M873="IPC",VLOOKUP(J873,'INDICES IPC'!$A$7:$E$1003,2,0),0)),"")</f>
        <v>0</v>
      </c>
      <c r="L873" s="58" t="str">
        <f t="shared" si="41"/>
        <v/>
      </c>
      <c r="M873" s="82"/>
      <c r="N873" s="233">
        <f t="shared" si="42"/>
        <v>0</v>
      </c>
    </row>
    <row r="874" spans="3:14" ht="15.75" x14ac:dyDescent="0.2">
      <c r="C874" s="14">
        <f t="shared" si="43"/>
        <v>827</v>
      </c>
      <c r="D874" s="77"/>
      <c r="E874" s="77"/>
      <c r="F874" s="77"/>
      <c r="G874" s="81"/>
      <c r="H874" s="79"/>
      <c r="I874" s="57">
        <f>IFERROR(IF(M874="ICCP- ICOCIV",VLOOKUP(H874,'INDICES-ICOCIV'!$A$1:$B$313,2,0),IF(M874="IPC",VLOOKUP(H874,'INDICES IPC'!$A$7:$E$1003,2,0),0)),"")</f>
        <v>0</v>
      </c>
      <c r="J874" s="79"/>
      <c r="K874" s="57">
        <f>IFERROR(IF(M874="ICCP- ICOCIV",VLOOKUP(J874,'INDICES-ICOCIV'!$A$1:$B$307,2,0),IF(M874="IPC",VLOOKUP(J874,'INDICES IPC'!$A$7:$E$1003,2,0),0)),"")</f>
        <v>0</v>
      </c>
      <c r="L874" s="58" t="str">
        <f t="shared" si="41"/>
        <v/>
      </c>
      <c r="M874" s="82"/>
      <c r="N874" s="233">
        <f t="shared" si="42"/>
        <v>0</v>
      </c>
    </row>
    <row r="875" spans="3:14" ht="15.75" x14ac:dyDescent="0.2">
      <c r="C875" s="14">
        <f t="shared" si="43"/>
        <v>828</v>
      </c>
      <c r="D875" s="77"/>
      <c r="E875" s="77"/>
      <c r="F875" s="77"/>
      <c r="G875" s="81"/>
      <c r="H875" s="79"/>
      <c r="I875" s="57">
        <f>IFERROR(IF(M875="ICCP- ICOCIV",VLOOKUP(H875,'INDICES-ICOCIV'!$A$1:$B$313,2,0),IF(M875="IPC",VLOOKUP(H875,'INDICES IPC'!$A$7:$E$1003,2,0),0)),"")</f>
        <v>0</v>
      </c>
      <c r="J875" s="79"/>
      <c r="K875" s="57">
        <f>IFERROR(IF(M875="ICCP- ICOCIV",VLOOKUP(J875,'INDICES-ICOCIV'!$A$1:$B$307,2,0),IF(M875="IPC",VLOOKUP(J875,'INDICES IPC'!$A$7:$E$1003,2,0),0)),"")</f>
        <v>0</v>
      </c>
      <c r="L875" s="58" t="str">
        <f t="shared" si="41"/>
        <v/>
      </c>
      <c r="M875" s="82"/>
      <c r="N875" s="233">
        <f t="shared" si="42"/>
        <v>0</v>
      </c>
    </row>
    <row r="876" spans="3:14" ht="15.75" x14ac:dyDescent="0.2">
      <c r="C876" s="14">
        <f t="shared" si="43"/>
        <v>829</v>
      </c>
      <c r="D876" s="77"/>
      <c r="E876" s="77"/>
      <c r="F876" s="77"/>
      <c r="G876" s="81"/>
      <c r="H876" s="79"/>
      <c r="I876" s="57">
        <f>IFERROR(IF(M876="ICCP- ICOCIV",VLOOKUP(H876,'INDICES-ICOCIV'!$A$1:$B$313,2,0),IF(M876="IPC",VLOOKUP(H876,'INDICES IPC'!$A$7:$E$1003,2,0),0)),"")</f>
        <v>0</v>
      </c>
      <c r="J876" s="79"/>
      <c r="K876" s="57">
        <f>IFERROR(IF(M876="ICCP- ICOCIV",VLOOKUP(J876,'INDICES-ICOCIV'!$A$1:$B$307,2,0),IF(M876="IPC",VLOOKUP(J876,'INDICES IPC'!$A$7:$E$1003,2,0),0)),"")</f>
        <v>0</v>
      </c>
      <c r="L876" s="58" t="str">
        <f t="shared" si="41"/>
        <v/>
      </c>
      <c r="M876" s="82"/>
      <c r="N876" s="233">
        <f t="shared" si="42"/>
        <v>0</v>
      </c>
    </row>
    <row r="877" spans="3:14" ht="15.75" x14ac:dyDescent="0.2">
      <c r="C877" s="14">
        <f t="shared" si="43"/>
        <v>830</v>
      </c>
      <c r="D877" s="77"/>
      <c r="E877" s="77"/>
      <c r="F877" s="77"/>
      <c r="G877" s="81"/>
      <c r="H877" s="79"/>
      <c r="I877" s="57">
        <f>IFERROR(IF(M877="ICCP- ICOCIV",VLOOKUP(H877,'INDICES-ICOCIV'!$A$1:$B$313,2,0),IF(M877="IPC",VLOOKUP(H877,'INDICES IPC'!$A$7:$E$1003,2,0),0)),"")</f>
        <v>0</v>
      </c>
      <c r="J877" s="79"/>
      <c r="K877" s="57">
        <f>IFERROR(IF(M877="ICCP- ICOCIV",VLOOKUP(J877,'INDICES-ICOCIV'!$A$1:$B$307,2,0),IF(M877="IPC",VLOOKUP(J877,'INDICES IPC'!$A$7:$E$1003,2,0),0)),"")</f>
        <v>0</v>
      </c>
      <c r="L877" s="58" t="str">
        <f t="shared" si="41"/>
        <v/>
      </c>
      <c r="M877" s="82"/>
      <c r="N877" s="233">
        <f t="shared" si="42"/>
        <v>0</v>
      </c>
    </row>
    <row r="878" spans="3:14" ht="15.75" x14ac:dyDescent="0.2">
      <c r="C878" s="14">
        <f t="shared" si="43"/>
        <v>831</v>
      </c>
      <c r="D878" s="77"/>
      <c r="E878" s="77"/>
      <c r="F878" s="77"/>
      <c r="G878" s="81"/>
      <c r="H878" s="79"/>
      <c r="I878" s="57">
        <f>IFERROR(IF(M878="ICCP- ICOCIV",VLOOKUP(H878,'INDICES-ICOCIV'!$A$1:$B$313,2,0),IF(M878="IPC",VLOOKUP(H878,'INDICES IPC'!$A$7:$E$1003,2,0),0)),"")</f>
        <v>0</v>
      </c>
      <c r="J878" s="79"/>
      <c r="K878" s="57">
        <f>IFERROR(IF(M878="ICCP- ICOCIV",VLOOKUP(J878,'INDICES-ICOCIV'!$A$1:$B$307,2,0),IF(M878="IPC",VLOOKUP(J878,'INDICES IPC'!$A$7:$E$1003,2,0),0)),"")</f>
        <v>0</v>
      </c>
      <c r="L878" s="58" t="str">
        <f t="shared" si="41"/>
        <v/>
      </c>
      <c r="M878" s="82"/>
      <c r="N878" s="233">
        <f t="shared" si="42"/>
        <v>0</v>
      </c>
    </row>
    <row r="879" spans="3:14" ht="15.75" x14ac:dyDescent="0.2">
      <c r="C879" s="14">
        <f t="shared" si="43"/>
        <v>832</v>
      </c>
      <c r="D879" s="77"/>
      <c r="E879" s="77"/>
      <c r="F879" s="77"/>
      <c r="G879" s="81"/>
      <c r="H879" s="79"/>
      <c r="I879" s="57">
        <f>IFERROR(IF(M879="ICCP- ICOCIV",VLOOKUP(H879,'INDICES-ICOCIV'!$A$1:$B$313,2,0),IF(M879="IPC",VLOOKUP(H879,'INDICES IPC'!$A$7:$E$1003,2,0),0)),"")</f>
        <v>0</v>
      </c>
      <c r="J879" s="79"/>
      <c r="K879" s="57">
        <f>IFERROR(IF(M879="ICCP- ICOCIV",VLOOKUP(J879,'INDICES-ICOCIV'!$A$1:$B$307,2,0),IF(M879="IPC",VLOOKUP(J879,'INDICES IPC'!$A$7:$E$1003,2,0),0)),"")</f>
        <v>0</v>
      </c>
      <c r="L879" s="58" t="str">
        <f t="shared" si="41"/>
        <v/>
      </c>
      <c r="M879" s="82"/>
      <c r="N879" s="233">
        <f t="shared" si="42"/>
        <v>0</v>
      </c>
    </row>
    <row r="880" spans="3:14" ht="15.75" x14ac:dyDescent="0.2">
      <c r="C880" s="14">
        <f t="shared" si="43"/>
        <v>833</v>
      </c>
      <c r="D880" s="77"/>
      <c r="E880" s="77"/>
      <c r="F880" s="77"/>
      <c r="G880" s="81"/>
      <c r="H880" s="79"/>
      <c r="I880" s="57">
        <f>IFERROR(IF(M880="ICCP- ICOCIV",VLOOKUP(H880,'INDICES-ICOCIV'!$A$1:$B$313,2,0),IF(M880="IPC",VLOOKUP(H880,'INDICES IPC'!$A$7:$E$1003,2,0),0)),"")</f>
        <v>0</v>
      </c>
      <c r="J880" s="79"/>
      <c r="K880" s="57">
        <f>IFERROR(IF(M880="ICCP- ICOCIV",VLOOKUP(J880,'INDICES-ICOCIV'!$A$1:$B$307,2,0),IF(M880="IPC",VLOOKUP(J880,'INDICES IPC'!$A$7:$E$1003,2,0),0)),"")</f>
        <v>0</v>
      </c>
      <c r="L880" s="58" t="str">
        <f t="shared" si="41"/>
        <v/>
      </c>
      <c r="M880" s="82"/>
      <c r="N880" s="233">
        <f t="shared" si="42"/>
        <v>0</v>
      </c>
    </row>
    <row r="881" spans="3:14" ht="15.75" x14ac:dyDescent="0.2">
      <c r="C881" s="14">
        <f t="shared" si="43"/>
        <v>834</v>
      </c>
      <c r="D881" s="77"/>
      <c r="E881" s="77"/>
      <c r="F881" s="77"/>
      <c r="G881" s="81"/>
      <c r="H881" s="79"/>
      <c r="I881" s="57">
        <f>IFERROR(IF(M881="ICCP- ICOCIV",VLOOKUP(H881,'INDICES-ICOCIV'!$A$1:$B$313,2,0),IF(M881="IPC",VLOOKUP(H881,'INDICES IPC'!$A$7:$E$1003,2,0),0)),"")</f>
        <v>0</v>
      </c>
      <c r="J881" s="79"/>
      <c r="K881" s="57">
        <f>IFERROR(IF(M881="ICCP- ICOCIV",VLOOKUP(J881,'INDICES-ICOCIV'!$A$1:$B$307,2,0),IF(M881="IPC",VLOOKUP(J881,'INDICES IPC'!$A$7:$E$1003,2,0),0)),"")</f>
        <v>0</v>
      </c>
      <c r="L881" s="58" t="str">
        <f t="shared" si="41"/>
        <v/>
      </c>
      <c r="M881" s="82"/>
      <c r="N881" s="233">
        <f t="shared" si="42"/>
        <v>0</v>
      </c>
    </row>
    <row r="882" spans="3:14" ht="15.75" x14ac:dyDescent="0.2">
      <c r="C882" s="14">
        <f t="shared" si="43"/>
        <v>835</v>
      </c>
      <c r="D882" s="77"/>
      <c r="E882" s="77"/>
      <c r="F882" s="77"/>
      <c r="G882" s="81"/>
      <c r="H882" s="79"/>
      <c r="I882" s="57">
        <f>IFERROR(IF(M882="ICCP- ICOCIV",VLOOKUP(H882,'INDICES-ICOCIV'!$A$1:$B$313,2,0),IF(M882="IPC",VLOOKUP(H882,'INDICES IPC'!$A$7:$E$1003,2,0),0)),"")</f>
        <v>0</v>
      </c>
      <c r="J882" s="79"/>
      <c r="K882" s="57">
        <f>IFERROR(IF(M882="ICCP- ICOCIV",VLOOKUP(J882,'INDICES-ICOCIV'!$A$1:$B$307,2,0),IF(M882="IPC",VLOOKUP(J882,'INDICES IPC'!$A$7:$E$1003,2,0),0)),"")</f>
        <v>0</v>
      </c>
      <c r="L882" s="58" t="str">
        <f t="shared" si="41"/>
        <v/>
      </c>
      <c r="M882" s="82"/>
      <c r="N882" s="233">
        <f t="shared" si="42"/>
        <v>0</v>
      </c>
    </row>
    <row r="883" spans="3:14" ht="15.75" x14ac:dyDescent="0.2">
      <c r="C883" s="14">
        <f t="shared" si="43"/>
        <v>836</v>
      </c>
      <c r="D883" s="77"/>
      <c r="E883" s="77"/>
      <c r="F883" s="77"/>
      <c r="G883" s="81"/>
      <c r="H883" s="79"/>
      <c r="I883" s="57">
        <f>IFERROR(IF(M883="ICCP- ICOCIV",VLOOKUP(H883,'INDICES-ICOCIV'!$A$1:$B$313,2,0),IF(M883="IPC",VLOOKUP(H883,'INDICES IPC'!$A$7:$E$1003,2,0),0)),"")</f>
        <v>0</v>
      </c>
      <c r="J883" s="79"/>
      <c r="K883" s="57">
        <f>IFERROR(IF(M883="ICCP- ICOCIV",VLOOKUP(J883,'INDICES-ICOCIV'!$A$1:$B$307,2,0),IF(M883="IPC",VLOOKUP(J883,'INDICES IPC'!$A$7:$E$1003,2,0),0)),"")</f>
        <v>0</v>
      </c>
      <c r="L883" s="58" t="str">
        <f t="shared" si="41"/>
        <v/>
      </c>
      <c r="M883" s="82"/>
      <c r="N883" s="233">
        <f t="shared" si="42"/>
        <v>0</v>
      </c>
    </row>
    <row r="884" spans="3:14" ht="15.75" x14ac:dyDescent="0.2">
      <c r="C884" s="14">
        <f t="shared" si="43"/>
        <v>837</v>
      </c>
      <c r="D884" s="77"/>
      <c r="E884" s="77"/>
      <c r="F884" s="77"/>
      <c r="G884" s="81"/>
      <c r="H884" s="79"/>
      <c r="I884" s="57">
        <f>IFERROR(IF(M884="ICCP- ICOCIV",VLOOKUP(H884,'INDICES-ICOCIV'!$A$1:$B$313,2,0),IF(M884="IPC",VLOOKUP(H884,'INDICES IPC'!$A$7:$E$1003,2,0),0)),"")</f>
        <v>0</v>
      </c>
      <c r="J884" s="79"/>
      <c r="K884" s="57">
        <f>IFERROR(IF(M884="ICCP- ICOCIV",VLOOKUP(J884,'INDICES-ICOCIV'!$A$1:$B$307,2,0),IF(M884="IPC",VLOOKUP(J884,'INDICES IPC'!$A$7:$E$1003,2,0),0)),"")</f>
        <v>0</v>
      </c>
      <c r="L884" s="58" t="str">
        <f t="shared" si="41"/>
        <v/>
      </c>
      <c r="M884" s="82"/>
      <c r="N884" s="233">
        <f t="shared" si="42"/>
        <v>0</v>
      </c>
    </row>
    <row r="885" spans="3:14" ht="15.75" x14ac:dyDescent="0.2">
      <c r="C885" s="14">
        <f t="shared" si="43"/>
        <v>838</v>
      </c>
      <c r="D885" s="77"/>
      <c r="E885" s="77"/>
      <c r="F885" s="77"/>
      <c r="G885" s="81"/>
      <c r="H885" s="79"/>
      <c r="I885" s="57">
        <f>IFERROR(IF(M885="ICCP- ICOCIV",VLOOKUP(H885,'INDICES-ICOCIV'!$A$1:$B$313,2,0),IF(M885="IPC",VLOOKUP(H885,'INDICES IPC'!$A$7:$E$1003,2,0),0)),"")</f>
        <v>0</v>
      </c>
      <c r="J885" s="79"/>
      <c r="K885" s="57">
        <f>IFERROR(IF(M885="ICCP- ICOCIV",VLOOKUP(J885,'INDICES-ICOCIV'!$A$1:$B$307,2,0),IF(M885="IPC",VLOOKUP(J885,'INDICES IPC'!$A$7:$E$1003,2,0),0)),"")</f>
        <v>0</v>
      </c>
      <c r="L885" s="58" t="str">
        <f t="shared" si="41"/>
        <v/>
      </c>
      <c r="M885" s="82"/>
      <c r="N885" s="233">
        <f t="shared" si="42"/>
        <v>0</v>
      </c>
    </row>
    <row r="886" spans="3:14" ht="15.75" x14ac:dyDescent="0.2">
      <c r="C886" s="14">
        <f t="shared" si="43"/>
        <v>839</v>
      </c>
      <c r="D886" s="77"/>
      <c r="E886" s="77"/>
      <c r="F886" s="77"/>
      <c r="G886" s="81"/>
      <c r="H886" s="79"/>
      <c r="I886" s="57">
        <f>IFERROR(IF(M886="ICCP- ICOCIV",VLOOKUP(H886,'INDICES-ICOCIV'!$A$1:$B$313,2,0),IF(M886="IPC",VLOOKUP(H886,'INDICES IPC'!$A$7:$E$1003,2,0),0)),"")</f>
        <v>0</v>
      </c>
      <c r="J886" s="79"/>
      <c r="K886" s="57">
        <f>IFERROR(IF(M886="ICCP- ICOCIV",VLOOKUP(J886,'INDICES-ICOCIV'!$A$1:$B$307,2,0),IF(M886="IPC",VLOOKUP(J886,'INDICES IPC'!$A$7:$E$1003,2,0),0)),"")</f>
        <v>0</v>
      </c>
      <c r="L886" s="58" t="str">
        <f t="shared" si="41"/>
        <v/>
      </c>
      <c r="M886" s="82"/>
      <c r="N886" s="233">
        <f t="shared" si="42"/>
        <v>0</v>
      </c>
    </row>
    <row r="887" spans="3:14" ht="15.75" x14ac:dyDescent="0.2">
      <c r="C887" s="14">
        <f t="shared" si="43"/>
        <v>840</v>
      </c>
      <c r="D887" s="77"/>
      <c r="E887" s="77"/>
      <c r="F887" s="77"/>
      <c r="G887" s="81"/>
      <c r="H887" s="79"/>
      <c r="I887" s="57">
        <f>IFERROR(IF(M887="ICCP- ICOCIV",VLOOKUP(H887,'INDICES-ICOCIV'!$A$1:$B$313,2,0),IF(M887="IPC",VLOOKUP(H887,'INDICES IPC'!$A$7:$E$1003,2,0),0)),"")</f>
        <v>0</v>
      </c>
      <c r="J887" s="79"/>
      <c r="K887" s="57">
        <f>IFERROR(IF(M887="ICCP- ICOCIV",VLOOKUP(J887,'INDICES-ICOCIV'!$A$1:$B$307,2,0),IF(M887="IPC",VLOOKUP(J887,'INDICES IPC'!$A$7:$E$1003,2,0),0)),"")</f>
        <v>0</v>
      </c>
      <c r="L887" s="58" t="str">
        <f t="shared" si="41"/>
        <v/>
      </c>
      <c r="M887" s="82"/>
      <c r="N887" s="233">
        <f t="shared" si="42"/>
        <v>0</v>
      </c>
    </row>
    <row r="888" spans="3:14" ht="15.75" x14ac:dyDescent="0.2">
      <c r="C888" s="14">
        <f t="shared" si="43"/>
        <v>841</v>
      </c>
      <c r="D888" s="77"/>
      <c r="E888" s="77"/>
      <c r="F888" s="77"/>
      <c r="G888" s="81"/>
      <c r="H888" s="79"/>
      <c r="I888" s="57">
        <f>IFERROR(IF(M888="ICCP- ICOCIV",VLOOKUP(H888,'INDICES-ICOCIV'!$A$1:$B$313,2,0),IF(M888="IPC",VLOOKUP(H888,'INDICES IPC'!$A$7:$E$1003,2,0),0)),"")</f>
        <v>0</v>
      </c>
      <c r="J888" s="79"/>
      <c r="K888" s="57">
        <f>IFERROR(IF(M888="ICCP- ICOCIV",VLOOKUP(J888,'INDICES-ICOCIV'!$A$1:$B$307,2,0),IF(M888="IPC",VLOOKUP(J888,'INDICES IPC'!$A$7:$E$1003,2,0),0)),"")</f>
        <v>0</v>
      </c>
      <c r="L888" s="58" t="str">
        <f t="shared" si="41"/>
        <v/>
      </c>
      <c r="M888" s="82"/>
      <c r="N888" s="233">
        <f t="shared" si="42"/>
        <v>0</v>
      </c>
    </row>
    <row r="889" spans="3:14" ht="15.75" x14ac:dyDescent="0.2">
      <c r="C889" s="14">
        <f t="shared" si="43"/>
        <v>842</v>
      </c>
      <c r="D889" s="77"/>
      <c r="E889" s="77"/>
      <c r="F889" s="77"/>
      <c r="G889" s="81"/>
      <c r="H889" s="79"/>
      <c r="I889" s="57">
        <f>IFERROR(IF(M889="ICCP- ICOCIV",VLOOKUP(H889,'INDICES-ICOCIV'!$A$1:$B$313,2,0),IF(M889="IPC",VLOOKUP(H889,'INDICES IPC'!$A$7:$E$1003,2,0),0)),"")</f>
        <v>0</v>
      </c>
      <c r="J889" s="79"/>
      <c r="K889" s="57">
        <f>IFERROR(IF(M889="ICCP- ICOCIV",VLOOKUP(J889,'INDICES-ICOCIV'!$A$1:$B$307,2,0),IF(M889="IPC",VLOOKUP(J889,'INDICES IPC'!$A$7:$E$1003,2,0),0)),"")</f>
        <v>0</v>
      </c>
      <c r="L889" s="58" t="str">
        <f t="shared" si="41"/>
        <v/>
      </c>
      <c r="M889" s="82"/>
      <c r="N889" s="233">
        <f t="shared" si="42"/>
        <v>0</v>
      </c>
    </row>
    <row r="890" spans="3:14" ht="15.75" x14ac:dyDescent="0.2">
      <c r="C890" s="14">
        <f t="shared" si="43"/>
        <v>843</v>
      </c>
      <c r="D890" s="77"/>
      <c r="E890" s="77"/>
      <c r="F890" s="77"/>
      <c r="G890" s="81"/>
      <c r="H890" s="79"/>
      <c r="I890" s="57">
        <f>IFERROR(IF(M890="ICCP- ICOCIV",VLOOKUP(H890,'INDICES-ICOCIV'!$A$1:$B$313,2,0),IF(M890="IPC",VLOOKUP(H890,'INDICES IPC'!$A$7:$E$1003,2,0),0)),"")</f>
        <v>0</v>
      </c>
      <c r="J890" s="79"/>
      <c r="K890" s="57">
        <f>IFERROR(IF(M890="ICCP- ICOCIV",VLOOKUP(J890,'INDICES-ICOCIV'!$A$1:$B$307,2,0),IF(M890="IPC",VLOOKUP(J890,'INDICES IPC'!$A$7:$E$1003,2,0),0)),"")</f>
        <v>0</v>
      </c>
      <c r="L890" s="58" t="str">
        <f t="shared" si="41"/>
        <v/>
      </c>
      <c r="M890" s="82"/>
      <c r="N890" s="233">
        <f t="shared" si="42"/>
        <v>0</v>
      </c>
    </row>
    <row r="891" spans="3:14" ht="15.75" x14ac:dyDescent="0.2">
      <c r="C891" s="14">
        <f t="shared" si="43"/>
        <v>844</v>
      </c>
      <c r="D891" s="77"/>
      <c r="E891" s="77"/>
      <c r="F891" s="77"/>
      <c r="G891" s="81"/>
      <c r="H891" s="79"/>
      <c r="I891" s="57">
        <f>IFERROR(IF(M891="ICCP- ICOCIV",VLOOKUP(H891,'INDICES-ICOCIV'!$A$1:$B$313,2,0),IF(M891="IPC",VLOOKUP(H891,'INDICES IPC'!$A$7:$E$1003,2,0),0)),"")</f>
        <v>0</v>
      </c>
      <c r="J891" s="79"/>
      <c r="K891" s="57">
        <f>IFERROR(IF(M891="ICCP- ICOCIV",VLOOKUP(J891,'INDICES-ICOCIV'!$A$1:$B$307,2,0),IF(M891="IPC",VLOOKUP(J891,'INDICES IPC'!$A$7:$E$1003,2,0),0)),"")</f>
        <v>0</v>
      </c>
      <c r="L891" s="58" t="str">
        <f t="shared" si="41"/>
        <v/>
      </c>
      <c r="M891" s="82"/>
      <c r="N891" s="233">
        <f t="shared" si="42"/>
        <v>0</v>
      </c>
    </row>
    <row r="892" spans="3:14" ht="15.75" x14ac:dyDescent="0.2">
      <c r="C892" s="14">
        <f t="shared" si="43"/>
        <v>845</v>
      </c>
      <c r="D892" s="77"/>
      <c r="E892" s="77"/>
      <c r="F892" s="77"/>
      <c r="G892" s="81"/>
      <c r="H892" s="79"/>
      <c r="I892" s="57">
        <f>IFERROR(IF(M892="ICCP- ICOCIV",VLOOKUP(H892,'INDICES-ICOCIV'!$A$1:$B$313,2,0),IF(M892="IPC",VLOOKUP(H892,'INDICES IPC'!$A$7:$E$1003,2,0),0)),"")</f>
        <v>0</v>
      </c>
      <c r="J892" s="79"/>
      <c r="K892" s="57">
        <f>IFERROR(IF(M892="ICCP- ICOCIV",VLOOKUP(J892,'INDICES-ICOCIV'!$A$1:$B$307,2,0),IF(M892="IPC",VLOOKUP(J892,'INDICES IPC'!$A$7:$E$1003,2,0),0)),"")</f>
        <v>0</v>
      </c>
      <c r="L892" s="58" t="str">
        <f t="shared" si="41"/>
        <v/>
      </c>
      <c r="M892" s="82"/>
      <c r="N892" s="233">
        <f t="shared" si="42"/>
        <v>0</v>
      </c>
    </row>
    <row r="893" spans="3:14" ht="15.75" x14ac:dyDescent="0.2">
      <c r="C893" s="14">
        <f t="shared" si="43"/>
        <v>846</v>
      </c>
      <c r="D893" s="77"/>
      <c r="E893" s="77"/>
      <c r="F893" s="77"/>
      <c r="G893" s="81"/>
      <c r="H893" s="79"/>
      <c r="I893" s="57">
        <f>IFERROR(IF(M893="ICCP- ICOCIV",VLOOKUP(H893,'INDICES-ICOCIV'!$A$1:$B$313,2,0),IF(M893="IPC",VLOOKUP(H893,'INDICES IPC'!$A$7:$E$1003,2,0),0)),"")</f>
        <v>0</v>
      </c>
      <c r="J893" s="79"/>
      <c r="K893" s="57">
        <f>IFERROR(IF(M893="ICCP- ICOCIV",VLOOKUP(J893,'INDICES-ICOCIV'!$A$1:$B$307,2,0),IF(M893="IPC",VLOOKUP(J893,'INDICES IPC'!$A$7:$E$1003,2,0),0)),"")</f>
        <v>0</v>
      </c>
      <c r="L893" s="58" t="str">
        <f t="shared" si="41"/>
        <v/>
      </c>
      <c r="M893" s="82"/>
      <c r="N893" s="233">
        <f t="shared" si="42"/>
        <v>0</v>
      </c>
    </row>
    <row r="894" spans="3:14" ht="15.75" x14ac:dyDescent="0.2">
      <c r="C894" s="14">
        <f t="shared" si="43"/>
        <v>847</v>
      </c>
      <c r="D894" s="77"/>
      <c r="E894" s="77"/>
      <c r="F894" s="77"/>
      <c r="G894" s="81"/>
      <c r="H894" s="79"/>
      <c r="I894" s="57">
        <f>IFERROR(IF(M894="ICCP- ICOCIV",VLOOKUP(H894,'INDICES-ICOCIV'!$A$1:$B$313,2,0),IF(M894="IPC",VLOOKUP(H894,'INDICES IPC'!$A$7:$E$1003,2,0),0)),"")</f>
        <v>0</v>
      </c>
      <c r="J894" s="79"/>
      <c r="K894" s="57">
        <f>IFERROR(IF(M894="ICCP- ICOCIV",VLOOKUP(J894,'INDICES-ICOCIV'!$A$1:$B$307,2,0),IF(M894="IPC",VLOOKUP(J894,'INDICES IPC'!$A$7:$E$1003,2,0),0)),"")</f>
        <v>0</v>
      </c>
      <c r="L894" s="58" t="str">
        <f t="shared" si="41"/>
        <v/>
      </c>
      <c r="M894" s="82"/>
      <c r="N894" s="233">
        <f t="shared" si="42"/>
        <v>0</v>
      </c>
    </row>
    <row r="895" spans="3:14" ht="15.75" x14ac:dyDescent="0.2">
      <c r="C895" s="14">
        <f t="shared" si="43"/>
        <v>848</v>
      </c>
      <c r="D895" s="77"/>
      <c r="E895" s="77"/>
      <c r="F895" s="77"/>
      <c r="G895" s="81"/>
      <c r="H895" s="79"/>
      <c r="I895" s="57">
        <f>IFERROR(IF(M895="ICCP- ICOCIV",VLOOKUP(H895,'INDICES-ICOCIV'!$A$1:$B$313,2,0),IF(M895="IPC",VLOOKUP(H895,'INDICES IPC'!$A$7:$E$1003,2,0),0)),"")</f>
        <v>0</v>
      </c>
      <c r="J895" s="79"/>
      <c r="K895" s="57">
        <f>IFERROR(IF(M895="ICCP- ICOCIV",VLOOKUP(J895,'INDICES-ICOCIV'!$A$1:$B$307,2,0),IF(M895="IPC",VLOOKUP(J895,'INDICES IPC'!$A$7:$E$1003,2,0),0)),"")</f>
        <v>0</v>
      </c>
      <c r="L895" s="58" t="str">
        <f t="shared" si="41"/>
        <v/>
      </c>
      <c r="M895" s="82"/>
      <c r="N895" s="233">
        <f t="shared" si="42"/>
        <v>0</v>
      </c>
    </row>
    <row r="896" spans="3:14" ht="15.75" x14ac:dyDescent="0.2">
      <c r="C896" s="14">
        <f t="shared" si="43"/>
        <v>849</v>
      </c>
      <c r="D896" s="77"/>
      <c r="E896" s="77"/>
      <c r="F896" s="77"/>
      <c r="G896" s="81"/>
      <c r="H896" s="79"/>
      <c r="I896" s="57">
        <f>IFERROR(IF(M896="ICCP- ICOCIV",VLOOKUP(H896,'INDICES-ICOCIV'!$A$1:$B$313,2,0),IF(M896="IPC",VLOOKUP(H896,'INDICES IPC'!$A$7:$E$1003,2,0),0)),"")</f>
        <v>0</v>
      </c>
      <c r="J896" s="79"/>
      <c r="K896" s="57">
        <f>IFERROR(IF(M896="ICCP- ICOCIV",VLOOKUP(J896,'INDICES-ICOCIV'!$A$1:$B$307,2,0),IF(M896="IPC",VLOOKUP(J896,'INDICES IPC'!$A$7:$E$1003,2,0),0)),"")</f>
        <v>0</v>
      </c>
      <c r="L896" s="58" t="str">
        <f t="shared" si="41"/>
        <v/>
      </c>
      <c r="M896" s="82"/>
      <c r="N896" s="233">
        <f t="shared" si="42"/>
        <v>0</v>
      </c>
    </row>
    <row r="897" spans="3:14" ht="15.75" x14ac:dyDescent="0.2">
      <c r="C897" s="14">
        <f t="shared" si="43"/>
        <v>850</v>
      </c>
      <c r="D897" s="77"/>
      <c r="E897" s="77"/>
      <c r="F897" s="77"/>
      <c r="G897" s="81"/>
      <c r="H897" s="79"/>
      <c r="I897" s="57">
        <f>IFERROR(IF(M897="ICCP- ICOCIV",VLOOKUP(H897,'INDICES-ICOCIV'!$A$1:$B$313,2,0),IF(M897="IPC",VLOOKUP(H897,'INDICES IPC'!$A$7:$E$1003,2,0),0)),"")</f>
        <v>0</v>
      </c>
      <c r="J897" s="79"/>
      <c r="K897" s="57">
        <f>IFERROR(IF(M897="ICCP- ICOCIV",VLOOKUP(J897,'INDICES-ICOCIV'!$A$1:$B$307,2,0),IF(M897="IPC",VLOOKUP(J897,'INDICES IPC'!$A$7:$E$1003,2,0),0)),"")</f>
        <v>0</v>
      </c>
      <c r="L897" s="58" t="str">
        <f t="shared" si="41"/>
        <v/>
      </c>
      <c r="M897" s="82"/>
      <c r="N897" s="233">
        <f t="shared" si="42"/>
        <v>0</v>
      </c>
    </row>
    <row r="898" spans="3:14" ht="15.75" x14ac:dyDescent="0.2">
      <c r="C898" s="14">
        <f t="shared" si="43"/>
        <v>851</v>
      </c>
      <c r="D898" s="77"/>
      <c r="E898" s="77"/>
      <c r="F898" s="77"/>
      <c r="G898" s="81"/>
      <c r="H898" s="79"/>
      <c r="I898" s="57">
        <f>IFERROR(IF(M898="ICCP- ICOCIV",VLOOKUP(H898,'INDICES-ICOCIV'!$A$1:$B$313,2,0),IF(M898="IPC",VLOOKUP(H898,'INDICES IPC'!$A$7:$E$1003,2,0),0)),"")</f>
        <v>0</v>
      </c>
      <c r="J898" s="79"/>
      <c r="K898" s="57">
        <f>IFERROR(IF(M898="ICCP- ICOCIV",VLOOKUP(J898,'INDICES-ICOCIV'!$A$1:$B$307,2,0),IF(M898="IPC",VLOOKUP(J898,'INDICES IPC'!$A$7:$E$1003,2,0),0)),"")</f>
        <v>0</v>
      </c>
      <c r="L898" s="58" t="str">
        <f t="shared" si="41"/>
        <v/>
      </c>
      <c r="M898" s="82"/>
      <c r="N898" s="233">
        <f t="shared" si="42"/>
        <v>0</v>
      </c>
    </row>
    <row r="899" spans="3:14" ht="15.75" x14ac:dyDescent="0.2">
      <c r="C899" s="14">
        <f t="shared" si="43"/>
        <v>852</v>
      </c>
      <c r="D899" s="77"/>
      <c r="E899" s="77"/>
      <c r="F899" s="77"/>
      <c r="G899" s="81"/>
      <c r="H899" s="79"/>
      <c r="I899" s="57">
        <f>IFERROR(IF(M899="ICCP- ICOCIV",VLOOKUP(H899,'INDICES-ICOCIV'!$A$1:$B$313,2,0),IF(M899="IPC",VLOOKUP(H899,'INDICES IPC'!$A$7:$E$1003,2,0),0)),"")</f>
        <v>0</v>
      </c>
      <c r="J899" s="79"/>
      <c r="K899" s="57">
        <f>IFERROR(IF(M899="ICCP- ICOCIV",VLOOKUP(J899,'INDICES-ICOCIV'!$A$1:$B$307,2,0),IF(M899="IPC",VLOOKUP(J899,'INDICES IPC'!$A$7:$E$1003,2,0),0)),"")</f>
        <v>0</v>
      </c>
      <c r="L899" s="58" t="str">
        <f t="shared" si="41"/>
        <v/>
      </c>
      <c r="M899" s="82"/>
      <c r="N899" s="233">
        <f t="shared" si="42"/>
        <v>0</v>
      </c>
    </row>
    <row r="900" spans="3:14" ht="15.75" x14ac:dyDescent="0.2">
      <c r="C900" s="14">
        <f t="shared" si="43"/>
        <v>853</v>
      </c>
      <c r="D900" s="77"/>
      <c r="E900" s="77"/>
      <c r="F900" s="77"/>
      <c r="G900" s="81"/>
      <c r="H900" s="79"/>
      <c r="I900" s="57">
        <f>IFERROR(IF(M900="ICCP- ICOCIV",VLOOKUP(H900,'INDICES-ICOCIV'!$A$1:$B$313,2,0),IF(M900="IPC",VLOOKUP(H900,'INDICES IPC'!$A$7:$E$1003,2,0),0)),"")</f>
        <v>0</v>
      </c>
      <c r="J900" s="79"/>
      <c r="K900" s="57">
        <f>IFERROR(IF(M900="ICCP- ICOCIV",VLOOKUP(J900,'INDICES-ICOCIV'!$A$1:$B$307,2,0),IF(M900="IPC",VLOOKUP(J900,'INDICES IPC'!$A$7:$E$1003,2,0),0)),"")</f>
        <v>0</v>
      </c>
      <c r="L900" s="58" t="str">
        <f t="shared" si="41"/>
        <v/>
      </c>
      <c r="M900" s="82"/>
      <c r="N900" s="233">
        <f t="shared" si="42"/>
        <v>0</v>
      </c>
    </row>
    <row r="901" spans="3:14" ht="15.75" x14ac:dyDescent="0.2">
      <c r="C901" s="14">
        <f t="shared" si="43"/>
        <v>854</v>
      </c>
      <c r="D901" s="77"/>
      <c r="E901" s="77"/>
      <c r="F901" s="77"/>
      <c r="G901" s="81"/>
      <c r="H901" s="79"/>
      <c r="I901" s="57">
        <f>IFERROR(IF(M901="ICCP- ICOCIV",VLOOKUP(H901,'INDICES-ICOCIV'!$A$1:$B$313,2,0),IF(M901="IPC",VLOOKUP(H901,'INDICES IPC'!$A$7:$E$1003,2,0),0)),"")</f>
        <v>0</v>
      </c>
      <c r="J901" s="79"/>
      <c r="K901" s="57">
        <f>IFERROR(IF(M901="ICCP- ICOCIV",VLOOKUP(J901,'INDICES-ICOCIV'!$A$1:$B$307,2,0),IF(M901="IPC",VLOOKUP(J901,'INDICES IPC'!$A$7:$E$1003,2,0),0)),"")</f>
        <v>0</v>
      </c>
      <c r="L901" s="58" t="str">
        <f t="shared" si="41"/>
        <v/>
      </c>
      <c r="M901" s="82"/>
      <c r="N901" s="233">
        <f t="shared" si="42"/>
        <v>0</v>
      </c>
    </row>
    <row r="902" spans="3:14" ht="15.75" x14ac:dyDescent="0.2">
      <c r="C902" s="14">
        <f t="shared" si="43"/>
        <v>855</v>
      </c>
      <c r="D902" s="77"/>
      <c r="E902" s="77"/>
      <c r="F902" s="77"/>
      <c r="G902" s="81"/>
      <c r="H902" s="79"/>
      <c r="I902" s="57">
        <f>IFERROR(IF(M902="ICCP- ICOCIV",VLOOKUP(H902,'INDICES-ICOCIV'!$A$1:$B$313,2,0),IF(M902="IPC",VLOOKUP(H902,'INDICES IPC'!$A$7:$E$1003,2,0),0)),"")</f>
        <v>0</v>
      </c>
      <c r="J902" s="79"/>
      <c r="K902" s="57">
        <f>IFERROR(IF(M902="ICCP- ICOCIV",VLOOKUP(J902,'INDICES-ICOCIV'!$A$1:$B$307,2,0),IF(M902="IPC",VLOOKUP(J902,'INDICES IPC'!$A$7:$E$1003,2,0),0)),"")</f>
        <v>0</v>
      </c>
      <c r="L902" s="58" t="str">
        <f t="shared" si="41"/>
        <v/>
      </c>
      <c r="M902" s="82"/>
      <c r="N902" s="233">
        <f t="shared" si="42"/>
        <v>0</v>
      </c>
    </row>
    <row r="903" spans="3:14" ht="15.75" x14ac:dyDescent="0.2">
      <c r="C903" s="14">
        <f t="shared" si="43"/>
        <v>856</v>
      </c>
      <c r="D903" s="77"/>
      <c r="E903" s="77"/>
      <c r="F903" s="77"/>
      <c r="G903" s="81"/>
      <c r="H903" s="79"/>
      <c r="I903" s="57">
        <f>IFERROR(IF(M903="ICCP- ICOCIV",VLOOKUP(H903,'INDICES-ICOCIV'!$A$1:$B$313,2,0),IF(M903="IPC",VLOOKUP(H903,'INDICES IPC'!$A$7:$E$1003,2,0),0)),"")</f>
        <v>0</v>
      </c>
      <c r="J903" s="79"/>
      <c r="K903" s="57">
        <f>IFERROR(IF(M903="ICCP- ICOCIV",VLOOKUP(J903,'INDICES-ICOCIV'!$A$1:$B$307,2,0),IF(M903="IPC",VLOOKUP(J903,'INDICES IPC'!$A$7:$E$1003,2,0),0)),"")</f>
        <v>0</v>
      </c>
      <c r="L903" s="58" t="str">
        <f t="shared" si="41"/>
        <v/>
      </c>
      <c r="M903" s="82"/>
      <c r="N903" s="233">
        <f t="shared" si="42"/>
        <v>0</v>
      </c>
    </row>
    <row r="904" spans="3:14" ht="15.75" x14ac:dyDescent="0.2">
      <c r="C904" s="14">
        <f t="shared" si="43"/>
        <v>857</v>
      </c>
      <c r="D904" s="77"/>
      <c r="E904" s="77"/>
      <c r="F904" s="77"/>
      <c r="G904" s="81"/>
      <c r="H904" s="79"/>
      <c r="I904" s="57">
        <f>IFERROR(IF(M904="ICCP- ICOCIV",VLOOKUP(H904,'INDICES-ICOCIV'!$A$1:$B$313,2,0),IF(M904="IPC",VLOOKUP(H904,'INDICES IPC'!$A$7:$E$1003,2,0),0)),"")</f>
        <v>0</v>
      </c>
      <c r="J904" s="79"/>
      <c r="K904" s="57">
        <f>IFERROR(IF(M904="ICCP- ICOCIV",VLOOKUP(J904,'INDICES-ICOCIV'!$A$1:$B$307,2,0),IF(M904="IPC",VLOOKUP(J904,'INDICES IPC'!$A$7:$E$1003,2,0),0)),"")</f>
        <v>0</v>
      </c>
      <c r="L904" s="58" t="str">
        <f t="shared" si="41"/>
        <v/>
      </c>
      <c r="M904" s="82"/>
      <c r="N904" s="233">
        <f t="shared" si="42"/>
        <v>0</v>
      </c>
    </row>
    <row r="905" spans="3:14" ht="15.75" x14ac:dyDescent="0.2">
      <c r="C905" s="14">
        <f t="shared" si="43"/>
        <v>858</v>
      </c>
      <c r="D905" s="77"/>
      <c r="E905" s="77"/>
      <c r="F905" s="77"/>
      <c r="G905" s="81"/>
      <c r="H905" s="79"/>
      <c r="I905" s="57">
        <f>IFERROR(IF(M905="ICCP- ICOCIV",VLOOKUP(H905,'INDICES-ICOCIV'!$A$1:$B$313,2,0),IF(M905="IPC",VLOOKUP(H905,'INDICES IPC'!$A$7:$E$1003,2,0),0)),"")</f>
        <v>0</v>
      </c>
      <c r="J905" s="79"/>
      <c r="K905" s="57">
        <f>IFERROR(IF(M905="ICCP- ICOCIV",VLOOKUP(J905,'INDICES-ICOCIV'!$A$1:$B$307,2,0),IF(M905="IPC",VLOOKUP(J905,'INDICES IPC'!$A$7:$E$1003,2,0),0)),"")</f>
        <v>0</v>
      </c>
      <c r="L905" s="58" t="str">
        <f t="shared" si="41"/>
        <v/>
      </c>
      <c r="M905" s="82"/>
      <c r="N905" s="233">
        <f t="shared" si="42"/>
        <v>0</v>
      </c>
    </row>
    <row r="906" spans="3:14" ht="15.75" x14ac:dyDescent="0.2">
      <c r="C906" s="14">
        <f t="shared" si="43"/>
        <v>859</v>
      </c>
      <c r="D906" s="77"/>
      <c r="E906" s="77"/>
      <c r="F906" s="77"/>
      <c r="G906" s="81"/>
      <c r="H906" s="79"/>
      <c r="I906" s="57">
        <f>IFERROR(IF(M906="ICCP- ICOCIV",VLOOKUP(H906,'INDICES-ICOCIV'!$A$1:$B$313,2,0),IF(M906="IPC",VLOOKUP(H906,'INDICES IPC'!$A$7:$E$1003,2,0),0)),"")</f>
        <v>0</v>
      </c>
      <c r="J906" s="79"/>
      <c r="K906" s="57">
        <f>IFERROR(IF(M906="ICCP- ICOCIV",VLOOKUP(J906,'INDICES-ICOCIV'!$A$1:$B$307,2,0),IF(M906="IPC",VLOOKUP(J906,'INDICES IPC'!$A$7:$E$1003,2,0),0)),"")</f>
        <v>0</v>
      </c>
      <c r="L906" s="58" t="str">
        <f t="shared" si="41"/>
        <v/>
      </c>
      <c r="M906" s="82"/>
      <c r="N906" s="233">
        <f t="shared" si="42"/>
        <v>0</v>
      </c>
    </row>
    <row r="907" spans="3:14" ht="15.75" x14ac:dyDescent="0.2">
      <c r="C907" s="14">
        <f t="shared" si="43"/>
        <v>860</v>
      </c>
      <c r="D907" s="77"/>
      <c r="E907" s="77"/>
      <c r="F907" s="77"/>
      <c r="G907" s="81"/>
      <c r="H907" s="79"/>
      <c r="I907" s="57">
        <f>IFERROR(IF(M907="ICCP- ICOCIV",VLOOKUP(H907,'INDICES-ICOCIV'!$A$1:$B$313,2,0),IF(M907="IPC",VLOOKUP(H907,'INDICES IPC'!$A$7:$E$1003,2,0),0)),"")</f>
        <v>0</v>
      </c>
      <c r="J907" s="79"/>
      <c r="K907" s="57">
        <f>IFERROR(IF(M907="ICCP- ICOCIV",VLOOKUP(J907,'INDICES-ICOCIV'!$A$1:$B$307,2,0),IF(M907="IPC",VLOOKUP(J907,'INDICES IPC'!$A$7:$E$1003,2,0),0)),"")</f>
        <v>0</v>
      </c>
      <c r="L907" s="58" t="str">
        <f t="shared" si="41"/>
        <v/>
      </c>
      <c r="M907" s="82"/>
      <c r="N907" s="233">
        <f t="shared" si="42"/>
        <v>0</v>
      </c>
    </row>
    <row r="908" spans="3:14" ht="15.75" x14ac:dyDescent="0.2">
      <c r="C908" s="14">
        <f t="shared" si="43"/>
        <v>861</v>
      </c>
      <c r="D908" s="77"/>
      <c r="E908" s="77"/>
      <c r="F908" s="77"/>
      <c r="G908" s="81"/>
      <c r="H908" s="79"/>
      <c r="I908" s="57">
        <f>IFERROR(IF(M908="ICCP- ICOCIV",VLOOKUP(H908,'INDICES-ICOCIV'!$A$1:$B$313,2,0),IF(M908="IPC",VLOOKUP(H908,'INDICES IPC'!$A$7:$E$1003,2,0),0)),"")</f>
        <v>0</v>
      </c>
      <c r="J908" s="79"/>
      <c r="K908" s="57">
        <f>IFERROR(IF(M908="ICCP- ICOCIV",VLOOKUP(J908,'INDICES-ICOCIV'!$A$1:$B$307,2,0),IF(M908="IPC",VLOOKUP(J908,'INDICES IPC'!$A$7:$E$1003,2,0),0)),"")</f>
        <v>0</v>
      </c>
      <c r="L908" s="58" t="str">
        <f t="shared" ref="L908:L971" si="44">+IFERROR((K908/I908),"")</f>
        <v/>
      </c>
      <c r="M908" s="82"/>
      <c r="N908" s="233">
        <f t="shared" si="42"/>
        <v>0</v>
      </c>
    </row>
    <row r="909" spans="3:14" ht="15.75" x14ac:dyDescent="0.2">
      <c r="C909" s="14">
        <f t="shared" si="43"/>
        <v>862</v>
      </c>
      <c r="D909" s="77"/>
      <c r="E909" s="77"/>
      <c r="F909" s="77"/>
      <c r="G909" s="81"/>
      <c r="H909" s="79"/>
      <c r="I909" s="57">
        <f>IFERROR(IF(M909="ICCP- ICOCIV",VLOOKUP(H909,'INDICES-ICOCIV'!$A$1:$B$313,2,0),IF(M909="IPC",VLOOKUP(H909,'INDICES IPC'!$A$7:$E$1003,2,0),0)),"")</f>
        <v>0</v>
      </c>
      <c r="J909" s="79"/>
      <c r="K909" s="57">
        <f>IFERROR(IF(M909="ICCP- ICOCIV",VLOOKUP(J909,'INDICES-ICOCIV'!$A$1:$B$307,2,0),IF(M909="IPC",VLOOKUP(J909,'INDICES IPC'!$A$7:$E$1003,2,0),0)),"")</f>
        <v>0</v>
      </c>
      <c r="L909" s="58" t="str">
        <f t="shared" si="44"/>
        <v/>
      </c>
      <c r="M909" s="82"/>
      <c r="N909" s="233">
        <f t="shared" si="42"/>
        <v>0</v>
      </c>
    </row>
    <row r="910" spans="3:14" ht="15.75" x14ac:dyDescent="0.2">
      <c r="C910" s="14">
        <f t="shared" si="43"/>
        <v>863</v>
      </c>
      <c r="D910" s="77"/>
      <c r="E910" s="77"/>
      <c r="F910" s="77"/>
      <c r="G910" s="81"/>
      <c r="H910" s="79"/>
      <c r="I910" s="57">
        <f>IFERROR(IF(M910="ICCP- ICOCIV",VLOOKUP(H910,'INDICES-ICOCIV'!$A$1:$B$313,2,0),IF(M910="IPC",VLOOKUP(H910,'INDICES IPC'!$A$7:$E$1003,2,0),0)),"")</f>
        <v>0</v>
      </c>
      <c r="J910" s="79"/>
      <c r="K910" s="57">
        <f>IFERROR(IF(M910="ICCP- ICOCIV",VLOOKUP(J910,'INDICES-ICOCIV'!$A$1:$B$307,2,0),IF(M910="IPC",VLOOKUP(J910,'INDICES IPC'!$A$7:$E$1003,2,0),0)),"")</f>
        <v>0</v>
      </c>
      <c r="L910" s="58" t="str">
        <f t="shared" si="44"/>
        <v/>
      </c>
      <c r="M910" s="82"/>
      <c r="N910" s="233">
        <f t="shared" si="42"/>
        <v>0</v>
      </c>
    </row>
    <row r="911" spans="3:14" ht="15.75" x14ac:dyDescent="0.2">
      <c r="C911" s="14">
        <f t="shared" si="43"/>
        <v>864</v>
      </c>
      <c r="D911" s="77"/>
      <c r="E911" s="77"/>
      <c r="F911" s="77"/>
      <c r="G911" s="81"/>
      <c r="H911" s="79"/>
      <c r="I911" s="57">
        <f>IFERROR(IF(M911="ICCP- ICOCIV",VLOOKUP(H911,'INDICES-ICOCIV'!$A$1:$B$313,2,0),IF(M911="IPC",VLOOKUP(H911,'INDICES IPC'!$A$7:$E$1003,2,0),0)),"")</f>
        <v>0</v>
      </c>
      <c r="J911" s="79"/>
      <c r="K911" s="57">
        <f>IFERROR(IF(M911="ICCP- ICOCIV",VLOOKUP(J911,'INDICES-ICOCIV'!$A$1:$B$307,2,0),IF(M911="IPC",VLOOKUP(J911,'INDICES IPC'!$A$7:$E$1003,2,0),0)),"")</f>
        <v>0</v>
      </c>
      <c r="L911" s="58" t="str">
        <f t="shared" si="44"/>
        <v/>
      </c>
      <c r="M911" s="82"/>
      <c r="N911" s="233">
        <f t="shared" si="42"/>
        <v>0</v>
      </c>
    </row>
    <row r="912" spans="3:14" ht="15.75" x14ac:dyDescent="0.2">
      <c r="C912" s="14">
        <f t="shared" si="43"/>
        <v>865</v>
      </c>
      <c r="D912" s="77"/>
      <c r="E912" s="77"/>
      <c r="F912" s="77"/>
      <c r="G912" s="81"/>
      <c r="H912" s="79"/>
      <c r="I912" s="57">
        <f>IFERROR(IF(M912="ICCP- ICOCIV",VLOOKUP(H912,'INDICES-ICOCIV'!$A$1:$B$313,2,0),IF(M912="IPC",VLOOKUP(H912,'INDICES IPC'!$A$7:$E$1003,2,0),0)),"")</f>
        <v>0</v>
      </c>
      <c r="J912" s="79"/>
      <c r="K912" s="57">
        <f>IFERROR(IF(M912="ICCP- ICOCIV",VLOOKUP(J912,'INDICES-ICOCIV'!$A$1:$B$307,2,0),IF(M912="IPC",VLOOKUP(J912,'INDICES IPC'!$A$7:$E$1003,2,0),0)),"")</f>
        <v>0</v>
      </c>
      <c r="L912" s="58" t="str">
        <f t="shared" si="44"/>
        <v/>
      </c>
      <c r="M912" s="82"/>
      <c r="N912" s="233">
        <f t="shared" si="42"/>
        <v>0</v>
      </c>
    </row>
    <row r="913" spans="3:14" ht="15.75" x14ac:dyDescent="0.2">
      <c r="C913" s="14">
        <f t="shared" si="43"/>
        <v>866</v>
      </c>
      <c r="D913" s="77"/>
      <c r="E913" s="77"/>
      <c r="F913" s="77"/>
      <c r="G913" s="81"/>
      <c r="H913" s="79"/>
      <c r="I913" s="57">
        <f>IFERROR(IF(M913="ICCP- ICOCIV",VLOOKUP(H913,'INDICES-ICOCIV'!$A$1:$B$313,2,0),IF(M913="IPC",VLOOKUP(H913,'INDICES IPC'!$A$7:$E$1003,2,0),0)),"")</f>
        <v>0</v>
      </c>
      <c r="J913" s="79"/>
      <c r="K913" s="57">
        <f>IFERROR(IF(M913="ICCP- ICOCIV",VLOOKUP(J913,'INDICES-ICOCIV'!$A$1:$B$307,2,0),IF(M913="IPC",VLOOKUP(J913,'INDICES IPC'!$A$7:$E$1003,2,0),0)),"")</f>
        <v>0</v>
      </c>
      <c r="L913" s="58" t="str">
        <f t="shared" si="44"/>
        <v/>
      </c>
      <c r="M913" s="82"/>
      <c r="N913" s="233">
        <f t="shared" ref="N913:N976" si="45">IFERROR(G913*L913,0)</f>
        <v>0</v>
      </c>
    </row>
    <row r="914" spans="3:14" ht="15.75" x14ac:dyDescent="0.2">
      <c r="C914" s="14">
        <f t="shared" ref="C914:C977" si="46">+C913+1</f>
        <v>867</v>
      </c>
      <c r="D914" s="77"/>
      <c r="E914" s="77"/>
      <c r="F914" s="77"/>
      <c r="G914" s="81"/>
      <c r="H914" s="79"/>
      <c r="I914" s="57">
        <f>IFERROR(IF(M914="ICCP- ICOCIV",VLOOKUP(H914,'INDICES-ICOCIV'!$A$1:$B$313,2,0),IF(M914="IPC",VLOOKUP(H914,'INDICES IPC'!$A$7:$E$1003,2,0),0)),"")</f>
        <v>0</v>
      </c>
      <c r="J914" s="79"/>
      <c r="K914" s="57">
        <f>IFERROR(IF(M914="ICCP- ICOCIV",VLOOKUP(J914,'INDICES-ICOCIV'!$A$1:$B$307,2,0),IF(M914="IPC",VLOOKUP(J914,'INDICES IPC'!$A$7:$E$1003,2,0),0)),"")</f>
        <v>0</v>
      </c>
      <c r="L914" s="58" t="str">
        <f t="shared" si="44"/>
        <v/>
      </c>
      <c r="M914" s="82"/>
      <c r="N914" s="233">
        <f t="shared" si="45"/>
        <v>0</v>
      </c>
    </row>
    <row r="915" spans="3:14" ht="15.75" x14ac:dyDescent="0.2">
      <c r="C915" s="14">
        <f t="shared" si="46"/>
        <v>868</v>
      </c>
      <c r="D915" s="77"/>
      <c r="E915" s="77"/>
      <c r="F915" s="77"/>
      <c r="G915" s="81"/>
      <c r="H915" s="79"/>
      <c r="I915" s="57">
        <f>IFERROR(IF(M915="ICCP- ICOCIV",VLOOKUP(H915,'INDICES-ICOCIV'!$A$1:$B$313,2,0),IF(M915="IPC",VLOOKUP(H915,'INDICES IPC'!$A$7:$E$1003,2,0),0)),"")</f>
        <v>0</v>
      </c>
      <c r="J915" s="79"/>
      <c r="K915" s="57">
        <f>IFERROR(IF(M915="ICCP- ICOCIV",VLOOKUP(J915,'INDICES-ICOCIV'!$A$1:$B$307,2,0),IF(M915="IPC",VLOOKUP(J915,'INDICES IPC'!$A$7:$E$1003,2,0),0)),"")</f>
        <v>0</v>
      </c>
      <c r="L915" s="58" t="str">
        <f t="shared" si="44"/>
        <v/>
      </c>
      <c r="M915" s="82"/>
      <c r="N915" s="233">
        <f t="shared" si="45"/>
        <v>0</v>
      </c>
    </row>
    <row r="916" spans="3:14" ht="15.75" x14ac:dyDescent="0.2">
      <c r="C916" s="14">
        <f t="shared" si="46"/>
        <v>869</v>
      </c>
      <c r="D916" s="77"/>
      <c r="E916" s="77"/>
      <c r="F916" s="77"/>
      <c r="G916" s="81"/>
      <c r="H916" s="79"/>
      <c r="I916" s="57">
        <f>IFERROR(IF(M916="ICCP- ICOCIV",VLOOKUP(H916,'INDICES-ICOCIV'!$A$1:$B$313,2,0),IF(M916="IPC",VLOOKUP(H916,'INDICES IPC'!$A$7:$E$1003,2,0),0)),"")</f>
        <v>0</v>
      </c>
      <c r="J916" s="79"/>
      <c r="K916" s="57">
        <f>IFERROR(IF(M916="ICCP- ICOCIV",VLOOKUP(J916,'INDICES-ICOCIV'!$A$1:$B$307,2,0),IF(M916="IPC",VLOOKUP(J916,'INDICES IPC'!$A$7:$E$1003,2,0),0)),"")</f>
        <v>0</v>
      </c>
      <c r="L916" s="58" t="str">
        <f t="shared" si="44"/>
        <v/>
      </c>
      <c r="M916" s="82"/>
      <c r="N916" s="233">
        <f t="shared" si="45"/>
        <v>0</v>
      </c>
    </row>
    <row r="917" spans="3:14" ht="15.75" x14ac:dyDescent="0.2">
      <c r="C917" s="14">
        <f t="shared" si="46"/>
        <v>870</v>
      </c>
      <c r="D917" s="77"/>
      <c r="E917" s="77"/>
      <c r="F917" s="77"/>
      <c r="G917" s="81"/>
      <c r="H917" s="79"/>
      <c r="I917" s="57">
        <f>IFERROR(IF(M917="ICCP- ICOCIV",VLOOKUP(H917,'INDICES-ICOCIV'!$A$1:$B$313,2,0),IF(M917="IPC",VLOOKUP(H917,'INDICES IPC'!$A$7:$E$1003,2,0),0)),"")</f>
        <v>0</v>
      </c>
      <c r="J917" s="79"/>
      <c r="K917" s="57">
        <f>IFERROR(IF(M917="ICCP- ICOCIV",VLOOKUP(J917,'INDICES-ICOCIV'!$A$1:$B$307,2,0),IF(M917="IPC",VLOOKUP(J917,'INDICES IPC'!$A$7:$E$1003,2,0),0)),"")</f>
        <v>0</v>
      </c>
      <c r="L917" s="58" t="str">
        <f t="shared" si="44"/>
        <v/>
      </c>
      <c r="M917" s="82"/>
      <c r="N917" s="233">
        <f t="shared" si="45"/>
        <v>0</v>
      </c>
    </row>
    <row r="918" spans="3:14" ht="15.75" x14ac:dyDescent="0.2">
      <c r="C918" s="14">
        <f t="shared" si="46"/>
        <v>871</v>
      </c>
      <c r="D918" s="77"/>
      <c r="E918" s="77"/>
      <c r="F918" s="77"/>
      <c r="G918" s="81"/>
      <c r="H918" s="79"/>
      <c r="I918" s="57">
        <f>IFERROR(IF(M918="ICCP- ICOCIV",VLOOKUP(H918,'INDICES-ICOCIV'!$A$1:$B$313,2,0),IF(M918="IPC",VLOOKUP(H918,'INDICES IPC'!$A$7:$E$1003,2,0),0)),"")</f>
        <v>0</v>
      </c>
      <c r="J918" s="79"/>
      <c r="K918" s="57">
        <f>IFERROR(IF(M918="ICCP- ICOCIV",VLOOKUP(J918,'INDICES-ICOCIV'!$A$1:$B$307,2,0),IF(M918="IPC",VLOOKUP(J918,'INDICES IPC'!$A$7:$E$1003,2,0),0)),"")</f>
        <v>0</v>
      </c>
      <c r="L918" s="58" t="str">
        <f t="shared" si="44"/>
        <v/>
      </c>
      <c r="M918" s="82"/>
      <c r="N918" s="233">
        <f t="shared" si="45"/>
        <v>0</v>
      </c>
    </row>
    <row r="919" spans="3:14" ht="15.75" x14ac:dyDescent="0.2">
      <c r="C919" s="14">
        <f t="shared" si="46"/>
        <v>872</v>
      </c>
      <c r="D919" s="77"/>
      <c r="E919" s="77"/>
      <c r="F919" s="77"/>
      <c r="G919" s="81"/>
      <c r="H919" s="79"/>
      <c r="I919" s="57">
        <f>IFERROR(IF(M919="ICCP- ICOCIV",VLOOKUP(H919,'INDICES-ICOCIV'!$A$1:$B$313,2,0),IF(M919="IPC",VLOOKUP(H919,'INDICES IPC'!$A$7:$E$1003,2,0),0)),"")</f>
        <v>0</v>
      </c>
      <c r="J919" s="79"/>
      <c r="K919" s="57">
        <f>IFERROR(IF(M919="ICCP- ICOCIV",VLOOKUP(J919,'INDICES-ICOCIV'!$A$1:$B$307,2,0),IF(M919="IPC",VLOOKUP(J919,'INDICES IPC'!$A$7:$E$1003,2,0),0)),"")</f>
        <v>0</v>
      </c>
      <c r="L919" s="58" t="str">
        <f t="shared" si="44"/>
        <v/>
      </c>
      <c r="M919" s="82"/>
      <c r="N919" s="233">
        <f t="shared" si="45"/>
        <v>0</v>
      </c>
    </row>
    <row r="920" spans="3:14" ht="15.75" x14ac:dyDescent="0.2">
      <c r="C920" s="14">
        <f t="shared" si="46"/>
        <v>873</v>
      </c>
      <c r="D920" s="77"/>
      <c r="E920" s="77"/>
      <c r="F920" s="77"/>
      <c r="G920" s="81"/>
      <c r="H920" s="79"/>
      <c r="I920" s="57">
        <f>IFERROR(IF(M920="ICCP- ICOCIV",VLOOKUP(H920,'INDICES-ICOCIV'!$A$1:$B$313,2,0),IF(M920="IPC",VLOOKUP(H920,'INDICES IPC'!$A$7:$E$1003,2,0),0)),"")</f>
        <v>0</v>
      </c>
      <c r="J920" s="79"/>
      <c r="K920" s="57">
        <f>IFERROR(IF(M920="ICCP- ICOCIV",VLOOKUP(J920,'INDICES-ICOCIV'!$A$1:$B$307,2,0),IF(M920="IPC",VLOOKUP(J920,'INDICES IPC'!$A$7:$E$1003,2,0),0)),"")</f>
        <v>0</v>
      </c>
      <c r="L920" s="58" t="str">
        <f t="shared" si="44"/>
        <v/>
      </c>
      <c r="M920" s="82"/>
      <c r="N920" s="233">
        <f t="shared" si="45"/>
        <v>0</v>
      </c>
    </row>
    <row r="921" spans="3:14" ht="15.75" x14ac:dyDescent="0.2">
      <c r="C921" s="14">
        <f t="shared" si="46"/>
        <v>874</v>
      </c>
      <c r="D921" s="77"/>
      <c r="E921" s="77"/>
      <c r="F921" s="77"/>
      <c r="G921" s="81"/>
      <c r="H921" s="79"/>
      <c r="I921" s="57">
        <f>IFERROR(IF(M921="ICCP- ICOCIV",VLOOKUP(H921,'INDICES-ICOCIV'!$A$1:$B$313,2,0),IF(M921="IPC",VLOOKUP(H921,'INDICES IPC'!$A$7:$E$1003,2,0),0)),"")</f>
        <v>0</v>
      </c>
      <c r="J921" s="79"/>
      <c r="K921" s="57">
        <f>IFERROR(IF(M921="ICCP- ICOCIV",VLOOKUP(J921,'INDICES-ICOCIV'!$A$1:$B$307,2,0),IF(M921="IPC",VLOOKUP(J921,'INDICES IPC'!$A$7:$E$1003,2,0),0)),"")</f>
        <v>0</v>
      </c>
      <c r="L921" s="58" t="str">
        <f t="shared" si="44"/>
        <v/>
      </c>
      <c r="M921" s="82"/>
      <c r="N921" s="233">
        <f t="shared" si="45"/>
        <v>0</v>
      </c>
    </row>
    <row r="922" spans="3:14" ht="15.75" x14ac:dyDescent="0.2">
      <c r="C922" s="14">
        <f t="shared" si="46"/>
        <v>875</v>
      </c>
      <c r="D922" s="77"/>
      <c r="E922" s="77"/>
      <c r="F922" s="77"/>
      <c r="G922" s="81"/>
      <c r="H922" s="79"/>
      <c r="I922" s="57">
        <f>IFERROR(IF(M922="ICCP- ICOCIV",VLOOKUP(H922,'INDICES-ICOCIV'!$A$1:$B$313,2,0),IF(M922="IPC",VLOOKUP(H922,'INDICES IPC'!$A$7:$E$1003,2,0),0)),"")</f>
        <v>0</v>
      </c>
      <c r="J922" s="79"/>
      <c r="K922" s="57">
        <f>IFERROR(IF(M922="ICCP- ICOCIV",VLOOKUP(J922,'INDICES-ICOCIV'!$A$1:$B$307,2,0),IF(M922="IPC",VLOOKUP(J922,'INDICES IPC'!$A$7:$E$1003,2,0),0)),"")</f>
        <v>0</v>
      </c>
      <c r="L922" s="58" t="str">
        <f t="shared" si="44"/>
        <v/>
      </c>
      <c r="M922" s="82"/>
      <c r="N922" s="233">
        <f t="shared" si="45"/>
        <v>0</v>
      </c>
    </row>
    <row r="923" spans="3:14" ht="15.75" x14ac:dyDescent="0.2">
      <c r="C923" s="14">
        <f t="shared" si="46"/>
        <v>876</v>
      </c>
      <c r="D923" s="77"/>
      <c r="E923" s="77"/>
      <c r="F923" s="77"/>
      <c r="G923" s="81"/>
      <c r="H923" s="79"/>
      <c r="I923" s="57">
        <f>IFERROR(IF(M923="ICCP- ICOCIV",VLOOKUP(H923,'INDICES-ICOCIV'!$A$1:$B$313,2,0),IF(M923="IPC",VLOOKUP(H923,'INDICES IPC'!$A$7:$E$1003,2,0),0)),"")</f>
        <v>0</v>
      </c>
      <c r="J923" s="79"/>
      <c r="K923" s="57">
        <f>IFERROR(IF(M923="ICCP- ICOCIV",VLOOKUP(J923,'INDICES-ICOCIV'!$A$1:$B$307,2,0),IF(M923="IPC",VLOOKUP(J923,'INDICES IPC'!$A$7:$E$1003,2,0),0)),"")</f>
        <v>0</v>
      </c>
      <c r="L923" s="58" t="str">
        <f t="shared" si="44"/>
        <v/>
      </c>
      <c r="M923" s="82"/>
      <c r="N923" s="233">
        <f t="shared" si="45"/>
        <v>0</v>
      </c>
    </row>
    <row r="924" spans="3:14" ht="15.75" x14ac:dyDescent="0.2">
      <c r="C924" s="14">
        <f t="shared" si="46"/>
        <v>877</v>
      </c>
      <c r="D924" s="77"/>
      <c r="E924" s="77"/>
      <c r="F924" s="77"/>
      <c r="G924" s="81"/>
      <c r="H924" s="79"/>
      <c r="I924" s="57">
        <f>IFERROR(IF(M924="ICCP- ICOCIV",VLOOKUP(H924,'INDICES-ICOCIV'!$A$1:$B$313,2,0),IF(M924="IPC",VLOOKUP(H924,'INDICES IPC'!$A$7:$E$1003,2,0),0)),"")</f>
        <v>0</v>
      </c>
      <c r="J924" s="79"/>
      <c r="K924" s="57">
        <f>IFERROR(IF(M924="ICCP- ICOCIV",VLOOKUP(J924,'INDICES-ICOCIV'!$A$1:$B$307,2,0),IF(M924="IPC",VLOOKUP(J924,'INDICES IPC'!$A$7:$E$1003,2,0),0)),"")</f>
        <v>0</v>
      </c>
      <c r="L924" s="58" t="str">
        <f t="shared" si="44"/>
        <v/>
      </c>
      <c r="M924" s="82"/>
      <c r="N924" s="233">
        <f t="shared" si="45"/>
        <v>0</v>
      </c>
    </row>
    <row r="925" spans="3:14" ht="15.75" x14ac:dyDescent="0.2">
      <c r="C925" s="14">
        <f t="shared" si="46"/>
        <v>878</v>
      </c>
      <c r="D925" s="77"/>
      <c r="E925" s="77"/>
      <c r="F925" s="77"/>
      <c r="G925" s="81"/>
      <c r="H925" s="79"/>
      <c r="I925" s="57">
        <f>IFERROR(IF(M925="ICCP- ICOCIV",VLOOKUP(H925,'INDICES-ICOCIV'!$A$1:$B$313,2,0),IF(M925="IPC",VLOOKUP(H925,'INDICES IPC'!$A$7:$E$1003,2,0),0)),"")</f>
        <v>0</v>
      </c>
      <c r="J925" s="79"/>
      <c r="K925" s="57">
        <f>IFERROR(IF(M925="ICCP- ICOCIV",VLOOKUP(J925,'INDICES-ICOCIV'!$A$1:$B$307,2,0),IF(M925="IPC",VLOOKUP(J925,'INDICES IPC'!$A$7:$E$1003,2,0),0)),"")</f>
        <v>0</v>
      </c>
      <c r="L925" s="58" t="str">
        <f t="shared" si="44"/>
        <v/>
      </c>
      <c r="M925" s="82"/>
      <c r="N925" s="233">
        <f t="shared" si="45"/>
        <v>0</v>
      </c>
    </row>
    <row r="926" spans="3:14" ht="15.75" x14ac:dyDescent="0.2">
      <c r="C926" s="14">
        <f t="shared" si="46"/>
        <v>879</v>
      </c>
      <c r="D926" s="77"/>
      <c r="E926" s="77"/>
      <c r="F926" s="77"/>
      <c r="G926" s="81"/>
      <c r="H926" s="79"/>
      <c r="I926" s="57">
        <f>IFERROR(IF(M926="ICCP- ICOCIV",VLOOKUP(H926,'INDICES-ICOCIV'!$A$1:$B$313,2,0),IF(M926="IPC",VLOOKUP(H926,'INDICES IPC'!$A$7:$E$1003,2,0),0)),"")</f>
        <v>0</v>
      </c>
      <c r="J926" s="79"/>
      <c r="K926" s="57">
        <f>IFERROR(IF(M926="ICCP- ICOCIV",VLOOKUP(J926,'INDICES-ICOCIV'!$A$1:$B$307,2,0),IF(M926="IPC",VLOOKUP(J926,'INDICES IPC'!$A$7:$E$1003,2,0),0)),"")</f>
        <v>0</v>
      </c>
      <c r="L926" s="58" t="str">
        <f t="shared" si="44"/>
        <v/>
      </c>
      <c r="M926" s="82"/>
      <c r="N926" s="233">
        <f t="shared" si="45"/>
        <v>0</v>
      </c>
    </row>
    <row r="927" spans="3:14" ht="15.75" x14ac:dyDescent="0.2">
      <c r="C927" s="14">
        <f t="shared" si="46"/>
        <v>880</v>
      </c>
      <c r="D927" s="77"/>
      <c r="E927" s="77"/>
      <c r="F927" s="77"/>
      <c r="G927" s="81"/>
      <c r="H927" s="79"/>
      <c r="I927" s="57">
        <f>IFERROR(IF(M927="ICCP- ICOCIV",VLOOKUP(H927,'INDICES-ICOCIV'!$A$1:$B$313,2,0),IF(M927="IPC",VLOOKUP(H927,'INDICES IPC'!$A$7:$E$1003,2,0),0)),"")</f>
        <v>0</v>
      </c>
      <c r="J927" s="79"/>
      <c r="K927" s="57">
        <f>IFERROR(IF(M927="ICCP- ICOCIV",VLOOKUP(J927,'INDICES-ICOCIV'!$A$1:$B$307,2,0),IF(M927="IPC",VLOOKUP(J927,'INDICES IPC'!$A$7:$E$1003,2,0),0)),"")</f>
        <v>0</v>
      </c>
      <c r="L927" s="58" t="str">
        <f t="shared" si="44"/>
        <v/>
      </c>
      <c r="M927" s="82"/>
      <c r="N927" s="233">
        <f t="shared" si="45"/>
        <v>0</v>
      </c>
    </row>
    <row r="928" spans="3:14" ht="15.75" x14ac:dyDescent="0.2">
      <c r="C928" s="14">
        <f t="shared" si="46"/>
        <v>881</v>
      </c>
      <c r="D928" s="77"/>
      <c r="E928" s="77"/>
      <c r="F928" s="77"/>
      <c r="G928" s="81"/>
      <c r="H928" s="79"/>
      <c r="I928" s="57">
        <f>IFERROR(IF(M928="ICCP- ICOCIV",VLOOKUP(H928,'INDICES-ICOCIV'!$A$1:$B$313,2,0),IF(M928="IPC",VLOOKUP(H928,'INDICES IPC'!$A$7:$E$1003,2,0),0)),"")</f>
        <v>0</v>
      </c>
      <c r="J928" s="79"/>
      <c r="K928" s="57">
        <f>IFERROR(IF(M928="ICCP- ICOCIV",VLOOKUP(J928,'INDICES-ICOCIV'!$A$1:$B$307,2,0),IF(M928="IPC",VLOOKUP(J928,'INDICES IPC'!$A$7:$E$1003,2,0),0)),"")</f>
        <v>0</v>
      </c>
      <c r="L928" s="58" t="str">
        <f t="shared" si="44"/>
        <v/>
      </c>
      <c r="M928" s="82"/>
      <c r="N928" s="233">
        <f t="shared" si="45"/>
        <v>0</v>
      </c>
    </row>
    <row r="929" spans="3:14" ht="15.75" x14ac:dyDescent="0.2">
      <c r="C929" s="14">
        <f t="shared" si="46"/>
        <v>882</v>
      </c>
      <c r="D929" s="77"/>
      <c r="E929" s="77"/>
      <c r="F929" s="77"/>
      <c r="G929" s="81"/>
      <c r="H929" s="79"/>
      <c r="I929" s="57">
        <f>IFERROR(IF(M929="ICCP- ICOCIV",VLOOKUP(H929,'INDICES-ICOCIV'!$A$1:$B$313,2,0),IF(M929="IPC",VLOOKUP(H929,'INDICES IPC'!$A$7:$E$1003,2,0),0)),"")</f>
        <v>0</v>
      </c>
      <c r="J929" s="79"/>
      <c r="K929" s="57">
        <f>IFERROR(IF(M929="ICCP- ICOCIV",VLOOKUP(J929,'INDICES-ICOCIV'!$A$1:$B$307,2,0),IF(M929="IPC",VLOOKUP(J929,'INDICES IPC'!$A$7:$E$1003,2,0),0)),"")</f>
        <v>0</v>
      </c>
      <c r="L929" s="58" t="str">
        <f t="shared" si="44"/>
        <v/>
      </c>
      <c r="M929" s="82"/>
      <c r="N929" s="233">
        <f t="shared" si="45"/>
        <v>0</v>
      </c>
    </row>
    <row r="930" spans="3:14" ht="15.75" x14ac:dyDescent="0.2">
      <c r="C930" s="14">
        <f t="shared" si="46"/>
        <v>883</v>
      </c>
      <c r="D930" s="77"/>
      <c r="E930" s="77"/>
      <c r="F930" s="77"/>
      <c r="G930" s="81"/>
      <c r="H930" s="79"/>
      <c r="I930" s="57">
        <f>IFERROR(IF(M930="ICCP- ICOCIV",VLOOKUP(H930,'INDICES-ICOCIV'!$A$1:$B$313,2,0),IF(M930="IPC",VLOOKUP(H930,'INDICES IPC'!$A$7:$E$1003,2,0),0)),"")</f>
        <v>0</v>
      </c>
      <c r="J930" s="79"/>
      <c r="K930" s="57">
        <f>IFERROR(IF(M930="ICCP- ICOCIV",VLOOKUP(J930,'INDICES-ICOCIV'!$A$1:$B$307,2,0),IF(M930="IPC",VLOOKUP(J930,'INDICES IPC'!$A$7:$E$1003,2,0),0)),"")</f>
        <v>0</v>
      </c>
      <c r="L930" s="58" t="str">
        <f t="shared" si="44"/>
        <v/>
      </c>
      <c r="M930" s="82"/>
      <c r="N930" s="233">
        <f t="shared" si="45"/>
        <v>0</v>
      </c>
    </row>
    <row r="931" spans="3:14" ht="15.75" x14ac:dyDescent="0.2">
      <c r="C931" s="14">
        <f t="shared" si="46"/>
        <v>884</v>
      </c>
      <c r="D931" s="77"/>
      <c r="E931" s="77"/>
      <c r="F931" s="77"/>
      <c r="G931" s="81"/>
      <c r="H931" s="79"/>
      <c r="I931" s="57">
        <f>IFERROR(IF(M931="ICCP- ICOCIV",VLOOKUP(H931,'INDICES-ICOCIV'!$A$1:$B$313,2,0),IF(M931="IPC",VLOOKUP(H931,'INDICES IPC'!$A$7:$E$1003,2,0),0)),"")</f>
        <v>0</v>
      </c>
      <c r="J931" s="79"/>
      <c r="K931" s="57">
        <f>IFERROR(IF(M931="ICCP- ICOCIV",VLOOKUP(J931,'INDICES-ICOCIV'!$A$1:$B$307,2,0),IF(M931="IPC",VLOOKUP(J931,'INDICES IPC'!$A$7:$E$1003,2,0),0)),"")</f>
        <v>0</v>
      </c>
      <c r="L931" s="58" t="str">
        <f t="shared" si="44"/>
        <v/>
      </c>
      <c r="M931" s="82"/>
      <c r="N931" s="233">
        <f t="shared" si="45"/>
        <v>0</v>
      </c>
    </row>
    <row r="932" spans="3:14" ht="15.75" x14ac:dyDescent="0.2">
      <c r="C932" s="14">
        <f t="shared" si="46"/>
        <v>885</v>
      </c>
      <c r="D932" s="77"/>
      <c r="E932" s="77"/>
      <c r="F932" s="77"/>
      <c r="G932" s="81"/>
      <c r="H932" s="79"/>
      <c r="I932" s="57">
        <f>IFERROR(IF(M932="ICCP- ICOCIV",VLOOKUP(H932,'INDICES-ICOCIV'!$A$1:$B$313,2,0),IF(M932="IPC",VLOOKUP(H932,'INDICES IPC'!$A$7:$E$1003,2,0),0)),"")</f>
        <v>0</v>
      </c>
      <c r="J932" s="79"/>
      <c r="K932" s="57">
        <f>IFERROR(IF(M932="ICCP- ICOCIV",VLOOKUP(J932,'INDICES-ICOCIV'!$A$1:$B$307,2,0),IF(M932="IPC",VLOOKUP(J932,'INDICES IPC'!$A$7:$E$1003,2,0),0)),"")</f>
        <v>0</v>
      </c>
      <c r="L932" s="58" t="str">
        <f t="shared" si="44"/>
        <v/>
      </c>
      <c r="M932" s="82"/>
      <c r="N932" s="233">
        <f t="shared" si="45"/>
        <v>0</v>
      </c>
    </row>
    <row r="933" spans="3:14" ht="15.75" x14ac:dyDescent="0.2">
      <c r="C933" s="14">
        <f t="shared" si="46"/>
        <v>886</v>
      </c>
      <c r="D933" s="77"/>
      <c r="E933" s="77"/>
      <c r="F933" s="77"/>
      <c r="G933" s="81"/>
      <c r="H933" s="79"/>
      <c r="I933" s="57">
        <f>IFERROR(IF(M933="ICCP- ICOCIV",VLOOKUP(H933,'INDICES-ICOCIV'!$A$1:$B$313,2,0),IF(M933="IPC",VLOOKUP(H933,'INDICES IPC'!$A$7:$E$1003,2,0),0)),"")</f>
        <v>0</v>
      </c>
      <c r="J933" s="79"/>
      <c r="K933" s="57">
        <f>IFERROR(IF(M933="ICCP- ICOCIV",VLOOKUP(J933,'INDICES-ICOCIV'!$A$1:$B$307,2,0),IF(M933="IPC",VLOOKUP(J933,'INDICES IPC'!$A$7:$E$1003,2,0),0)),"")</f>
        <v>0</v>
      </c>
      <c r="L933" s="58" t="str">
        <f t="shared" si="44"/>
        <v/>
      </c>
      <c r="M933" s="82"/>
      <c r="N933" s="233">
        <f t="shared" si="45"/>
        <v>0</v>
      </c>
    </row>
    <row r="934" spans="3:14" ht="15.75" x14ac:dyDescent="0.2">
      <c r="C934" s="14">
        <f t="shared" si="46"/>
        <v>887</v>
      </c>
      <c r="D934" s="77"/>
      <c r="E934" s="77"/>
      <c r="F934" s="77"/>
      <c r="G934" s="81"/>
      <c r="H934" s="79"/>
      <c r="I934" s="57">
        <f>IFERROR(IF(M934="ICCP- ICOCIV",VLOOKUP(H934,'INDICES-ICOCIV'!$A$1:$B$313,2,0),IF(M934="IPC",VLOOKUP(H934,'INDICES IPC'!$A$7:$E$1003,2,0),0)),"")</f>
        <v>0</v>
      </c>
      <c r="J934" s="79"/>
      <c r="K934" s="57">
        <f>IFERROR(IF(M934="ICCP- ICOCIV",VLOOKUP(J934,'INDICES-ICOCIV'!$A$1:$B$307,2,0),IF(M934="IPC",VLOOKUP(J934,'INDICES IPC'!$A$7:$E$1003,2,0),0)),"")</f>
        <v>0</v>
      </c>
      <c r="L934" s="58" t="str">
        <f t="shared" si="44"/>
        <v/>
      </c>
      <c r="M934" s="82"/>
      <c r="N934" s="233">
        <f t="shared" si="45"/>
        <v>0</v>
      </c>
    </row>
    <row r="935" spans="3:14" ht="15.75" x14ac:dyDescent="0.2">
      <c r="C935" s="14">
        <f t="shared" si="46"/>
        <v>888</v>
      </c>
      <c r="D935" s="77"/>
      <c r="E935" s="77"/>
      <c r="F935" s="77"/>
      <c r="G935" s="81"/>
      <c r="H935" s="79"/>
      <c r="I935" s="57">
        <f>IFERROR(IF(M935="ICCP- ICOCIV",VLOOKUP(H935,'INDICES-ICOCIV'!$A$1:$B$313,2,0),IF(M935="IPC",VLOOKUP(H935,'INDICES IPC'!$A$7:$E$1003,2,0),0)),"")</f>
        <v>0</v>
      </c>
      <c r="J935" s="79"/>
      <c r="K935" s="57">
        <f>IFERROR(IF(M935="ICCP- ICOCIV",VLOOKUP(J935,'INDICES-ICOCIV'!$A$1:$B$307,2,0),IF(M935="IPC",VLOOKUP(J935,'INDICES IPC'!$A$7:$E$1003,2,0),0)),"")</f>
        <v>0</v>
      </c>
      <c r="L935" s="58" t="str">
        <f t="shared" si="44"/>
        <v/>
      </c>
      <c r="M935" s="82"/>
      <c r="N935" s="233">
        <f t="shared" si="45"/>
        <v>0</v>
      </c>
    </row>
    <row r="936" spans="3:14" ht="15.75" x14ac:dyDescent="0.2">
      <c r="C936" s="14">
        <f t="shared" si="46"/>
        <v>889</v>
      </c>
      <c r="D936" s="77"/>
      <c r="E936" s="77"/>
      <c r="F936" s="77"/>
      <c r="G936" s="81"/>
      <c r="H936" s="79"/>
      <c r="I936" s="57">
        <f>IFERROR(IF(M936="ICCP- ICOCIV",VLOOKUP(H936,'INDICES-ICOCIV'!$A$1:$B$313,2,0),IF(M936="IPC",VLOOKUP(H936,'INDICES IPC'!$A$7:$E$1003,2,0),0)),"")</f>
        <v>0</v>
      </c>
      <c r="J936" s="79"/>
      <c r="K936" s="57">
        <f>IFERROR(IF(M936="ICCP- ICOCIV",VLOOKUP(J936,'INDICES-ICOCIV'!$A$1:$B$307,2,0),IF(M936="IPC",VLOOKUP(J936,'INDICES IPC'!$A$7:$E$1003,2,0),0)),"")</f>
        <v>0</v>
      </c>
      <c r="L936" s="58" t="str">
        <f t="shared" si="44"/>
        <v/>
      </c>
      <c r="M936" s="82"/>
      <c r="N936" s="233">
        <f t="shared" si="45"/>
        <v>0</v>
      </c>
    </row>
    <row r="937" spans="3:14" ht="15.75" x14ac:dyDescent="0.2">
      <c r="C937" s="14">
        <f t="shared" si="46"/>
        <v>890</v>
      </c>
      <c r="D937" s="77"/>
      <c r="E937" s="77"/>
      <c r="F937" s="77"/>
      <c r="G937" s="81"/>
      <c r="H937" s="79"/>
      <c r="I937" s="57">
        <f>IFERROR(IF(M937="ICCP- ICOCIV",VLOOKUP(H937,'INDICES-ICOCIV'!$A$1:$B$313,2,0),IF(M937="IPC",VLOOKUP(H937,'INDICES IPC'!$A$7:$E$1003,2,0),0)),"")</f>
        <v>0</v>
      </c>
      <c r="J937" s="79"/>
      <c r="K937" s="57">
        <f>IFERROR(IF(M937="ICCP- ICOCIV",VLOOKUP(J937,'INDICES-ICOCIV'!$A$1:$B$307,2,0),IF(M937="IPC",VLOOKUP(J937,'INDICES IPC'!$A$7:$E$1003,2,0),0)),"")</f>
        <v>0</v>
      </c>
      <c r="L937" s="58" t="str">
        <f t="shared" si="44"/>
        <v/>
      </c>
      <c r="M937" s="82"/>
      <c r="N937" s="233">
        <f t="shared" si="45"/>
        <v>0</v>
      </c>
    </row>
    <row r="938" spans="3:14" ht="15.75" x14ac:dyDescent="0.2">
      <c r="C938" s="14">
        <f t="shared" si="46"/>
        <v>891</v>
      </c>
      <c r="D938" s="77"/>
      <c r="E938" s="77"/>
      <c r="F938" s="77"/>
      <c r="G938" s="81"/>
      <c r="H938" s="79"/>
      <c r="I938" s="57">
        <f>IFERROR(IF(M938="ICCP- ICOCIV",VLOOKUP(H938,'INDICES-ICOCIV'!$A$1:$B$313,2,0),IF(M938="IPC",VLOOKUP(H938,'INDICES IPC'!$A$7:$E$1003,2,0),0)),"")</f>
        <v>0</v>
      </c>
      <c r="J938" s="79"/>
      <c r="K938" s="57">
        <f>IFERROR(IF(M938="ICCP- ICOCIV",VLOOKUP(J938,'INDICES-ICOCIV'!$A$1:$B$307,2,0),IF(M938="IPC",VLOOKUP(J938,'INDICES IPC'!$A$7:$E$1003,2,0),0)),"")</f>
        <v>0</v>
      </c>
      <c r="L938" s="58" t="str">
        <f t="shared" si="44"/>
        <v/>
      </c>
      <c r="M938" s="82"/>
      <c r="N938" s="233">
        <f t="shared" si="45"/>
        <v>0</v>
      </c>
    </row>
    <row r="939" spans="3:14" ht="15.75" x14ac:dyDescent="0.2">
      <c r="C939" s="14">
        <f t="shared" si="46"/>
        <v>892</v>
      </c>
      <c r="D939" s="77"/>
      <c r="E939" s="77"/>
      <c r="F939" s="77"/>
      <c r="G939" s="81"/>
      <c r="H939" s="79"/>
      <c r="I939" s="57">
        <f>IFERROR(IF(M939="ICCP- ICOCIV",VLOOKUP(H939,'INDICES-ICOCIV'!$A$1:$B$313,2,0),IF(M939="IPC",VLOOKUP(H939,'INDICES IPC'!$A$7:$E$1003,2,0),0)),"")</f>
        <v>0</v>
      </c>
      <c r="J939" s="79"/>
      <c r="K939" s="57">
        <f>IFERROR(IF(M939="ICCP- ICOCIV",VLOOKUP(J939,'INDICES-ICOCIV'!$A$1:$B$307,2,0),IF(M939="IPC",VLOOKUP(J939,'INDICES IPC'!$A$7:$E$1003,2,0),0)),"")</f>
        <v>0</v>
      </c>
      <c r="L939" s="58" t="str">
        <f t="shared" si="44"/>
        <v/>
      </c>
      <c r="M939" s="82"/>
      <c r="N939" s="233">
        <f t="shared" si="45"/>
        <v>0</v>
      </c>
    </row>
    <row r="940" spans="3:14" ht="15.75" x14ac:dyDescent="0.2">
      <c r="C940" s="14">
        <f t="shared" si="46"/>
        <v>893</v>
      </c>
      <c r="D940" s="77"/>
      <c r="E940" s="77"/>
      <c r="F940" s="77"/>
      <c r="G940" s="81"/>
      <c r="H940" s="79"/>
      <c r="I940" s="57">
        <f>IFERROR(IF(M940="ICCP- ICOCIV",VLOOKUP(H940,'INDICES-ICOCIV'!$A$1:$B$313,2,0),IF(M940="IPC",VLOOKUP(H940,'INDICES IPC'!$A$7:$E$1003,2,0),0)),"")</f>
        <v>0</v>
      </c>
      <c r="J940" s="79"/>
      <c r="K940" s="57">
        <f>IFERROR(IF(M940="ICCP- ICOCIV",VLOOKUP(J940,'INDICES-ICOCIV'!$A$1:$B$307,2,0),IF(M940="IPC",VLOOKUP(J940,'INDICES IPC'!$A$7:$E$1003,2,0),0)),"")</f>
        <v>0</v>
      </c>
      <c r="L940" s="58" t="str">
        <f t="shared" si="44"/>
        <v/>
      </c>
      <c r="M940" s="82"/>
      <c r="N940" s="233">
        <f t="shared" si="45"/>
        <v>0</v>
      </c>
    </row>
    <row r="941" spans="3:14" ht="15.75" x14ac:dyDescent="0.2">
      <c r="C941" s="14">
        <f t="shared" si="46"/>
        <v>894</v>
      </c>
      <c r="D941" s="77"/>
      <c r="E941" s="77"/>
      <c r="F941" s="77"/>
      <c r="G941" s="81"/>
      <c r="H941" s="79"/>
      <c r="I941" s="57">
        <f>IFERROR(IF(M941="ICCP- ICOCIV",VLOOKUP(H941,'INDICES-ICOCIV'!$A$1:$B$313,2,0),IF(M941="IPC",VLOOKUP(H941,'INDICES IPC'!$A$7:$E$1003,2,0),0)),"")</f>
        <v>0</v>
      </c>
      <c r="J941" s="79"/>
      <c r="K941" s="57">
        <f>IFERROR(IF(M941="ICCP- ICOCIV",VLOOKUP(J941,'INDICES-ICOCIV'!$A$1:$B$307,2,0),IF(M941="IPC",VLOOKUP(J941,'INDICES IPC'!$A$7:$E$1003,2,0),0)),"")</f>
        <v>0</v>
      </c>
      <c r="L941" s="58" t="str">
        <f t="shared" si="44"/>
        <v/>
      </c>
      <c r="M941" s="82"/>
      <c r="N941" s="233">
        <f t="shared" si="45"/>
        <v>0</v>
      </c>
    </row>
    <row r="942" spans="3:14" ht="15.75" x14ac:dyDescent="0.2">
      <c r="C942" s="14">
        <f t="shared" si="46"/>
        <v>895</v>
      </c>
      <c r="D942" s="77"/>
      <c r="E942" s="77"/>
      <c r="F942" s="77"/>
      <c r="G942" s="81"/>
      <c r="H942" s="79"/>
      <c r="I942" s="57">
        <f>IFERROR(IF(M942="ICCP- ICOCIV",VLOOKUP(H942,'INDICES-ICOCIV'!$A$1:$B$313,2,0),IF(M942="IPC",VLOOKUP(H942,'INDICES IPC'!$A$7:$E$1003,2,0),0)),"")</f>
        <v>0</v>
      </c>
      <c r="J942" s="79"/>
      <c r="K942" s="57">
        <f>IFERROR(IF(M942="ICCP- ICOCIV",VLOOKUP(J942,'INDICES-ICOCIV'!$A$1:$B$307,2,0),IF(M942="IPC",VLOOKUP(J942,'INDICES IPC'!$A$7:$E$1003,2,0),0)),"")</f>
        <v>0</v>
      </c>
      <c r="L942" s="58" t="str">
        <f t="shared" si="44"/>
        <v/>
      </c>
      <c r="M942" s="82"/>
      <c r="N942" s="233">
        <f t="shared" si="45"/>
        <v>0</v>
      </c>
    </row>
    <row r="943" spans="3:14" ht="15.75" x14ac:dyDescent="0.2">
      <c r="C943" s="14">
        <f t="shared" si="46"/>
        <v>896</v>
      </c>
      <c r="D943" s="77"/>
      <c r="E943" s="77"/>
      <c r="F943" s="77"/>
      <c r="G943" s="81"/>
      <c r="H943" s="79"/>
      <c r="I943" s="57">
        <f>IFERROR(IF(M943="ICCP- ICOCIV",VLOOKUP(H943,'INDICES-ICOCIV'!$A$1:$B$313,2,0),IF(M943="IPC",VLOOKUP(H943,'INDICES IPC'!$A$7:$E$1003,2,0),0)),"")</f>
        <v>0</v>
      </c>
      <c r="J943" s="79"/>
      <c r="K943" s="57">
        <f>IFERROR(IF(M943="ICCP- ICOCIV",VLOOKUP(J943,'INDICES-ICOCIV'!$A$1:$B$307,2,0),IF(M943="IPC",VLOOKUP(J943,'INDICES IPC'!$A$7:$E$1003,2,0),0)),"")</f>
        <v>0</v>
      </c>
      <c r="L943" s="58" t="str">
        <f t="shared" si="44"/>
        <v/>
      </c>
      <c r="M943" s="82"/>
      <c r="N943" s="233">
        <f t="shared" si="45"/>
        <v>0</v>
      </c>
    </row>
    <row r="944" spans="3:14" ht="15.75" x14ac:dyDescent="0.2">
      <c r="C944" s="14">
        <f t="shared" si="46"/>
        <v>897</v>
      </c>
      <c r="D944" s="77"/>
      <c r="E944" s="77"/>
      <c r="F944" s="77"/>
      <c r="G944" s="81"/>
      <c r="H944" s="79"/>
      <c r="I944" s="57">
        <f>IFERROR(IF(M944="ICCP- ICOCIV",VLOOKUP(H944,'INDICES-ICOCIV'!$A$1:$B$313,2,0),IF(M944="IPC",VLOOKUP(H944,'INDICES IPC'!$A$7:$E$1003,2,0),0)),"")</f>
        <v>0</v>
      </c>
      <c r="J944" s="79"/>
      <c r="K944" s="57">
        <f>IFERROR(IF(M944="ICCP- ICOCIV",VLOOKUP(J944,'INDICES-ICOCIV'!$A$1:$B$307,2,0),IF(M944="IPC",VLOOKUP(J944,'INDICES IPC'!$A$7:$E$1003,2,0),0)),"")</f>
        <v>0</v>
      </c>
      <c r="L944" s="58" t="str">
        <f t="shared" si="44"/>
        <v/>
      </c>
      <c r="M944" s="82"/>
      <c r="N944" s="233">
        <f t="shared" si="45"/>
        <v>0</v>
      </c>
    </row>
    <row r="945" spans="3:14" ht="15.75" x14ac:dyDescent="0.2">
      <c r="C945" s="14">
        <f t="shared" si="46"/>
        <v>898</v>
      </c>
      <c r="D945" s="77"/>
      <c r="E945" s="77"/>
      <c r="F945" s="77"/>
      <c r="G945" s="81"/>
      <c r="H945" s="79"/>
      <c r="I945" s="57">
        <f>IFERROR(IF(M945="ICCP- ICOCIV",VLOOKUP(H945,'INDICES-ICOCIV'!$A$1:$B$313,2,0),IF(M945="IPC",VLOOKUP(H945,'INDICES IPC'!$A$7:$E$1003,2,0),0)),"")</f>
        <v>0</v>
      </c>
      <c r="J945" s="79"/>
      <c r="K945" s="57">
        <f>IFERROR(IF(M945="ICCP- ICOCIV",VLOOKUP(J945,'INDICES-ICOCIV'!$A$1:$B$307,2,0),IF(M945="IPC",VLOOKUP(J945,'INDICES IPC'!$A$7:$E$1003,2,0),0)),"")</f>
        <v>0</v>
      </c>
      <c r="L945" s="58" t="str">
        <f t="shared" si="44"/>
        <v/>
      </c>
      <c r="M945" s="82"/>
      <c r="N945" s="233">
        <f t="shared" si="45"/>
        <v>0</v>
      </c>
    </row>
    <row r="946" spans="3:14" ht="15.75" x14ac:dyDescent="0.2">
      <c r="C946" s="14">
        <f t="shared" si="46"/>
        <v>899</v>
      </c>
      <c r="D946" s="77"/>
      <c r="E946" s="77"/>
      <c r="F946" s="77"/>
      <c r="G946" s="81"/>
      <c r="H946" s="79"/>
      <c r="I946" s="57">
        <f>IFERROR(IF(M946="ICCP- ICOCIV",VLOOKUP(H946,'INDICES-ICOCIV'!$A$1:$B$313,2,0),IF(M946="IPC",VLOOKUP(H946,'INDICES IPC'!$A$7:$E$1003,2,0),0)),"")</f>
        <v>0</v>
      </c>
      <c r="J946" s="79"/>
      <c r="K946" s="57">
        <f>IFERROR(IF(M946="ICCP- ICOCIV",VLOOKUP(J946,'INDICES-ICOCIV'!$A$1:$B$307,2,0),IF(M946="IPC",VLOOKUP(J946,'INDICES IPC'!$A$7:$E$1003,2,0),0)),"")</f>
        <v>0</v>
      </c>
      <c r="L946" s="58" t="str">
        <f t="shared" si="44"/>
        <v/>
      </c>
      <c r="M946" s="82"/>
      <c r="N946" s="233">
        <f t="shared" si="45"/>
        <v>0</v>
      </c>
    </row>
    <row r="947" spans="3:14" ht="15.75" x14ac:dyDescent="0.2">
      <c r="C947" s="14">
        <f t="shared" si="46"/>
        <v>900</v>
      </c>
      <c r="D947" s="77"/>
      <c r="E947" s="77"/>
      <c r="F947" s="77"/>
      <c r="G947" s="81"/>
      <c r="H947" s="79"/>
      <c r="I947" s="57">
        <f>IFERROR(IF(M947="ICCP- ICOCIV",VLOOKUP(H947,'INDICES-ICOCIV'!$A$1:$B$313,2,0),IF(M947="IPC",VLOOKUP(H947,'INDICES IPC'!$A$7:$E$1003,2,0),0)),"")</f>
        <v>0</v>
      </c>
      <c r="J947" s="79"/>
      <c r="K947" s="57">
        <f>IFERROR(IF(M947="ICCP- ICOCIV",VLOOKUP(J947,'INDICES-ICOCIV'!$A$1:$B$307,2,0),IF(M947="IPC",VLOOKUP(J947,'INDICES IPC'!$A$7:$E$1003,2,0),0)),"")</f>
        <v>0</v>
      </c>
      <c r="L947" s="58" t="str">
        <f t="shared" si="44"/>
        <v/>
      </c>
      <c r="M947" s="82"/>
      <c r="N947" s="233">
        <f t="shared" si="45"/>
        <v>0</v>
      </c>
    </row>
    <row r="948" spans="3:14" ht="15.75" x14ac:dyDescent="0.2">
      <c r="C948" s="14">
        <f t="shared" si="46"/>
        <v>901</v>
      </c>
      <c r="D948" s="77"/>
      <c r="E948" s="77"/>
      <c r="F948" s="77"/>
      <c r="G948" s="81"/>
      <c r="H948" s="79"/>
      <c r="I948" s="57">
        <f>IFERROR(IF(M948="ICCP- ICOCIV",VLOOKUP(H948,'INDICES-ICOCIV'!$A$1:$B$313,2,0),IF(M948="IPC",VLOOKUP(H948,'INDICES IPC'!$A$7:$E$1003,2,0),0)),"")</f>
        <v>0</v>
      </c>
      <c r="J948" s="79"/>
      <c r="K948" s="57">
        <f>IFERROR(IF(M948="ICCP- ICOCIV",VLOOKUP(J948,'INDICES-ICOCIV'!$A$1:$B$307,2,0),IF(M948="IPC",VLOOKUP(J948,'INDICES IPC'!$A$7:$E$1003,2,0),0)),"")</f>
        <v>0</v>
      </c>
      <c r="L948" s="58" t="str">
        <f t="shared" si="44"/>
        <v/>
      </c>
      <c r="M948" s="82"/>
      <c r="N948" s="233">
        <f t="shared" si="45"/>
        <v>0</v>
      </c>
    </row>
    <row r="949" spans="3:14" ht="15.75" x14ac:dyDescent="0.2">
      <c r="C949" s="14">
        <f t="shared" si="46"/>
        <v>902</v>
      </c>
      <c r="D949" s="77"/>
      <c r="E949" s="77"/>
      <c r="F949" s="77"/>
      <c r="G949" s="81"/>
      <c r="H949" s="79"/>
      <c r="I949" s="57">
        <f>IFERROR(IF(M949="ICCP- ICOCIV",VLOOKUP(H949,'INDICES-ICOCIV'!$A$1:$B$313,2,0),IF(M949="IPC",VLOOKUP(H949,'INDICES IPC'!$A$7:$E$1003,2,0),0)),"")</f>
        <v>0</v>
      </c>
      <c r="J949" s="79"/>
      <c r="K949" s="57">
        <f>IFERROR(IF(M949="ICCP- ICOCIV",VLOOKUP(J949,'INDICES-ICOCIV'!$A$1:$B$307,2,0),IF(M949="IPC",VLOOKUP(J949,'INDICES IPC'!$A$7:$E$1003,2,0),0)),"")</f>
        <v>0</v>
      </c>
      <c r="L949" s="58" t="str">
        <f t="shared" si="44"/>
        <v/>
      </c>
      <c r="M949" s="82"/>
      <c r="N949" s="233">
        <f t="shared" si="45"/>
        <v>0</v>
      </c>
    </row>
    <row r="950" spans="3:14" ht="15.75" x14ac:dyDescent="0.2">
      <c r="C950" s="14">
        <f t="shared" si="46"/>
        <v>903</v>
      </c>
      <c r="D950" s="77"/>
      <c r="E950" s="77"/>
      <c r="F950" s="77"/>
      <c r="G950" s="81"/>
      <c r="H950" s="79"/>
      <c r="I950" s="57">
        <f>IFERROR(IF(M950="ICCP- ICOCIV",VLOOKUP(H950,'INDICES-ICOCIV'!$A$1:$B$313,2,0),IF(M950="IPC",VLOOKUP(H950,'INDICES IPC'!$A$7:$E$1003,2,0),0)),"")</f>
        <v>0</v>
      </c>
      <c r="J950" s="79"/>
      <c r="K950" s="57">
        <f>IFERROR(IF(M950="ICCP- ICOCIV",VLOOKUP(J950,'INDICES-ICOCIV'!$A$1:$B$307,2,0),IF(M950="IPC",VLOOKUP(J950,'INDICES IPC'!$A$7:$E$1003,2,0),0)),"")</f>
        <v>0</v>
      </c>
      <c r="L950" s="58" t="str">
        <f t="shared" si="44"/>
        <v/>
      </c>
      <c r="M950" s="82"/>
      <c r="N950" s="233">
        <f t="shared" si="45"/>
        <v>0</v>
      </c>
    </row>
    <row r="951" spans="3:14" ht="15.75" x14ac:dyDescent="0.2">
      <c r="C951" s="14">
        <f t="shared" si="46"/>
        <v>904</v>
      </c>
      <c r="D951" s="77"/>
      <c r="E951" s="77"/>
      <c r="F951" s="77"/>
      <c r="G951" s="81"/>
      <c r="H951" s="79"/>
      <c r="I951" s="57">
        <f>IFERROR(IF(M951="ICCP- ICOCIV",VLOOKUP(H951,'INDICES-ICOCIV'!$A$1:$B$313,2,0),IF(M951="IPC",VLOOKUP(H951,'INDICES IPC'!$A$7:$E$1003,2,0),0)),"")</f>
        <v>0</v>
      </c>
      <c r="J951" s="79"/>
      <c r="K951" s="57">
        <f>IFERROR(IF(M951="ICCP- ICOCIV",VLOOKUP(J951,'INDICES-ICOCIV'!$A$1:$B$307,2,0),IF(M951="IPC",VLOOKUP(J951,'INDICES IPC'!$A$7:$E$1003,2,0),0)),"")</f>
        <v>0</v>
      </c>
      <c r="L951" s="58" t="str">
        <f t="shared" si="44"/>
        <v/>
      </c>
      <c r="M951" s="82"/>
      <c r="N951" s="233">
        <f t="shared" si="45"/>
        <v>0</v>
      </c>
    </row>
    <row r="952" spans="3:14" ht="15.75" x14ac:dyDescent="0.2">
      <c r="C952" s="14">
        <f t="shared" si="46"/>
        <v>905</v>
      </c>
      <c r="D952" s="77"/>
      <c r="E952" s="77"/>
      <c r="F952" s="77"/>
      <c r="G952" s="81"/>
      <c r="H952" s="79"/>
      <c r="I952" s="57">
        <f>IFERROR(IF(M952="ICCP- ICOCIV",VLOOKUP(H952,'INDICES-ICOCIV'!$A$1:$B$313,2,0),IF(M952="IPC",VLOOKUP(H952,'INDICES IPC'!$A$7:$E$1003,2,0),0)),"")</f>
        <v>0</v>
      </c>
      <c r="J952" s="79"/>
      <c r="K952" s="57">
        <f>IFERROR(IF(M952="ICCP- ICOCIV",VLOOKUP(J952,'INDICES-ICOCIV'!$A$1:$B$307,2,0),IF(M952="IPC",VLOOKUP(J952,'INDICES IPC'!$A$7:$E$1003,2,0),0)),"")</f>
        <v>0</v>
      </c>
      <c r="L952" s="58" t="str">
        <f t="shared" si="44"/>
        <v/>
      </c>
      <c r="M952" s="82"/>
      <c r="N952" s="233">
        <f t="shared" si="45"/>
        <v>0</v>
      </c>
    </row>
    <row r="953" spans="3:14" ht="15.75" x14ac:dyDescent="0.2">
      <c r="C953" s="14">
        <f t="shared" si="46"/>
        <v>906</v>
      </c>
      <c r="D953" s="77"/>
      <c r="E953" s="77"/>
      <c r="F953" s="77"/>
      <c r="G953" s="81"/>
      <c r="H953" s="79"/>
      <c r="I953" s="57">
        <f>IFERROR(IF(M953="ICCP- ICOCIV",VLOOKUP(H953,'INDICES-ICOCIV'!$A$1:$B$313,2,0),IF(M953="IPC",VLOOKUP(H953,'INDICES IPC'!$A$7:$E$1003,2,0),0)),"")</f>
        <v>0</v>
      </c>
      <c r="J953" s="79"/>
      <c r="K953" s="57">
        <f>IFERROR(IF(M953="ICCP- ICOCIV",VLOOKUP(J953,'INDICES-ICOCIV'!$A$1:$B$307,2,0),IF(M953="IPC",VLOOKUP(J953,'INDICES IPC'!$A$7:$E$1003,2,0),0)),"")</f>
        <v>0</v>
      </c>
      <c r="L953" s="58" t="str">
        <f t="shared" si="44"/>
        <v/>
      </c>
      <c r="M953" s="82"/>
      <c r="N953" s="233">
        <f t="shared" si="45"/>
        <v>0</v>
      </c>
    </row>
    <row r="954" spans="3:14" ht="15.75" x14ac:dyDescent="0.2">
      <c r="C954" s="14">
        <f t="shared" si="46"/>
        <v>907</v>
      </c>
      <c r="D954" s="77"/>
      <c r="E954" s="77"/>
      <c r="F954" s="77"/>
      <c r="G954" s="81"/>
      <c r="H954" s="79"/>
      <c r="I954" s="57">
        <f>IFERROR(IF(M954="ICCP- ICOCIV",VLOOKUP(H954,'INDICES-ICOCIV'!$A$1:$B$313,2,0),IF(M954="IPC",VLOOKUP(H954,'INDICES IPC'!$A$7:$E$1003,2,0),0)),"")</f>
        <v>0</v>
      </c>
      <c r="J954" s="79"/>
      <c r="K954" s="57">
        <f>IFERROR(IF(M954="ICCP- ICOCIV",VLOOKUP(J954,'INDICES-ICOCIV'!$A$1:$B$307,2,0),IF(M954="IPC",VLOOKUP(J954,'INDICES IPC'!$A$7:$E$1003,2,0),0)),"")</f>
        <v>0</v>
      </c>
      <c r="L954" s="58" t="str">
        <f t="shared" si="44"/>
        <v/>
      </c>
      <c r="M954" s="82"/>
      <c r="N954" s="233">
        <f t="shared" si="45"/>
        <v>0</v>
      </c>
    </row>
    <row r="955" spans="3:14" ht="15.75" x14ac:dyDescent="0.2">
      <c r="C955" s="14">
        <f t="shared" si="46"/>
        <v>908</v>
      </c>
      <c r="D955" s="77"/>
      <c r="E955" s="77"/>
      <c r="F955" s="77"/>
      <c r="G955" s="81"/>
      <c r="H955" s="79"/>
      <c r="I955" s="57">
        <f>IFERROR(IF(M955="ICCP- ICOCIV",VLOOKUP(H955,'INDICES-ICOCIV'!$A$1:$B$313,2,0),IF(M955="IPC",VLOOKUP(H955,'INDICES IPC'!$A$7:$E$1003,2,0),0)),"")</f>
        <v>0</v>
      </c>
      <c r="J955" s="79"/>
      <c r="K955" s="57">
        <f>IFERROR(IF(M955="ICCP- ICOCIV",VLOOKUP(J955,'INDICES-ICOCIV'!$A$1:$B$307,2,0),IF(M955="IPC",VLOOKUP(J955,'INDICES IPC'!$A$7:$E$1003,2,0),0)),"")</f>
        <v>0</v>
      </c>
      <c r="L955" s="58" t="str">
        <f t="shared" si="44"/>
        <v/>
      </c>
      <c r="M955" s="82"/>
      <c r="N955" s="233">
        <f t="shared" si="45"/>
        <v>0</v>
      </c>
    </row>
    <row r="956" spans="3:14" ht="15.75" x14ac:dyDescent="0.2">
      <c r="C956" s="14">
        <f t="shared" si="46"/>
        <v>909</v>
      </c>
      <c r="D956" s="77"/>
      <c r="E956" s="77"/>
      <c r="F956" s="77"/>
      <c r="G956" s="81"/>
      <c r="H956" s="79"/>
      <c r="I956" s="57">
        <f>IFERROR(IF(M956="ICCP- ICOCIV",VLOOKUP(H956,'INDICES-ICOCIV'!$A$1:$B$313,2,0),IF(M956="IPC",VLOOKUP(H956,'INDICES IPC'!$A$7:$E$1003,2,0),0)),"")</f>
        <v>0</v>
      </c>
      <c r="J956" s="79"/>
      <c r="K956" s="57">
        <f>IFERROR(IF(M956="ICCP- ICOCIV",VLOOKUP(J956,'INDICES-ICOCIV'!$A$1:$B$307,2,0),IF(M956="IPC",VLOOKUP(J956,'INDICES IPC'!$A$7:$E$1003,2,0),0)),"")</f>
        <v>0</v>
      </c>
      <c r="L956" s="58" t="str">
        <f t="shared" si="44"/>
        <v/>
      </c>
      <c r="M956" s="82"/>
      <c r="N956" s="233">
        <f t="shared" si="45"/>
        <v>0</v>
      </c>
    </row>
    <row r="957" spans="3:14" ht="15.75" x14ac:dyDescent="0.2">
      <c r="C957" s="14">
        <f t="shared" si="46"/>
        <v>910</v>
      </c>
      <c r="D957" s="77"/>
      <c r="E957" s="77"/>
      <c r="F957" s="77"/>
      <c r="G957" s="81"/>
      <c r="H957" s="79"/>
      <c r="I957" s="57">
        <f>IFERROR(IF(M957="ICCP- ICOCIV",VLOOKUP(H957,'INDICES-ICOCIV'!$A$1:$B$313,2,0),IF(M957="IPC",VLOOKUP(H957,'INDICES IPC'!$A$7:$E$1003,2,0),0)),"")</f>
        <v>0</v>
      </c>
      <c r="J957" s="79"/>
      <c r="K957" s="57">
        <f>IFERROR(IF(M957="ICCP- ICOCIV",VLOOKUP(J957,'INDICES-ICOCIV'!$A$1:$B$307,2,0),IF(M957="IPC",VLOOKUP(J957,'INDICES IPC'!$A$7:$E$1003,2,0),0)),"")</f>
        <v>0</v>
      </c>
      <c r="L957" s="58" t="str">
        <f t="shared" si="44"/>
        <v/>
      </c>
      <c r="M957" s="82"/>
      <c r="N957" s="233">
        <f t="shared" si="45"/>
        <v>0</v>
      </c>
    </row>
    <row r="958" spans="3:14" ht="15.75" x14ac:dyDescent="0.2">
      <c r="C958" s="14">
        <f t="shared" si="46"/>
        <v>911</v>
      </c>
      <c r="D958" s="77"/>
      <c r="E958" s="77"/>
      <c r="F958" s="77"/>
      <c r="G958" s="81"/>
      <c r="H958" s="79"/>
      <c r="I958" s="57">
        <f>IFERROR(IF(M958="ICCP- ICOCIV",VLOOKUP(H958,'INDICES-ICOCIV'!$A$1:$B$313,2,0),IF(M958="IPC",VLOOKUP(H958,'INDICES IPC'!$A$7:$E$1003,2,0),0)),"")</f>
        <v>0</v>
      </c>
      <c r="J958" s="79"/>
      <c r="K958" s="57">
        <f>IFERROR(IF(M958="ICCP- ICOCIV",VLOOKUP(J958,'INDICES-ICOCIV'!$A$1:$B$307,2,0),IF(M958="IPC",VLOOKUP(J958,'INDICES IPC'!$A$7:$E$1003,2,0),0)),"")</f>
        <v>0</v>
      </c>
      <c r="L958" s="58" t="str">
        <f t="shared" si="44"/>
        <v/>
      </c>
      <c r="M958" s="82"/>
      <c r="N958" s="233">
        <f t="shared" si="45"/>
        <v>0</v>
      </c>
    </row>
    <row r="959" spans="3:14" ht="15.75" x14ac:dyDescent="0.2">
      <c r="C959" s="14">
        <f t="shared" si="46"/>
        <v>912</v>
      </c>
      <c r="D959" s="77"/>
      <c r="E959" s="77"/>
      <c r="F959" s="77"/>
      <c r="G959" s="81"/>
      <c r="H959" s="79"/>
      <c r="I959" s="57">
        <f>IFERROR(IF(M959="ICCP- ICOCIV",VLOOKUP(H959,'INDICES-ICOCIV'!$A$1:$B$313,2,0),IF(M959="IPC",VLOOKUP(H959,'INDICES IPC'!$A$7:$E$1003,2,0),0)),"")</f>
        <v>0</v>
      </c>
      <c r="J959" s="79"/>
      <c r="K959" s="57">
        <f>IFERROR(IF(M959="ICCP- ICOCIV",VLOOKUP(J959,'INDICES-ICOCIV'!$A$1:$B$307,2,0),IF(M959="IPC",VLOOKUP(J959,'INDICES IPC'!$A$7:$E$1003,2,0),0)),"")</f>
        <v>0</v>
      </c>
      <c r="L959" s="58" t="str">
        <f t="shared" si="44"/>
        <v/>
      </c>
      <c r="M959" s="82"/>
      <c r="N959" s="233">
        <f t="shared" si="45"/>
        <v>0</v>
      </c>
    </row>
    <row r="960" spans="3:14" ht="15.75" x14ac:dyDescent="0.2">
      <c r="C960" s="14">
        <f t="shared" si="46"/>
        <v>913</v>
      </c>
      <c r="D960" s="77"/>
      <c r="E960" s="77"/>
      <c r="F960" s="77"/>
      <c r="G960" s="81"/>
      <c r="H960" s="79"/>
      <c r="I960" s="57">
        <f>IFERROR(IF(M960="ICCP- ICOCIV",VLOOKUP(H960,'INDICES-ICOCIV'!$A$1:$B$313,2,0),IF(M960="IPC",VLOOKUP(H960,'INDICES IPC'!$A$7:$E$1003,2,0),0)),"")</f>
        <v>0</v>
      </c>
      <c r="J960" s="79"/>
      <c r="K960" s="57">
        <f>IFERROR(IF(M960="ICCP- ICOCIV",VLOOKUP(J960,'INDICES-ICOCIV'!$A$1:$B$307,2,0),IF(M960="IPC",VLOOKUP(J960,'INDICES IPC'!$A$7:$E$1003,2,0),0)),"")</f>
        <v>0</v>
      </c>
      <c r="L960" s="58" t="str">
        <f t="shared" si="44"/>
        <v/>
      </c>
      <c r="M960" s="82"/>
      <c r="N960" s="233">
        <f t="shared" si="45"/>
        <v>0</v>
      </c>
    </row>
    <row r="961" spans="3:14" ht="15.75" x14ac:dyDescent="0.2">
      <c r="C961" s="14">
        <f t="shared" si="46"/>
        <v>914</v>
      </c>
      <c r="D961" s="77"/>
      <c r="E961" s="77"/>
      <c r="F961" s="77"/>
      <c r="G961" s="81"/>
      <c r="H961" s="79"/>
      <c r="I961" s="57">
        <f>IFERROR(IF(M961="ICCP- ICOCIV",VLOOKUP(H961,'INDICES-ICOCIV'!$A$1:$B$313,2,0),IF(M961="IPC",VLOOKUP(H961,'INDICES IPC'!$A$7:$E$1003,2,0),0)),"")</f>
        <v>0</v>
      </c>
      <c r="J961" s="79"/>
      <c r="K961" s="57">
        <f>IFERROR(IF(M961="ICCP- ICOCIV",VLOOKUP(J961,'INDICES-ICOCIV'!$A$1:$B$307,2,0),IF(M961="IPC",VLOOKUP(J961,'INDICES IPC'!$A$7:$E$1003,2,0),0)),"")</f>
        <v>0</v>
      </c>
      <c r="L961" s="58" t="str">
        <f t="shared" si="44"/>
        <v/>
      </c>
      <c r="M961" s="82"/>
      <c r="N961" s="233">
        <f t="shared" si="45"/>
        <v>0</v>
      </c>
    </row>
    <row r="962" spans="3:14" ht="15.75" x14ac:dyDescent="0.2">
      <c r="C962" s="14">
        <f t="shared" si="46"/>
        <v>915</v>
      </c>
      <c r="D962" s="77"/>
      <c r="E962" s="77"/>
      <c r="F962" s="77"/>
      <c r="G962" s="81"/>
      <c r="H962" s="79"/>
      <c r="I962" s="57">
        <f>IFERROR(IF(M962="ICCP- ICOCIV",VLOOKUP(H962,'INDICES-ICOCIV'!$A$1:$B$313,2,0),IF(M962="IPC",VLOOKUP(H962,'INDICES IPC'!$A$7:$E$1003,2,0),0)),"")</f>
        <v>0</v>
      </c>
      <c r="J962" s="79"/>
      <c r="K962" s="57">
        <f>IFERROR(IF(M962="ICCP- ICOCIV",VLOOKUP(J962,'INDICES-ICOCIV'!$A$1:$B$307,2,0),IF(M962="IPC",VLOOKUP(J962,'INDICES IPC'!$A$7:$E$1003,2,0),0)),"")</f>
        <v>0</v>
      </c>
      <c r="L962" s="58" t="str">
        <f t="shared" si="44"/>
        <v/>
      </c>
      <c r="M962" s="82"/>
      <c r="N962" s="233">
        <f t="shared" si="45"/>
        <v>0</v>
      </c>
    </row>
    <row r="963" spans="3:14" ht="15.75" x14ac:dyDescent="0.2">
      <c r="C963" s="14">
        <f t="shared" si="46"/>
        <v>916</v>
      </c>
      <c r="D963" s="77"/>
      <c r="E963" s="77"/>
      <c r="F963" s="77"/>
      <c r="G963" s="81"/>
      <c r="H963" s="79"/>
      <c r="I963" s="57">
        <f>IFERROR(IF(M963="ICCP- ICOCIV",VLOOKUP(H963,'INDICES-ICOCIV'!$A$1:$B$313,2,0),IF(M963="IPC",VLOOKUP(H963,'INDICES IPC'!$A$7:$E$1003,2,0),0)),"")</f>
        <v>0</v>
      </c>
      <c r="J963" s="79"/>
      <c r="K963" s="57">
        <f>IFERROR(IF(M963="ICCP- ICOCIV",VLOOKUP(J963,'INDICES-ICOCIV'!$A$1:$B$307,2,0),IF(M963="IPC",VLOOKUP(J963,'INDICES IPC'!$A$7:$E$1003,2,0),0)),"")</f>
        <v>0</v>
      </c>
      <c r="L963" s="58" t="str">
        <f t="shared" si="44"/>
        <v/>
      </c>
      <c r="M963" s="82"/>
      <c r="N963" s="233">
        <f t="shared" si="45"/>
        <v>0</v>
      </c>
    </row>
    <row r="964" spans="3:14" ht="15.75" x14ac:dyDescent="0.2">
      <c r="C964" s="14">
        <f t="shared" si="46"/>
        <v>917</v>
      </c>
      <c r="D964" s="77"/>
      <c r="E964" s="77"/>
      <c r="F964" s="77"/>
      <c r="G964" s="81"/>
      <c r="H964" s="79"/>
      <c r="I964" s="57">
        <f>IFERROR(IF(M964="ICCP- ICOCIV",VLOOKUP(H964,'INDICES-ICOCIV'!$A$1:$B$313,2,0),IF(M964="IPC",VLOOKUP(H964,'INDICES IPC'!$A$7:$E$1003,2,0),0)),"")</f>
        <v>0</v>
      </c>
      <c r="J964" s="79"/>
      <c r="K964" s="57">
        <f>IFERROR(IF(M964="ICCP- ICOCIV",VLOOKUP(J964,'INDICES-ICOCIV'!$A$1:$B$307,2,0),IF(M964="IPC",VLOOKUP(J964,'INDICES IPC'!$A$7:$E$1003,2,0),0)),"")</f>
        <v>0</v>
      </c>
      <c r="L964" s="58" t="str">
        <f t="shared" si="44"/>
        <v/>
      </c>
      <c r="M964" s="82"/>
      <c r="N964" s="233">
        <f t="shared" si="45"/>
        <v>0</v>
      </c>
    </row>
    <row r="965" spans="3:14" ht="15.75" x14ac:dyDescent="0.2">
      <c r="C965" s="14">
        <f t="shared" si="46"/>
        <v>918</v>
      </c>
      <c r="D965" s="77"/>
      <c r="E965" s="77"/>
      <c r="F965" s="77"/>
      <c r="G965" s="81"/>
      <c r="H965" s="79"/>
      <c r="I965" s="57">
        <f>IFERROR(IF(M965="ICCP- ICOCIV",VLOOKUP(H965,'INDICES-ICOCIV'!$A$1:$B$313,2,0),IF(M965="IPC",VLOOKUP(H965,'INDICES IPC'!$A$7:$E$1003,2,0),0)),"")</f>
        <v>0</v>
      </c>
      <c r="J965" s="79"/>
      <c r="K965" s="57">
        <f>IFERROR(IF(M965="ICCP- ICOCIV",VLOOKUP(J965,'INDICES-ICOCIV'!$A$1:$B$307,2,0),IF(M965="IPC",VLOOKUP(J965,'INDICES IPC'!$A$7:$E$1003,2,0),0)),"")</f>
        <v>0</v>
      </c>
      <c r="L965" s="58" t="str">
        <f t="shared" si="44"/>
        <v/>
      </c>
      <c r="M965" s="82"/>
      <c r="N965" s="233">
        <f t="shared" si="45"/>
        <v>0</v>
      </c>
    </row>
    <row r="966" spans="3:14" ht="15.75" x14ac:dyDescent="0.2">
      <c r="C966" s="14">
        <f t="shared" si="46"/>
        <v>919</v>
      </c>
      <c r="D966" s="77"/>
      <c r="E966" s="77"/>
      <c r="F966" s="77"/>
      <c r="G966" s="81"/>
      <c r="H966" s="79"/>
      <c r="I966" s="57">
        <f>IFERROR(IF(M966="ICCP- ICOCIV",VLOOKUP(H966,'INDICES-ICOCIV'!$A$1:$B$313,2,0),IF(M966="IPC",VLOOKUP(H966,'INDICES IPC'!$A$7:$E$1003,2,0),0)),"")</f>
        <v>0</v>
      </c>
      <c r="J966" s="79"/>
      <c r="K966" s="57">
        <f>IFERROR(IF(M966="ICCP- ICOCIV",VLOOKUP(J966,'INDICES-ICOCIV'!$A$1:$B$307,2,0),IF(M966="IPC",VLOOKUP(J966,'INDICES IPC'!$A$7:$E$1003,2,0),0)),"")</f>
        <v>0</v>
      </c>
      <c r="L966" s="58" t="str">
        <f t="shared" si="44"/>
        <v/>
      </c>
      <c r="M966" s="82"/>
      <c r="N966" s="233">
        <f t="shared" si="45"/>
        <v>0</v>
      </c>
    </row>
    <row r="967" spans="3:14" ht="15.75" x14ac:dyDescent="0.2">
      <c r="C967" s="14">
        <f t="shared" si="46"/>
        <v>920</v>
      </c>
      <c r="D967" s="77"/>
      <c r="E967" s="77"/>
      <c r="F967" s="77"/>
      <c r="G967" s="81"/>
      <c r="H967" s="79"/>
      <c r="I967" s="57">
        <f>IFERROR(IF(M967="ICCP- ICOCIV",VLOOKUP(H967,'INDICES-ICOCIV'!$A$1:$B$313,2,0),IF(M967="IPC",VLOOKUP(H967,'INDICES IPC'!$A$7:$E$1003,2,0),0)),"")</f>
        <v>0</v>
      </c>
      <c r="J967" s="79"/>
      <c r="K967" s="57">
        <f>IFERROR(IF(M967="ICCP- ICOCIV",VLOOKUP(J967,'INDICES-ICOCIV'!$A$1:$B$307,2,0),IF(M967="IPC",VLOOKUP(J967,'INDICES IPC'!$A$7:$E$1003,2,0),0)),"")</f>
        <v>0</v>
      </c>
      <c r="L967" s="58" t="str">
        <f t="shared" si="44"/>
        <v/>
      </c>
      <c r="M967" s="82"/>
      <c r="N967" s="233">
        <f t="shared" si="45"/>
        <v>0</v>
      </c>
    </row>
    <row r="968" spans="3:14" ht="15.75" x14ac:dyDescent="0.2">
      <c r="C968" s="14">
        <f t="shared" si="46"/>
        <v>921</v>
      </c>
      <c r="D968" s="77"/>
      <c r="E968" s="77"/>
      <c r="F968" s="77"/>
      <c r="G968" s="81"/>
      <c r="H968" s="79"/>
      <c r="I968" s="57">
        <f>IFERROR(IF(M968="ICCP- ICOCIV",VLOOKUP(H968,'INDICES-ICOCIV'!$A$1:$B$313,2,0),IF(M968="IPC",VLOOKUP(H968,'INDICES IPC'!$A$7:$E$1003,2,0),0)),"")</f>
        <v>0</v>
      </c>
      <c r="J968" s="79"/>
      <c r="K968" s="57">
        <f>IFERROR(IF(M968="ICCP- ICOCIV",VLOOKUP(J968,'INDICES-ICOCIV'!$A$1:$B$307,2,0),IF(M968="IPC",VLOOKUP(J968,'INDICES IPC'!$A$7:$E$1003,2,0),0)),"")</f>
        <v>0</v>
      </c>
      <c r="L968" s="58" t="str">
        <f t="shared" si="44"/>
        <v/>
      </c>
      <c r="M968" s="82"/>
      <c r="N968" s="233">
        <f t="shared" si="45"/>
        <v>0</v>
      </c>
    </row>
    <row r="969" spans="3:14" ht="15.75" x14ac:dyDescent="0.2">
      <c r="C969" s="14">
        <f t="shared" si="46"/>
        <v>922</v>
      </c>
      <c r="D969" s="77"/>
      <c r="E969" s="77"/>
      <c r="F969" s="77"/>
      <c r="G969" s="81"/>
      <c r="H969" s="79"/>
      <c r="I969" s="57">
        <f>IFERROR(IF(M969="ICCP- ICOCIV",VLOOKUP(H969,'INDICES-ICOCIV'!$A$1:$B$313,2,0),IF(M969="IPC",VLOOKUP(H969,'INDICES IPC'!$A$7:$E$1003,2,0),0)),"")</f>
        <v>0</v>
      </c>
      <c r="J969" s="79"/>
      <c r="K969" s="57">
        <f>IFERROR(IF(M969="ICCP- ICOCIV",VLOOKUP(J969,'INDICES-ICOCIV'!$A$1:$B$307,2,0),IF(M969="IPC",VLOOKUP(J969,'INDICES IPC'!$A$7:$E$1003,2,0),0)),"")</f>
        <v>0</v>
      </c>
      <c r="L969" s="58" t="str">
        <f t="shared" si="44"/>
        <v/>
      </c>
      <c r="M969" s="82"/>
      <c r="N969" s="233">
        <f t="shared" si="45"/>
        <v>0</v>
      </c>
    </row>
    <row r="970" spans="3:14" ht="15.75" x14ac:dyDescent="0.2">
      <c r="C970" s="14">
        <f t="shared" si="46"/>
        <v>923</v>
      </c>
      <c r="D970" s="77"/>
      <c r="E970" s="77"/>
      <c r="F970" s="77"/>
      <c r="G970" s="81"/>
      <c r="H970" s="79"/>
      <c r="I970" s="57">
        <f>IFERROR(IF(M970="ICCP- ICOCIV",VLOOKUP(H970,'INDICES-ICOCIV'!$A$1:$B$313,2,0),IF(M970="IPC",VLOOKUP(H970,'INDICES IPC'!$A$7:$E$1003,2,0),0)),"")</f>
        <v>0</v>
      </c>
      <c r="J970" s="79"/>
      <c r="K970" s="57">
        <f>IFERROR(IF(M970="ICCP- ICOCIV",VLOOKUP(J970,'INDICES-ICOCIV'!$A$1:$B$307,2,0),IF(M970="IPC",VLOOKUP(J970,'INDICES IPC'!$A$7:$E$1003,2,0),0)),"")</f>
        <v>0</v>
      </c>
      <c r="L970" s="58" t="str">
        <f t="shared" si="44"/>
        <v/>
      </c>
      <c r="M970" s="82"/>
      <c r="N970" s="233">
        <f t="shared" si="45"/>
        <v>0</v>
      </c>
    </row>
    <row r="971" spans="3:14" ht="15.75" x14ac:dyDescent="0.2">
      <c r="C971" s="14">
        <f t="shared" si="46"/>
        <v>924</v>
      </c>
      <c r="D971" s="77"/>
      <c r="E971" s="77"/>
      <c r="F971" s="77"/>
      <c r="G971" s="81"/>
      <c r="H971" s="79"/>
      <c r="I971" s="57">
        <f>IFERROR(IF(M971="ICCP- ICOCIV",VLOOKUP(H971,'INDICES-ICOCIV'!$A$1:$B$313,2,0),IF(M971="IPC",VLOOKUP(H971,'INDICES IPC'!$A$7:$E$1003,2,0),0)),"")</f>
        <v>0</v>
      </c>
      <c r="J971" s="79"/>
      <c r="K971" s="57">
        <f>IFERROR(IF(M971="ICCP- ICOCIV",VLOOKUP(J971,'INDICES-ICOCIV'!$A$1:$B$307,2,0),IF(M971="IPC",VLOOKUP(J971,'INDICES IPC'!$A$7:$E$1003,2,0),0)),"")</f>
        <v>0</v>
      </c>
      <c r="L971" s="58" t="str">
        <f t="shared" si="44"/>
        <v/>
      </c>
      <c r="M971" s="82"/>
      <c r="N971" s="233">
        <f t="shared" si="45"/>
        <v>0</v>
      </c>
    </row>
    <row r="972" spans="3:14" ht="15.75" x14ac:dyDescent="0.2">
      <c r="C972" s="14">
        <f t="shared" si="46"/>
        <v>925</v>
      </c>
      <c r="D972" s="77"/>
      <c r="E972" s="77"/>
      <c r="F972" s="77"/>
      <c r="G972" s="81"/>
      <c r="H972" s="79"/>
      <c r="I972" s="57">
        <f>IFERROR(IF(M972="ICCP- ICOCIV",VLOOKUP(H972,'INDICES-ICOCIV'!$A$1:$B$313,2,0),IF(M972="IPC",VLOOKUP(H972,'INDICES IPC'!$A$7:$E$1003,2,0),0)),"")</f>
        <v>0</v>
      </c>
      <c r="J972" s="79"/>
      <c r="K972" s="57">
        <f>IFERROR(IF(M972="ICCP- ICOCIV",VLOOKUP(J972,'INDICES-ICOCIV'!$A$1:$B$307,2,0),IF(M972="IPC",VLOOKUP(J972,'INDICES IPC'!$A$7:$E$1003,2,0),0)),"")</f>
        <v>0</v>
      </c>
      <c r="L972" s="58" t="str">
        <f t="shared" ref="L972:L1015" si="47">+IFERROR((K972/I972),"")</f>
        <v/>
      </c>
      <c r="M972" s="82"/>
      <c r="N972" s="233">
        <f t="shared" si="45"/>
        <v>0</v>
      </c>
    </row>
    <row r="973" spans="3:14" ht="15.75" x14ac:dyDescent="0.2">
      <c r="C973" s="14">
        <f t="shared" si="46"/>
        <v>926</v>
      </c>
      <c r="D973" s="77"/>
      <c r="E973" s="77"/>
      <c r="F973" s="77"/>
      <c r="G973" s="81"/>
      <c r="H973" s="79"/>
      <c r="I973" s="57">
        <f>IFERROR(IF(M973="ICCP- ICOCIV",VLOOKUP(H973,'INDICES-ICOCIV'!$A$1:$B$313,2,0),IF(M973="IPC",VLOOKUP(H973,'INDICES IPC'!$A$7:$E$1003,2,0),0)),"")</f>
        <v>0</v>
      </c>
      <c r="J973" s="79"/>
      <c r="K973" s="57">
        <f>IFERROR(IF(M973="ICCP- ICOCIV",VLOOKUP(J973,'INDICES-ICOCIV'!$A$1:$B$307,2,0),IF(M973="IPC",VLOOKUP(J973,'INDICES IPC'!$A$7:$E$1003,2,0),0)),"")</f>
        <v>0</v>
      </c>
      <c r="L973" s="58" t="str">
        <f t="shared" si="47"/>
        <v/>
      </c>
      <c r="M973" s="82"/>
      <c r="N973" s="233">
        <f t="shared" si="45"/>
        <v>0</v>
      </c>
    </row>
    <row r="974" spans="3:14" ht="15.75" x14ac:dyDescent="0.2">
      <c r="C974" s="14">
        <f t="shared" si="46"/>
        <v>927</v>
      </c>
      <c r="D974" s="77"/>
      <c r="E974" s="77"/>
      <c r="F974" s="77"/>
      <c r="G974" s="81"/>
      <c r="H974" s="79"/>
      <c r="I974" s="57">
        <f>IFERROR(IF(M974="ICCP- ICOCIV",VLOOKUP(H974,'INDICES-ICOCIV'!$A$1:$B$313,2,0),IF(M974="IPC",VLOOKUP(H974,'INDICES IPC'!$A$7:$E$1003,2,0),0)),"")</f>
        <v>0</v>
      </c>
      <c r="J974" s="79"/>
      <c r="K974" s="57">
        <f>IFERROR(IF(M974="ICCP- ICOCIV",VLOOKUP(J974,'INDICES-ICOCIV'!$A$1:$B$307,2,0),IF(M974="IPC",VLOOKUP(J974,'INDICES IPC'!$A$7:$E$1003,2,0),0)),"")</f>
        <v>0</v>
      </c>
      <c r="L974" s="58" t="str">
        <f t="shared" si="47"/>
        <v/>
      </c>
      <c r="M974" s="82"/>
      <c r="N974" s="233">
        <f t="shared" si="45"/>
        <v>0</v>
      </c>
    </row>
    <row r="975" spans="3:14" ht="15.75" x14ac:dyDescent="0.2">
      <c r="C975" s="14">
        <f t="shared" si="46"/>
        <v>928</v>
      </c>
      <c r="D975" s="77"/>
      <c r="E975" s="77"/>
      <c r="F975" s="77"/>
      <c r="G975" s="81"/>
      <c r="H975" s="79"/>
      <c r="I975" s="57">
        <f>IFERROR(IF(M975="ICCP- ICOCIV",VLOOKUP(H975,'INDICES-ICOCIV'!$A$1:$B$313,2,0),IF(M975="IPC",VLOOKUP(H975,'INDICES IPC'!$A$7:$E$1003,2,0),0)),"")</f>
        <v>0</v>
      </c>
      <c r="J975" s="79"/>
      <c r="K975" s="57">
        <f>IFERROR(IF(M975="ICCP- ICOCIV",VLOOKUP(J975,'INDICES-ICOCIV'!$A$1:$B$307,2,0),IF(M975="IPC",VLOOKUP(J975,'INDICES IPC'!$A$7:$E$1003,2,0),0)),"")</f>
        <v>0</v>
      </c>
      <c r="L975" s="58" t="str">
        <f t="shared" si="47"/>
        <v/>
      </c>
      <c r="M975" s="82"/>
      <c r="N975" s="233">
        <f t="shared" si="45"/>
        <v>0</v>
      </c>
    </row>
    <row r="976" spans="3:14" ht="15.75" x14ac:dyDescent="0.2">
      <c r="C976" s="14">
        <f t="shared" si="46"/>
        <v>929</v>
      </c>
      <c r="D976" s="77"/>
      <c r="E976" s="77"/>
      <c r="F976" s="77"/>
      <c r="G976" s="81"/>
      <c r="H976" s="79"/>
      <c r="I976" s="57">
        <f>IFERROR(IF(M976="ICCP- ICOCIV",VLOOKUP(H976,'INDICES-ICOCIV'!$A$1:$B$313,2,0),IF(M976="IPC",VLOOKUP(H976,'INDICES IPC'!$A$7:$E$1003,2,0),0)),"")</f>
        <v>0</v>
      </c>
      <c r="J976" s="79"/>
      <c r="K976" s="57">
        <f>IFERROR(IF(M976="ICCP- ICOCIV",VLOOKUP(J976,'INDICES-ICOCIV'!$A$1:$B$307,2,0),IF(M976="IPC",VLOOKUP(J976,'INDICES IPC'!$A$7:$E$1003,2,0),0)),"")</f>
        <v>0</v>
      </c>
      <c r="L976" s="58" t="str">
        <f t="shared" si="47"/>
        <v/>
      </c>
      <c r="M976" s="82"/>
      <c r="N976" s="233">
        <f t="shared" si="45"/>
        <v>0</v>
      </c>
    </row>
    <row r="977" spans="3:14" ht="15.75" x14ac:dyDescent="0.2">
      <c r="C977" s="14">
        <f t="shared" si="46"/>
        <v>930</v>
      </c>
      <c r="D977" s="77"/>
      <c r="E977" s="77"/>
      <c r="F977" s="77"/>
      <c r="G977" s="81"/>
      <c r="H977" s="79"/>
      <c r="I977" s="57">
        <f>IFERROR(IF(M977="ICCP- ICOCIV",VLOOKUP(H977,'INDICES-ICOCIV'!$A$1:$B$313,2,0),IF(M977="IPC",VLOOKUP(H977,'INDICES IPC'!$A$7:$E$1003,2,0),0)),"")</f>
        <v>0</v>
      </c>
      <c r="J977" s="79"/>
      <c r="K977" s="57">
        <f>IFERROR(IF(M977="ICCP- ICOCIV",VLOOKUP(J977,'INDICES-ICOCIV'!$A$1:$B$307,2,0),IF(M977="IPC",VLOOKUP(J977,'INDICES IPC'!$A$7:$E$1003,2,0),0)),"")</f>
        <v>0</v>
      </c>
      <c r="L977" s="58" t="str">
        <f t="shared" si="47"/>
        <v/>
      </c>
      <c r="M977" s="82"/>
      <c r="N977" s="233">
        <f t="shared" ref="N977:N1015" si="48">IFERROR(G977*L977,0)</f>
        <v>0</v>
      </c>
    </row>
    <row r="978" spans="3:14" ht="15.75" x14ac:dyDescent="0.2">
      <c r="C978" s="14">
        <f t="shared" ref="C978:C1015" si="49">+C977+1</f>
        <v>931</v>
      </c>
      <c r="D978" s="77"/>
      <c r="E978" s="77"/>
      <c r="F978" s="77"/>
      <c r="G978" s="81"/>
      <c r="H978" s="79"/>
      <c r="I978" s="57">
        <f>IFERROR(IF(M978="ICCP- ICOCIV",VLOOKUP(H978,'INDICES-ICOCIV'!$A$1:$B$313,2,0),IF(M978="IPC",VLOOKUP(H978,'INDICES IPC'!$A$7:$E$1003,2,0),0)),"")</f>
        <v>0</v>
      </c>
      <c r="J978" s="79"/>
      <c r="K978" s="57">
        <f>IFERROR(IF(M978="ICCP- ICOCIV",VLOOKUP(J978,'INDICES-ICOCIV'!$A$1:$B$307,2,0),IF(M978="IPC",VLOOKUP(J978,'INDICES IPC'!$A$7:$E$1003,2,0),0)),"")</f>
        <v>0</v>
      </c>
      <c r="L978" s="58" t="str">
        <f t="shared" si="47"/>
        <v/>
      </c>
      <c r="M978" s="82"/>
      <c r="N978" s="233">
        <f t="shared" si="48"/>
        <v>0</v>
      </c>
    </row>
    <row r="979" spans="3:14" ht="15.75" x14ac:dyDescent="0.2">
      <c r="C979" s="14">
        <f t="shared" si="49"/>
        <v>932</v>
      </c>
      <c r="D979" s="77"/>
      <c r="E979" s="77"/>
      <c r="F979" s="77"/>
      <c r="G979" s="81"/>
      <c r="H979" s="79"/>
      <c r="I979" s="57">
        <f>IFERROR(IF(M979="ICCP- ICOCIV",VLOOKUP(H979,'INDICES-ICOCIV'!$A$1:$B$313,2,0),IF(M979="IPC",VLOOKUP(H979,'INDICES IPC'!$A$7:$E$1003,2,0),0)),"")</f>
        <v>0</v>
      </c>
      <c r="J979" s="79"/>
      <c r="K979" s="57">
        <f>IFERROR(IF(M979="ICCP- ICOCIV",VLOOKUP(J979,'INDICES-ICOCIV'!$A$1:$B$307,2,0),IF(M979="IPC",VLOOKUP(J979,'INDICES IPC'!$A$7:$E$1003,2,0),0)),"")</f>
        <v>0</v>
      </c>
      <c r="L979" s="58" t="str">
        <f t="shared" si="47"/>
        <v/>
      </c>
      <c r="M979" s="82"/>
      <c r="N979" s="233">
        <f t="shared" si="48"/>
        <v>0</v>
      </c>
    </row>
    <row r="980" spans="3:14" ht="15.75" x14ac:dyDescent="0.2">
      <c r="C980" s="14">
        <f t="shared" si="49"/>
        <v>933</v>
      </c>
      <c r="D980" s="77"/>
      <c r="E980" s="77"/>
      <c r="F980" s="77"/>
      <c r="G980" s="81"/>
      <c r="H980" s="79"/>
      <c r="I980" s="57">
        <f>IFERROR(IF(M980="ICCP- ICOCIV",VLOOKUP(H980,'INDICES-ICOCIV'!$A$1:$B$313,2,0),IF(M980="IPC",VLOOKUP(H980,'INDICES IPC'!$A$7:$E$1003,2,0),0)),"")</f>
        <v>0</v>
      </c>
      <c r="J980" s="79"/>
      <c r="K980" s="57">
        <f>IFERROR(IF(M980="ICCP- ICOCIV",VLOOKUP(J980,'INDICES-ICOCIV'!$A$1:$B$307,2,0),IF(M980="IPC",VLOOKUP(J980,'INDICES IPC'!$A$7:$E$1003,2,0),0)),"")</f>
        <v>0</v>
      </c>
      <c r="L980" s="58" t="str">
        <f t="shared" si="47"/>
        <v/>
      </c>
      <c r="M980" s="82"/>
      <c r="N980" s="233">
        <f t="shared" si="48"/>
        <v>0</v>
      </c>
    </row>
    <row r="981" spans="3:14" ht="15.75" x14ac:dyDescent="0.2">
      <c r="C981" s="14">
        <f t="shared" si="49"/>
        <v>934</v>
      </c>
      <c r="D981" s="77"/>
      <c r="E981" s="77"/>
      <c r="F981" s="77"/>
      <c r="G981" s="81"/>
      <c r="H981" s="79"/>
      <c r="I981" s="57">
        <f>IFERROR(IF(M981="ICCP- ICOCIV",VLOOKUP(H981,'INDICES-ICOCIV'!$A$1:$B$313,2,0),IF(M981="IPC",VLOOKUP(H981,'INDICES IPC'!$A$7:$E$1003,2,0),0)),"")</f>
        <v>0</v>
      </c>
      <c r="J981" s="79"/>
      <c r="K981" s="57">
        <f>IFERROR(IF(M981="ICCP- ICOCIV",VLOOKUP(J981,'INDICES-ICOCIV'!$A$1:$B$307,2,0),IF(M981="IPC",VLOOKUP(J981,'INDICES IPC'!$A$7:$E$1003,2,0),0)),"")</f>
        <v>0</v>
      </c>
      <c r="L981" s="58" t="str">
        <f t="shared" si="47"/>
        <v/>
      </c>
      <c r="M981" s="82"/>
      <c r="N981" s="233">
        <f t="shared" si="48"/>
        <v>0</v>
      </c>
    </row>
    <row r="982" spans="3:14" ht="15.75" x14ac:dyDescent="0.2">
      <c r="C982" s="14">
        <f t="shared" si="49"/>
        <v>935</v>
      </c>
      <c r="D982" s="77"/>
      <c r="E982" s="77"/>
      <c r="F982" s="77"/>
      <c r="G982" s="81"/>
      <c r="H982" s="79"/>
      <c r="I982" s="57">
        <f>IFERROR(IF(M982="ICCP- ICOCIV",VLOOKUP(H982,'INDICES-ICOCIV'!$A$1:$B$313,2,0),IF(M982="IPC",VLOOKUP(H982,'INDICES IPC'!$A$7:$E$1003,2,0),0)),"")</f>
        <v>0</v>
      </c>
      <c r="J982" s="79"/>
      <c r="K982" s="57">
        <f>IFERROR(IF(M982="ICCP- ICOCIV",VLOOKUP(J982,'INDICES-ICOCIV'!$A$1:$B$307,2,0),IF(M982="IPC",VLOOKUP(J982,'INDICES IPC'!$A$7:$E$1003,2,0),0)),"")</f>
        <v>0</v>
      </c>
      <c r="L982" s="58" t="str">
        <f t="shared" si="47"/>
        <v/>
      </c>
      <c r="M982" s="82"/>
      <c r="N982" s="233">
        <f t="shared" si="48"/>
        <v>0</v>
      </c>
    </row>
    <row r="983" spans="3:14" ht="15.75" x14ac:dyDescent="0.2">
      <c r="C983" s="14">
        <f t="shared" si="49"/>
        <v>936</v>
      </c>
      <c r="D983" s="77"/>
      <c r="E983" s="77"/>
      <c r="F983" s="77"/>
      <c r="G983" s="81"/>
      <c r="H983" s="79"/>
      <c r="I983" s="57">
        <f>IFERROR(IF(M983="ICCP- ICOCIV",VLOOKUP(H983,'INDICES-ICOCIV'!$A$1:$B$313,2,0),IF(M983="IPC",VLOOKUP(H983,'INDICES IPC'!$A$7:$E$1003,2,0),0)),"")</f>
        <v>0</v>
      </c>
      <c r="J983" s="79"/>
      <c r="K983" s="57">
        <f>IFERROR(IF(M983="ICCP- ICOCIV",VLOOKUP(J983,'INDICES-ICOCIV'!$A$1:$B$307,2,0),IF(M983="IPC",VLOOKUP(J983,'INDICES IPC'!$A$7:$E$1003,2,0),0)),"")</f>
        <v>0</v>
      </c>
      <c r="L983" s="58" t="str">
        <f t="shared" si="47"/>
        <v/>
      </c>
      <c r="M983" s="82"/>
      <c r="N983" s="233">
        <f t="shared" si="48"/>
        <v>0</v>
      </c>
    </row>
    <row r="984" spans="3:14" ht="15.75" x14ac:dyDescent="0.2">
      <c r="C984" s="14">
        <f t="shared" si="49"/>
        <v>937</v>
      </c>
      <c r="D984" s="77"/>
      <c r="E984" s="77"/>
      <c r="F984" s="77"/>
      <c r="G984" s="81"/>
      <c r="H984" s="79"/>
      <c r="I984" s="57">
        <f>IFERROR(IF(M984="ICCP- ICOCIV",VLOOKUP(H984,'INDICES-ICOCIV'!$A$1:$B$313,2,0),IF(M984="IPC",VLOOKUP(H984,'INDICES IPC'!$A$7:$E$1003,2,0),0)),"")</f>
        <v>0</v>
      </c>
      <c r="J984" s="79"/>
      <c r="K984" s="57">
        <f>IFERROR(IF(M984="ICCP- ICOCIV",VLOOKUP(J984,'INDICES-ICOCIV'!$A$1:$B$307,2,0),IF(M984="IPC",VLOOKUP(J984,'INDICES IPC'!$A$7:$E$1003,2,0),0)),"")</f>
        <v>0</v>
      </c>
      <c r="L984" s="58" t="str">
        <f t="shared" si="47"/>
        <v/>
      </c>
      <c r="M984" s="82"/>
      <c r="N984" s="233">
        <f t="shared" si="48"/>
        <v>0</v>
      </c>
    </row>
    <row r="985" spans="3:14" ht="15.75" x14ac:dyDescent="0.2">
      <c r="C985" s="14">
        <f t="shared" si="49"/>
        <v>938</v>
      </c>
      <c r="D985" s="77"/>
      <c r="E985" s="77"/>
      <c r="F985" s="77"/>
      <c r="G985" s="81"/>
      <c r="H985" s="79"/>
      <c r="I985" s="57">
        <f>IFERROR(IF(M985="ICCP- ICOCIV",VLOOKUP(H985,'INDICES-ICOCIV'!$A$1:$B$313,2,0),IF(M985="IPC",VLOOKUP(H985,'INDICES IPC'!$A$7:$E$1003,2,0),0)),"")</f>
        <v>0</v>
      </c>
      <c r="J985" s="79"/>
      <c r="K985" s="57">
        <f>IFERROR(IF(M985="ICCP- ICOCIV",VLOOKUP(J985,'INDICES-ICOCIV'!$A$1:$B$307,2,0),IF(M985="IPC",VLOOKUP(J985,'INDICES IPC'!$A$7:$E$1003,2,0),0)),"")</f>
        <v>0</v>
      </c>
      <c r="L985" s="58" t="str">
        <f t="shared" si="47"/>
        <v/>
      </c>
      <c r="M985" s="82"/>
      <c r="N985" s="233">
        <f t="shared" si="48"/>
        <v>0</v>
      </c>
    </row>
    <row r="986" spans="3:14" ht="15.75" x14ac:dyDescent="0.2">
      <c r="C986" s="14">
        <f t="shared" si="49"/>
        <v>939</v>
      </c>
      <c r="D986" s="77"/>
      <c r="E986" s="77"/>
      <c r="F986" s="77"/>
      <c r="G986" s="81"/>
      <c r="H986" s="79"/>
      <c r="I986" s="57">
        <f>IFERROR(IF(M986="ICCP- ICOCIV",VLOOKUP(H986,'INDICES-ICOCIV'!$A$1:$B$313,2,0),IF(M986="IPC",VLOOKUP(H986,'INDICES IPC'!$A$7:$E$1003,2,0),0)),"")</f>
        <v>0</v>
      </c>
      <c r="J986" s="79"/>
      <c r="K986" s="57">
        <f>IFERROR(IF(M986="ICCP- ICOCIV",VLOOKUP(J986,'INDICES-ICOCIV'!$A$1:$B$307,2,0),IF(M986="IPC",VLOOKUP(J986,'INDICES IPC'!$A$7:$E$1003,2,0),0)),"")</f>
        <v>0</v>
      </c>
      <c r="L986" s="58" t="str">
        <f t="shared" si="47"/>
        <v/>
      </c>
      <c r="M986" s="82"/>
      <c r="N986" s="233">
        <f t="shared" si="48"/>
        <v>0</v>
      </c>
    </row>
    <row r="987" spans="3:14" ht="15.75" x14ac:dyDescent="0.2">
      <c r="C987" s="14">
        <f t="shared" si="49"/>
        <v>940</v>
      </c>
      <c r="D987" s="77"/>
      <c r="E987" s="77"/>
      <c r="F987" s="77"/>
      <c r="G987" s="81"/>
      <c r="H987" s="79"/>
      <c r="I987" s="57">
        <f>IFERROR(IF(M987="ICCP- ICOCIV",VLOOKUP(H987,'INDICES-ICOCIV'!$A$1:$B$313,2,0),IF(M987="IPC",VLOOKUP(H987,'INDICES IPC'!$A$7:$E$1003,2,0),0)),"")</f>
        <v>0</v>
      </c>
      <c r="J987" s="79"/>
      <c r="K987" s="57">
        <f>IFERROR(IF(M987="ICCP- ICOCIV",VLOOKUP(J987,'INDICES-ICOCIV'!$A$1:$B$307,2,0),IF(M987="IPC",VLOOKUP(J987,'INDICES IPC'!$A$7:$E$1003,2,0),0)),"")</f>
        <v>0</v>
      </c>
      <c r="L987" s="58" t="str">
        <f t="shared" si="47"/>
        <v/>
      </c>
      <c r="M987" s="82"/>
      <c r="N987" s="233">
        <f t="shared" si="48"/>
        <v>0</v>
      </c>
    </row>
    <row r="988" spans="3:14" ht="15.75" x14ac:dyDescent="0.2">
      <c r="C988" s="14">
        <f t="shared" si="49"/>
        <v>941</v>
      </c>
      <c r="D988" s="77"/>
      <c r="E988" s="77"/>
      <c r="F988" s="77"/>
      <c r="G988" s="81"/>
      <c r="H988" s="79"/>
      <c r="I988" s="57">
        <f>IFERROR(IF(M988="ICCP- ICOCIV",VLOOKUP(H988,'INDICES-ICOCIV'!$A$1:$B$313,2,0),IF(M988="IPC",VLOOKUP(H988,'INDICES IPC'!$A$7:$E$1003,2,0),0)),"")</f>
        <v>0</v>
      </c>
      <c r="J988" s="79"/>
      <c r="K988" s="57">
        <f>IFERROR(IF(M988="ICCP- ICOCIV",VLOOKUP(J988,'INDICES-ICOCIV'!$A$1:$B$307,2,0),IF(M988="IPC",VLOOKUP(J988,'INDICES IPC'!$A$7:$E$1003,2,0),0)),"")</f>
        <v>0</v>
      </c>
      <c r="L988" s="58" t="str">
        <f t="shared" si="47"/>
        <v/>
      </c>
      <c r="M988" s="82"/>
      <c r="N988" s="233">
        <f t="shared" si="48"/>
        <v>0</v>
      </c>
    </row>
    <row r="989" spans="3:14" ht="15.75" x14ac:dyDescent="0.2">
      <c r="C989" s="14">
        <f t="shared" si="49"/>
        <v>942</v>
      </c>
      <c r="D989" s="77"/>
      <c r="E989" s="77"/>
      <c r="F989" s="77"/>
      <c r="G989" s="81"/>
      <c r="H989" s="79"/>
      <c r="I989" s="57">
        <f>IFERROR(IF(M989="ICCP- ICOCIV",VLOOKUP(H989,'INDICES-ICOCIV'!$A$1:$B$313,2,0),IF(M989="IPC",VLOOKUP(H989,'INDICES IPC'!$A$7:$E$1003,2,0),0)),"")</f>
        <v>0</v>
      </c>
      <c r="J989" s="79"/>
      <c r="K989" s="57">
        <f>IFERROR(IF(M989="ICCP- ICOCIV",VLOOKUP(J989,'INDICES-ICOCIV'!$A$1:$B$307,2,0),IF(M989="IPC",VLOOKUP(J989,'INDICES IPC'!$A$7:$E$1003,2,0),0)),"")</f>
        <v>0</v>
      </c>
      <c r="L989" s="58" t="str">
        <f t="shared" si="47"/>
        <v/>
      </c>
      <c r="M989" s="82"/>
      <c r="N989" s="233">
        <f t="shared" si="48"/>
        <v>0</v>
      </c>
    </row>
    <row r="990" spans="3:14" ht="15.75" x14ac:dyDescent="0.2">
      <c r="C990" s="14">
        <f t="shared" si="49"/>
        <v>943</v>
      </c>
      <c r="D990" s="77"/>
      <c r="E990" s="77"/>
      <c r="F990" s="77"/>
      <c r="G990" s="81"/>
      <c r="H990" s="79"/>
      <c r="I990" s="57">
        <f>IFERROR(IF(M990="ICCP- ICOCIV",VLOOKUP(H990,'INDICES-ICOCIV'!$A$1:$B$313,2,0),IF(M990="IPC",VLOOKUP(H990,'INDICES IPC'!$A$7:$E$1003,2,0),0)),"")</f>
        <v>0</v>
      </c>
      <c r="J990" s="79"/>
      <c r="K990" s="57">
        <f>IFERROR(IF(M990="ICCP- ICOCIV",VLOOKUP(J990,'INDICES-ICOCIV'!$A$1:$B$307,2,0),IF(M990="IPC",VLOOKUP(J990,'INDICES IPC'!$A$7:$E$1003,2,0),0)),"")</f>
        <v>0</v>
      </c>
      <c r="L990" s="58" t="str">
        <f t="shared" si="47"/>
        <v/>
      </c>
      <c r="M990" s="82"/>
      <c r="N990" s="233">
        <f t="shared" si="48"/>
        <v>0</v>
      </c>
    </row>
    <row r="991" spans="3:14" ht="15.75" x14ac:dyDescent="0.2">
      <c r="C991" s="14">
        <f t="shared" si="49"/>
        <v>944</v>
      </c>
      <c r="D991" s="77"/>
      <c r="E991" s="77"/>
      <c r="F991" s="77"/>
      <c r="G991" s="81"/>
      <c r="H991" s="79"/>
      <c r="I991" s="57">
        <f>IFERROR(IF(M991="ICCP- ICOCIV",VLOOKUP(H991,'INDICES-ICOCIV'!$A$1:$B$313,2,0),IF(M991="IPC",VLOOKUP(H991,'INDICES IPC'!$A$7:$E$1003,2,0),0)),"")</f>
        <v>0</v>
      </c>
      <c r="J991" s="79"/>
      <c r="K991" s="57">
        <f>IFERROR(IF(M991="ICCP- ICOCIV",VLOOKUP(J991,'INDICES-ICOCIV'!$A$1:$B$307,2,0),IF(M991="IPC",VLOOKUP(J991,'INDICES IPC'!$A$7:$E$1003,2,0),0)),"")</f>
        <v>0</v>
      </c>
      <c r="L991" s="58" t="str">
        <f t="shared" si="47"/>
        <v/>
      </c>
      <c r="M991" s="82"/>
      <c r="N991" s="233">
        <f t="shared" si="48"/>
        <v>0</v>
      </c>
    </row>
    <row r="992" spans="3:14" ht="15.75" x14ac:dyDescent="0.2">
      <c r="C992" s="14">
        <f t="shared" si="49"/>
        <v>945</v>
      </c>
      <c r="D992" s="77"/>
      <c r="E992" s="77"/>
      <c r="F992" s="77"/>
      <c r="G992" s="81"/>
      <c r="H992" s="79"/>
      <c r="I992" s="57">
        <f>IFERROR(IF(M992="ICCP- ICOCIV",VLOOKUP(H992,'INDICES-ICOCIV'!$A$1:$B$313,2,0),IF(M992="IPC",VLOOKUP(H992,'INDICES IPC'!$A$7:$E$1003,2,0),0)),"")</f>
        <v>0</v>
      </c>
      <c r="J992" s="79"/>
      <c r="K992" s="57">
        <f>IFERROR(IF(M992="ICCP- ICOCIV",VLOOKUP(J992,'INDICES-ICOCIV'!$A$1:$B$307,2,0),IF(M992="IPC",VLOOKUP(J992,'INDICES IPC'!$A$7:$E$1003,2,0),0)),"")</f>
        <v>0</v>
      </c>
      <c r="L992" s="58" t="str">
        <f t="shared" si="47"/>
        <v/>
      </c>
      <c r="M992" s="82"/>
      <c r="N992" s="233">
        <f t="shared" si="48"/>
        <v>0</v>
      </c>
    </row>
    <row r="993" spans="3:14" ht="15.75" x14ac:dyDescent="0.2">
      <c r="C993" s="14">
        <f t="shared" si="49"/>
        <v>946</v>
      </c>
      <c r="D993" s="77"/>
      <c r="E993" s="77"/>
      <c r="F993" s="77"/>
      <c r="G993" s="81"/>
      <c r="H993" s="79"/>
      <c r="I993" s="57">
        <f>IFERROR(IF(M993="ICCP- ICOCIV",VLOOKUP(H993,'INDICES-ICOCIV'!$A$1:$B$313,2,0),IF(M993="IPC",VLOOKUP(H993,'INDICES IPC'!$A$7:$E$1003,2,0),0)),"")</f>
        <v>0</v>
      </c>
      <c r="J993" s="79"/>
      <c r="K993" s="57">
        <f>IFERROR(IF(M993="ICCP- ICOCIV",VLOOKUP(J993,'INDICES-ICOCIV'!$A$1:$B$307,2,0),IF(M993="IPC",VLOOKUP(J993,'INDICES IPC'!$A$7:$E$1003,2,0),0)),"")</f>
        <v>0</v>
      </c>
      <c r="L993" s="58" t="str">
        <f t="shared" si="47"/>
        <v/>
      </c>
      <c r="M993" s="82"/>
      <c r="N993" s="233">
        <f t="shared" si="48"/>
        <v>0</v>
      </c>
    </row>
    <row r="994" spans="3:14" ht="15.75" x14ac:dyDescent="0.2">
      <c r="C994" s="14">
        <f t="shared" si="49"/>
        <v>947</v>
      </c>
      <c r="D994" s="77"/>
      <c r="E994" s="77"/>
      <c r="F994" s="77"/>
      <c r="G994" s="81"/>
      <c r="H994" s="79"/>
      <c r="I994" s="57">
        <f>IFERROR(IF(M994="ICCP- ICOCIV",VLOOKUP(H994,'INDICES-ICOCIV'!$A$1:$B$313,2,0),IF(M994="IPC",VLOOKUP(H994,'INDICES IPC'!$A$7:$E$1003,2,0),0)),"")</f>
        <v>0</v>
      </c>
      <c r="J994" s="79"/>
      <c r="K994" s="57">
        <f>IFERROR(IF(M994="ICCP- ICOCIV",VLOOKUP(J994,'INDICES-ICOCIV'!$A$1:$B$307,2,0),IF(M994="IPC",VLOOKUP(J994,'INDICES IPC'!$A$7:$E$1003,2,0),0)),"")</f>
        <v>0</v>
      </c>
      <c r="L994" s="58" t="str">
        <f t="shared" si="47"/>
        <v/>
      </c>
      <c r="M994" s="82"/>
      <c r="N994" s="233">
        <f t="shared" si="48"/>
        <v>0</v>
      </c>
    </row>
    <row r="995" spans="3:14" ht="15.75" x14ac:dyDescent="0.2">
      <c r="C995" s="14">
        <f t="shared" si="49"/>
        <v>948</v>
      </c>
      <c r="D995" s="77"/>
      <c r="E995" s="77"/>
      <c r="F995" s="77"/>
      <c r="G995" s="81"/>
      <c r="H995" s="79"/>
      <c r="I995" s="57">
        <f>IFERROR(IF(M995="ICCP- ICOCIV",VLOOKUP(H995,'INDICES-ICOCIV'!$A$1:$B$313,2,0),IF(M995="IPC",VLOOKUP(H995,'INDICES IPC'!$A$7:$E$1003,2,0),0)),"")</f>
        <v>0</v>
      </c>
      <c r="J995" s="79"/>
      <c r="K995" s="57">
        <f>IFERROR(IF(M995="ICCP- ICOCIV",VLOOKUP(J995,'INDICES-ICOCIV'!$A$1:$B$307,2,0),IF(M995="IPC",VLOOKUP(J995,'INDICES IPC'!$A$7:$E$1003,2,0),0)),"")</f>
        <v>0</v>
      </c>
      <c r="L995" s="58" t="str">
        <f t="shared" si="47"/>
        <v/>
      </c>
      <c r="M995" s="82"/>
      <c r="N995" s="233">
        <f t="shared" si="48"/>
        <v>0</v>
      </c>
    </row>
    <row r="996" spans="3:14" ht="15.75" x14ac:dyDescent="0.2">
      <c r="C996" s="14">
        <f t="shared" si="49"/>
        <v>949</v>
      </c>
      <c r="D996" s="77"/>
      <c r="E996" s="77"/>
      <c r="F996" s="77"/>
      <c r="G996" s="81"/>
      <c r="H996" s="79"/>
      <c r="I996" s="57">
        <f>IFERROR(IF(M996="ICCP- ICOCIV",VLOOKUP(H996,'INDICES-ICOCIV'!$A$1:$B$313,2,0),IF(M996="IPC",VLOOKUP(H996,'INDICES IPC'!$A$7:$E$1003,2,0),0)),"")</f>
        <v>0</v>
      </c>
      <c r="J996" s="79"/>
      <c r="K996" s="57">
        <f>IFERROR(IF(M996="ICCP- ICOCIV",VLOOKUP(J996,'INDICES-ICOCIV'!$A$1:$B$307,2,0),IF(M996="IPC",VLOOKUP(J996,'INDICES IPC'!$A$7:$E$1003,2,0),0)),"")</f>
        <v>0</v>
      </c>
      <c r="L996" s="58" t="str">
        <f t="shared" si="47"/>
        <v/>
      </c>
      <c r="M996" s="82"/>
      <c r="N996" s="233">
        <f t="shared" si="48"/>
        <v>0</v>
      </c>
    </row>
    <row r="997" spans="3:14" ht="15.75" x14ac:dyDescent="0.2">
      <c r="C997" s="14">
        <f t="shared" si="49"/>
        <v>950</v>
      </c>
      <c r="D997" s="77"/>
      <c r="E997" s="77"/>
      <c r="F997" s="77"/>
      <c r="G997" s="81"/>
      <c r="H997" s="79"/>
      <c r="I997" s="57">
        <f>IFERROR(IF(M997="ICCP- ICOCIV",VLOOKUP(H997,'INDICES-ICOCIV'!$A$1:$B$313,2,0),IF(M997="IPC",VLOOKUP(H997,'INDICES IPC'!$A$7:$E$1003,2,0),0)),"")</f>
        <v>0</v>
      </c>
      <c r="J997" s="79"/>
      <c r="K997" s="57">
        <f>IFERROR(IF(M997="ICCP- ICOCIV",VLOOKUP(J997,'INDICES-ICOCIV'!$A$1:$B$307,2,0),IF(M997="IPC",VLOOKUP(J997,'INDICES IPC'!$A$7:$E$1003,2,0),0)),"")</f>
        <v>0</v>
      </c>
      <c r="L997" s="58" t="str">
        <f t="shared" si="47"/>
        <v/>
      </c>
      <c r="M997" s="82"/>
      <c r="N997" s="233">
        <f t="shared" si="48"/>
        <v>0</v>
      </c>
    </row>
    <row r="998" spans="3:14" ht="15.75" x14ac:dyDescent="0.2">
      <c r="C998" s="14">
        <f t="shared" si="49"/>
        <v>951</v>
      </c>
      <c r="D998" s="77"/>
      <c r="E998" s="77"/>
      <c r="F998" s="77"/>
      <c r="G998" s="81"/>
      <c r="H998" s="79"/>
      <c r="I998" s="57">
        <f>IFERROR(IF(M998="ICCP- ICOCIV",VLOOKUP(H998,'INDICES-ICOCIV'!$A$1:$B$313,2,0),IF(M998="IPC",VLOOKUP(H998,'INDICES IPC'!$A$7:$E$1003,2,0),0)),"")</f>
        <v>0</v>
      </c>
      <c r="J998" s="79"/>
      <c r="K998" s="57">
        <f>IFERROR(IF(M998="ICCP- ICOCIV",VLOOKUP(J998,'INDICES-ICOCIV'!$A$1:$B$307,2,0),IF(M998="IPC",VLOOKUP(J998,'INDICES IPC'!$A$7:$E$1003,2,0),0)),"")</f>
        <v>0</v>
      </c>
      <c r="L998" s="58" t="str">
        <f t="shared" si="47"/>
        <v/>
      </c>
      <c r="M998" s="82"/>
      <c r="N998" s="233">
        <f t="shared" si="48"/>
        <v>0</v>
      </c>
    </row>
    <row r="999" spans="3:14" ht="15.75" x14ac:dyDescent="0.2">
      <c r="C999" s="14">
        <f t="shared" si="49"/>
        <v>952</v>
      </c>
      <c r="D999" s="77"/>
      <c r="E999" s="77"/>
      <c r="F999" s="77"/>
      <c r="G999" s="81"/>
      <c r="H999" s="79"/>
      <c r="I999" s="57">
        <f>IFERROR(IF(M999="ICCP- ICOCIV",VLOOKUP(H999,'INDICES-ICOCIV'!$A$1:$B$313,2,0),IF(M999="IPC",VLOOKUP(H999,'INDICES IPC'!$A$7:$E$1003,2,0),0)),"")</f>
        <v>0</v>
      </c>
      <c r="J999" s="79"/>
      <c r="K999" s="57">
        <f>IFERROR(IF(M999="ICCP- ICOCIV",VLOOKUP(J999,'INDICES-ICOCIV'!$A$1:$B$307,2,0),IF(M999="IPC",VLOOKUP(J999,'INDICES IPC'!$A$7:$E$1003,2,0),0)),"")</f>
        <v>0</v>
      </c>
      <c r="L999" s="58" t="str">
        <f t="shared" si="47"/>
        <v/>
      </c>
      <c r="M999" s="82"/>
      <c r="N999" s="233">
        <f t="shared" si="48"/>
        <v>0</v>
      </c>
    </row>
    <row r="1000" spans="3:14" ht="15.75" x14ac:dyDescent="0.2">
      <c r="C1000" s="14">
        <f t="shared" si="49"/>
        <v>953</v>
      </c>
      <c r="D1000" s="77"/>
      <c r="E1000" s="77"/>
      <c r="F1000" s="77"/>
      <c r="G1000" s="81"/>
      <c r="H1000" s="79"/>
      <c r="I1000" s="57">
        <f>IFERROR(IF(M1000="ICCP- ICOCIV",VLOOKUP(H1000,'INDICES-ICOCIV'!$A$1:$B$313,2,0),IF(M1000="IPC",VLOOKUP(H1000,'INDICES IPC'!$A$7:$E$1003,2,0),0)),"")</f>
        <v>0</v>
      </c>
      <c r="J1000" s="79"/>
      <c r="K1000" s="57">
        <f>IFERROR(IF(M1000="ICCP- ICOCIV",VLOOKUP(J1000,'INDICES-ICOCIV'!$A$1:$B$307,2,0),IF(M1000="IPC",VLOOKUP(J1000,'INDICES IPC'!$A$7:$E$1003,2,0),0)),"")</f>
        <v>0</v>
      </c>
      <c r="L1000" s="58" t="str">
        <f t="shared" si="47"/>
        <v/>
      </c>
      <c r="M1000" s="82"/>
      <c r="N1000" s="233">
        <f t="shared" si="48"/>
        <v>0</v>
      </c>
    </row>
    <row r="1001" spans="3:14" ht="15.75" x14ac:dyDescent="0.2">
      <c r="C1001" s="14">
        <f t="shared" si="49"/>
        <v>954</v>
      </c>
      <c r="D1001" s="77"/>
      <c r="E1001" s="77"/>
      <c r="F1001" s="77"/>
      <c r="G1001" s="81"/>
      <c r="H1001" s="79"/>
      <c r="I1001" s="57">
        <f>IFERROR(IF(M1001="ICCP- ICOCIV",VLOOKUP(H1001,'INDICES-ICOCIV'!$A$1:$B$313,2,0),IF(M1001="IPC",VLOOKUP(H1001,'INDICES IPC'!$A$7:$E$1003,2,0),0)),"")</f>
        <v>0</v>
      </c>
      <c r="J1001" s="79"/>
      <c r="K1001" s="57">
        <f>IFERROR(IF(M1001="ICCP- ICOCIV",VLOOKUP(J1001,'INDICES-ICOCIV'!$A$1:$B$307,2,0),IF(M1001="IPC",VLOOKUP(J1001,'INDICES IPC'!$A$7:$E$1003,2,0),0)),"")</f>
        <v>0</v>
      </c>
      <c r="L1001" s="58" t="str">
        <f t="shared" si="47"/>
        <v/>
      </c>
      <c r="M1001" s="82"/>
      <c r="N1001" s="233">
        <f t="shared" si="48"/>
        <v>0</v>
      </c>
    </row>
    <row r="1002" spans="3:14" ht="15.75" x14ac:dyDescent="0.2">
      <c r="C1002" s="14">
        <f t="shared" si="49"/>
        <v>955</v>
      </c>
      <c r="D1002" s="77"/>
      <c r="E1002" s="77"/>
      <c r="F1002" s="77"/>
      <c r="G1002" s="81"/>
      <c r="H1002" s="79"/>
      <c r="I1002" s="57">
        <f>IFERROR(IF(M1002="ICCP- ICOCIV",VLOOKUP(H1002,'INDICES-ICOCIV'!$A$1:$B$313,2,0),IF(M1002="IPC",VLOOKUP(H1002,'INDICES IPC'!$A$7:$E$1003,2,0),0)),"")</f>
        <v>0</v>
      </c>
      <c r="J1002" s="79"/>
      <c r="K1002" s="57">
        <f>IFERROR(IF(M1002="ICCP- ICOCIV",VLOOKUP(J1002,'INDICES-ICOCIV'!$A$1:$B$307,2,0),IF(M1002="IPC",VLOOKUP(J1002,'INDICES IPC'!$A$7:$E$1003,2,0),0)),"")</f>
        <v>0</v>
      </c>
      <c r="L1002" s="58" t="str">
        <f t="shared" si="47"/>
        <v/>
      </c>
      <c r="M1002" s="82"/>
      <c r="N1002" s="233">
        <f t="shared" si="48"/>
        <v>0</v>
      </c>
    </row>
    <row r="1003" spans="3:14" ht="15.75" x14ac:dyDescent="0.2">
      <c r="C1003" s="14">
        <f t="shared" si="49"/>
        <v>956</v>
      </c>
      <c r="D1003" s="77"/>
      <c r="E1003" s="77"/>
      <c r="F1003" s="77"/>
      <c r="G1003" s="81"/>
      <c r="H1003" s="79"/>
      <c r="I1003" s="57">
        <f>IFERROR(IF(M1003="ICCP- ICOCIV",VLOOKUP(H1003,'INDICES-ICOCIV'!$A$1:$B$313,2,0),IF(M1003="IPC",VLOOKUP(H1003,'INDICES IPC'!$A$7:$E$1003,2,0),0)),"")</f>
        <v>0</v>
      </c>
      <c r="J1003" s="79"/>
      <c r="K1003" s="57">
        <f>IFERROR(IF(M1003="ICCP- ICOCIV",VLOOKUP(J1003,'INDICES-ICOCIV'!$A$1:$B$307,2,0),IF(M1003="IPC",VLOOKUP(J1003,'INDICES IPC'!$A$7:$E$1003,2,0),0)),"")</f>
        <v>0</v>
      </c>
      <c r="L1003" s="58" t="str">
        <f t="shared" si="47"/>
        <v/>
      </c>
      <c r="M1003" s="82"/>
      <c r="N1003" s="233">
        <f t="shared" si="48"/>
        <v>0</v>
      </c>
    </row>
    <row r="1004" spans="3:14" ht="15.75" x14ac:dyDescent="0.2">
      <c r="C1004" s="14">
        <f t="shared" si="49"/>
        <v>957</v>
      </c>
      <c r="D1004" s="77"/>
      <c r="E1004" s="77"/>
      <c r="F1004" s="77"/>
      <c r="G1004" s="81"/>
      <c r="H1004" s="79"/>
      <c r="I1004" s="57">
        <f>IFERROR(IF(M1004="ICCP- ICOCIV",VLOOKUP(H1004,'INDICES-ICOCIV'!$A$1:$B$313,2,0),IF(M1004="IPC",VLOOKUP(H1004,'INDICES IPC'!$A$7:$E$1003,2,0),0)),"")</f>
        <v>0</v>
      </c>
      <c r="J1004" s="79"/>
      <c r="K1004" s="57">
        <f>IFERROR(IF(M1004="ICCP- ICOCIV",VLOOKUP(J1004,'INDICES-ICOCIV'!$A$1:$B$307,2,0),IF(M1004="IPC",VLOOKUP(J1004,'INDICES IPC'!$A$7:$E$1003,2,0),0)),"")</f>
        <v>0</v>
      </c>
      <c r="L1004" s="58" t="str">
        <f t="shared" si="47"/>
        <v/>
      </c>
      <c r="M1004" s="82"/>
      <c r="N1004" s="233">
        <f t="shared" si="48"/>
        <v>0</v>
      </c>
    </row>
    <row r="1005" spans="3:14" ht="15.75" x14ac:dyDescent="0.2">
      <c r="C1005" s="14">
        <f t="shared" si="49"/>
        <v>958</v>
      </c>
      <c r="D1005" s="77"/>
      <c r="E1005" s="77"/>
      <c r="F1005" s="77"/>
      <c r="G1005" s="81"/>
      <c r="H1005" s="79"/>
      <c r="I1005" s="57">
        <f>IFERROR(IF(M1005="ICCP- ICOCIV",VLOOKUP(H1005,'INDICES-ICOCIV'!$A$1:$B$313,2,0),IF(M1005="IPC",VLOOKUP(H1005,'INDICES IPC'!$A$7:$E$1003,2,0),0)),"")</f>
        <v>0</v>
      </c>
      <c r="J1005" s="79"/>
      <c r="K1005" s="57">
        <f>IFERROR(IF(M1005="ICCP- ICOCIV",VLOOKUP(J1005,'INDICES-ICOCIV'!$A$1:$B$307,2,0),IF(M1005="IPC",VLOOKUP(J1005,'INDICES IPC'!$A$7:$E$1003,2,0),0)),"")</f>
        <v>0</v>
      </c>
      <c r="L1005" s="58" t="str">
        <f t="shared" si="47"/>
        <v/>
      </c>
      <c r="M1005" s="82"/>
      <c r="N1005" s="233">
        <f t="shared" si="48"/>
        <v>0</v>
      </c>
    </row>
    <row r="1006" spans="3:14" ht="15.75" x14ac:dyDescent="0.2">
      <c r="C1006" s="14">
        <f t="shared" si="49"/>
        <v>959</v>
      </c>
      <c r="D1006" s="77"/>
      <c r="E1006" s="77"/>
      <c r="F1006" s="77"/>
      <c r="G1006" s="81"/>
      <c r="H1006" s="79"/>
      <c r="I1006" s="57">
        <f>IFERROR(IF(M1006="ICCP- ICOCIV",VLOOKUP(H1006,'INDICES-ICOCIV'!$A$1:$B$313,2,0),IF(M1006="IPC",VLOOKUP(H1006,'INDICES IPC'!$A$7:$E$1003,2,0),0)),"")</f>
        <v>0</v>
      </c>
      <c r="J1006" s="79"/>
      <c r="K1006" s="57">
        <f>IFERROR(IF(M1006="ICCP- ICOCIV",VLOOKUP(J1006,'INDICES-ICOCIV'!$A$1:$B$307,2,0),IF(M1006="IPC",VLOOKUP(J1006,'INDICES IPC'!$A$7:$E$1003,2,0),0)),"")</f>
        <v>0</v>
      </c>
      <c r="L1006" s="58" t="str">
        <f t="shared" si="47"/>
        <v/>
      </c>
      <c r="M1006" s="82"/>
      <c r="N1006" s="233">
        <f t="shared" si="48"/>
        <v>0</v>
      </c>
    </row>
    <row r="1007" spans="3:14" ht="15.75" x14ac:dyDescent="0.2">
      <c r="C1007" s="14">
        <f t="shared" si="49"/>
        <v>960</v>
      </c>
      <c r="D1007" s="77"/>
      <c r="E1007" s="77"/>
      <c r="F1007" s="77"/>
      <c r="G1007" s="81"/>
      <c r="H1007" s="79"/>
      <c r="I1007" s="57">
        <f>IFERROR(IF(M1007="ICCP- ICOCIV",VLOOKUP(H1007,'INDICES-ICOCIV'!$A$1:$B$313,2,0),IF(M1007="IPC",VLOOKUP(H1007,'INDICES IPC'!$A$7:$E$1003,2,0),0)),"")</f>
        <v>0</v>
      </c>
      <c r="J1007" s="79"/>
      <c r="K1007" s="57">
        <f>IFERROR(IF(M1007="ICCP- ICOCIV",VLOOKUP(J1007,'INDICES-ICOCIV'!$A$1:$B$307,2,0),IF(M1007="IPC",VLOOKUP(J1007,'INDICES IPC'!$A$7:$E$1003,2,0),0)),"")</f>
        <v>0</v>
      </c>
      <c r="L1007" s="58" t="str">
        <f t="shared" si="47"/>
        <v/>
      </c>
      <c r="M1007" s="82"/>
      <c r="N1007" s="233">
        <f t="shared" si="48"/>
        <v>0</v>
      </c>
    </row>
    <row r="1008" spans="3:14" ht="15.75" x14ac:dyDescent="0.2">
      <c r="C1008" s="14">
        <f t="shared" si="49"/>
        <v>961</v>
      </c>
      <c r="D1008" s="77"/>
      <c r="E1008" s="77"/>
      <c r="F1008" s="77"/>
      <c r="G1008" s="81"/>
      <c r="H1008" s="79"/>
      <c r="I1008" s="57">
        <f>IFERROR(IF(M1008="ICCP- ICOCIV",VLOOKUP(H1008,'INDICES-ICOCIV'!$A$1:$B$313,2,0),IF(M1008="IPC",VLOOKUP(H1008,'INDICES IPC'!$A$7:$E$1003,2,0),0)),"")</f>
        <v>0</v>
      </c>
      <c r="J1008" s="79"/>
      <c r="K1008" s="57">
        <f>IFERROR(IF(M1008="ICCP- ICOCIV",VLOOKUP(J1008,'INDICES-ICOCIV'!$A$1:$B$307,2,0),IF(M1008="IPC",VLOOKUP(J1008,'INDICES IPC'!$A$7:$E$1003,2,0),0)),"")</f>
        <v>0</v>
      </c>
      <c r="L1008" s="58" t="str">
        <f t="shared" si="47"/>
        <v/>
      </c>
      <c r="M1008" s="82"/>
      <c r="N1008" s="233">
        <f t="shared" si="48"/>
        <v>0</v>
      </c>
    </row>
    <row r="1009" spans="3:14" ht="15.75" x14ac:dyDescent="0.2">
      <c r="C1009" s="14">
        <f t="shared" si="49"/>
        <v>962</v>
      </c>
      <c r="D1009" s="77"/>
      <c r="E1009" s="77"/>
      <c r="F1009" s="77"/>
      <c r="G1009" s="81"/>
      <c r="H1009" s="79"/>
      <c r="I1009" s="57">
        <f>IFERROR(IF(M1009="ICCP- ICOCIV",VLOOKUP(H1009,'INDICES-ICOCIV'!$A$1:$B$313,2,0),IF(M1009="IPC",VLOOKUP(H1009,'INDICES IPC'!$A$7:$E$1003,2,0),0)),"")</f>
        <v>0</v>
      </c>
      <c r="J1009" s="79"/>
      <c r="K1009" s="57">
        <f>IFERROR(IF(M1009="ICCP- ICOCIV",VLOOKUP(J1009,'INDICES-ICOCIV'!$A$1:$B$307,2,0),IF(M1009="IPC",VLOOKUP(J1009,'INDICES IPC'!$A$7:$E$1003,2,0),0)),"")</f>
        <v>0</v>
      </c>
      <c r="L1009" s="58" t="str">
        <f t="shared" si="47"/>
        <v/>
      </c>
      <c r="M1009" s="82"/>
      <c r="N1009" s="233">
        <f t="shared" si="48"/>
        <v>0</v>
      </c>
    </row>
    <row r="1010" spans="3:14" ht="15.75" x14ac:dyDescent="0.2">
      <c r="C1010" s="14">
        <f t="shared" si="49"/>
        <v>963</v>
      </c>
      <c r="D1010" s="77"/>
      <c r="E1010" s="77"/>
      <c r="F1010" s="77"/>
      <c r="G1010" s="81"/>
      <c r="H1010" s="79"/>
      <c r="I1010" s="57">
        <f>IFERROR(IF(M1010="ICCP- ICOCIV",VLOOKUP(H1010,'INDICES-ICOCIV'!$A$1:$B$313,2,0),IF(M1010="IPC",VLOOKUP(H1010,'INDICES IPC'!$A$7:$E$1003,2,0),0)),"")</f>
        <v>0</v>
      </c>
      <c r="J1010" s="79"/>
      <c r="K1010" s="57">
        <f>IFERROR(IF(M1010="ICCP- ICOCIV",VLOOKUP(J1010,'INDICES-ICOCIV'!$A$1:$B$307,2,0),IF(M1010="IPC",VLOOKUP(J1010,'INDICES IPC'!$A$7:$E$1003,2,0),0)),"")</f>
        <v>0</v>
      </c>
      <c r="L1010" s="58" t="str">
        <f t="shared" si="47"/>
        <v/>
      </c>
      <c r="M1010" s="82"/>
      <c r="N1010" s="233">
        <f t="shared" si="48"/>
        <v>0</v>
      </c>
    </row>
    <row r="1011" spans="3:14" ht="15.75" x14ac:dyDescent="0.2">
      <c r="C1011" s="14">
        <f t="shared" si="49"/>
        <v>964</v>
      </c>
      <c r="D1011" s="77"/>
      <c r="E1011" s="77"/>
      <c r="F1011" s="77"/>
      <c r="G1011" s="81"/>
      <c r="H1011" s="79"/>
      <c r="I1011" s="57">
        <f>IFERROR(IF(M1011="ICCP- ICOCIV",VLOOKUP(H1011,'INDICES-ICOCIV'!$A$1:$B$313,2,0),IF(M1011="IPC",VLOOKUP(H1011,'INDICES IPC'!$A$7:$E$1003,2,0),0)),"")</f>
        <v>0</v>
      </c>
      <c r="J1011" s="79"/>
      <c r="K1011" s="57">
        <f>IFERROR(IF(M1011="ICCP- ICOCIV",VLOOKUP(J1011,'INDICES-ICOCIV'!$A$1:$B$307,2,0),IF(M1011="IPC",VLOOKUP(J1011,'INDICES IPC'!$A$7:$E$1003,2,0),0)),"")</f>
        <v>0</v>
      </c>
      <c r="L1011" s="58" t="str">
        <f t="shared" si="47"/>
        <v/>
      </c>
      <c r="M1011" s="82"/>
      <c r="N1011" s="233">
        <f t="shared" si="48"/>
        <v>0</v>
      </c>
    </row>
    <row r="1012" spans="3:14" ht="15.75" x14ac:dyDescent="0.2">
      <c r="C1012" s="14">
        <f t="shared" si="49"/>
        <v>965</v>
      </c>
      <c r="D1012" s="77"/>
      <c r="E1012" s="77"/>
      <c r="F1012" s="77"/>
      <c r="G1012" s="81"/>
      <c r="H1012" s="79"/>
      <c r="I1012" s="57">
        <f>IFERROR(IF(M1012="ICCP- ICOCIV",VLOOKUP(H1012,'INDICES-ICOCIV'!$A$1:$B$313,2,0),IF(M1012="IPC",VLOOKUP(H1012,'INDICES IPC'!$A$7:$E$1003,2,0),0)),"")</f>
        <v>0</v>
      </c>
      <c r="J1012" s="79"/>
      <c r="K1012" s="57">
        <f>IFERROR(IF(M1012="ICCP- ICOCIV",VLOOKUP(J1012,'INDICES-ICOCIV'!$A$1:$B$307,2,0),IF(M1012="IPC",VLOOKUP(J1012,'INDICES IPC'!$A$7:$E$1003,2,0),0)),"")</f>
        <v>0</v>
      </c>
      <c r="L1012" s="58" t="str">
        <f t="shared" si="47"/>
        <v/>
      </c>
      <c r="M1012" s="82"/>
      <c r="N1012" s="233">
        <f t="shared" si="48"/>
        <v>0</v>
      </c>
    </row>
    <row r="1013" spans="3:14" ht="15.75" x14ac:dyDescent="0.2">
      <c r="C1013" s="14">
        <f t="shared" si="49"/>
        <v>966</v>
      </c>
      <c r="D1013" s="77"/>
      <c r="E1013" s="77"/>
      <c r="F1013" s="77"/>
      <c r="G1013" s="81"/>
      <c r="H1013" s="79"/>
      <c r="I1013" s="57">
        <f>IFERROR(IF(M1013="ICCP- ICOCIV",VLOOKUP(H1013,'INDICES-ICOCIV'!$A$1:$B$313,2,0),IF(M1013="IPC",VLOOKUP(H1013,'INDICES IPC'!$A$7:$E$1003,2,0),0)),"")</f>
        <v>0</v>
      </c>
      <c r="J1013" s="79"/>
      <c r="K1013" s="57">
        <f>IFERROR(IF(M1013="ICCP- ICOCIV",VLOOKUP(J1013,'INDICES-ICOCIV'!$A$1:$B$307,2,0),IF(M1013="IPC",VLOOKUP(J1013,'INDICES IPC'!$A$7:$E$1003,2,0),0)),"")</f>
        <v>0</v>
      </c>
      <c r="L1013" s="58" t="str">
        <f t="shared" si="47"/>
        <v/>
      </c>
      <c r="M1013" s="82"/>
      <c r="N1013" s="233">
        <f t="shared" si="48"/>
        <v>0</v>
      </c>
    </row>
    <row r="1014" spans="3:14" ht="15.75" x14ac:dyDescent="0.2">
      <c r="C1014" s="14">
        <f t="shared" si="49"/>
        <v>967</v>
      </c>
      <c r="D1014" s="77"/>
      <c r="E1014" s="77"/>
      <c r="F1014" s="77"/>
      <c r="G1014" s="81"/>
      <c r="H1014" s="79"/>
      <c r="I1014" s="57">
        <f>IFERROR(IF(M1014="ICCP- ICOCIV",VLOOKUP(H1014,'INDICES-ICOCIV'!$A$1:$B$313,2,0),IF(M1014="IPC",VLOOKUP(H1014,'INDICES IPC'!$A$7:$E$1003,2,0),0)),"")</f>
        <v>0</v>
      </c>
      <c r="J1014" s="79"/>
      <c r="K1014" s="57">
        <f>IFERROR(IF(M1014="ICCP- ICOCIV",VLOOKUP(J1014,'INDICES-ICOCIV'!$A$1:$B$307,2,0),IF(M1014="IPC",VLOOKUP(J1014,'INDICES IPC'!$A$7:$E$1003,2,0),0)),"")</f>
        <v>0</v>
      </c>
      <c r="L1014" s="58" t="str">
        <f t="shared" si="47"/>
        <v/>
      </c>
      <c r="M1014" s="82"/>
      <c r="N1014" s="233">
        <f t="shared" si="48"/>
        <v>0</v>
      </c>
    </row>
    <row r="1015" spans="3:14" ht="15.75" x14ac:dyDescent="0.2">
      <c r="C1015" s="14">
        <f t="shared" si="49"/>
        <v>968</v>
      </c>
      <c r="D1015" s="77"/>
      <c r="E1015" s="77"/>
      <c r="F1015" s="77"/>
      <c r="G1015" s="81"/>
      <c r="H1015" s="79"/>
      <c r="I1015" s="57">
        <f>IFERROR(IF(M1015="ICCP- ICOCIV",VLOOKUP(H1015,'INDICES-ICOCIV'!$A$1:$B$313,2,0),IF(M1015="IPC",VLOOKUP(H1015,'INDICES IPC'!$A$7:$E$1003,2,0),0)),"")</f>
        <v>0</v>
      </c>
      <c r="J1015" s="79"/>
      <c r="K1015" s="57">
        <f>IFERROR(IF(M1015="ICCP- ICOCIV",VLOOKUP(J1015,'INDICES-ICOCIV'!$A$1:$B$307,2,0),IF(M1015="IPC",VLOOKUP(J1015,'INDICES IPC'!$A$7:$E$1003,2,0),0)),"")</f>
        <v>0</v>
      </c>
      <c r="L1015" s="58" t="str">
        <f t="shared" si="47"/>
        <v/>
      </c>
      <c r="M1015" s="82"/>
      <c r="N1015" s="233">
        <f t="shared" si="48"/>
        <v>0</v>
      </c>
    </row>
    <row r="1016" spans="3:14" x14ac:dyDescent="0.2">
      <c r="C1016" s="76" t="s">
        <v>130</v>
      </c>
      <c r="D1016" s="76" t="s">
        <v>130</v>
      </c>
      <c r="E1016" s="76" t="s">
        <v>130</v>
      </c>
      <c r="F1016" s="76" t="s">
        <v>130</v>
      </c>
      <c r="G1016" s="76" t="s">
        <v>130</v>
      </c>
      <c r="H1016" s="76" t="s">
        <v>130</v>
      </c>
      <c r="I1016" s="76" t="s">
        <v>130</v>
      </c>
      <c r="J1016" s="76" t="s">
        <v>130</v>
      </c>
      <c r="K1016" s="76" t="s">
        <v>130</v>
      </c>
      <c r="L1016" s="76" t="s">
        <v>130</v>
      </c>
      <c r="M1016" s="76" t="s">
        <v>130</v>
      </c>
      <c r="N1016" s="156" t="s">
        <v>130</v>
      </c>
    </row>
  </sheetData>
  <mergeCells count="6">
    <mergeCell ref="C6:D6"/>
    <mergeCell ref="H12:N12"/>
    <mergeCell ref="C13:G13"/>
    <mergeCell ref="H13:N13"/>
    <mergeCell ref="C9:N9"/>
    <mergeCell ref="C12:G12"/>
  </mergeCells>
  <dataValidations count="1">
    <dataValidation type="list" allowBlank="1" showInputMessage="1" showErrorMessage="1" sqref="M16:M1015" xr:uid="{00000000-0002-0000-0400-000001000000}">
      <formula1>INDICE</formula1>
    </dataValidation>
  </dataValidations>
  <hyperlinks>
    <hyperlink ref="C7" location="'Tabla de Contenido'!A1" display="Tabla de Contenido" xr:uid="{5E4A9E22-9903-4A3B-AC6B-4C9F5A77C3E4}"/>
  </hyperlink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B51596A-ACF1-4C34-B759-6D8E81E742D3}">
          <x14:formula1>
            <xm:f>'INDICES IPC'!$A$8:$A$860</xm:f>
          </x14:formula1>
          <xm:sqref>H17:H1015</xm:sqref>
        </x14:dataValidation>
        <x14:dataValidation type="list" allowBlank="1" showInputMessage="1" showErrorMessage="1" xr:uid="{CC16714F-A23F-4F8A-8A03-3A1328FA7ABD}">
          <x14:formula1>
            <xm:f>'INDICES IPC'!$A$8:$A$866</xm:f>
          </x14:formula1>
          <xm:sqref>J16:J1015 H16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FF0000"/>
  </sheetPr>
  <dimension ref="A1:BF1078"/>
  <sheetViews>
    <sheetView showGridLines="0" zoomScale="60" zoomScaleNormal="60" zoomScaleSheetLayoutView="85" workbookViewId="0">
      <pane xSplit="5" ySplit="14" topLeftCell="F15" activePane="bottomRight" state="frozen"/>
      <selection activeCell="B1" sqref="B1"/>
      <selection pane="topRight" activeCell="H1" sqref="H1"/>
      <selection pane="bottomLeft" activeCell="B8" sqref="B8"/>
      <selection pane="bottomRight" activeCell="BH20" sqref="BH20"/>
    </sheetView>
  </sheetViews>
  <sheetFormatPr baseColWidth="10" defaultColWidth="11.42578125" defaultRowHeight="15" outlineLevelRow="2" outlineLevelCol="1" x14ac:dyDescent="0.2"/>
  <cols>
    <col min="1" max="1" width="6.7109375" style="19" hidden="1" customWidth="1"/>
    <col min="2" max="2" width="5" style="19" bestFit="1" customWidth="1"/>
    <col min="3" max="3" width="6.42578125" style="19" bestFit="1" customWidth="1"/>
    <col min="4" max="4" width="46.28515625" style="10" customWidth="1"/>
    <col min="5" max="5" width="14.85546875" style="19" customWidth="1"/>
    <col min="6" max="6" width="12" style="19" customWidth="1" outlineLevel="1"/>
    <col min="7" max="7" width="19.7109375" style="19" bestFit="1" customWidth="1" outlineLevel="1"/>
    <col min="8" max="8" width="16.85546875" style="126" customWidth="1" outlineLevel="1"/>
    <col min="9" max="9" width="16.5703125" style="126" customWidth="1" outlineLevel="1"/>
    <col min="10" max="10" width="22.28515625" style="126" customWidth="1" outlineLevel="1"/>
    <col min="11" max="11" width="21.85546875" style="19" bestFit="1" customWidth="1" outlineLevel="1"/>
    <col min="12" max="12" width="14.7109375" style="19" bestFit="1" customWidth="1" outlineLevel="1"/>
    <col min="13" max="13" width="19.7109375" style="19" bestFit="1" customWidth="1" outlineLevel="1"/>
    <col min="14" max="14" width="18.5703125" style="19" customWidth="1" outlineLevel="1"/>
    <col min="15" max="15" width="16.85546875" style="19" customWidth="1" outlineLevel="1"/>
    <col min="16" max="16" width="19.140625" style="19" customWidth="1" outlineLevel="1"/>
    <col min="17" max="17" width="21.85546875" style="19" bestFit="1" customWidth="1" outlineLevel="1"/>
    <col min="18" max="18" width="19.28515625" style="19" customWidth="1" outlineLevel="1"/>
    <col min="19" max="19" width="24.28515625" style="19" bestFit="1" customWidth="1" outlineLevel="1"/>
    <col min="20" max="20" width="17.7109375" style="19" bestFit="1" customWidth="1" outlineLevel="1"/>
    <col min="21" max="21" width="19.140625" style="19" bestFit="1" customWidth="1" outlineLevel="1"/>
    <col min="22" max="24" width="16.42578125" style="19" customWidth="1" outlineLevel="1"/>
    <col min="25" max="25" width="17.7109375" style="19" customWidth="1" outlineLevel="1"/>
    <col min="26" max="26" width="16.140625" style="19" customWidth="1" outlineLevel="1"/>
    <col min="27" max="28" width="18" style="19" customWidth="1" outlineLevel="1"/>
    <col min="29" max="29" width="16.5703125" style="19" bestFit="1" customWidth="1" outlineLevel="1"/>
    <col min="30" max="30" width="20" style="19" customWidth="1" outlineLevel="1"/>
    <col min="31" max="31" width="24.85546875" style="19" bestFit="1" customWidth="1" outlineLevel="1"/>
    <col min="32" max="32" width="23.7109375" style="19" customWidth="1" outlineLevel="1"/>
    <col min="33" max="33" width="25.85546875" style="19" customWidth="1" outlineLevel="1"/>
    <col min="34" max="34" width="31.5703125" style="19" hidden="1" customWidth="1" outlineLevel="1"/>
    <col min="35" max="35" width="19.7109375" style="19" hidden="1" customWidth="1" outlineLevel="1"/>
    <col min="36" max="36" width="25.5703125" style="19" customWidth="1" outlineLevel="1"/>
    <col min="37" max="37" width="21.5703125" style="19" hidden="1" customWidth="1" outlineLevel="1"/>
    <col min="38" max="38" width="22.5703125" style="19" hidden="1" customWidth="1" outlineLevel="1"/>
    <col min="39" max="39" width="24.42578125" style="19" bestFit="1" customWidth="1"/>
    <col min="40" max="40" width="24.42578125" style="19" hidden="1" customWidth="1"/>
    <col min="41" max="41" width="26.7109375" style="19" hidden="1" customWidth="1"/>
    <col min="42" max="42" width="18.28515625" style="19" bestFit="1" customWidth="1"/>
    <col min="43" max="43" width="11.140625" style="19" hidden="1" customWidth="1"/>
    <col min="44" max="44" width="20.7109375" style="19" hidden="1" customWidth="1"/>
    <col min="45" max="45" width="13.42578125" style="19" hidden="1" customWidth="1"/>
    <col min="46" max="46" width="10.7109375" style="19" hidden="1" customWidth="1"/>
    <col min="47" max="47" width="11.140625" style="19" hidden="1" customWidth="1"/>
    <col min="48" max="48" width="16.42578125" style="19" hidden="1" customWidth="1"/>
    <col min="49" max="49" width="13.42578125" style="19" hidden="1" customWidth="1"/>
    <col min="50" max="50" width="10.7109375" style="19" hidden="1" customWidth="1"/>
    <col min="51" max="51" width="11.140625" style="19" hidden="1" customWidth="1"/>
    <col min="52" max="52" width="14" style="19" hidden="1" customWidth="1"/>
    <col min="53" max="53" width="13.42578125" style="19" hidden="1" customWidth="1"/>
    <col min="54" max="54" width="10.7109375" style="19" hidden="1" customWidth="1"/>
    <col min="55" max="55" width="11.140625" style="19" hidden="1" customWidth="1"/>
    <col min="56" max="56" width="14" style="19" hidden="1" customWidth="1"/>
    <col min="57" max="57" width="13.42578125" style="19" hidden="1" customWidth="1"/>
    <col min="58" max="58" width="17.7109375" style="19" hidden="1" customWidth="1"/>
    <col min="59" max="16384" width="11.42578125" style="19"/>
  </cols>
  <sheetData>
    <row r="1" spans="3:58" s="1" customFormat="1" outlineLevel="1" thickBot="1" x14ac:dyDescent="0.25">
      <c r="F1" s="7"/>
      <c r="H1" s="2"/>
      <c r="I1" s="2"/>
      <c r="J1" s="2"/>
    </row>
    <row r="2" spans="3:58" s="1" customFormat="1" outlineLevel="1" x14ac:dyDescent="0.2">
      <c r="C2" s="44"/>
      <c r="D2" s="45"/>
      <c r="E2" s="45"/>
      <c r="F2" s="46"/>
      <c r="L2" s="3"/>
      <c r="M2" s="3"/>
      <c r="N2" s="3"/>
      <c r="O2" s="3"/>
      <c r="P2" s="3"/>
      <c r="Q2" s="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</row>
    <row r="3" spans="3:58" s="1" customFormat="1" outlineLevel="1" x14ac:dyDescent="0.2">
      <c r="C3" s="3"/>
      <c r="D3" s="3"/>
      <c r="E3" s="3"/>
      <c r="F3" s="3"/>
      <c r="M3" s="3"/>
      <c r="N3" s="3"/>
      <c r="O3" s="3"/>
      <c r="P3" s="3"/>
      <c r="Q3" s="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</row>
    <row r="4" spans="3:58" s="1" customFormat="1" outlineLevel="1" x14ac:dyDescent="0.2">
      <c r="C4" s="8"/>
      <c r="D4" s="213" t="s">
        <v>207</v>
      </c>
      <c r="E4" s="8"/>
      <c r="F4" s="8"/>
      <c r="J4" s="8"/>
      <c r="K4" s="8"/>
      <c r="L4" s="8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3:58" s="1" customFormat="1" outlineLevel="1" x14ac:dyDescent="0.2">
      <c r="C5" s="8"/>
      <c r="D5" s="8"/>
      <c r="E5" s="8"/>
      <c r="F5" s="8"/>
      <c r="L5" s="43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3:58" s="1" customFormat="1" ht="15" customHeight="1" outlineLevel="1" x14ac:dyDescent="0.2"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3:58" s="1" customFormat="1" ht="31.5" customHeight="1" outlineLevel="1" x14ac:dyDescent="0.2">
      <c r="C7" s="322" t="s">
        <v>22</v>
      </c>
      <c r="D7" s="322"/>
      <c r="E7" s="137"/>
      <c r="G7" s="322" t="s">
        <v>136</v>
      </c>
      <c r="H7" s="322"/>
      <c r="I7" s="137" t="s">
        <v>17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</row>
    <row r="8" spans="3:58" s="1" customFormat="1" x14ac:dyDescent="0.2">
      <c r="D8" s="8"/>
      <c r="E8" s="8"/>
      <c r="F8" s="8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</row>
    <row r="9" spans="3:58" s="1" customFormat="1" ht="31.5" x14ac:dyDescent="0.2">
      <c r="C9" s="322" t="s">
        <v>50</v>
      </c>
      <c r="D9" s="322"/>
      <c r="E9" s="137" t="s">
        <v>17</v>
      </c>
      <c r="J9" s="328"/>
      <c r="K9" s="328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8"/>
      <c r="AH9" s="50" t="s">
        <v>64</v>
      </c>
      <c r="AI9" s="6"/>
      <c r="AJ9" s="6"/>
      <c r="AK9" s="6"/>
      <c r="AL9" s="6"/>
      <c r="AM9" s="6"/>
      <c r="AN9" s="6"/>
      <c r="AO9" s="6"/>
    </row>
    <row r="10" spans="3:58" s="1" customFormat="1" x14ac:dyDescent="0.2"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H10" s="75">
        <v>0</v>
      </c>
      <c r="AI10" s="6"/>
      <c r="AJ10" s="6"/>
      <c r="AK10" s="6"/>
      <c r="AL10" s="6"/>
      <c r="AM10" s="6"/>
      <c r="AN10" s="6"/>
      <c r="AO10" s="6"/>
    </row>
    <row r="11" spans="3:58" s="1" customFormat="1" x14ac:dyDescent="0.2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34"/>
      <c r="AI11" s="12"/>
      <c r="AJ11" s="6"/>
      <c r="AK11" s="6"/>
      <c r="AL11" s="6"/>
      <c r="AM11" s="6"/>
      <c r="AN11" s="6"/>
      <c r="AO11" s="6"/>
    </row>
    <row r="12" spans="3:58" s="48" customFormat="1" ht="55.15" customHeight="1" x14ac:dyDescent="0.2">
      <c r="C12" s="329" t="s">
        <v>95</v>
      </c>
      <c r="D12" s="329"/>
      <c r="E12" s="329"/>
      <c r="F12" s="329"/>
      <c r="G12" s="329" t="s">
        <v>96</v>
      </c>
      <c r="H12" s="329"/>
      <c r="I12" s="329"/>
      <c r="J12" s="329"/>
      <c r="K12" s="329"/>
      <c r="L12" s="47" t="s">
        <v>121</v>
      </c>
      <c r="M12" s="329" t="s">
        <v>62</v>
      </c>
      <c r="N12" s="329"/>
      <c r="O12" s="329"/>
      <c r="P12" s="329"/>
      <c r="Q12" s="329"/>
      <c r="R12" s="329" t="s">
        <v>97</v>
      </c>
      <c r="S12" s="329"/>
      <c r="T12" s="329"/>
      <c r="U12" s="329"/>
      <c r="V12" s="329" t="s">
        <v>98</v>
      </c>
      <c r="W12" s="329"/>
      <c r="X12" s="329"/>
      <c r="Y12" s="329"/>
      <c r="Z12" s="329" t="s">
        <v>99</v>
      </c>
      <c r="AA12" s="329"/>
      <c r="AB12" s="329"/>
      <c r="AC12" s="329"/>
      <c r="AD12" s="330" t="s">
        <v>100</v>
      </c>
      <c r="AE12" s="331"/>
      <c r="AF12" s="331"/>
      <c r="AG12" s="331"/>
      <c r="AH12" s="331"/>
      <c r="AI12" s="331"/>
      <c r="AJ12" s="49" t="s">
        <v>101</v>
      </c>
      <c r="AK12" s="49" t="s">
        <v>102</v>
      </c>
      <c r="AL12" s="49" t="s">
        <v>63</v>
      </c>
      <c r="AM12" s="329" t="s">
        <v>65</v>
      </c>
      <c r="AN12" s="329"/>
      <c r="AO12" s="329"/>
      <c r="AQ12" s="329" t="s">
        <v>139</v>
      </c>
      <c r="AR12" s="329"/>
      <c r="AS12" s="329"/>
      <c r="AT12" s="338" t="s">
        <v>140</v>
      </c>
      <c r="AU12" s="339"/>
      <c r="AV12" s="339"/>
      <c r="AW12" s="339"/>
      <c r="AX12" s="339"/>
      <c r="AY12" s="339"/>
      <c r="AZ12" s="339"/>
      <c r="BA12" s="339"/>
      <c r="BB12" s="339"/>
      <c r="BC12" s="339"/>
      <c r="BD12" s="339"/>
      <c r="BE12" s="339"/>
      <c r="BF12" s="146"/>
    </row>
    <row r="13" spans="3:58" ht="22.5" customHeight="1" x14ac:dyDescent="0.2">
      <c r="C13" s="325" t="s">
        <v>123</v>
      </c>
      <c r="D13" s="326"/>
      <c r="E13" s="326"/>
      <c r="F13" s="327"/>
      <c r="G13" s="325" t="s">
        <v>124</v>
      </c>
      <c r="H13" s="326"/>
      <c r="I13" s="326"/>
      <c r="J13" s="327"/>
      <c r="K13" s="21"/>
      <c r="L13" s="325" t="s">
        <v>125</v>
      </c>
      <c r="M13" s="326"/>
      <c r="N13" s="326"/>
      <c r="O13" s="326"/>
      <c r="P13" s="327"/>
      <c r="Q13" s="22"/>
      <c r="R13" s="323" t="s">
        <v>126</v>
      </c>
      <c r="S13" s="323"/>
      <c r="T13" s="323"/>
      <c r="U13" s="323"/>
      <c r="V13" s="325" t="s">
        <v>127</v>
      </c>
      <c r="W13" s="326"/>
      <c r="X13" s="326"/>
      <c r="Y13" s="327"/>
      <c r="Z13" s="325" t="s">
        <v>128</v>
      </c>
      <c r="AA13" s="326"/>
      <c r="AB13" s="326"/>
      <c r="AC13" s="327"/>
      <c r="AD13" s="325" t="s">
        <v>129</v>
      </c>
      <c r="AE13" s="326"/>
      <c r="AF13" s="326"/>
      <c r="AG13" s="326"/>
      <c r="AH13" s="326"/>
      <c r="AI13" s="327"/>
      <c r="AJ13" s="323" t="s">
        <v>215</v>
      </c>
      <c r="AK13" s="323" t="s">
        <v>103</v>
      </c>
      <c r="AL13" s="323" t="s">
        <v>19</v>
      </c>
      <c r="AM13" s="323" t="s">
        <v>216</v>
      </c>
      <c r="AN13" s="323" t="s">
        <v>104</v>
      </c>
      <c r="AO13" s="323" t="s">
        <v>11</v>
      </c>
      <c r="AQ13" s="337">
        <v>2026</v>
      </c>
      <c r="AR13" s="337"/>
      <c r="AS13" s="337"/>
      <c r="AT13" s="332">
        <v>2027</v>
      </c>
      <c r="AU13" s="333"/>
      <c r="AV13" s="333"/>
      <c r="AW13" s="334"/>
      <c r="AX13" s="332">
        <v>2028</v>
      </c>
      <c r="AY13" s="333"/>
      <c r="AZ13" s="333"/>
      <c r="BA13" s="334"/>
      <c r="BB13" s="332">
        <v>2029</v>
      </c>
      <c r="BC13" s="333"/>
      <c r="BD13" s="333"/>
      <c r="BE13" s="334"/>
      <c r="BF13" s="335" t="s">
        <v>134</v>
      </c>
    </row>
    <row r="14" spans="3:58" s="18" customFormat="1" ht="75" customHeight="1" x14ac:dyDescent="0.2">
      <c r="C14" s="23" t="s">
        <v>116</v>
      </c>
      <c r="D14" s="23" t="s">
        <v>67</v>
      </c>
      <c r="E14" s="4" t="s">
        <v>60</v>
      </c>
      <c r="F14" s="4" t="s">
        <v>115</v>
      </c>
      <c r="G14" s="4" t="s">
        <v>228</v>
      </c>
      <c r="H14" s="4" t="s">
        <v>242</v>
      </c>
      <c r="I14" s="4" t="s">
        <v>243</v>
      </c>
      <c r="J14" s="315" t="s">
        <v>229</v>
      </c>
      <c r="K14" s="4" t="s">
        <v>4</v>
      </c>
      <c r="L14" s="4" t="s">
        <v>122</v>
      </c>
      <c r="M14" s="4" t="str">
        <f>+G14</f>
        <v>IMPLESEG SAS</v>
      </c>
      <c r="N14" s="4" t="str">
        <f>+H14</f>
        <v>KPN SAS</v>
      </c>
      <c r="O14" s="4" t="str">
        <f>+I14</f>
        <v>NESTOR BRAVO SAS</v>
      </c>
      <c r="P14" s="315" t="str">
        <f>+J14</f>
        <v>VALOR HISTORICO CONTRATO 25000656 H2 de 2025</v>
      </c>
      <c r="Q14" s="4" t="s">
        <v>4</v>
      </c>
      <c r="R14" s="4" t="s">
        <v>105</v>
      </c>
      <c r="S14" s="4" t="s">
        <v>5</v>
      </c>
      <c r="T14" s="4" t="s">
        <v>6</v>
      </c>
      <c r="U14" s="4" t="s">
        <v>7</v>
      </c>
      <c r="V14" s="4" t="str">
        <f>+G14</f>
        <v>IMPLESEG SAS</v>
      </c>
      <c r="W14" s="4" t="str">
        <f>+H14</f>
        <v>KPN SAS</v>
      </c>
      <c r="X14" s="4" t="str">
        <f>+I14</f>
        <v>NESTOR BRAVO SAS</v>
      </c>
      <c r="Y14" s="315" t="str">
        <f>+J14</f>
        <v>VALOR HISTORICO CONTRATO 25000656 H2 de 2025</v>
      </c>
      <c r="Z14" s="4" t="str">
        <f>+V14</f>
        <v>IMPLESEG SAS</v>
      </c>
      <c r="AA14" s="4" t="str">
        <f>+W14</f>
        <v>KPN SAS</v>
      </c>
      <c r="AB14" s="4" t="str">
        <f>+X14</f>
        <v>NESTOR BRAVO SAS</v>
      </c>
      <c r="AC14" s="315" t="str">
        <f>+Y14</f>
        <v>VALOR HISTORICO CONTRATO 25000656 H2 de 2025</v>
      </c>
      <c r="AD14" s="4" t="s">
        <v>117</v>
      </c>
      <c r="AE14" s="4" t="s">
        <v>106</v>
      </c>
      <c r="AF14" s="5" t="s">
        <v>8</v>
      </c>
      <c r="AG14" s="5" t="s">
        <v>107</v>
      </c>
      <c r="AH14" s="5" t="s">
        <v>21</v>
      </c>
      <c r="AI14" s="5" t="s">
        <v>108</v>
      </c>
      <c r="AJ14" s="324"/>
      <c r="AK14" s="324"/>
      <c r="AL14" s="324"/>
      <c r="AM14" s="324"/>
      <c r="AN14" s="324"/>
      <c r="AO14" s="324"/>
      <c r="AQ14" s="127" t="s">
        <v>60</v>
      </c>
      <c r="AR14" s="127" t="s">
        <v>131</v>
      </c>
      <c r="AS14" s="127" t="s">
        <v>132</v>
      </c>
      <c r="AT14" s="127" t="s">
        <v>133</v>
      </c>
      <c r="AU14" s="127" t="s">
        <v>60</v>
      </c>
      <c r="AV14" s="127" t="s">
        <v>131</v>
      </c>
      <c r="AW14" s="127" t="s">
        <v>132</v>
      </c>
      <c r="AX14" s="127" t="s">
        <v>133</v>
      </c>
      <c r="AY14" s="127" t="s">
        <v>60</v>
      </c>
      <c r="AZ14" s="127" t="s">
        <v>131</v>
      </c>
      <c r="BA14" s="127" t="s">
        <v>132</v>
      </c>
      <c r="BB14" s="127" t="s">
        <v>133</v>
      </c>
      <c r="BC14" s="127" t="s">
        <v>60</v>
      </c>
      <c r="BD14" s="127" t="s">
        <v>131</v>
      </c>
      <c r="BE14" s="127" t="s">
        <v>132</v>
      </c>
      <c r="BF14" s="336"/>
    </row>
    <row r="15" spans="3:58" s="18" customFormat="1" ht="39" customHeight="1" x14ac:dyDescent="0.2">
      <c r="C15" s="14">
        <v>1</v>
      </c>
      <c r="D15" s="286" t="s">
        <v>219</v>
      </c>
      <c r="E15" s="287">
        <v>28</v>
      </c>
      <c r="F15" s="69" t="s">
        <v>115</v>
      </c>
      <c r="G15" s="288">
        <v>655400</v>
      </c>
      <c r="H15" s="288">
        <v>735000</v>
      </c>
      <c r="I15" s="289">
        <v>755000</v>
      </c>
      <c r="J15" s="288">
        <v>655400</v>
      </c>
      <c r="K15" s="69"/>
      <c r="L15" s="86" t="s">
        <v>17</v>
      </c>
      <c r="M15" s="15">
        <f>IF(G15="","",IF(L15="SI",G15*(1+'INPUTS Y LISTAS'!$B$15),'Modelo Estadistico'!G15))</f>
        <v>655400</v>
      </c>
      <c r="N15" s="15">
        <f>IF(H15="","",IF(L15="SI",H15*(1+'INPUTS Y LISTAS'!$B$15),'Modelo Estadistico'!H15))</f>
        <v>735000</v>
      </c>
      <c r="O15" s="15">
        <f>IF(I15="","",IF(L15="SI",I15*(1+'INPUTS Y LISTAS'!$B$15),'Modelo Estadistico'!I15))</f>
        <v>755000</v>
      </c>
      <c r="P15" s="15">
        <f>INDEXADOR!N16</f>
        <v>664031</v>
      </c>
      <c r="Q15" s="72"/>
      <c r="R15" s="29">
        <f t="shared" ref="R15:R78" si="0">IFERROR(AVERAGE(M15:P15),"")</f>
        <v>702357.75</v>
      </c>
      <c r="S15" s="15">
        <f t="shared" ref="S15:S78" si="1">IFERROR(STDEV(M15:P15),"")</f>
        <v>50035.630707027165</v>
      </c>
      <c r="T15" s="15">
        <f t="shared" ref="T15:T25" si="2">IFERROR(R15-S15,"")</f>
        <v>652322.11929297284</v>
      </c>
      <c r="U15" s="30">
        <f t="shared" ref="U15:U25" si="3">IFERROR(+R15+S15,"")</f>
        <v>752393.38070702716</v>
      </c>
      <c r="V15" s="67" t="str">
        <f t="shared" ref="V15:V78" si="4">IF(M15="","",IF(COUNT($M15:$P15)=1,"Incluir Cotización",IF(OR(M15&lt;$T15,M15&gt;$U15),"Excluir Cotización","Incluir Cotización")))</f>
        <v>Incluir Cotización</v>
      </c>
      <c r="W15" s="16" t="str">
        <f t="shared" ref="W15:W78" si="5">IF(N15="","",IF(COUNT($M15:$P15)=1,"Incluir Cotización",IF(OR(N15&lt;$T15,N15&gt;$U15),"Excluir Cotización","Incluir Cotización")))</f>
        <v>Incluir Cotización</v>
      </c>
      <c r="X15" s="16" t="str">
        <f t="shared" ref="X15:X78" si="6">IF(O15="","",IF(COUNT($M15:$P15)=1,"Incluir Cotización",IF(OR(O15&lt;$T15,O15&gt;$U15),"Excluir Cotización","Incluir Cotización")))</f>
        <v>Excluir Cotización</v>
      </c>
      <c r="Y15" s="16" t="str">
        <f t="shared" ref="Y15:Y78" si="7">IF(P15="","",IF(COUNT($M15:$P15)=1,"Incluir Cotización",IF(OR(P15&lt;$T15,P15&gt;$U15),"Excluir Cotización","Incluir Cotización")))</f>
        <v>Incluir Cotización</v>
      </c>
      <c r="Z15" s="28">
        <f t="shared" ref="Z15:Z78" si="8">IF(V15="Incluir Cotización",$M15,"")</f>
        <v>655400</v>
      </c>
      <c r="AA15" s="16">
        <f t="shared" ref="AA15:AA78" si="9">IF(W15="Incluir Cotización",$N15,"")</f>
        <v>735000</v>
      </c>
      <c r="AB15" s="16" t="str">
        <f t="shared" ref="AB15:AB78" si="10">IF(X15="Incluir Cotización",$O15,"")</f>
        <v/>
      </c>
      <c r="AC15" s="16">
        <f>IF(Y15="Incluir Cotización",P15,"")</f>
        <v>664031</v>
      </c>
      <c r="AD15" s="66">
        <f t="shared" ref="AD15:AD78" si="11">IFERROR(AVERAGE(M15:P15),"")</f>
        <v>702357.75</v>
      </c>
      <c r="AE15" s="42">
        <f t="shared" ref="AE15:AE78" si="12">IFERROR(AVERAGE(Z15:AC15),"")</f>
        <v>684810.33333333337</v>
      </c>
      <c r="AF15" s="42">
        <f t="shared" ref="AF15:AF78" si="13">IFERROR(MEDIAN(Z15:AC15),"")</f>
        <v>664031</v>
      </c>
      <c r="AG15" s="42">
        <f t="shared" ref="AG15:AG78" si="14">IFERROR(GEOMEAN(Z15:AC15),"")</f>
        <v>683902.26742839406</v>
      </c>
      <c r="AH15" s="42">
        <f t="shared" ref="AH15:AH78" si="15">IFERROR(TRIMMEAN(Z15:AC15,$AH$10),"")</f>
        <v>684810.33333333337</v>
      </c>
      <c r="AI15" s="42">
        <f t="shared" ref="AI15:AI78" si="16">IFERROR(HARMEAN(Z15:AC15),"")</f>
        <v>683015.97674325656</v>
      </c>
      <c r="AJ15" s="65">
        <f>IFERROR(MIN(AE15:AG15),0)</f>
        <v>664031</v>
      </c>
      <c r="AK15" s="74"/>
      <c r="AL15" s="41">
        <f>+AK15-AJ15</f>
        <v>-664031</v>
      </c>
      <c r="AM15" s="39">
        <f>+AJ15*$E15</f>
        <v>18592868</v>
      </c>
      <c r="AN15" s="40">
        <f>+AK15*$E15</f>
        <v>0</v>
      </c>
      <c r="AO15" s="134">
        <f>+AN15-AM15</f>
        <v>-18592868</v>
      </c>
      <c r="AP15" s="17"/>
      <c r="AQ15" s="129"/>
      <c r="AR15" s="130"/>
      <c r="AS15" s="134">
        <f>+AR15*AQ15</f>
        <v>0</v>
      </c>
      <c r="AT15" s="131">
        <f>+IF($I$7="SI",'INPUTS Y LISTAS'!$B$31,0)</f>
        <v>0</v>
      </c>
      <c r="AU15" s="132"/>
      <c r="AV15" s="130">
        <f>+AR15*(1+AT15)</f>
        <v>0</v>
      </c>
      <c r="AW15" s="134">
        <f>+AV15*AU15</f>
        <v>0</v>
      </c>
      <c r="AX15" s="131">
        <f>+IF($I$7="SI",'INPUTS Y LISTAS'!$B$32,0)</f>
        <v>0</v>
      </c>
      <c r="AY15" s="132"/>
      <c r="AZ15" s="130">
        <f>+AV15*(1+AX15)</f>
        <v>0</v>
      </c>
      <c r="BA15" s="134">
        <f>+AZ15*AY15</f>
        <v>0</v>
      </c>
      <c r="BB15" s="131">
        <f>+IF($I$7="SI",'INPUTS Y LISTAS'!$B$33,0)</f>
        <v>0</v>
      </c>
      <c r="BC15" s="132"/>
      <c r="BD15" s="130">
        <f>+AZ15*(1+BB15)</f>
        <v>0</v>
      </c>
      <c r="BE15" s="134">
        <f>+BD15*BC15</f>
        <v>0</v>
      </c>
      <c r="BF15" s="136">
        <f>+AS15+AW15+BA15+BE15</f>
        <v>0</v>
      </c>
    </row>
    <row r="16" spans="3:58" s="18" customFormat="1" ht="37.9" customHeight="1" x14ac:dyDescent="0.2">
      <c r="C16" s="14">
        <f>+C15+1</f>
        <v>2</v>
      </c>
      <c r="D16" s="286" t="s">
        <v>220</v>
      </c>
      <c r="E16" s="287">
        <v>7</v>
      </c>
      <c r="F16" s="69" t="s">
        <v>115</v>
      </c>
      <c r="G16" s="288">
        <v>19131500</v>
      </c>
      <c r="H16" s="288">
        <v>21500000</v>
      </c>
      <c r="I16" s="289">
        <v>22150000</v>
      </c>
      <c r="J16" s="288">
        <v>19131500</v>
      </c>
      <c r="K16" s="72"/>
      <c r="L16" s="86" t="s">
        <v>17</v>
      </c>
      <c r="M16" s="15">
        <f>IF(G16="","",IF(L16="SI",G16*(1+'INPUTS Y LISTAS'!$B$15),'Modelo Estadistico'!G16))</f>
        <v>19131500</v>
      </c>
      <c r="N16" s="15">
        <f>IF(H16="","",IF(L16="SI",H16*(1+'INPUTS Y LISTAS'!$B$15),'Modelo Estadistico'!H16))</f>
        <v>21500000</v>
      </c>
      <c r="O16" s="15">
        <f>IF(I16="","",IF(L16="SI",I16*(1+'INPUTS Y LISTAS'!$B$15),'Modelo Estadistico'!I16))</f>
        <v>22150000</v>
      </c>
      <c r="P16" s="15">
        <f>INDEXADOR!N17</f>
        <v>19383455</v>
      </c>
      <c r="Q16" s="72"/>
      <c r="R16" s="29">
        <f t="shared" si="0"/>
        <v>20541238.75</v>
      </c>
      <c r="S16" s="15">
        <f t="shared" si="1"/>
        <v>1509432.8348774747</v>
      </c>
      <c r="T16" s="15">
        <f t="shared" si="2"/>
        <v>19031805.915122524</v>
      </c>
      <c r="U16" s="30">
        <f t="shared" si="3"/>
        <v>22050671.584877476</v>
      </c>
      <c r="V16" s="28" t="str">
        <f t="shared" si="4"/>
        <v>Incluir Cotización</v>
      </c>
      <c r="W16" s="16" t="str">
        <f t="shared" si="5"/>
        <v>Incluir Cotización</v>
      </c>
      <c r="X16" s="16" t="str">
        <f t="shared" si="6"/>
        <v>Excluir Cotización</v>
      </c>
      <c r="Y16" s="16" t="str">
        <f t="shared" si="7"/>
        <v>Incluir Cotización</v>
      </c>
      <c r="Z16" s="28">
        <f t="shared" si="8"/>
        <v>19131500</v>
      </c>
      <c r="AA16" s="16">
        <f t="shared" si="9"/>
        <v>21500000</v>
      </c>
      <c r="AB16" s="16" t="str">
        <f t="shared" si="10"/>
        <v/>
      </c>
      <c r="AC16" s="16">
        <f t="shared" ref="AC16:AC22" si="17">IF(Y16="Incluir Cotización",P16,"")</f>
        <v>19383455</v>
      </c>
      <c r="AD16" s="66">
        <f t="shared" si="11"/>
        <v>20541238.75</v>
      </c>
      <c r="AE16" s="42">
        <f t="shared" si="12"/>
        <v>20004985</v>
      </c>
      <c r="AF16" s="42">
        <f t="shared" si="13"/>
        <v>19383455</v>
      </c>
      <c r="AG16" s="42">
        <f t="shared" si="14"/>
        <v>19977427.233636141</v>
      </c>
      <c r="AH16" s="42">
        <f t="shared" si="15"/>
        <v>20004985</v>
      </c>
      <c r="AI16" s="42">
        <f t="shared" si="16"/>
        <v>19950544.655154292</v>
      </c>
      <c r="AJ16" s="65">
        <f t="shared" ref="AJ16:AJ79" si="18">IFERROR(MIN(AE16:AG16),0)</f>
        <v>19383455</v>
      </c>
      <c r="AK16" s="74"/>
      <c r="AL16" s="41">
        <f t="shared" ref="AL16:AL22" si="19">+AK16-AJ16</f>
        <v>-19383455</v>
      </c>
      <c r="AM16" s="39">
        <f t="shared" ref="AM16:AM22" si="20">+AJ16*$E16</f>
        <v>135684185</v>
      </c>
      <c r="AN16" s="40">
        <f t="shared" ref="AN16:AN26" si="21">+AK16*$E16</f>
        <v>0</v>
      </c>
      <c r="AO16" s="134">
        <f t="shared" ref="AO16:AO26" si="22">+AN16-AM16</f>
        <v>-135684185</v>
      </c>
      <c r="AP16" s="17"/>
      <c r="AQ16" s="129"/>
      <c r="AR16" s="130"/>
      <c r="AS16" s="134">
        <f t="shared" ref="AS16:AS79" si="23">+AR16*AQ16</f>
        <v>0</v>
      </c>
      <c r="AT16" s="131">
        <f>+IF($I$7="SI",'INPUTS Y LISTAS'!$B$31,0)</f>
        <v>0</v>
      </c>
      <c r="AU16" s="132"/>
      <c r="AV16" s="130">
        <f t="shared" ref="AV16:AV79" si="24">+AR16*(1+AT16)</f>
        <v>0</v>
      </c>
      <c r="AW16" s="134">
        <f t="shared" ref="AW16:AW79" si="25">+AV16*AU16</f>
        <v>0</v>
      </c>
      <c r="AX16" s="131">
        <f>+IF($I$7="SI",'INPUTS Y LISTAS'!$B$32,0)</f>
        <v>0</v>
      </c>
      <c r="AY16" s="132"/>
      <c r="AZ16" s="130">
        <f t="shared" ref="AZ16:AZ79" si="26">+AV16*(1+AX16)</f>
        <v>0</v>
      </c>
      <c r="BA16" s="134">
        <f t="shared" ref="BA16:BA79" si="27">+AZ16*AY16</f>
        <v>0</v>
      </c>
      <c r="BB16" s="131">
        <f>+IF($I$7="SI",'INPUTS Y LISTAS'!$B$33,0)</f>
        <v>0</v>
      </c>
      <c r="BC16" s="132"/>
      <c r="BD16" s="130">
        <f t="shared" ref="BD16:BD79" si="28">+AZ16*(1+BB16)</f>
        <v>0</v>
      </c>
      <c r="BE16" s="134">
        <f t="shared" ref="BE16:BE79" si="29">+BD16*BC16</f>
        <v>0</v>
      </c>
      <c r="BF16" s="136">
        <f t="shared" ref="BF16:BF79" si="30">+AS16+AW16+BA16+BE16</f>
        <v>0</v>
      </c>
    </row>
    <row r="17" spans="2:58" ht="45.6" customHeight="1" x14ac:dyDescent="0.2">
      <c r="C17" s="14">
        <f t="shared" ref="C17:C32" si="31">+C16+1</f>
        <v>3</v>
      </c>
      <c r="D17" s="286" t="s">
        <v>227</v>
      </c>
      <c r="E17" s="287">
        <v>7</v>
      </c>
      <c r="F17" s="69" t="s">
        <v>115</v>
      </c>
      <c r="G17" s="288">
        <v>55525900</v>
      </c>
      <c r="H17" s="288">
        <v>56900000</v>
      </c>
      <c r="I17" s="289">
        <v>57800000</v>
      </c>
      <c r="J17" s="288">
        <v>55525900</v>
      </c>
      <c r="K17" s="72"/>
      <c r="L17" s="86" t="s">
        <v>17</v>
      </c>
      <c r="M17" s="15">
        <f>IF(G17="","",IF(L17="SI",G17*(1+'INPUTS Y LISTAS'!$B$15),'Modelo Estadistico'!G17))</f>
        <v>55525900</v>
      </c>
      <c r="N17" s="15">
        <f>IF(H17="","",IF(L17="SI",H17*(1+'INPUTS Y LISTAS'!$B$15),'Modelo Estadistico'!H17))</f>
        <v>56900000</v>
      </c>
      <c r="O17" s="15">
        <f>IF(I17="","",IF(L17="SI",I17*(1+'INPUTS Y LISTAS'!$B$15),'Modelo Estadistico'!I17))</f>
        <v>57800000</v>
      </c>
      <c r="P17" s="15">
        <f>INDEXADOR!N18</f>
        <v>56257156</v>
      </c>
      <c r="Q17" s="72"/>
      <c r="R17" s="29">
        <f t="shared" si="0"/>
        <v>56620764</v>
      </c>
      <c r="S17" s="15">
        <f t="shared" si="1"/>
        <v>966006.94330699998</v>
      </c>
      <c r="T17" s="15">
        <f t="shared" si="2"/>
        <v>55654757.056693003</v>
      </c>
      <c r="U17" s="30">
        <f t="shared" si="3"/>
        <v>57586770.943306997</v>
      </c>
      <c r="V17" s="28" t="str">
        <f t="shared" si="4"/>
        <v>Excluir Cotización</v>
      </c>
      <c r="W17" s="16" t="str">
        <f t="shared" si="5"/>
        <v>Incluir Cotización</v>
      </c>
      <c r="X17" s="16" t="str">
        <f t="shared" si="6"/>
        <v>Excluir Cotización</v>
      </c>
      <c r="Y17" s="16" t="str">
        <f t="shared" si="7"/>
        <v>Incluir Cotización</v>
      </c>
      <c r="Z17" s="28" t="str">
        <f t="shared" si="8"/>
        <v/>
      </c>
      <c r="AA17" s="16">
        <f t="shared" si="9"/>
        <v>56900000</v>
      </c>
      <c r="AB17" s="16" t="str">
        <f t="shared" si="10"/>
        <v/>
      </c>
      <c r="AC17" s="16">
        <f t="shared" si="17"/>
        <v>56257156</v>
      </c>
      <c r="AD17" s="66">
        <f t="shared" si="11"/>
        <v>56620764</v>
      </c>
      <c r="AE17" s="42">
        <f t="shared" si="12"/>
        <v>56578578</v>
      </c>
      <c r="AF17" s="42">
        <f t="shared" si="13"/>
        <v>56578578</v>
      </c>
      <c r="AG17" s="42">
        <f t="shared" si="14"/>
        <v>56577664.996003501</v>
      </c>
      <c r="AH17" s="42">
        <f t="shared" si="15"/>
        <v>56578578</v>
      </c>
      <c r="AI17" s="42">
        <f t="shared" si="16"/>
        <v>56576752.006740078</v>
      </c>
      <c r="AJ17" s="65">
        <f>AF17</f>
        <v>56578578</v>
      </c>
      <c r="AK17" s="74"/>
      <c r="AL17" s="41">
        <f t="shared" si="19"/>
        <v>-56578578</v>
      </c>
      <c r="AM17" s="39">
        <f t="shared" si="20"/>
        <v>396050046</v>
      </c>
      <c r="AN17" s="40">
        <f t="shared" si="21"/>
        <v>0</v>
      </c>
      <c r="AO17" s="134">
        <f t="shared" si="22"/>
        <v>-396050046</v>
      </c>
      <c r="AP17" s="17"/>
      <c r="AQ17" s="129"/>
      <c r="AR17" s="130"/>
      <c r="AS17" s="134">
        <f t="shared" si="23"/>
        <v>0</v>
      </c>
      <c r="AT17" s="131">
        <f>+IF($I$7="SI",'INPUTS Y LISTAS'!$B$31,0)</f>
        <v>0</v>
      </c>
      <c r="AU17" s="132"/>
      <c r="AV17" s="130">
        <f t="shared" si="24"/>
        <v>0</v>
      </c>
      <c r="AW17" s="134">
        <f t="shared" si="25"/>
        <v>0</v>
      </c>
      <c r="AX17" s="131">
        <f>+IF($I$7="SI",'INPUTS Y LISTAS'!$B$32,0)</f>
        <v>0</v>
      </c>
      <c r="AY17" s="132"/>
      <c r="AZ17" s="130">
        <f t="shared" si="26"/>
        <v>0</v>
      </c>
      <c r="BA17" s="134">
        <f t="shared" si="27"/>
        <v>0</v>
      </c>
      <c r="BB17" s="131">
        <f>+IF($I$7="SI",'INPUTS Y LISTAS'!$B$33,0)</f>
        <v>0</v>
      </c>
      <c r="BC17" s="132"/>
      <c r="BD17" s="130">
        <f t="shared" si="28"/>
        <v>0</v>
      </c>
      <c r="BE17" s="134">
        <f t="shared" si="29"/>
        <v>0</v>
      </c>
      <c r="BF17" s="136">
        <f t="shared" si="30"/>
        <v>0</v>
      </c>
    </row>
    <row r="18" spans="2:58" ht="36.6" customHeight="1" x14ac:dyDescent="0.2">
      <c r="C18" s="14">
        <f t="shared" si="31"/>
        <v>4</v>
      </c>
      <c r="D18" s="286" t="s">
        <v>222</v>
      </c>
      <c r="E18" s="287">
        <v>7</v>
      </c>
      <c r="F18" s="70" t="s">
        <v>115</v>
      </c>
      <c r="G18" s="288">
        <v>2303847</v>
      </c>
      <c r="H18" s="288">
        <v>2500000</v>
      </c>
      <c r="I18" s="289">
        <v>2650000</v>
      </c>
      <c r="J18" s="288">
        <v>2303847</v>
      </c>
      <c r="K18" s="72"/>
      <c r="L18" s="86" t="s">
        <v>17</v>
      </c>
      <c r="M18" s="15">
        <f>IF(G18="","",IF(L18="SI",G18*(1+'INPUTS Y LISTAS'!$B$15),'Modelo Estadistico'!G18))</f>
        <v>2303847</v>
      </c>
      <c r="N18" s="15">
        <f>IF(H18="","",IF(L18="SI",H18*(1+'INPUTS Y LISTAS'!$B$15),'Modelo Estadistico'!H18))</f>
        <v>2500000</v>
      </c>
      <c r="O18" s="15">
        <f>IF(I18="","",IF(L18="SI",I18*(1+'INPUTS Y LISTAS'!$B$15),'Modelo Estadistico'!I18))</f>
        <v>2650000</v>
      </c>
      <c r="P18" s="15">
        <f>INDEXADOR!N19</f>
        <v>2334188</v>
      </c>
      <c r="Q18" s="72"/>
      <c r="R18" s="29">
        <f t="shared" si="0"/>
        <v>2447008.75</v>
      </c>
      <c r="S18" s="15">
        <f t="shared" si="1"/>
        <v>160454.90378581974</v>
      </c>
      <c r="T18" s="15">
        <f t="shared" si="2"/>
        <v>2286553.8462141803</v>
      </c>
      <c r="U18" s="30">
        <f t="shared" si="3"/>
        <v>2607463.6537858197</v>
      </c>
      <c r="V18" s="28" t="str">
        <f t="shared" si="4"/>
        <v>Incluir Cotización</v>
      </c>
      <c r="W18" s="16" t="str">
        <f t="shared" si="5"/>
        <v>Incluir Cotización</v>
      </c>
      <c r="X18" s="16" t="str">
        <f t="shared" si="6"/>
        <v>Excluir Cotización</v>
      </c>
      <c r="Y18" s="16" t="str">
        <f t="shared" si="7"/>
        <v>Incluir Cotización</v>
      </c>
      <c r="Z18" s="28">
        <f t="shared" si="8"/>
        <v>2303847</v>
      </c>
      <c r="AA18" s="16">
        <f t="shared" si="9"/>
        <v>2500000</v>
      </c>
      <c r="AB18" s="16" t="str">
        <f t="shared" si="10"/>
        <v/>
      </c>
      <c r="AC18" s="16">
        <f t="shared" si="17"/>
        <v>2334188</v>
      </c>
      <c r="AD18" s="66">
        <f t="shared" si="11"/>
        <v>2447008.75</v>
      </c>
      <c r="AE18" s="42">
        <f t="shared" si="12"/>
        <v>2379345</v>
      </c>
      <c r="AF18" s="42">
        <f t="shared" si="13"/>
        <v>2334188</v>
      </c>
      <c r="AG18" s="42">
        <f t="shared" si="14"/>
        <v>2377806.3994302102</v>
      </c>
      <c r="AH18" s="42">
        <f t="shared" si="15"/>
        <v>2379345</v>
      </c>
      <c r="AI18" s="42">
        <f t="shared" si="16"/>
        <v>2376292.0040390193</v>
      </c>
      <c r="AJ18" s="65">
        <f t="shared" si="18"/>
        <v>2334188</v>
      </c>
      <c r="AK18" s="74"/>
      <c r="AL18" s="41">
        <f t="shared" si="19"/>
        <v>-2334188</v>
      </c>
      <c r="AM18" s="39">
        <f t="shared" si="20"/>
        <v>16339316</v>
      </c>
      <c r="AN18" s="40">
        <f t="shared" si="21"/>
        <v>0</v>
      </c>
      <c r="AO18" s="134">
        <f t="shared" si="22"/>
        <v>-16339316</v>
      </c>
      <c r="AP18" s="17"/>
      <c r="AQ18" s="129"/>
      <c r="AR18" s="130">
        <f t="shared" ref="AR18:AR79" si="32">+AJ18</f>
        <v>2334188</v>
      </c>
      <c r="AS18" s="134">
        <f t="shared" si="23"/>
        <v>0</v>
      </c>
      <c r="AT18" s="131">
        <f>+IF($I$7="SI",'INPUTS Y LISTAS'!$B$31,0)</f>
        <v>0</v>
      </c>
      <c r="AU18" s="132"/>
      <c r="AV18" s="130">
        <f t="shared" si="24"/>
        <v>2334188</v>
      </c>
      <c r="AW18" s="134">
        <f t="shared" si="25"/>
        <v>0</v>
      </c>
      <c r="AX18" s="131">
        <f>+IF($I$7="SI",'INPUTS Y LISTAS'!$B$32,0)</f>
        <v>0</v>
      </c>
      <c r="AY18" s="132"/>
      <c r="AZ18" s="130">
        <f t="shared" si="26"/>
        <v>2334188</v>
      </c>
      <c r="BA18" s="134">
        <f t="shared" si="27"/>
        <v>0</v>
      </c>
      <c r="BB18" s="131">
        <f>+IF($I$7="SI",'INPUTS Y LISTAS'!$B$33,0)</f>
        <v>0</v>
      </c>
      <c r="BC18" s="132"/>
      <c r="BD18" s="130">
        <f t="shared" si="28"/>
        <v>2334188</v>
      </c>
      <c r="BE18" s="134">
        <f t="shared" si="29"/>
        <v>0</v>
      </c>
      <c r="BF18" s="136">
        <f t="shared" si="30"/>
        <v>0</v>
      </c>
    </row>
    <row r="19" spans="2:58" ht="33" customHeight="1" x14ac:dyDescent="0.2">
      <c r="C19" s="14">
        <f t="shared" si="31"/>
        <v>5</v>
      </c>
      <c r="D19" s="286" t="s">
        <v>223</v>
      </c>
      <c r="E19" s="287">
        <v>7</v>
      </c>
      <c r="F19" s="70" t="s">
        <v>115</v>
      </c>
      <c r="G19" s="288">
        <v>1851600</v>
      </c>
      <c r="H19" s="288">
        <v>1999000</v>
      </c>
      <c r="I19" s="289">
        <v>2200000</v>
      </c>
      <c r="J19" s="288">
        <v>1851600</v>
      </c>
      <c r="K19" s="72"/>
      <c r="L19" s="86" t="s">
        <v>17</v>
      </c>
      <c r="M19" s="15">
        <f>IF(G19="","",IF(L19="SI",G19*(1+'INPUTS Y LISTAS'!$B$15),'Modelo Estadistico'!G19))</f>
        <v>1851600</v>
      </c>
      <c r="N19" s="15">
        <f>IF(H19="","",IF(L19="SI",H19*(1+'INPUTS Y LISTAS'!$B$15),'Modelo Estadistico'!H19))</f>
        <v>1999000</v>
      </c>
      <c r="O19" s="15">
        <f>IF(I19="","",IF(L19="SI",I19*(1+'INPUTS Y LISTAS'!$B$15),'Modelo Estadistico'!I19))</f>
        <v>2200000</v>
      </c>
      <c r="P19" s="15">
        <f>INDEXADOR!N20</f>
        <v>1875985</v>
      </c>
      <c r="Q19" s="72"/>
      <c r="R19" s="29">
        <f t="shared" si="0"/>
        <v>1981646.25</v>
      </c>
      <c r="S19" s="15">
        <f t="shared" si="1"/>
        <v>159222.94607326546</v>
      </c>
      <c r="T19" s="15">
        <f t="shared" si="2"/>
        <v>1822423.3039267345</v>
      </c>
      <c r="U19" s="30">
        <f t="shared" si="3"/>
        <v>2140869.1960732653</v>
      </c>
      <c r="V19" s="28" t="str">
        <f t="shared" si="4"/>
        <v>Incluir Cotización</v>
      </c>
      <c r="W19" s="16" t="str">
        <f t="shared" si="5"/>
        <v>Incluir Cotización</v>
      </c>
      <c r="X19" s="16" t="str">
        <f t="shared" si="6"/>
        <v>Excluir Cotización</v>
      </c>
      <c r="Y19" s="16" t="str">
        <f t="shared" si="7"/>
        <v>Incluir Cotización</v>
      </c>
      <c r="Z19" s="28">
        <f t="shared" si="8"/>
        <v>1851600</v>
      </c>
      <c r="AA19" s="16">
        <f t="shared" si="9"/>
        <v>1999000</v>
      </c>
      <c r="AB19" s="16" t="str">
        <f t="shared" si="10"/>
        <v/>
      </c>
      <c r="AC19" s="16">
        <f t="shared" si="17"/>
        <v>1875985</v>
      </c>
      <c r="AD19" s="66">
        <f t="shared" si="11"/>
        <v>1981646.25</v>
      </c>
      <c r="AE19" s="42">
        <f t="shared" si="12"/>
        <v>1908861.6666666667</v>
      </c>
      <c r="AF19" s="42">
        <f t="shared" si="13"/>
        <v>1875985</v>
      </c>
      <c r="AG19" s="42">
        <f t="shared" si="14"/>
        <v>1907786.5203740259</v>
      </c>
      <c r="AH19" s="42">
        <f t="shared" si="15"/>
        <v>1908861.6666666667</v>
      </c>
      <c r="AI19" s="42">
        <f t="shared" si="16"/>
        <v>1906726.8894618389</v>
      </c>
      <c r="AJ19" s="65">
        <f t="shared" si="18"/>
        <v>1875985</v>
      </c>
      <c r="AK19" s="74"/>
      <c r="AL19" s="41">
        <f t="shared" si="19"/>
        <v>-1875985</v>
      </c>
      <c r="AM19" s="39">
        <f t="shared" si="20"/>
        <v>13131895</v>
      </c>
      <c r="AN19" s="40">
        <f t="shared" si="21"/>
        <v>0</v>
      </c>
      <c r="AO19" s="134">
        <f t="shared" si="22"/>
        <v>-13131895</v>
      </c>
      <c r="AP19" s="17"/>
      <c r="AQ19" s="129"/>
      <c r="AR19" s="130">
        <f t="shared" si="32"/>
        <v>1875985</v>
      </c>
      <c r="AS19" s="134">
        <f t="shared" si="23"/>
        <v>0</v>
      </c>
      <c r="AT19" s="131">
        <f>+IF($I$7="SI",'INPUTS Y LISTAS'!$B$31,0)</f>
        <v>0</v>
      </c>
      <c r="AU19" s="132"/>
      <c r="AV19" s="130">
        <f t="shared" si="24"/>
        <v>1875985</v>
      </c>
      <c r="AW19" s="134">
        <f t="shared" si="25"/>
        <v>0</v>
      </c>
      <c r="AX19" s="131">
        <f>+IF($I$7="SI",'INPUTS Y LISTAS'!$B$32,0)</f>
        <v>0</v>
      </c>
      <c r="AY19" s="132"/>
      <c r="AZ19" s="130">
        <f t="shared" si="26"/>
        <v>1875985</v>
      </c>
      <c r="BA19" s="134">
        <f t="shared" si="27"/>
        <v>0</v>
      </c>
      <c r="BB19" s="131">
        <f>+IF($I$7="SI",'INPUTS Y LISTAS'!$B$33,0)</f>
        <v>0</v>
      </c>
      <c r="BC19" s="132"/>
      <c r="BD19" s="130">
        <f t="shared" si="28"/>
        <v>1875985</v>
      </c>
      <c r="BE19" s="134">
        <f t="shared" si="29"/>
        <v>0</v>
      </c>
      <c r="BF19" s="136">
        <f t="shared" si="30"/>
        <v>0</v>
      </c>
    </row>
    <row r="20" spans="2:58" ht="40.9" customHeight="1" x14ac:dyDescent="0.2">
      <c r="C20" s="14">
        <f t="shared" si="31"/>
        <v>6</v>
      </c>
      <c r="D20" s="286" t="s">
        <v>224</v>
      </c>
      <c r="E20" s="287">
        <v>14</v>
      </c>
      <c r="F20" s="70" t="s">
        <v>115</v>
      </c>
      <c r="G20" s="289">
        <v>3826500</v>
      </c>
      <c r="H20" s="289">
        <v>4600000</v>
      </c>
      <c r="I20" s="289">
        <v>4850000</v>
      </c>
      <c r="J20" s="289">
        <v>3826500</v>
      </c>
      <c r="K20" s="72"/>
      <c r="L20" s="86" t="s">
        <v>17</v>
      </c>
      <c r="M20" s="15">
        <f>IF(G20="","",IF(L20="SI",G20*(1+'INPUTS Y LISTAS'!$B$15),'Modelo Estadistico'!G20))</f>
        <v>3826500</v>
      </c>
      <c r="N20" s="15">
        <f>IF(H20="","",IF(L20="SI",H20*(1+'INPUTS Y LISTAS'!$B$15),'Modelo Estadistico'!H20))</f>
        <v>4600000</v>
      </c>
      <c r="O20" s="15">
        <f>IF(I20="","",IF(L20="SI",I20*(1+'INPUTS Y LISTAS'!$B$15),'Modelo Estadistico'!I20))</f>
        <v>4850000</v>
      </c>
      <c r="P20" s="15">
        <f>INDEXADOR!N21</f>
        <v>3876894</v>
      </c>
      <c r="Q20" s="72"/>
      <c r="R20" s="29">
        <f t="shared" si="0"/>
        <v>4288348.5</v>
      </c>
      <c r="S20" s="15">
        <f t="shared" si="1"/>
        <v>514839.10348347342</v>
      </c>
      <c r="T20" s="15">
        <f t="shared" si="2"/>
        <v>3773509.3965165266</v>
      </c>
      <c r="U20" s="30">
        <f t="shared" si="3"/>
        <v>4803187.6034834739</v>
      </c>
      <c r="V20" s="28" t="str">
        <f t="shared" si="4"/>
        <v>Incluir Cotización</v>
      </c>
      <c r="W20" s="16" t="str">
        <f t="shared" si="5"/>
        <v>Incluir Cotización</v>
      </c>
      <c r="X20" s="16" t="str">
        <f t="shared" si="6"/>
        <v>Excluir Cotización</v>
      </c>
      <c r="Y20" s="16" t="str">
        <f t="shared" si="7"/>
        <v>Incluir Cotización</v>
      </c>
      <c r="Z20" s="28">
        <f t="shared" si="8"/>
        <v>3826500</v>
      </c>
      <c r="AA20" s="16">
        <f t="shared" si="9"/>
        <v>4600000</v>
      </c>
      <c r="AB20" s="16" t="str">
        <f t="shared" si="10"/>
        <v/>
      </c>
      <c r="AC20" s="16">
        <f t="shared" si="17"/>
        <v>3876894</v>
      </c>
      <c r="AD20" s="66">
        <f t="shared" si="11"/>
        <v>4288348.5</v>
      </c>
      <c r="AE20" s="42">
        <f t="shared" si="12"/>
        <v>4101131.3333333335</v>
      </c>
      <c r="AF20" s="42">
        <f t="shared" si="13"/>
        <v>3876894</v>
      </c>
      <c r="AG20" s="42">
        <f t="shared" si="14"/>
        <v>4086465.3935237611</v>
      </c>
      <c r="AH20" s="42">
        <f t="shared" si="15"/>
        <v>4101131.3333333335</v>
      </c>
      <c r="AI20" s="42">
        <f t="shared" si="16"/>
        <v>4072406.4592082063</v>
      </c>
      <c r="AJ20" s="65">
        <f t="shared" si="18"/>
        <v>3876894</v>
      </c>
      <c r="AK20" s="74"/>
      <c r="AL20" s="41">
        <f t="shared" si="19"/>
        <v>-3876894</v>
      </c>
      <c r="AM20" s="39">
        <f t="shared" si="20"/>
        <v>54276516</v>
      </c>
      <c r="AN20" s="40">
        <f t="shared" si="21"/>
        <v>0</v>
      </c>
      <c r="AO20" s="134">
        <f t="shared" si="22"/>
        <v>-54276516</v>
      </c>
      <c r="AP20" s="17"/>
      <c r="AQ20" s="129"/>
      <c r="AR20" s="130">
        <f t="shared" si="32"/>
        <v>3876894</v>
      </c>
      <c r="AS20" s="134">
        <f t="shared" si="23"/>
        <v>0</v>
      </c>
      <c r="AT20" s="131">
        <f>+IF($I$7="SI",'INPUTS Y LISTAS'!$B$31,0)</f>
        <v>0</v>
      </c>
      <c r="AU20" s="132"/>
      <c r="AV20" s="130">
        <f t="shared" si="24"/>
        <v>3876894</v>
      </c>
      <c r="AW20" s="134">
        <f t="shared" si="25"/>
        <v>0</v>
      </c>
      <c r="AX20" s="131">
        <f>+IF($I$7="SI",'INPUTS Y LISTAS'!$B$32,0)</f>
        <v>0</v>
      </c>
      <c r="AY20" s="132"/>
      <c r="AZ20" s="130">
        <f t="shared" si="26"/>
        <v>3876894</v>
      </c>
      <c r="BA20" s="134">
        <f t="shared" si="27"/>
        <v>0</v>
      </c>
      <c r="BB20" s="131">
        <f>+IF($I$7="SI",'INPUTS Y LISTAS'!$B$33,0)</f>
        <v>0</v>
      </c>
      <c r="BC20" s="132"/>
      <c r="BD20" s="130">
        <f t="shared" si="28"/>
        <v>3876894</v>
      </c>
      <c r="BE20" s="134">
        <f t="shared" si="29"/>
        <v>0</v>
      </c>
      <c r="BF20" s="136">
        <f t="shared" si="30"/>
        <v>0</v>
      </c>
    </row>
    <row r="21" spans="2:58" ht="30" x14ac:dyDescent="0.2">
      <c r="C21" s="14">
        <f t="shared" si="31"/>
        <v>7</v>
      </c>
      <c r="D21" s="286" t="s">
        <v>250</v>
      </c>
      <c r="E21" s="287">
        <v>14</v>
      </c>
      <c r="F21" s="70" t="s">
        <v>115</v>
      </c>
      <c r="G21" s="289">
        <v>1928100</v>
      </c>
      <c r="H21" s="289">
        <v>2120000</v>
      </c>
      <c r="I21" s="289">
        <v>2300000</v>
      </c>
      <c r="J21" s="289">
        <v>1928100</v>
      </c>
      <c r="K21" s="72"/>
      <c r="L21" s="86" t="s">
        <v>17</v>
      </c>
      <c r="M21" s="15">
        <f>IF(G21="","",IF(L21="SI",G21*(1+'INPUTS Y LISTAS'!$B$15),'Modelo Estadistico'!G21))</f>
        <v>1928100</v>
      </c>
      <c r="N21" s="15">
        <f>IF(H21="","",IF(L21="SI",H21*(1+'INPUTS Y LISTAS'!$B$15),'Modelo Estadistico'!H21))</f>
        <v>2120000</v>
      </c>
      <c r="O21" s="15">
        <f>IF(I21="","",IF(L21="SI",I21*(1+'INPUTS Y LISTAS'!$B$15),'Modelo Estadistico'!I21))</f>
        <v>2300000</v>
      </c>
      <c r="P21" s="15">
        <f>INDEXADOR!N22</f>
        <v>1953492</v>
      </c>
      <c r="Q21" s="72"/>
      <c r="R21" s="29">
        <f t="shared" si="0"/>
        <v>2075398</v>
      </c>
      <c r="S21" s="15">
        <f t="shared" si="1"/>
        <v>172233.53375383475</v>
      </c>
      <c r="T21" s="15">
        <f t="shared" si="2"/>
        <v>1903164.4662461653</v>
      </c>
      <c r="U21" s="30">
        <f t="shared" si="3"/>
        <v>2247631.5337538347</v>
      </c>
      <c r="V21" s="28" t="str">
        <f t="shared" si="4"/>
        <v>Incluir Cotización</v>
      </c>
      <c r="W21" s="16" t="str">
        <f t="shared" si="5"/>
        <v>Incluir Cotización</v>
      </c>
      <c r="X21" s="16" t="str">
        <f t="shared" si="6"/>
        <v>Excluir Cotización</v>
      </c>
      <c r="Y21" s="16" t="str">
        <f t="shared" si="7"/>
        <v>Incluir Cotización</v>
      </c>
      <c r="Z21" s="28">
        <f t="shared" si="8"/>
        <v>1928100</v>
      </c>
      <c r="AA21" s="16">
        <f t="shared" si="9"/>
        <v>2120000</v>
      </c>
      <c r="AB21" s="16" t="str">
        <f t="shared" si="10"/>
        <v/>
      </c>
      <c r="AC21" s="16">
        <f t="shared" si="17"/>
        <v>1953492</v>
      </c>
      <c r="AD21" s="66">
        <f t="shared" si="11"/>
        <v>2075398</v>
      </c>
      <c r="AE21" s="42">
        <f t="shared" si="12"/>
        <v>2000530.6666666667</v>
      </c>
      <c r="AF21" s="42">
        <f t="shared" si="13"/>
        <v>1953492</v>
      </c>
      <c r="AG21" s="42">
        <f t="shared" si="14"/>
        <v>1998752.4888050328</v>
      </c>
      <c r="AH21" s="42">
        <f t="shared" si="15"/>
        <v>2000530.6666666667</v>
      </c>
      <c r="AI21" s="42">
        <f t="shared" si="16"/>
        <v>1997008.1849646394</v>
      </c>
      <c r="AJ21" s="65">
        <f t="shared" si="18"/>
        <v>1953492</v>
      </c>
      <c r="AK21" s="74"/>
      <c r="AL21" s="41">
        <f t="shared" si="19"/>
        <v>-1953492</v>
      </c>
      <c r="AM21" s="39">
        <f t="shared" si="20"/>
        <v>27348888</v>
      </c>
      <c r="AN21" s="40">
        <f t="shared" si="21"/>
        <v>0</v>
      </c>
      <c r="AO21" s="134">
        <f t="shared" si="22"/>
        <v>-27348888</v>
      </c>
      <c r="AP21" s="17"/>
      <c r="AQ21" s="129"/>
      <c r="AR21" s="130">
        <f t="shared" si="32"/>
        <v>1953492</v>
      </c>
      <c r="AS21" s="134">
        <f t="shared" si="23"/>
        <v>0</v>
      </c>
      <c r="AT21" s="131">
        <f>+IF($I$7="SI",'INPUTS Y LISTAS'!$B$31,0)</f>
        <v>0</v>
      </c>
      <c r="AU21" s="132"/>
      <c r="AV21" s="130">
        <f t="shared" si="24"/>
        <v>1953492</v>
      </c>
      <c r="AW21" s="134">
        <f t="shared" si="25"/>
        <v>0</v>
      </c>
      <c r="AX21" s="131">
        <f>+IF($I$7="SI",'INPUTS Y LISTAS'!$B$32,0)</f>
        <v>0</v>
      </c>
      <c r="AY21" s="132"/>
      <c r="AZ21" s="130">
        <f t="shared" si="26"/>
        <v>1953492</v>
      </c>
      <c r="BA21" s="134">
        <f t="shared" si="27"/>
        <v>0</v>
      </c>
      <c r="BB21" s="131">
        <f>+IF($I$7="SI",'INPUTS Y LISTAS'!$B$33,0)</f>
        <v>0</v>
      </c>
      <c r="BC21" s="132"/>
      <c r="BD21" s="130">
        <f t="shared" si="28"/>
        <v>1953492</v>
      </c>
      <c r="BE21" s="134">
        <f t="shared" si="29"/>
        <v>0</v>
      </c>
      <c r="BF21" s="136">
        <f t="shared" si="30"/>
        <v>0</v>
      </c>
    </row>
    <row r="22" spans="2:58" ht="34.15" customHeight="1" x14ac:dyDescent="0.2">
      <c r="C22" s="14">
        <f t="shared" si="31"/>
        <v>8</v>
      </c>
      <c r="D22" s="286" t="s">
        <v>226</v>
      </c>
      <c r="E22" s="287">
        <v>14</v>
      </c>
      <c r="F22" s="70" t="s">
        <v>115</v>
      </c>
      <c r="G22" s="289">
        <v>2336600</v>
      </c>
      <c r="H22" s="289">
        <v>2300000</v>
      </c>
      <c r="I22" s="289">
        <v>2650000</v>
      </c>
      <c r="J22" s="289">
        <v>2336600</v>
      </c>
      <c r="K22" s="72"/>
      <c r="L22" s="86" t="s">
        <v>17</v>
      </c>
      <c r="M22" s="15">
        <f>IF(G22="","",IF(L22="SI",G22*(1+'INPUTS Y LISTAS'!$B$15),'Modelo Estadistico'!G22))</f>
        <v>2336600</v>
      </c>
      <c r="N22" s="15">
        <f>IF(H22="","",IF(L22="SI",H22*(1+'INPUTS Y LISTAS'!$B$15),'Modelo Estadistico'!H22))</f>
        <v>2300000</v>
      </c>
      <c r="O22" s="15">
        <f>IF(I22="","",IF(L22="SI",I22*(1+'INPUTS Y LISTAS'!$B$15),'Modelo Estadistico'!I22))</f>
        <v>2650000</v>
      </c>
      <c r="P22" s="15">
        <f>INDEXADOR!N23</f>
        <v>2367372</v>
      </c>
      <c r="Q22" s="72"/>
      <c r="R22" s="29">
        <f t="shared" si="0"/>
        <v>2413493</v>
      </c>
      <c r="S22" s="15">
        <f t="shared" si="1"/>
        <v>160058.22085312166</v>
      </c>
      <c r="T22" s="15">
        <f t="shared" si="2"/>
        <v>2253434.7791468785</v>
      </c>
      <c r="U22" s="30">
        <f t="shared" si="3"/>
        <v>2573551.2208531215</v>
      </c>
      <c r="V22" s="28" t="str">
        <f t="shared" si="4"/>
        <v>Incluir Cotización</v>
      </c>
      <c r="W22" s="16" t="str">
        <f t="shared" si="5"/>
        <v>Incluir Cotización</v>
      </c>
      <c r="X22" s="16" t="str">
        <f t="shared" si="6"/>
        <v>Excluir Cotización</v>
      </c>
      <c r="Y22" s="16" t="str">
        <f t="shared" si="7"/>
        <v>Incluir Cotización</v>
      </c>
      <c r="Z22" s="28">
        <f t="shared" si="8"/>
        <v>2336600</v>
      </c>
      <c r="AA22" s="16">
        <f t="shared" si="9"/>
        <v>2300000</v>
      </c>
      <c r="AB22" s="16" t="str">
        <f t="shared" si="10"/>
        <v/>
      </c>
      <c r="AC22" s="16">
        <f t="shared" si="17"/>
        <v>2367372</v>
      </c>
      <c r="AD22" s="66">
        <f t="shared" si="11"/>
        <v>2413493</v>
      </c>
      <c r="AE22" s="42">
        <f t="shared" si="12"/>
        <v>2334657.3333333335</v>
      </c>
      <c r="AF22" s="42">
        <f t="shared" si="13"/>
        <v>2336600</v>
      </c>
      <c r="AG22" s="42">
        <f t="shared" si="14"/>
        <v>2334494.7684661066</v>
      </c>
      <c r="AH22" s="42">
        <f t="shared" si="15"/>
        <v>2334657.3333333335</v>
      </c>
      <c r="AI22" s="42">
        <f t="shared" si="16"/>
        <v>2334332.0689090742</v>
      </c>
      <c r="AJ22" s="65">
        <f>AF22</f>
        <v>2336600</v>
      </c>
      <c r="AK22" s="74"/>
      <c r="AL22" s="41">
        <f t="shared" si="19"/>
        <v>-2336600</v>
      </c>
      <c r="AM22" s="39">
        <f t="shared" si="20"/>
        <v>32712400</v>
      </c>
      <c r="AN22" s="40">
        <f t="shared" si="21"/>
        <v>0</v>
      </c>
      <c r="AO22" s="134">
        <f t="shared" si="22"/>
        <v>-32712400</v>
      </c>
      <c r="AP22" s="17"/>
      <c r="AQ22" s="129"/>
      <c r="AR22" s="130">
        <f t="shared" si="32"/>
        <v>2336600</v>
      </c>
      <c r="AS22" s="134">
        <f t="shared" si="23"/>
        <v>0</v>
      </c>
      <c r="AT22" s="131">
        <f>+IF($I$7="SI",'INPUTS Y LISTAS'!$B$31,0)</f>
        <v>0</v>
      </c>
      <c r="AU22" s="132"/>
      <c r="AV22" s="130">
        <f t="shared" si="24"/>
        <v>2336600</v>
      </c>
      <c r="AW22" s="134">
        <f t="shared" si="25"/>
        <v>0</v>
      </c>
      <c r="AX22" s="131">
        <f>+IF($I$7="SI",'INPUTS Y LISTAS'!$B$32,0)</f>
        <v>0</v>
      </c>
      <c r="AY22" s="132"/>
      <c r="AZ22" s="130">
        <f t="shared" si="26"/>
        <v>2336600</v>
      </c>
      <c r="BA22" s="134">
        <f t="shared" si="27"/>
        <v>0</v>
      </c>
      <c r="BB22" s="131">
        <f>+IF($I$7="SI",'INPUTS Y LISTAS'!$B$33,0)</f>
        <v>0</v>
      </c>
      <c r="BC22" s="132"/>
      <c r="BD22" s="130">
        <f t="shared" si="28"/>
        <v>2336600</v>
      </c>
      <c r="BE22" s="134">
        <f t="shared" si="29"/>
        <v>0</v>
      </c>
      <c r="BF22" s="136">
        <f t="shared" si="30"/>
        <v>0</v>
      </c>
    </row>
    <row r="23" spans="2:58" ht="46.9" customHeight="1" x14ac:dyDescent="0.2">
      <c r="C23" s="14">
        <f t="shared" si="31"/>
        <v>9</v>
      </c>
      <c r="D23" s="302" t="s">
        <v>244</v>
      </c>
      <c r="E23" s="87"/>
      <c r="F23" s="70"/>
      <c r="G23" s="290">
        <f>SUM(G15:G22)</f>
        <v>87559447</v>
      </c>
      <c r="H23" s="290">
        <f>SUM(H15:H22)</f>
        <v>92654000</v>
      </c>
      <c r="I23" s="290">
        <f>SUM(I15:I22)</f>
        <v>95355000</v>
      </c>
      <c r="J23" s="290">
        <f>SUM(J15:J22)</f>
        <v>87559447</v>
      </c>
      <c r="K23" s="72"/>
      <c r="L23" s="86"/>
      <c r="M23" s="15">
        <f>IF(G23="","",IF(L23="SI",G23*(1+'INPUTS Y LISTAS'!$B$15),'Modelo Estadistico'!G23))</f>
        <v>87559447</v>
      </c>
      <c r="N23" s="15">
        <f>IF(H23="","",IF(L23="SI",H23*(1+'INPUTS Y LISTAS'!$B$15),'Modelo Estadistico'!H23))</f>
        <v>92654000</v>
      </c>
      <c r="O23" s="15">
        <f>IF(I23="","",IF(L23="SI",I23*(1+'INPUTS Y LISTAS'!$B$15),'Modelo Estadistico'!I23))</f>
        <v>95355000</v>
      </c>
      <c r="P23" s="15">
        <f>IF(J23="","",IF(L23="SI",J23*(1+'INPUTS Y LISTAS'!$B$15),'Modelo Estadistico'!J23))</f>
        <v>87559447</v>
      </c>
      <c r="Q23" s="72"/>
      <c r="R23" s="29">
        <f t="shared" si="0"/>
        <v>90781973.5</v>
      </c>
      <c r="S23" s="15">
        <f t="shared" si="1"/>
        <v>3880996.8080725945</v>
      </c>
      <c r="T23" s="15">
        <f t="shared" si="2"/>
        <v>86900976.691927403</v>
      </c>
      <c r="U23" s="30">
        <f t="shared" si="3"/>
        <v>94662970.308072597</v>
      </c>
      <c r="V23" s="28"/>
      <c r="W23" s="16"/>
      <c r="X23" s="16"/>
      <c r="Y23" s="16"/>
      <c r="Z23" s="28" t="str">
        <f t="shared" si="8"/>
        <v/>
      </c>
      <c r="AA23" s="16" t="str">
        <f t="shared" si="9"/>
        <v/>
      </c>
      <c r="AB23" s="16" t="str">
        <f>IF(X23="Incluir Cotización",$N23,"")</f>
        <v/>
      </c>
      <c r="AC23" s="16" t="str">
        <f>IF(Y23="Incluir Cotización",$N23,"")</f>
        <v/>
      </c>
      <c r="AD23" s="66">
        <f>SUM(AD15:AD22)</f>
        <v>91070255</v>
      </c>
      <c r="AE23" s="66">
        <f>SUM(AE15:AE22)</f>
        <v>89992899.333333328</v>
      </c>
      <c r="AF23" s="66">
        <f>SUM(AF15:AF22)</f>
        <v>89003223</v>
      </c>
      <c r="AG23" s="66">
        <f>SUM(AG15:AG22)</f>
        <v>89944300.067667171</v>
      </c>
      <c r="AH23" s="42" t="str">
        <f t="shared" si="15"/>
        <v/>
      </c>
      <c r="AI23" s="42" t="str">
        <f t="shared" si="16"/>
        <v/>
      </c>
      <c r="AJ23" s="65">
        <f>SUM(AJ15:AJ22)</f>
        <v>89003223</v>
      </c>
      <c r="AK23" s="65">
        <f>SUM(AK15:AK22)</f>
        <v>0</v>
      </c>
      <c r="AL23" s="65">
        <f>SUM(AL15:AL22)</f>
        <v>-89003223</v>
      </c>
      <c r="AM23" s="65">
        <f>SUM(AM15:AM22)</f>
        <v>694136114</v>
      </c>
      <c r="AN23" s="40">
        <f t="shared" si="21"/>
        <v>0</v>
      </c>
      <c r="AO23" s="134">
        <f t="shared" si="22"/>
        <v>-694136114</v>
      </c>
      <c r="AP23" s="17"/>
      <c r="AQ23" s="129"/>
      <c r="AR23" s="130">
        <f t="shared" si="32"/>
        <v>89003223</v>
      </c>
      <c r="AS23" s="134">
        <f t="shared" si="23"/>
        <v>0</v>
      </c>
      <c r="AT23" s="131">
        <f>+IF($I$7="SI",'INPUTS Y LISTAS'!$B$31,0)</f>
        <v>0</v>
      </c>
      <c r="AU23" s="132"/>
      <c r="AV23" s="130">
        <f t="shared" si="24"/>
        <v>89003223</v>
      </c>
      <c r="AW23" s="134">
        <f t="shared" si="25"/>
        <v>0</v>
      </c>
      <c r="AX23" s="131">
        <f>+IF($I$7="SI",'INPUTS Y LISTAS'!$B$32,0)</f>
        <v>0</v>
      </c>
      <c r="AY23" s="132"/>
      <c r="AZ23" s="130">
        <f t="shared" si="26"/>
        <v>89003223</v>
      </c>
      <c r="BA23" s="134">
        <f t="shared" si="27"/>
        <v>0</v>
      </c>
      <c r="BB23" s="131">
        <f>+IF($I$7="SI",'INPUTS Y LISTAS'!$B$33,0)</f>
        <v>0</v>
      </c>
      <c r="BC23" s="132"/>
      <c r="BD23" s="130">
        <f t="shared" si="28"/>
        <v>89003223</v>
      </c>
      <c r="BE23" s="134">
        <f t="shared" si="29"/>
        <v>0</v>
      </c>
      <c r="BF23" s="136">
        <f t="shared" si="30"/>
        <v>0</v>
      </c>
    </row>
    <row r="24" spans="2:58" ht="37.9" customHeight="1" x14ac:dyDescent="0.2">
      <c r="B24" s="20"/>
      <c r="C24" s="14">
        <f t="shared" si="31"/>
        <v>10</v>
      </c>
      <c r="D24" s="88"/>
      <c r="E24" s="87"/>
      <c r="F24" s="70"/>
      <c r="G24" s="83"/>
      <c r="H24" s="84"/>
      <c r="I24" s="85"/>
      <c r="J24" s="71"/>
      <c r="K24" s="72"/>
      <c r="L24" s="86"/>
      <c r="M24" s="15" t="str">
        <f>IF(G24="","",IF(L24="SI",G24*(1+'INPUTS Y LISTAS'!$B$15),'Modelo Estadistico'!G24))</f>
        <v/>
      </c>
      <c r="N24" s="15" t="str">
        <f>IF(H24="","",IF(L24="SI",H24*(1+'INPUTS Y LISTAS'!$B$15),'Modelo Estadistico'!H24))</f>
        <v/>
      </c>
      <c r="O24" s="15" t="str">
        <f>IF(I24="","",IF(L24="SI",I24*(1+'INPUTS Y LISTAS'!$B$15),'Modelo Estadistico'!I24))</f>
        <v/>
      </c>
      <c r="P24" s="15" t="str">
        <f>IF(J24="","",IF(L24="SI",J24*(1+'INPUTS Y LISTAS'!$B$15),'Modelo Estadistico'!J24))</f>
        <v/>
      </c>
      <c r="Q24" s="72"/>
      <c r="R24" s="29" t="str">
        <f t="shared" si="0"/>
        <v/>
      </c>
      <c r="S24" s="15" t="str">
        <f t="shared" si="1"/>
        <v/>
      </c>
      <c r="T24" s="15" t="str">
        <f t="shared" si="2"/>
        <v/>
      </c>
      <c r="U24" s="30" t="str">
        <f t="shared" si="3"/>
        <v/>
      </c>
      <c r="V24" s="28" t="str">
        <f t="shared" si="4"/>
        <v/>
      </c>
      <c r="W24" s="16" t="str">
        <f t="shared" si="5"/>
        <v/>
      </c>
      <c r="X24" s="16" t="str">
        <f t="shared" si="6"/>
        <v/>
      </c>
      <c r="Y24" s="16" t="str">
        <f t="shared" si="7"/>
        <v/>
      </c>
      <c r="Z24" s="28" t="str">
        <f t="shared" si="8"/>
        <v/>
      </c>
      <c r="AA24" s="16" t="str">
        <f t="shared" si="9"/>
        <v/>
      </c>
      <c r="AB24" s="16" t="str">
        <f t="shared" si="10"/>
        <v/>
      </c>
      <c r="AC24" s="16" t="str">
        <f>IF(Y24="Incluir Cotización",#REF!,"")</f>
        <v/>
      </c>
      <c r="AD24" s="66" t="str">
        <f t="shared" si="11"/>
        <v/>
      </c>
      <c r="AE24" s="42" t="str">
        <f t="shared" si="12"/>
        <v/>
      </c>
      <c r="AF24" s="42" t="str">
        <f t="shared" si="13"/>
        <v/>
      </c>
      <c r="AG24" s="42" t="str">
        <f t="shared" si="14"/>
        <v/>
      </c>
      <c r="AH24" s="42" t="str">
        <f t="shared" si="15"/>
        <v/>
      </c>
      <c r="AI24" s="42" t="str">
        <f t="shared" si="16"/>
        <v/>
      </c>
      <c r="AJ24" s="303"/>
      <c r="AK24" s="304"/>
      <c r="AL24" s="305"/>
      <c r="AM24" s="306"/>
      <c r="AN24" s="40">
        <f t="shared" si="21"/>
        <v>0</v>
      </c>
      <c r="AO24" s="134">
        <f t="shared" si="22"/>
        <v>0</v>
      </c>
      <c r="AP24" s="17"/>
      <c r="AQ24" s="129"/>
      <c r="AR24" s="130">
        <f t="shared" si="32"/>
        <v>0</v>
      </c>
      <c r="AS24" s="134">
        <f t="shared" si="23"/>
        <v>0</v>
      </c>
      <c r="AT24" s="131">
        <f>+IF($I$7="SI",'INPUTS Y LISTAS'!$B$31,0)</f>
        <v>0</v>
      </c>
      <c r="AU24" s="132"/>
      <c r="AV24" s="130">
        <f t="shared" si="24"/>
        <v>0</v>
      </c>
      <c r="AW24" s="134">
        <f t="shared" si="25"/>
        <v>0</v>
      </c>
      <c r="AX24" s="131">
        <f>+IF($I$7="SI",'INPUTS Y LISTAS'!$B$32,0)</f>
        <v>0</v>
      </c>
      <c r="AY24" s="132"/>
      <c r="AZ24" s="130">
        <f t="shared" si="26"/>
        <v>0</v>
      </c>
      <c r="BA24" s="134">
        <f t="shared" si="27"/>
        <v>0</v>
      </c>
      <c r="BB24" s="131">
        <f>+IF($I$7="SI",'INPUTS Y LISTAS'!$B$33,0)</f>
        <v>0</v>
      </c>
      <c r="BC24" s="132"/>
      <c r="BD24" s="130">
        <f t="shared" si="28"/>
        <v>0</v>
      </c>
      <c r="BE24" s="134">
        <f t="shared" si="29"/>
        <v>0</v>
      </c>
      <c r="BF24" s="136">
        <f t="shared" si="30"/>
        <v>0</v>
      </c>
    </row>
    <row r="25" spans="2:58" ht="15.75" x14ac:dyDescent="0.2">
      <c r="C25" s="14">
        <f t="shared" si="31"/>
        <v>11</v>
      </c>
      <c r="D25" s="88"/>
      <c r="E25" s="87"/>
      <c r="F25" s="70"/>
      <c r="G25" s="83"/>
      <c r="H25" s="84"/>
      <c r="I25" s="85"/>
      <c r="J25" s="71"/>
      <c r="K25" s="72"/>
      <c r="L25" s="86"/>
      <c r="M25" s="15" t="str">
        <f>IF(G25="","",IF(L25="SI",G25*(1+'INPUTS Y LISTAS'!$B$15),'Modelo Estadistico'!G25))</f>
        <v/>
      </c>
      <c r="N25" s="15" t="str">
        <f>IF(H25="","",IF(L25="SI",H25*(1+'INPUTS Y LISTAS'!$B$15),'Modelo Estadistico'!H25))</f>
        <v/>
      </c>
      <c r="O25" s="15" t="str">
        <f>IF(I25="","",IF(L25="SI",I25*(1+'INPUTS Y LISTAS'!$B$15),'Modelo Estadistico'!I25))</f>
        <v/>
      </c>
      <c r="P25" s="15" t="str">
        <f>IF(J25="","",IF(L25="SI",J25*(1+'INPUTS Y LISTAS'!$B$15),'Modelo Estadistico'!J25))</f>
        <v/>
      </c>
      <c r="Q25" s="72"/>
      <c r="R25" s="29" t="str">
        <f t="shared" si="0"/>
        <v/>
      </c>
      <c r="S25" s="15" t="str">
        <f t="shared" si="1"/>
        <v/>
      </c>
      <c r="T25" s="15" t="str">
        <f t="shared" si="2"/>
        <v/>
      </c>
      <c r="U25" s="30" t="str">
        <f t="shared" si="3"/>
        <v/>
      </c>
      <c r="V25" s="28" t="str">
        <f t="shared" si="4"/>
        <v/>
      </c>
      <c r="W25" s="16" t="str">
        <f t="shared" si="5"/>
        <v/>
      </c>
      <c r="X25" s="16" t="str">
        <f t="shared" si="6"/>
        <v/>
      </c>
      <c r="Y25" s="16" t="str">
        <f t="shared" si="7"/>
        <v/>
      </c>
      <c r="Z25" s="28" t="str">
        <f t="shared" si="8"/>
        <v/>
      </c>
      <c r="AA25" s="16" t="str">
        <f t="shared" si="9"/>
        <v/>
      </c>
      <c r="AB25" s="16" t="str">
        <f t="shared" si="10"/>
        <v/>
      </c>
      <c r="AC25" s="16" t="str">
        <f>IF(Y25="Incluir Cotización",#REF!,"")</f>
        <v/>
      </c>
      <c r="AD25" s="66" t="str">
        <f t="shared" si="11"/>
        <v/>
      </c>
      <c r="AE25" s="42" t="str">
        <f t="shared" si="12"/>
        <v/>
      </c>
      <c r="AF25" s="42" t="str">
        <f t="shared" si="13"/>
        <v/>
      </c>
      <c r="AG25" s="42" t="str">
        <f t="shared" si="14"/>
        <v/>
      </c>
      <c r="AH25" s="42" t="str">
        <f t="shared" si="15"/>
        <v/>
      </c>
      <c r="AI25" s="42" t="str">
        <f t="shared" si="16"/>
        <v/>
      </c>
      <c r="AJ25" s="303"/>
      <c r="AK25" s="304"/>
      <c r="AL25" s="305"/>
      <c r="AM25" s="306"/>
      <c r="AN25" s="40">
        <f t="shared" si="21"/>
        <v>0</v>
      </c>
      <c r="AO25" s="134">
        <f t="shared" si="22"/>
        <v>0</v>
      </c>
      <c r="AP25" s="17"/>
      <c r="AQ25" s="129"/>
      <c r="AR25" s="130">
        <f t="shared" si="32"/>
        <v>0</v>
      </c>
      <c r="AS25" s="134">
        <f t="shared" si="23"/>
        <v>0</v>
      </c>
      <c r="AT25" s="131">
        <f>+IF($I$7="SI",'INPUTS Y LISTAS'!$B$31,0)</f>
        <v>0</v>
      </c>
      <c r="AU25" s="132"/>
      <c r="AV25" s="130">
        <f t="shared" si="24"/>
        <v>0</v>
      </c>
      <c r="AW25" s="134">
        <f t="shared" si="25"/>
        <v>0</v>
      </c>
      <c r="AX25" s="131">
        <f>+IF($I$7="SI",'INPUTS Y LISTAS'!$B$32,0)</f>
        <v>0</v>
      </c>
      <c r="AY25" s="132"/>
      <c r="AZ25" s="130">
        <f t="shared" si="26"/>
        <v>0</v>
      </c>
      <c r="BA25" s="134">
        <f t="shared" si="27"/>
        <v>0</v>
      </c>
      <c r="BB25" s="131">
        <f>+IF($I$7="SI",'INPUTS Y LISTAS'!$B$33,0)</f>
        <v>0</v>
      </c>
      <c r="BC25" s="132"/>
      <c r="BD25" s="130">
        <f t="shared" si="28"/>
        <v>0</v>
      </c>
      <c r="BE25" s="134">
        <f t="shared" si="29"/>
        <v>0</v>
      </c>
      <c r="BF25" s="136">
        <f t="shared" si="30"/>
        <v>0</v>
      </c>
    </row>
    <row r="26" spans="2:58" ht="15.75" x14ac:dyDescent="0.2">
      <c r="C26" s="14">
        <f t="shared" si="31"/>
        <v>12</v>
      </c>
      <c r="D26" s="89"/>
      <c r="E26" s="87"/>
      <c r="F26" s="70"/>
      <c r="G26" s="83"/>
      <c r="H26" s="84"/>
      <c r="I26" s="85"/>
      <c r="J26" s="71"/>
      <c r="K26" s="72"/>
      <c r="L26" s="86"/>
      <c r="M26" s="15" t="str">
        <f>IF(G26="","",IF(L26="SI",G26*(1+'INPUTS Y LISTAS'!$B$15),'Modelo Estadistico'!G26))</f>
        <v/>
      </c>
      <c r="N26" s="15" t="str">
        <f>IF(H26="","",IF(L26="SI",H26*(1+'INPUTS Y LISTAS'!$B$15),'Modelo Estadistico'!H26))</f>
        <v/>
      </c>
      <c r="O26" s="15" t="str">
        <f>IF(I26="","",IF(L26="SI",I26*(1+'INPUTS Y LISTAS'!$B$15),'Modelo Estadistico'!I26))</f>
        <v/>
      </c>
      <c r="P26" s="15" t="str">
        <f>IF(J26="","",IF(L26="SI",J26*(1+'INPUTS Y LISTAS'!$B$15),'Modelo Estadistico'!J26))</f>
        <v/>
      </c>
      <c r="Q26" s="72"/>
      <c r="R26" s="29" t="str">
        <f t="shared" si="0"/>
        <v/>
      </c>
      <c r="S26" s="15" t="str">
        <f t="shared" si="1"/>
        <v/>
      </c>
      <c r="T26" s="15" t="str">
        <f t="shared" ref="T26:T32" si="33">IFERROR(R26-S26,"")</f>
        <v/>
      </c>
      <c r="U26" s="30" t="str">
        <f t="shared" ref="U26:U32" si="34">IFERROR(+R26+S26,"")</f>
        <v/>
      </c>
      <c r="V26" s="28" t="str">
        <f t="shared" si="4"/>
        <v/>
      </c>
      <c r="W26" s="16" t="str">
        <f t="shared" si="5"/>
        <v/>
      </c>
      <c r="X26" s="16" t="str">
        <f t="shared" si="6"/>
        <v/>
      </c>
      <c r="Y26" s="16" t="str">
        <f t="shared" si="7"/>
        <v/>
      </c>
      <c r="Z26" s="28" t="str">
        <f t="shared" si="8"/>
        <v/>
      </c>
      <c r="AA26" s="16" t="str">
        <f t="shared" si="9"/>
        <v/>
      </c>
      <c r="AB26" s="16" t="str">
        <f t="shared" si="10"/>
        <v/>
      </c>
      <c r="AC26" s="16" t="str">
        <f>IF(Y26="Incluir Cotización",#REF!,"")</f>
        <v/>
      </c>
      <c r="AD26" s="66" t="str">
        <f t="shared" si="11"/>
        <v/>
      </c>
      <c r="AE26" s="42" t="str">
        <f t="shared" si="12"/>
        <v/>
      </c>
      <c r="AF26" s="42" t="str">
        <f t="shared" si="13"/>
        <v/>
      </c>
      <c r="AG26" s="42" t="str">
        <f t="shared" si="14"/>
        <v/>
      </c>
      <c r="AH26" s="42" t="str">
        <f t="shared" si="15"/>
        <v/>
      </c>
      <c r="AI26" s="42" t="str">
        <f t="shared" si="16"/>
        <v/>
      </c>
      <c r="AJ26" s="303"/>
      <c r="AK26" s="304"/>
      <c r="AL26" s="305"/>
      <c r="AM26" s="306"/>
      <c r="AN26" s="40">
        <f t="shared" si="21"/>
        <v>0</v>
      </c>
      <c r="AO26" s="134">
        <f t="shared" si="22"/>
        <v>0</v>
      </c>
      <c r="AP26" s="17"/>
      <c r="AQ26" s="129"/>
      <c r="AR26" s="130">
        <f t="shared" si="32"/>
        <v>0</v>
      </c>
      <c r="AS26" s="134">
        <f t="shared" si="23"/>
        <v>0</v>
      </c>
      <c r="AT26" s="131">
        <f>+IF($I$7="SI",'INPUTS Y LISTAS'!$B$31,0)</f>
        <v>0</v>
      </c>
      <c r="AU26" s="132"/>
      <c r="AV26" s="130">
        <f t="shared" si="24"/>
        <v>0</v>
      </c>
      <c r="AW26" s="134">
        <f t="shared" si="25"/>
        <v>0</v>
      </c>
      <c r="AX26" s="131">
        <f>+IF($I$7="SI",'INPUTS Y LISTAS'!$B$32,0)</f>
        <v>0</v>
      </c>
      <c r="AY26" s="132"/>
      <c r="AZ26" s="130">
        <f t="shared" si="26"/>
        <v>0</v>
      </c>
      <c r="BA26" s="134">
        <f t="shared" si="27"/>
        <v>0</v>
      </c>
      <c r="BB26" s="131">
        <f>+IF($I$7="SI",'INPUTS Y LISTAS'!$B$33,0)</f>
        <v>0</v>
      </c>
      <c r="BC26" s="132"/>
      <c r="BD26" s="130">
        <f t="shared" si="28"/>
        <v>0</v>
      </c>
      <c r="BE26" s="134">
        <f t="shared" si="29"/>
        <v>0</v>
      </c>
      <c r="BF26" s="136">
        <f t="shared" si="30"/>
        <v>0</v>
      </c>
    </row>
    <row r="27" spans="2:58" ht="15.75" outlineLevel="2" x14ac:dyDescent="0.2">
      <c r="C27" s="14">
        <f t="shared" si="31"/>
        <v>13</v>
      </c>
      <c r="D27" s="89"/>
      <c r="E27" s="87"/>
      <c r="F27" s="70"/>
      <c r="G27" s="83"/>
      <c r="H27" s="84"/>
      <c r="I27" s="85"/>
      <c r="J27" s="71"/>
      <c r="K27" s="72"/>
      <c r="L27" s="86"/>
      <c r="M27" s="15" t="str">
        <f>IF(G27="","",IF(L27="SI",G27*(1+'INPUTS Y LISTAS'!$B$15),'Modelo Estadistico'!G27))</f>
        <v/>
      </c>
      <c r="N27" s="15" t="str">
        <f>IF(H27="","",IF(L27="SI",H27*(1+'INPUTS Y LISTAS'!$B$15),'Modelo Estadistico'!H27))</f>
        <v/>
      </c>
      <c r="O27" s="15" t="str">
        <f>IF(I27="","",IF(L27="SI",I27*(1+'INPUTS Y LISTAS'!$B$15),'Modelo Estadistico'!I27))</f>
        <v/>
      </c>
      <c r="P27" s="15" t="str">
        <f>IF(J27="","",IF(L27="SI",J27*(1+'INPUTS Y LISTAS'!$B$15),'Modelo Estadistico'!J27))</f>
        <v/>
      </c>
      <c r="Q27" s="72"/>
      <c r="R27" s="29" t="str">
        <f t="shared" si="0"/>
        <v/>
      </c>
      <c r="S27" s="15" t="str">
        <f t="shared" si="1"/>
        <v/>
      </c>
      <c r="T27" s="15" t="str">
        <f t="shared" si="33"/>
        <v/>
      </c>
      <c r="U27" s="30" t="str">
        <f t="shared" si="34"/>
        <v/>
      </c>
      <c r="V27" s="28" t="str">
        <f t="shared" si="4"/>
        <v/>
      </c>
      <c r="W27" s="16" t="str">
        <f t="shared" si="5"/>
        <v/>
      </c>
      <c r="X27" s="16" t="str">
        <f t="shared" si="6"/>
        <v/>
      </c>
      <c r="Y27" s="16" t="str">
        <f t="shared" si="7"/>
        <v/>
      </c>
      <c r="Z27" s="28" t="str">
        <f t="shared" si="8"/>
        <v/>
      </c>
      <c r="AA27" s="16" t="str">
        <f t="shared" si="9"/>
        <v/>
      </c>
      <c r="AB27" s="16" t="str">
        <f t="shared" si="10"/>
        <v/>
      </c>
      <c r="AC27" s="16" t="str">
        <f>IF(Y27="Incluir Cotización",#REF!,"")</f>
        <v/>
      </c>
      <c r="AD27" s="66" t="str">
        <f t="shared" si="11"/>
        <v/>
      </c>
      <c r="AE27" s="42" t="str">
        <f t="shared" si="12"/>
        <v/>
      </c>
      <c r="AF27" s="42" t="str">
        <f t="shared" si="13"/>
        <v/>
      </c>
      <c r="AG27" s="42" t="str">
        <f t="shared" si="14"/>
        <v/>
      </c>
      <c r="AH27" s="42" t="str">
        <f t="shared" si="15"/>
        <v/>
      </c>
      <c r="AI27" s="42" t="str">
        <f t="shared" si="16"/>
        <v/>
      </c>
      <c r="AJ27" s="303"/>
      <c r="AK27" s="304"/>
      <c r="AL27" s="305"/>
      <c r="AM27" s="306"/>
      <c r="AN27" s="40">
        <f t="shared" ref="AN27:AN33" si="35">+AK27*$E27</f>
        <v>0</v>
      </c>
      <c r="AO27" s="134">
        <f t="shared" ref="AO27:AO33" si="36">+AN27-AM27</f>
        <v>0</v>
      </c>
      <c r="AP27" s="17"/>
      <c r="AQ27" s="129"/>
      <c r="AR27" s="130">
        <f t="shared" si="32"/>
        <v>0</v>
      </c>
      <c r="AS27" s="134">
        <f t="shared" si="23"/>
        <v>0</v>
      </c>
      <c r="AT27" s="131">
        <f>+IF($I$7="SI",'INPUTS Y LISTAS'!$B$31,0)</f>
        <v>0</v>
      </c>
      <c r="AU27" s="132"/>
      <c r="AV27" s="130">
        <f t="shared" si="24"/>
        <v>0</v>
      </c>
      <c r="AW27" s="134">
        <f t="shared" si="25"/>
        <v>0</v>
      </c>
      <c r="AX27" s="131">
        <f>+IF($I$7="SI",'INPUTS Y LISTAS'!$B$32,0)</f>
        <v>0</v>
      </c>
      <c r="AY27" s="132"/>
      <c r="AZ27" s="130">
        <f t="shared" si="26"/>
        <v>0</v>
      </c>
      <c r="BA27" s="134">
        <f t="shared" si="27"/>
        <v>0</v>
      </c>
      <c r="BB27" s="131">
        <f>+IF($I$7="SI",'INPUTS Y LISTAS'!$B$33,0)</f>
        <v>0</v>
      </c>
      <c r="BC27" s="132"/>
      <c r="BD27" s="130">
        <f t="shared" si="28"/>
        <v>0</v>
      </c>
      <c r="BE27" s="134">
        <f t="shared" si="29"/>
        <v>0</v>
      </c>
      <c r="BF27" s="136">
        <f t="shared" si="30"/>
        <v>0</v>
      </c>
    </row>
    <row r="28" spans="2:58" ht="15.75" outlineLevel="2" x14ac:dyDescent="0.2">
      <c r="C28" s="14">
        <f t="shared" si="31"/>
        <v>14</v>
      </c>
      <c r="D28" s="89"/>
      <c r="E28" s="87"/>
      <c r="F28" s="70"/>
      <c r="G28" s="83"/>
      <c r="H28" s="84"/>
      <c r="I28" s="85"/>
      <c r="J28" s="71"/>
      <c r="K28" s="72"/>
      <c r="L28" s="86"/>
      <c r="M28" s="15" t="str">
        <f>IF(G28="","",IF(L28="SI",G28*(1+'INPUTS Y LISTAS'!$B$15),'Modelo Estadistico'!G28))</f>
        <v/>
      </c>
      <c r="N28" s="15" t="str">
        <f>IF(H28="","",IF(L28="SI",H28*(1+'INPUTS Y LISTAS'!$B$15),'Modelo Estadistico'!H28))</f>
        <v/>
      </c>
      <c r="O28" s="15" t="str">
        <f>IF(I28="","",IF(L28="SI",I28*(1+'INPUTS Y LISTAS'!$B$15),'Modelo Estadistico'!I28))</f>
        <v/>
      </c>
      <c r="P28" s="15" t="str">
        <f>IF(J28="","",IF(L28="SI",J28*(1+'INPUTS Y LISTAS'!$B$15),'Modelo Estadistico'!J28))</f>
        <v/>
      </c>
      <c r="Q28" s="72"/>
      <c r="R28" s="29" t="str">
        <f t="shared" si="0"/>
        <v/>
      </c>
      <c r="S28" s="15" t="str">
        <f t="shared" si="1"/>
        <v/>
      </c>
      <c r="T28" s="15" t="str">
        <f t="shared" si="33"/>
        <v/>
      </c>
      <c r="U28" s="30" t="str">
        <f t="shared" si="34"/>
        <v/>
      </c>
      <c r="V28" s="28" t="str">
        <f t="shared" si="4"/>
        <v/>
      </c>
      <c r="W28" s="16" t="str">
        <f t="shared" si="5"/>
        <v/>
      </c>
      <c r="X28" s="16" t="str">
        <f t="shared" si="6"/>
        <v/>
      </c>
      <c r="Y28" s="16" t="str">
        <f t="shared" si="7"/>
        <v/>
      </c>
      <c r="Z28" s="28" t="str">
        <f t="shared" si="8"/>
        <v/>
      </c>
      <c r="AA28" s="16" t="str">
        <f t="shared" si="9"/>
        <v/>
      </c>
      <c r="AB28" s="16" t="str">
        <f t="shared" si="10"/>
        <v/>
      </c>
      <c r="AC28" s="16" t="str">
        <f>IF(Y28="Incluir Cotización",#REF!,"")</f>
        <v/>
      </c>
      <c r="AD28" s="66" t="str">
        <f t="shared" si="11"/>
        <v/>
      </c>
      <c r="AE28" s="42" t="str">
        <f t="shared" si="12"/>
        <v/>
      </c>
      <c r="AF28" s="42" t="str">
        <f t="shared" si="13"/>
        <v/>
      </c>
      <c r="AG28" s="42" t="str">
        <f t="shared" si="14"/>
        <v/>
      </c>
      <c r="AH28" s="42" t="str">
        <f t="shared" si="15"/>
        <v/>
      </c>
      <c r="AI28" s="42" t="str">
        <f t="shared" si="16"/>
        <v/>
      </c>
      <c r="AJ28" s="303"/>
      <c r="AK28" s="304"/>
      <c r="AL28" s="305"/>
      <c r="AM28" s="306"/>
      <c r="AN28" s="40">
        <f t="shared" si="35"/>
        <v>0</v>
      </c>
      <c r="AO28" s="134">
        <f t="shared" si="36"/>
        <v>0</v>
      </c>
      <c r="AP28" s="17"/>
      <c r="AQ28" s="129"/>
      <c r="AR28" s="130">
        <f t="shared" si="32"/>
        <v>0</v>
      </c>
      <c r="AS28" s="134">
        <f t="shared" si="23"/>
        <v>0</v>
      </c>
      <c r="AT28" s="131">
        <f>+IF($I$7="SI",'INPUTS Y LISTAS'!$B$31,0)</f>
        <v>0</v>
      </c>
      <c r="AU28" s="132"/>
      <c r="AV28" s="130">
        <f t="shared" si="24"/>
        <v>0</v>
      </c>
      <c r="AW28" s="134">
        <f t="shared" si="25"/>
        <v>0</v>
      </c>
      <c r="AX28" s="131">
        <f>+IF($I$7="SI",'INPUTS Y LISTAS'!$B$32,0)</f>
        <v>0</v>
      </c>
      <c r="AY28" s="132"/>
      <c r="AZ28" s="130">
        <f t="shared" si="26"/>
        <v>0</v>
      </c>
      <c r="BA28" s="134">
        <f t="shared" si="27"/>
        <v>0</v>
      </c>
      <c r="BB28" s="131">
        <f>+IF($I$7="SI",'INPUTS Y LISTAS'!$B$33,0)</f>
        <v>0</v>
      </c>
      <c r="BC28" s="132"/>
      <c r="BD28" s="130">
        <f t="shared" si="28"/>
        <v>0</v>
      </c>
      <c r="BE28" s="134">
        <f t="shared" si="29"/>
        <v>0</v>
      </c>
      <c r="BF28" s="136">
        <f t="shared" si="30"/>
        <v>0</v>
      </c>
    </row>
    <row r="29" spans="2:58" ht="15.75" outlineLevel="2" x14ac:dyDescent="0.2">
      <c r="C29" s="14">
        <f t="shared" si="31"/>
        <v>15</v>
      </c>
      <c r="D29" s="89"/>
      <c r="E29" s="87"/>
      <c r="F29" s="70"/>
      <c r="G29" s="83"/>
      <c r="H29" s="84"/>
      <c r="I29" s="85"/>
      <c r="J29" s="71"/>
      <c r="K29" s="72"/>
      <c r="L29" s="86"/>
      <c r="M29" s="15" t="str">
        <f>IF(G29="","",IF(L29="SI",G29*(1+'INPUTS Y LISTAS'!$B$15),'Modelo Estadistico'!G29))</f>
        <v/>
      </c>
      <c r="N29" s="15" t="str">
        <f>IF(H29="","",IF(L29="SI",H29*(1+'INPUTS Y LISTAS'!$B$15),'Modelo Estadistico'!H29))</f>
        <v/>
      </c>
      <c r="O29" s="15" t="str">
        <f>IF(I29="","",IF(L29="SI",I29*(1+'INPUTS Y LISTAS'!$B$15),'Modelo Estadistico'!I29))</f>
        <v/>
      </c>
      <c r="P29" s="15" t="str">
        <f>IF(J29="","",IF(L29="SI",J29*(1+'INPUTS Y LISTAS'!$B$15),'Modelo Estadistico'!J29))</f>
        <v/>
      </c>
      <c r="Q29" s="72"/>
      <c r="R29" s="29" t="str">
        <f t="shared" si="0"/>
        <v/>
      </c>
      <c r="S29" s="15" t="str">
        <f t="shared" si="1"/>
        <v/>
      </c>
      <c r="T29" s="15" t="str">
        <f t="shared" si="33"/>
        <v/>
      </c>
      <c r="U29" s="30" t="str">
        <f t="shared" si="34"/>
        <v/>
      </c>
      <c r="V29" s="28" t="str">
        <f t="shared" si="4"/>
        <v/>
      </c>
      <c r="W29" s="16" t="str">
        <f t="shared" si="5"/>
        <v/>
      </c>
      <c r="X29" s="16" t="str">
        <f t="shared" si="6"/>
        <v/>
      </c>
      <c r="Y29" s="16" t="str">
        <f t="shared" si="7"/>
        <v/>
      </c>
      <c r="Z29" s="28" t="str">
        <f t="shared" si="8"/>
        <v/>
      </c>
      <c r="AA29" s="16" t="str">
        <f t="shared" si="9"/>
        <v/>
      </c>
      <c r="AB29" s="16" t="str">
        <f t="shared" si="10"/>
        <v/>
      </c>
      <c r="AC29" s="16" t="str">
        <f>IF(Y29="Incluir Cotización",#REF!,"")</f>
        <v/>
      </c>
      <c r="AD29" s="66" t="str">
        <f t="shared" si="11"/>
        <v/>
      </c>
      <c r="AE29" s="42" t="str">
        <f t="shared" si="12"/>
        <v/>
      </c>
      <c r="AF29" s="42" t="str">
        <f t="shared" si="13"/>
        <v/>
      </c>
      <c r="AG29" s="42" t="str">
        <f t="shared" si="14"/>
        <v/>
      </c>
      <c r="AH29" s="42" t="str">
        <f t="shared" si="15"/>
        <v/>
      </c>
      <c r="AI29" s="42" t="str">
        <f t="shared" si="16"/>
        <v/>
      </c>
      <c r="AJ29" s="303"/>
      <c r="AK29" s="304"/>
      <c r="AL29" s="305"/>
      <c r="AM29" s="306"/>
      <c r="AN29" s="40">
        <f t="shared" si="35"/>
        <v>0</v>
      </c>
      <c r="AO29" s="134">
        <f t="shared" si="36"/>
        <v>0</v>
      </c>
      <c r="AP29" s="17"/>
      <c r="AQ29" s="129"/>
      <c r="AR29" s="130">
        <f t="shared" si="32"/>
        <v>0</v>
      </c>
      <c r="AS29" s="134">
        <f t="shared" si="23"/>
        <v>0</v>
      </c>
      <c r="AT29" s="131">
        <f>+IF($I$7="SI",'INPUTS Y LISTAS'!$B$31,0)</f>
        <v>0</v>
      </c>
      <c r="AU29" s="132"/>
      <c r="AV29" s="130">
        <f t="shared" si="24"/>
        <v>0</v>
      </c>
      <c r="AW29" s="134">
        <f t="shared" si="25"/>
        <v>0</v>
      </c>
      <c r="AX29" s="131">
        <f>+IF($I$7="SI",'INPUTS Y LISTAS'!$B$32,0)</f>
        <v>0</v>
      </c>
      <c r="AY29" s="132"/>
      <c r="AZ29" s="130">
        <f t="shared" si="26"/>
        <v>0</v>
      </c>
      <c r="BA29" s="134">
        <f t="shared" si="27"/>
        <v>0</v>
      </c>
      <c r="BB29" s="131">
        <f>+IF($I$7="SI",'INPUTS Y LISTAS'!$B$33,0)</f>
        <v>0</v>
      </c>
      <c r="BC29" s="132"/>
      <c r="BD29" s="130">
        <f t="shared" si="28"/>
        <v>0</v>
      </c>
      <c r="BE29" s="134">
        <f t="shared" si="29"/>
        <v>0</v>
      </c>
      <c r="BF29" s="136">
        <f t="shared" si="30"/>
        <v>0</v>
      </c>
    </row>
    <row r="30" spans="2:58" ht="15.75" outlineLevel="2" x14ac:dyDescent="0.2">
      <c r="C30" s="14">
        <f t="shared" si="31"/>
        <v>16</v>
      </c>
      <c r="D30" s="89"/>
      <c r="E30" s="87"/>
      <c r="F30" s="70"/>
      <c r="G30" s="83"/>
      <c r="H30" s="84"/>
      <c r="I30" s="85"/>
      <c r="J30" s="71"/>
      <c r="K30" s="72"/>
      <c r="L30" s="86"/>
      <c r="M30" s="15" t="str">
        <f>IF(G30="","",IF(L30="SI",G30*(1+'INPUTS Y LISTAS'!$B$15),'Modelo Estadistico'!G30))</f>
        <v/>
      </c>
      <c r="N30" s="15" t="str">
        <f>IF(H30="","",IF(L30="SI",H30*(1+'INPUTS Y LISTAS'!$B$15),'Modelo Estadistico'!H30))</f>
        <v/>
      </c>
      <c r="O30" s="15" t="str">
        <f>IF(I30="","",IF(L30="SI",I30*(1+'INPUTS Y LISTAS'!$B$15),'Modelo Estadistico'!I30))</f>
        <v/>
      </c>
      <c r="P30" s="15" t="str">
        <f>IF(J30="","",IF(L30="SI",J30*(1+'INPUTS Y LISTAS'!$B$15),'Modelo Estadistico'!J30))</f>
        <v/>
      </c>
      <c r="Q30" s="72"/>
      <c r="R30" s="29" t="str">
        <f t="shared" si="0"/>
        <v/>
      </c>
      <c r="S30" s="15" t="str">
        <f t="shared" si="1"/>
        <v/>
      </c>
      <c r="T30" s="15" t="str">
        <f t="shared" si="33"/>
        <v/>
      </c>
      <c r="U30" s="30" t="str">
        <f t="shared" si="34"/>
        <v/>
      </c>
      <c r="V30" s="28" t="str">
        <f t="shared" si="4"/>
        <v/>
      </c>
      <c r="W30" s="16" t="str">
        <f t="shared" si="5"/>
        <v/>
      </c>
      <c r="X30" s="16" t="str">
        <f t="shared" si="6"/>
        <v/>
      </c>
      <c r="Y30" s="16" t="str">
        <f t="shared" si="7"/>
        <v/>
      </c>
      <c r="Z30" s="28" t="str">
        <f t="shared" si="8"/>
        <v/>
      </c>
      <c r="AA30" s="16" t="str">
        <f t="shared" si="9"/>
        <v/>
      </c>
      <c r="AB30" s="16" t="str">
        <f t="shared" si="10"/>
        <v/>
      </c>
      <c r="AC30" s="16" t="str">
        <f>IF(Y30="Incluir Cotización",#REF!,"")</f>
        <v/>
      </c>
      <c r="AD30" s="66" t="str">
        <f t="shared" si="11"/>
        <v/>
      </c>
      <c r="AE30" s="42" t="str">
        <f t="shared" si="12"/>
        <v/>
      </c>
      <c r="AF30" s="42" t="str">
        <f t="shared" si="13"/>
        <v/>
      </c>
      <c r="AG30" s="42" t="str">
        <f t="shared" si="14"/>
        <v/>
      </c>
      <c r="AH30" s="42" t="str">
        <f t="shared" si="15"/>
        <v/>
      </c>
      <c r="AI30" s="42" t="str">
        <f t="shared" si="16"/>
        <v/>
      </c>
      <c r="AJ30" s="303"/>
      <c r="AK30" s="304"/>
      <c r="AL30" s="305"/>
      <c r="AM30" s="306"/>
      <c r="AN30" s="40">
        <f t="shared" si="35"/>
        <v>0</v>
      </c>
      <c r="AO30" s="134">
        <f t="shared" si="36"/>
        <v>0</v>
      </c>
      <c r="AP30" s="17"/>
      <c r="AQ30" s="129"/>
      <c r="AR30" s="130">
        <f t="shared" si="32"/>
        <v>0</v>
      </c>
      <c r="AS30" s="134">
        <f t="shared" si="23"/>
        <v>0</v>
      </c>
      <c r="AT30" s="131">
        <f>+IF($I$7="SI",'INPUTS Y LISTAS'!$B$31,0)</f>
        <v>0</v>
      </c>
      <c r="AU30" s="132"/>
      <c r="AV30" s="130">
        <f t="shared" si="24"/>
        <v>0</v>
      </c>
      <c r="AW30" s="134">
        <f t="shared" si="25"/>
        <v>0</v>
      </c>
      <c r="AX30" s="131">
        <f>+IF($I$7="SI",'INPUTS Y LISTAS'!$B$32,0)</f>
        <v>0</v>
      </c>
      <c r="AY30" s="132"/>
      <c r="AZ30" s="130">
        <f t="shared" si="26"/>
        <v>0</v>
      </c>
      <c r="BA30" s="134">
        <f t="shared" si="27"/>
        <v>0</v>
      </c>
      <c r="BB30" s="131">
        <f>+IF($I$7="SI",'INPUTS Y LISTAS'!$B$33,0)</f>
        <v>0</v>
      </c>
      <c r="BC30" s="132"/>
      <c r="BD30" s="130">
        <f t="shared" si="28"/>
        <v>0</v>
      </c>
      <c r="BE30" s="134">
        <f t="shared" si="29"/>
        <v>0</v>
      </c>
      <c r="BF30" s="136">
        <f t="shared" si="30"/>
        <v>0</v>
      </c>
    </row>
    <row r="31" spans="2:58" ht="15.75" outlineLevel="2" x14ac:dyDescent="0.2">
      <c r="C31" s="14">
        <f t="shared" si="31"/>
        <v>17</v>
      </c>
      <c r="D31" s="88"/>
      <c r="E31" s="87"/>
      <c r="F31" s="70"/>
      <c r="G31" s="83"/>
      <c r="H31" s="84"/>
      <c r="I31" s="85"/>
      <c r="J31" s="71"/>
      <c r="K31" s="72"/>
      <c r="L31" s="86"/>
      <c r="M31" s="15" t="str">
        <f>IF(G31="","",IF(L31="SI",G31*(1+'INPUTS Y LISTAS'!$B$15),'Modelo Estadistico'!G31))</f>
        <v/>
      </c>
      <c r="N31" s="15" t="str">
        <f>IF(H31="","",IF(L31="SI",H31*(1+'INPUTS Y LISTAS'!$B$15),'Modelo Estadistico'!H31))</f>
        <v/>
      </c>
      <c r="O31" s="15" t="str">
        <f>IF(I31="","",IF(L31="SI",I31*(1+'INPUTS Y LISTAS'!$B$15),'Modelo Estadistico'!I31))</f>
        <v/>
      </c>
      <c r="P31" s="15" t="str">
        <f>IF(J31="","",IF(L31="SI",J31*(1+'INPUTS Y LISTAS'!$B$15),'Modelo Estadistico'!J31))</f>
        <v/>
      </c>
      <c r="Q31" s="72"/>
      <c r="R31" s="29" t="str">
        <f t="shared" si="0"/>
        <v/>
      </c>
      <c r="S31" s="15" t="str">
        <f t="shared" si="1"/>
        <v/>
      </c>
      <c r="T31" s="15" t="str">
        <f t="shared" si="33"/>
        <v/>
      </c>
      <c r="U31" s="30" t="str">
        <f t="shared" si="34"/>
        <v/>
      </c>
      <c r="V31" s="28" t="str">
        <f t="shared" si="4"/>
        <v/>
      </c>
      <c r="W31" s="16" t="str">
        <f t="shared" si="5"/>
        <v/>
      </c>
      <c r="X31" s="16" t="str">
        <f t="shared" si="6"/>
        <v/>
      </c>
      <c r="Y31" s="16" t="str">
        <f t="shared" si="7"/>
        <v/>
      </c>
      <c r="Z31" s="28" t="str">
        <f t="shared" si="8"/>
        <v/>
      </c>
      <c r="AA31" s="16" t="str">
        <f t="shared" si="9"/>
        <v/>
      </c>
      <c r="AB31" s="16" t="str">
        <f t="shared" si="10"/>
        <v/>
      </c>
      <c r="AC31" s="16" t="str">
        <f>IF(Y31="Incluir Cotización",#REF!,"")</f>
        <v/>
      </c>
      <c r="AD31" s="66" t="str">
        <f t="shared" si="11"/>
        <v/>
      </c>
      <c r="AE31" s="42" t="str">
        <f t="shared" si="12"/>
        <v/>
      </c>
      <c r="AF31" s="42" t="str">
        <f t="shared" si="13"/>
        <v/>
      </c>
      <c r="AG31" s="42" t="str">
        <f t="shared" si="14"/>
        <v/>
      </c>
      <c r="AH31" s="42" t="str">
        <f t="shared" si="15"/>
        <v/>
      </c>
      <c r="AI31" s="42" t="str">
        <f t="shared" si="16"/>
        <v/>
      </c>
      <c r="AJ31" s="303"/>
      <c r="AK31" s="304"/>
      <c r="AL31" s="305"/>
      <c r="AM31" s="306"/>
      <c r="AN31" s="40">
        <f t="shared" si="35"/>
        <v>0</v>
      </c>
      <c r="AO31" s="134">
        <f t="shared" si="36"/>
        <v>0</v>
      </c>
      <c r="AP31" s="17"/>
      <c r="AQ31" s="129"/>
      <c r="AR31" s="130">
        <f t="shared" si="32"/>
        <v>0</v>
      </c>
      <c r="AS31" s="134">
        <f t="shared" si="23"/>
        <v>0</v>
      </c>
      <c r="AT31" s="131">
        <f>+IF($I$7="SI",'INPUTS Y LISTAS'!$B$31,0)</f>
        <v>0</v>
      </c>
      <c r="AU31" s="132"/>
      <c r="AV31" s="130">
        <f t="shared" si="24"/>
        <v>0</v>
      </c>
      <c r="AW31" s="134">
        <f t="shared" si="25"/>
        <v>0</v>
      </c>
      <c r="AX31" s="131">
        <f>+IF($I$7="SI",'INPUTS Y LISTAS'!$B$32,0)</f>
        <v>0</v>
      </c>
      <c r="AY31" s="132"/>
      <c r="AZ31" s="130">
        <f t="shared" si="26"/>
        <v>0</v>
      </c>
      <c r="BA31" s="134">
        <f t="shared" si="27"/>
        <v>0</v>
      </c>
      <c r="BB31" s="131">
        <f>+IF($I$7="SI",'INPUTS Y LISTAS'!$B$33,0)</f>
        <v>0</v>
      </c>
      <c r="BC31" s="132"/>
      <c r="BD31" s="130">
        <f t="shared" si="28"/>
        <v>0</v>
      </c>
      <c r="BE31" s="134">
        <f t="shared" si="29"/>
        <v>0</v>
      </c>
      <c r="BF31" s="136">
        <f t="shared" si="30"/>
        <v>0</v>
      </c>
    </row>
    <row r="32" spans="2:58" ht="15.75" outlineLevel="2" x14ac:dyDescent="0.2">
      <c r="C32" s="14">
        <f t="shared" si="31"/>
        <v>18</v>
      </c>
      <c r="D32" s="88"/>
      <c r="E32" s="87"/>
      <c r="F32" s="70"/>
      <c r="G32" s="83"/>
      <c r="H32" s="84"/>
      <c r="I32" s="85"/>
      <c r="J32" s="71"/>
      <c r="K32" s="72"/>
      <c r="L32" s="86"/>
      <c r="M32" s="15" t="str">
        <f>IF(G32="","",IF(L32="SI",G32*(1+'INPUTS Y LISTAS'!$B$15),'Modelo Estadistico'!G32))</f>
        <v/>
      </c>
      <c r="N32" s="15" t="str">
        <f>IF(H32="","",IF(L32="SI",H32*(1+'INPUTS Y LISTAS'!$B$15),'Modelo Estadistico'!H32))</f>
        <v/>
      </c>
      <c r="O32" s="15" t="str">
        <f>IF(I32="","",IF(L32="SI",I32*(1+'INPUTS Y LISTAS'!$B$15),'Modelo Estadistico'!I32))</f>
        <v/>
      </c>
      <c r="P32" s="15" t="str">
        <f>IF(J32="","",IF(L32="SI",J32*(1+'INPUTS Y LISTAS'!$B$15),'Modelo Estadistico'!J32))</f>
        <v/>
      </c>
      <c r="Q32" s="72"/>
      <c r="R32" s="29" t="str">
        <f t="shared" si="0"/>
        <v/>
      </c>
      <c r="S32" s="15" t="str">
        <f t="shared" si="1"/>
        <v/>
      </c>
      <c r="T32" s="15" t="str">
        <f t="shared" si="33"/>
        <v/>
      </c>
      <c r="U32" s="30" t="str">
        <f t="shared" si="34"/>
        <v/>
      </c>
      <c r="V32" s="28" t="str">
        <f t="shared" si="4"/>
        <v/>
      </c>
      <c r="W32" s="16" t="str">
        <f t="shared" si="5"/>
        <v/>
      </c>
      <c r="X32" s="16" t="str">
        <f t="shared" si="6"/>
        <v/>
      </c>
      <c r="Y32" s="16" t="str">
        <f t="shared" si="7"/>
        <v/>
      </c>
      <c r="Z32" s="28" t="str">
        <f t="shared" si="8"/>
        <v/>
      </c>
      <c r="AA32" s="16" t="str">
        <f t="shared" si="9"/>
        <v/>
      </c>
      <c r="AB32" s="16" t="str">
        <f t="shared" si="10"/>
        <v/>
      </c>
      <c r="AC32" s="16" t="str">
        <f>IF(Y32="Incluir Cotización",#REF!,"")</f>
        <v/>
      </c>
      <c r="AD32" s="66" t="str">
        <f t="shared" si="11"/>
        <v/>
      </c>
      <c r="AE32" s="42" t="str">
        <f t="shared" si="12"/>
        <v/>
      </c>
      <c r="AF32" s="42" t="str">
        <f t="shared" si="13"/>
        <v/>
      </c>
      <c r="AG32" s="42" t="str">
        <f t="shared" si="14"/>
        <v/>
      </c>
      <c r="AH32" s="42" t="str">
        <f t="shared" si="15"/>
        <v/>
      </c>
      <c r="AI32" s="42" t="str">
        <f t="shared" si="16"/>
        <v/>
      </c>
      <c r="AJ32" s="303"/>
      <c r="AK32" s="304"/>
      <c r="AL32" s="305"/>
      <c r="AM32" s="306"/>
      <c r="AN32" s="40">
        <f t="shared" si="35"/>
        <v>0</v>
      </c>
      <c r="AO32" s="134">
        <f t="shared" si="36"/>
        <v>0</v>
      </c>
      <c r="AP32" s="17"/>
      <c r="AQ32" s="129"/>
      <c r="AR32" s="130">
        <f t="shared" si="32"/>
        <v>0</v>
      </c>
      <c r="AS32" s="134">
        <f t="shared" si="23"/>
        <v>0</v>
      </c>
      <c r="AT32" s="131">
        <f>+IF($I$7="SI",'INPUTS Y LISTAS'!$B$31,0)</f>
        <v>0</v>
      </c>
      <c r="AU32" s="132"/>
      <c r="AV32" s="130">
        <f t="shared" si="24"/>
        <v>0</v>
      </c>
      <c r="AW32" s="134">
        <f t="shared" si="25"/>
        <v>0</v>
      </c>
      <c r="AX32" s="131">
        <f>+IF($I$7="SI",'INPUTS Y LISTAS'!$B$32,0)</f>
        <v>0</v>
      </c>
      <c r="AY32" s="132"/>
      <c r="AZ32" s="130">
        <f t="shared" si="26"/>
        <v>0</v>
      </c>
      <c r="BA32" s="134">
        <f t="shared" si="27"/>
        <v>0</v>
      </c>
      <c r="BB32" s="131">
        <f>+IF($I$7="SI",'INPUTS Y LISTAS'!$B$33,0)</f>
        <v>0</v>
      </c>
      <c r="BC32" s="132"/>
      <c r="BD32" s="130">
        <f t="shared" si="28"/>
        <v>0</v>
      </c>
      <c r="BE32" s="134">
        <f t="shared" si="29"/>
        <v>0</v>
      </c>
      <c r="BF32" s="136">
        <f t="shared" si="30"/>
        <v>0</v>
      </c>
    </row>
    <row r="33" spans="3:58" ht="15.75" outlineLevel="2" x14ac:dyDescent="0.2">
      <c r="C33" s="14">
        <f t="shared" ref="C33:C96" si="37">+C32+1</f>
        <v>19</v>
      </c>
      <c r="D33" s="88"/>
      <c r="E33" s="87"/>
      <c r="F33" s="70"/>
      <c r="G33" s="83"/>
      <c r="H33" s="84"/>
      <c r="I33" s="85"/>
      <c r="J33" s="71"/>
      <c r="K33" s="72"/>
      <c r="L33" s="86"/>
      <c r="M33" s="15" t="str">
        <f>IF(G33="","",IF(L33="SI",G33*(1+'INPUTS Y LISTAS'!$B$15),'Modelo Estadistico'!G33))</f>
        <v/>
      </c>
      <c r="N33" s="15" t="str">
        <f>IF(H33="","",IF(L33="SI",H33*(1+'INPUTS Y LISTAS'!$B$15),'Modelo Estadistico'!H33))</f>
        <v/>
      </c>
      <c r="O33" s="15" t="str">
        <f>IF(I33="","",IF(L33="SI",I33*(1+'INPUTS Y LISTAS'!$B$15),'Modelo Estadistico'!I33))</f>
        <v/>
      </c>
      <c r="P33" s="15" t="str">
        <f>IF(J33="","",IF(L33="SI",J33*(1+'INPUTS Y LISTAS'!$B$15),'Modelo Estadistico'!J33))</f>
        <v/>
      </c>
      <c r="Q33" s="72"/>
      <c r="R33" s="29" t="str">
        <f t="shared" si="0"/>
        <v/>
      </c>
      <c r="S33" s="15" t="str">
        <f t="shared" si="1"/>
        <v/>
      </c>
      <c r="T33" s="15" t="str">
        <f>IFERROR(R33-S33,"")</f>
        <v/>
      </c>
      <c r="U33" s="30" t="str">
        <f>IFERROR(+R33+S33,"")</f>
        <v/>
      </c>
      <c r="V33" s="28" t="str">
        <f t="shared" si="4"/>
        <v/>
      </c>
      <c r="W33" s="16" t="str">
        <f t="shared" si="5"/>
        <v/>
      </c>
      <c r="X33" s="16" t="str">
        <f t="shared" si="6"/>
        <v/>
      </c>
      <c r="Y33" s="16" t="str">
        <f t="shared" si="7"/>
        <v/>
      </c>
      <c r="Z33" s="28" t="str">
        <f t="shared" si="8"/>
        <v/>
      </c>
      <c r="AA33" s="16" t="str">
        <f t="shared" si="9"/>
        <v/>
      </c>
      <c r="AB33" s="16" t="str">
        <f t="shared" si="10"/>
        <v/>
      </c>
      <c r="AC33" s="16" t="str">
        <f>IF(Y33="Incluir Cotización",#REF!,"")</f>
        <v/>
      </c>
      <c r="AD33" s="66" t="str">
        <f t="shared" si="11"/>
        <v/>
      </c>
      <c r="AE33" s="42" t="str">
        <f t="shared" si="12"/>
        <v/>
      </c>
      <c r="AF33" s="42" t="str">
        <f t="shared" si="13"/>
        <v/>
      </c>
      <c r="AG33" s="42" t="str">
        <f t="shared" si="14"/>
        <v/>
      </c>
      <c r="AH33" s="42" t="str">
        <f t="shared" si="15"/>
        <v/>
      </c>
      <c r="AI33" s="42" t="str">
        <f t="shared" si="16"/>
        <v/>
      </c>
      <c r="AJ33" s="303"/>
      <c r="AK33" s="304"/>
      <c r="AL33" s="305"/>
      <c r="AM33" s="306"/>
      <c r="AN33" s="40">
        <f t="shared" si="35"/>
        <v>0</v>
      </c>
      <c r="AO33" s="134">
        <f t="shared" si="36"/>
        <v>0</v>
      </c>
      <c r="AP33" s="17"/>
      <c r="AQ33" s="129"/>
      <c r="AR33" s="130">
        <f t="shared" si="32"/>
        <v>0</v>
      </c>
      <c r="AS33" s="134">
        <f t="shared" si="23"/>
        <v>0</v>
      </c>
      <c r="AT33" s="131">
        <f>+IF($I$7="SI",'INPUTS Y LISTAS'!$B$31,0)</f>
        <v>0</v>
      </c>
      <c r="AU33" s="132"/>
      <c r="AV33" s="130">
        <f t="shared" si="24"/>
        <v>0</v>
      </c>
      <c r="AW33" s="134">
        <f t="shared" si="25"/>
        <v>0</v>
      </c>
      <c r="AX33" s="131">
        <f>+IF($I$7="SI",'INPUTS Y LISTAS'!$B$32,0)</f>
        <v>0</v>
      </c>
      <c r="AY33" s="132"/>
      <c r="AZ33" s="130">
        <f t="shared" si="26"/>
        <v>0</v>
      </c>
      <c r="BA33" s="134">
        <f t="shared" si="27"/>
        <v>0</v>
      </c>
      <c r="BB33" s="131">
        <f>+IF($I$7="SI",'INPUTS Y LISTAS'!$B$33,0)</f>
        <v>0</v>
      </c>
      <c r="BC33" s="132"/>
      <c r="BD33" s="130">
        <f t="shared" si="28"/>
        <v>0</v>
      </c>
      <c r="BE33" s="134">
        <f t="shared" si="29"/>
        <v>0</v>
      </c>
      <c r="BF33" s="136">
        <f t="shared" si="30"/>
        <v>0</v>
      </c>
    </row>
    <row r="34" spans="3:58" ht="15.75" outlineLevel="2" x14ac:dyDescent="0.2">
      <c r="C34" s="14">
        <f t="shared" si="37"/>
        <v>20</v>
      </c>
      <c r="D34" s="88"/>
      <c r="E34" s="87"/>
      <c r="F34" s="70"/>
      <c r="G34" s="83"/>
      <c r="H34" s="84"/>
      <c r="I34" s="85"/>
      <c r="J34" s="71"/>
      <c r="K34" s="72"/>
      <c r="L34" s="86"/>
      <c r="M34" s="15" t="str">
        <f>IF(G34="","",IF(L34="SI",G34*(1+'INPUTS Y LISTAS'!$B$15),'Modelo Estadistico'!G34))</f>
        <v/>
      </c>
      <c r="N34" s="15" t="str">
        <f>IF(H34="","",IF(L34="SI",H34*(1+'INPUTS Y LISTAS'!$B$15),'Modelo Estadistico'!H34))</f>
        <v/>
      </c>
      <c r="O34" s="15" t="str">
        <f>IF(I34="","",IF(L34="SI",I34*(1+'INPUTS Y LISTAS'!$B$15),'Modelo Estadistico'!I34))</f>
        <v/>
      </c>
      <c r="P34" s="15" t="str">
        <f>IF(J34="","",IF(L34="SI",J34*(1+'INPUTS Y LISTAS'!$B$15),'Modelo Estadistico'!J34))</f>
        <v/>
      </c>
      <c r="Q34" s="72"/>
      <c r="R34" s="29" t="str">
        <f t="shared" si="0"/>
        <v/>
      </c>
      <c r="S34" s="15" t="str">
        <f t="shared" si="1"/>
        <v/>
      </c>
      <c r="T34" s="15" t="str">
        <f t="shared" ref="T34:T97" si="38">IFERROR(R34-S34,"")</f>
        <v/>
      </c>
      <c r="U34" s="30" t="str">
        <f t="shared" ref="U34:U97" si="39">IFERROR(+R34+S34,"")</f>
        <v/>
      </c>
      <c r="V34" s="28" t="str">
        <f t="shared" si="4"/>
        <v/>
      </c>
      <c r="W34" s="16" t="str">
        <f t="shared" si="5"/>
        <v/>
      </c>
      <c r="X34" s="16" t="str">
        <f t="shared" si="6"/>
        <v/>
      </c>
      <c r="Y34" s="16" t="str">
        <f t="shared" si="7"/>
        <v/>
      </c>
      <c r="Z34" s="28" t="str">
        <f t="shared" si="8"/>
        <v/>
      </c>
      <c r="AA34" s="16" t="str">
        <f t="shared" si="9"/>
        <v/>
      </c>
      <c r="AB34" s="16" t="str">
        <f t="shared" si="10"/>
        <v/>
      </c>
      <c r="AC34" s="16" t="str">
        <f>IF(Y34="Incluir Cotización",#REF!,"")</f>
        <v/>
      </c>
      <c r="AD34" s="66" t="str">
        <f t="shared" si="11"/>
        <v/>
      </c>
      <c r="AE34" s="42" t="str">
        <f t="shared" si="12"/>
        <v/>
      </c>
      <c r="AF34" s="42" t="str">
        <f t="shared" si="13"/>
        <v/>
      </c>
      <c r="AG34" s="42" t="str">
        <f t="shared" si="14"/>
        <v/>
      </c>
      <c r="AH34" s="42" t="str">
        <f t="shared" si="15"/>
        <v/>
      </c>
      <c r="AI34" s="42" t="str">
        <f t="shared" si="16"/>
        <v/>
      </c>
      <c r="AJ34" s="303"/>
      <c r="AK34" s="304"/>
      <c r="AL34" s="305"/>
      <c r="AM34" s="306"/>
      <c r="AN34" s="40">
        <f t="shared" ref="AN34:AN97" si="40">+AK34*$E34</f>
        <v>0</v>
      </c>
      <c r="AO34" s="134">
        <f t="shared" ref="AO34:AO97" si="41">+AN34-AM34</f>
        <v>0</v>
      </c>
      <c r="AP34" s="17"/>
      <c r="AQ34" s="129"/>
      <c r="AR34" s="130">
        <f t="shared" si="32"/>
        <v>0</v>
      </c>
      <c r="AS34" s="134">
        <f t="shared" si="23"/>
        <v>0</v>
      </c>
      <c r="AT34" s="131">
        <f>+IF($I$7="SI",'INPUTS Y LISTAS'!$B$31,0)</f>
        <v>0</v>
      </c>
      <c r="AU34" s="132"/>
      <c r="AV34" s="130">
        <f t="shared" si="24"/>
        <v>0</v>
      </c>
      <c r="AW34" s="134">
        <f t="shared" si="25"/>
        <v>0</v>
      </c>
      <c r="AX34" s="131">
        <f>+IF($I$7="SI",'INPUTS Y LISTAS'!$B$32,0)</f>
        <v>0</v>
      </c>
      <c r="AY34" s="132"/>
      <c r="AZ34" s="130">
        <f t="shared" si="26"/>
        <v>0</v>
      </c>
      <c r="BA34" s="134">
        <f t="shared" si="27"/>
        <v>0</v>
      </c>
      <c r="BB34" s="131">
        <f>+IF($I$7="SI",'INPUTS Y LISTAS'!$B$33,0)</f>
        <v>0</v>
      </c>
      <c r="BC34" s="132"/>
      <c r="BD34" s="130">
        <f t="shared" si="28"/>
        <v>0</v>
      </c>
      <c r="BE34" s="134">
        <f t="shared" si="29"/>
        <v>0</v>
      </c>
      <c r="BF34" s="136">
        <f t="shared" si="30"/>
        <v>0</v>
      </c>
    </row>
    <row r="35" spans="3:58" ht="15.75" outlineLevel="2" x14ac:dyDescent="0.2">
      <c r="C35" s="14">
        <f t="shared" si="37"/>
        <v>21</v>
      </c>
      <c r="D35" s="88"/>
      <c r="E35" s="87"/>
      <c r="F35" s="70"/>
      <c r="G35" s="83"/>
      <c r="H35" s="84"/>
      <c r="I35" s="85"/>
      <c r="J35" s="71"/>
      <c r="K35" s="72"/>
      <c r="L35" s="86"/>
      <c r="M35" s="15" t="str">
        <f>IF(G35="","",IF(L35="SI",G35*(1+'INPUTS Y LISTAS'!$B$15),'Modelo Estadistico'!G35))</f>
        <v/>
      </c>
      <c r="N35" s="15" t="str">
        <f>IF(H35="","",IF(L35="SI",H35*(1+'INPUTS Y LISTAS'!$B$15),'Modelo Estadistico'!H35))</f>
        <v/>
      </c>
      <c r="O35" s="15" t="str">
        <f>IF(I35="","",IF(L35="SI",I35*(1+'INPUTS Y LISTAS'!$B$15),'Modelo Estadistico'!I35))</f>
        <v/>
      </c>
      <c r="P35" s="15" t="str">
        <f>IF(J35="","",IF(L35="SI",J35*(1+'INPUTS Y LISTAS'!$B$15),'Modelo Estadistico'!J35))</f>
        <v/>
      </c>
      <c r="Q35" s="72"/>
      <c r="R35" s="29" t="str">
        <f t="shared" si="0"/>
        <v/>
      </c>
      <c r="S35" s="15" t="str">
        <f t="shared" si="1"/>
        <v/>
      </c>
      <c r="T35" s="15" t="str">
        <f t="shared" si="38"/>
        <v/>
      </c>
      <c r="U35" s="30" t="str">
        <f t="shared" si="39"/>
        <v/>
      </c>
      <c r="V35" s="28" t="str">
        <f t="shared" si="4"/>
        <v/>
      </c>
      <c r="W35" s="16" t="str">
        <f t="shared" si="5"/>
        <v/>
      </c>
      <c r="X35" s="16" t="str">
        <f t="shared" si="6"/>
        <v/>
      </c>
      <c r="Y35" s="16" t="str">
        <f t="shared" si="7"/>
        <v/>
      </c>
      <c r="Z35" s="28" t="str">
        <f t="shared" si="8"/>
        <v/>
      </c>
      <c r="AA35" s="16" t="str">
        <f t="shared" si="9"/>
        <v/>
      </c>
      <c r="AB35" s="16" t="str">
        <f t="shared" si="10"/>
        <v/>
      </c>
      <c r="AC35" s="16" t="str">
        <f>IF(Y35="Incluir Cotización",#REF!,"")</f>
        <v/>
      </c>
      <c r="AD35" s="66" t="str">
        <f t="shared" si="11"/>
        <v/>
      </c>
      <c r="AE35" s="42" t="str">
        <f t="shared" si="12"/>
        <v/>
      </c>
      <c r="AF35" s="42" t="str">
        <f t="shared" si="13"/>
        <v/>
      </c>
      <c r="AG35" s="42" t="str">
        <f t="shared" si="14"/>
        <v/>
      </c>
      <c r="AH35" s="42" t="str">
        <f t="shared" si="15"/>
        <v/>
      </c>
      <c r="AI35" s="42" t="str">
        <f t="shared" si="16"/>
        <v/>
      </c>
      <c r="AJ35" s="303"/>
      <c r="AK35" s="304"/>
      <c r="AL35" s="305"/>
      <c r="AM35" s="306"/>
      <c r="AN35" s="40">
        <f t="shared" si="40"/>
        <v>0</v>
      </c>
      <c r="AO35" s="134">
        <f t="shared" si="41"/>
        <v>0</v>
      </c>
      <c r="AP35" s="17"/>
      <c r="AQ35" s="129"/>
      <c r="AR35" s="130">
        <f t="shared" si="32"/>
        <v>0</v>
      </c>
      <c r="AS35" s="134">
        <f t="shared" si="23"/>
        <v>0</v>
      </c>
      <c r="AT35" s="131">
        <f>+IF($I$7="SI",'INPUTS Y LISTAS'!$B$31,0)</f>
        <v>0</v>
      </c>
      <c r="AU35" s="132"/>
      <c r="AV35" s="130">
        <f t="shared" si="24"/>
        <v>0</v>
      </c>
      <c r="AW35" s="134">
        <f t="shared" si="25"/>
        <v>0</v>
      </c>
      <c r="AX35" s="131">
        <f>+IF($I$7="SI",'INPUTS Y LISTAS'!$B$32,0)</f>
        <v>0</v>
      </c>
      <c r="AY35" s="132"/>
      <c r="AZ35" s="130">
        <f t="shared" si="26"/>
        <v>0</v>
      </c>
      <c r="BA35" s="134">
        <f t="shared" si="27"/>
        <v>0</v>
      </c>
      <c r="BB35" s="131">
        <f>+IF($I$7="SI",'INPUTS Y LISTAS'!$B$33,0)</f>
        <v>0</v>
      </c>
      <c r="BC35" s="132"/>
      <c r="BD35" s="130">
        <f t="shared" si="28"/>
        <v>0</v>
      </c>
      <c r="BE35" s="134">
        <f t="shared" si="29"/>
        <v>0</v>
      </c>
      <c r="BF35" s="136">
        <f t="shared" si="30"/>
        <v>0</v>
      </c>
    </row>
    <row r="36" spans="3:58" ht="15.75" outlineLevel="2" x14ac:dyDescent="0.2">
      <c r="C36" s="14">
        <f t="shared" si="37"/>
        <v>22</v>
      </c>
      <c r="D36" s="89"/>
      <c r="E36" s="87"/>
      <c r="F36" s="70"/>
      <c r="G36" s="83"/>
      <c r="H36" s="84"/>
      <c r="I36" s="85"/>
      <c r="J36" s="71"/>
      <c r="K36" s="72"/>
      <c r="L36" s="86"/>
      <c r="M36" s="15" t="str">
        <f>IF(G36="","",IF(L36="SI",G36*(1+'INPUTS Y LISTAS'!$B$15),'Modelo Estadistico'!G36))</f>
        <v/>
      </c>
      <c r="N36" s="15" t="str">
        <f>IF(H36="","",IF(L36="SI",H36*(1+'INPUTS Y LISTAS'!$B$15),'Modelo Estadistico'!H36))</f>
        <v/>
      </c>
      <c r="O36" s="15" t="str">
        <f>IF(I36="","",IF(L36="SI",I36*(1+'INPUTS Y LISTAS'!$B$15),'Modelo Estadistico'!I36))</f>
        <v/>
      </c>
      <c r="P36" s="15" t="str">
        <f>IF(J36="","",IF(L36="SI",J36*(1+'INPUTS Y LISTAS'!$B$15),'Modelo Estadistico'!J36))</f>
        <v/>
      </c>
      <c r="Q36" s="72"/>
      <c r="R36" s="29" t="str">
        <f t="shared" si="0"/>
        <v/>
      </c>
      <c r="S36" s="15" t="str">
        <f t="shared" si="1"/>
        <v/>
      </c>
      <c r="T36" s="15" t="str">
        <f t="shared" si="38"/>
        <v/>
      </c>
      <c r="U36" s="30" t="str">
        <f t="shared" si="39"/>
        <v/>
      </c>
      <c r="V36" s="28" t="str">
        <f t="shared" si="4"/>
        <v/>
      </c>
      <c r="W36" s="16" t="str">
        <f t="shared" si="5"/>
        <v/>
      </c>
      <c r="X36" s="16" t="str">
        <f t="shared" si="6"/>
        <v/>
      </c>
      <c r="Y36" s="16" t="str">
        <f t="shared" si="7"/>
        <v/>
      </c>
      <c r="Z36" s="28" t="str">
        <f t="shared" si="8"/>
        <v/>
      </c>
      <c r="AA36" s="16" t="str">
        <f t="shared" si="9"/>
        <v/>
      </c>
      <c r="AB36" s="16" t="str">
        <f t="shared" si="10"/>
        <v/>
      </c>
      <c r="AC36" s="16" t="str">
        <f>IF(Y36="Incluir Cotización",#REF!,"")</f>
        <v/>
      </c>
      <c r="AD36" s="66" t="str">
        <f t="shared" si="11"/>
        <v/>
      </c>
      <c r="AE36" s="42" t="str">
        <f t="shared" si="12"/>
        <v/>
      </c>
      <c r="AF36" s="42" t="str">
        <f t="shared" si="13"/>
        <v/>
      </c>
      <c r="AG36" s="42" t="str">
        <f t="shared" si="14"/>
        <v/>
      </c>
      <c r="AH36" s="42" t="str">
        <f t="shared" si="15"/>
        <v/>
      </c>
      <c r="AI36" s="42" t="str">
        <f t="shared" si="16"/>
        <v/>
      </c>
      <c r="AJ36" s="303"/>
      <c r="AK36" s="304"/>
      <c r="AL36" s="305"/>
      <c r="AM36" s="306"/>
      <c r="AN36" s="40">
        <f t="shared" si="40"/>
        <v>0</v>
      </c>
      <c r="AO36" s="134">
        <f t="shared" si="41"/>
        <v>0</v>
      </c>
      <c r="AP36" s="17"/>
      <c r="AQ36" s="129"/>
      <c r="AR36" s="130">
        <f t="shared" si="32"/>
        <v>0</v>
      </c>
      <c r="AS36" s="134">
        <f t="shared" si="23"/>
        <v>0</v>
      </c>
      <c r="AT36" s="131">
        <f>+IF($I$7="SI",'INPUTS Y LISTAS'!$B$31,0)</f>
        <v>0</v>
      </c>
      <c r="AU36" s="132"/>
      <c r="AV36" s="130">
        <f t="shared" si="24"/>
        <v>0</v>
      </c>
      <c r="AW36" s="134">
        <f t="shared" si="25"/>
        <v>0</v>
      </c>
      <c r="AX36" s="131">
        <f>+IF($I$7="SI",'INPUTS Y LISTAS'!$B$32,0)</f>
        <v>0</v>
      </c>
      <c r="AY36" s="132"/>
      <c r="AZ36" s="130">
        <f t="shared" si="26"/>
        <v>0</v>
      </c>
      <c r="BA36" s="134">
        <f t="shared" si="27"/>
        <v>0</v>
      </c>
      <c r="BB36" s="131">
        <f>+IF($I$7="SI",'INPUTS Y LISTAS'!$B$33,0)</f>
        <v>0</v>
      </c>
      <c r="BC36" s="132"/>
      <c r="BD36" s="130">
        <f t="shared" si="28"/>
        <v>0</v>
      </c>
      <c r="BE36" s="134">
        <f t="shared" si="29"/>
        <v>0</v>
      </c>
      <c r="BF36" s="136">
        <f t="shared" si="30"/>
        <v>0</v>
      </c>
    </row>
    <row r="37" spans="3:58" ht="15.75" outlineLevel="2" x14ac:dyDescent="0.2">
      <c r="C37" s="14">
        <f t="shared" si="37"/>
        <v>23</v>
      </c>
      <c r="D37" s="88"/>
      <c r="E37" s="87"/>
      <c r="F37" s="70"/>
      <c r="G37" s="83"/>
      <c r="H37" s="84"/>
      <c r="I37" s="85"/>
      <c r="J37" s="71"/>
      <c r="K37" s="72"/>
      <c r="L37" s="86"/>
      <c r="M37" s="15" t="str">
        <f>IF(G37="","",IF(L37="SI",G37*(1+'INPUTS Y LISTAS'!$B$15),'Modelo Estadistico'!G37))</f>
        <v/>
      </c>
      <c r="N37" s="15" t="str">
        <f>IF(H37="","",IF(L37="SI",H37*(1+'INPUTS Y LISTAS'!$B$15),'Modelo Estadistico'!H37))</f>
        <v/>
      </c>
      <c r="O37" s="15" t="str">
        <f>IF(I37="","",IF(L37="SI",I37*(1+'INPUTS Y LISTAS'!$B$15),'Modelo Estadistico'!I37))</f>
        <v/>
      </c>
      <c r="P37" s="15" t="str">
        <f>IF(J37="","",IF(L37="SI",J37*(1+'INPUTS Y LISTAS'!$B$15),'Modelo Estadistico'!J37))</f>
        <v/>
      </c>
      <c r="Q37" s="72"/>
      <c r="R37" s="29" t="str">
        <f t="shared" si="0"/>
        <v/>
      </c>
      <c r="S37" s="15" t="str">
        <f t="shared" si="1"/>
        <v/>
      </c>
      <c r="T37" s="15" t="str">
        <f t="shared" si="38"/>
        <v/>
      </c>
      <c r="U37" s="30" t="str">
        <f t="shared" si="39"/>
        <v/>
      </c>
      <c r="V37" s="28" t="str">
        <f t="shared" si="4"/>
        <v/>
      </c>
      <c r="W37" s="16" t="str">
        <f t="shared" si="5"/>
        <v/>
      </c>
      <c r="X37" s="16" t="str">
        <f t="shared" si="6"/>
        <v/>
      </c>
      <c r="Y37" s="16" t="str">
        <f t="shared" si="7"/>
        <v/>
      </c>
      <c r="Z37" s="28" t="str">
        <f t="shared" si="8"/>
        <v/>
      </c>
      <c r="AA37" s="16" t="str">
        <f t="shared" si="9"/>
        <v/>
      </c>
      <c r="AB37" s="16" t="str">
        <f t="shared" si="10"/>
        <v/>
      </c>
      <c r="AC37" s="16" t="str">
        <f>IF(Y37="Incluir Cotización",#REF!,"")</f>
        <v/>
      </c>
      <c r="AD37" s="66" t="str">
        <f t="shared" si="11"/>
        <v/>
      </c>
      <c r="AE37" s="42" t="str">
        <f t="shared" si="12"/>
        <v/>
      </c>
      <c r="AF37" s="42" t="str">
        <f t="shared" si="13"/>
        <v/>
      </c>
      <c r="AG37" s="42" t="str">
        <f t="shared" si="14"/>
        <v/>
      </c>
      <c r="AH37" s="42" t="str">
        <f t="shared" si="15"/>
        <v/>
      </c>
      <c r="AI37" s="42" t="str">
        <f t="shared" si="16"/>
        <v/>
      </c>
      <c r="AJ37" s="303"/>
      <c r="AK37" s="304"/>
      <c r="AL37" s="305"/>
      <c r="AM37" s="306"/>
      <c r="AN37" s="40">
        <f t="shared" si="40"/>
        <v>0</v>
      </c>
      <c r="AO37" s="134">
        <f t="shared" si="41"/>
        <v>0</v>
      </c>
      <c r="AP37" s="17"/>
      <c r="AQ37" s="129"/>
      <c r="AR37" s="130">
        <f t="shared" si="32"/>
        <v>0</v>
      </c>
      <c r="AS37" s="134">
        <f t="shared" si="23"/>
        <v>0</v>
      </c>
      <c r="AT37" s="131">
        <f>+IF($I$7="SI",'INPUTS Y LISTAS'!$B$31,0)</f>
        <v>0</v>
      </c>
      <c r="AU37" s="132"/>
      <c r="AV37" s="130">
        <f t="shared" si="24"/>
        <v>0</v>
      </c>
      <c r="AW37" s="134">
        <f t="shared" si="25"/>
        <v>0</v>
      </c>
      <c r="AX37" s="131">
        <f>+IF($I$7="SI",'INPUTS Y LISTAS'!$B$32,0)</f>
        <v>0</v>
      </c>
      <c r="AY37" s="132"/>
      <c r="AZ37" s="130">
        <f t="shared" si="26"/>
        <v>0</v>
      </c>
      <c r="BA37" s="134">
        <f t="shared" si="27"/>
        <v>0</v>
      </c>
      <c r="BB37" s="131">
        <f>+IF($I$7="SI",'INPUTS Y LISTAS'!$B$33,0)</f>
        <v>0</v>
      </c>
      <c r="BC37" s="132"/>
      <c r="BD37" s="130">
        <f t="shared" si="28"/>
        <v>0</v>
      </c>
      <c r="BE37" s="134">
        <f t="shared" si="29"/>
        <v>0</v>
      </c>
      <c r="BF37" s="136">
        <f t="shared" si="30"/>
        <v>0</v>
      </c>
    </row>
    <row r="38" spans="3:58" ht="15.75" outlineLevel="2" x14ac:dyDescent="0.2">
      <c r="C38" s="14">
        <f t="shared" si="37"/>
        <v>24</v>
      </c>
      <c r="D38" s="88"/>
      <c r="E38" s="87"/>
      <c r="F38" s="70"/>
      <c r="G38" s="83"/>
      <c r="H38" s="84"/>
      <c r="I38" s="85"/>
      <c r="J38" s="71"/>
      <c r="K38" s="72"/>
      <c r="L38" s="86"/>
      <c r="M38" s="15" t="str">
        <f>IF(G38="","",IF(L38="SI",G38*(1+'INPUTS Y LISTAS'!$B$15),'Modelo Estadistico'!G38))</f>
        <v/>
      </c>
      <c r="N38" s="15" t="str">
        <f>IF(H38="","",IF(L38="SI",H38*(1+'INPUTS Y LISTAS'!$B$15),'Modelo Estadistico'!H38))</f>
        <v/>
      </c>
      <c r="O38" s="15" t="str">
        <f>IF(I38="","",IF(L38="SI",I38*(1+'INPUTS Y LISTAS'!$B$15),'Modelo Estadistico'!I38))</f>
        <v/>
      </c>
      <c r="P38" s="15" t="str">
        <f>IF(J38="","",IF(L38="SI",J38*(1+'INPUTS Y LISTAS'!$B$15),'Modelo Estadistico'!J38))</f>
        <v/>
      </c>
      <c r="Q38" s="72"/>
      <c r="R38" s="29" t="str">
        <f t="shared" si="0"/>
        <v/>
      </c>
      <c r="S38" s="15" t="str">
        <f t="shared" si="1"/>
        <v/>
      </c>
      <c r="T38" s="15" t="str">
        <f t="shared" si="38"/>
        <v/>
      </c>
      <c r="U38" s="30" t="str">
        <f t="shared" si="39"/>
        <v/>
      </c>
      <c r="V38" s="28" t="str">
        <f t="shared" si="4"/>
        <v/>
      </c>
      <c r="W38" s="16" t="str">
        <f t="shared" si="5"/>
        <v/>
      </c>
      <c r="X38" s="16" t="str">
        <f t="shared" si="6"/>
        <v/>
      </c>
      <c r="Y38" s="16" t="str">
        <f t="shared" si="7"/>
        <v/>
      </c>
      <c r="Z38" s="28" t="str">
        <f t="shared" si="8"/>
        <v/>
      </c>
      <c r="AA38" s="16" t="str">
        <f t="shared" si="9"/>
        <v/>
      </c>
      <c r="AB38" s="16" t="str">
        <f t="shared" si="10"/>
        <v/>
      </c>
      <c r="AC38" s="16" t="str">
        <f>IF(Y38="Incluir Cotización",#REF!,"")</f>
        <v/>
      </c>
      <c r="AD38" s="66" t="str">
        <f t="shared" si="11"/>
        <v/>
      </c>
      <c r="AE38" s="42" t="str">
        <f t="shared" si="12"/>
        <v/>
      </c>
      <c r="AF38" s="42" t="str">
        <f t="shared" si="13"/>
        <v/>
      </c>
      <c r="AG38" s="42" t="str">
        <f t="shared" si="14"/>
        <v/>
      </c>
      <c r="AH38" s="42" t="str">
        <f t="shared" si="15"/>
        <v/>
      </c>
      <c r="AI38" s="42" t="str">
        <f t="shared" si="16"/>
        <v/>
      </c>
      <c r="AJ38" s="303"/>
      <c r="AK38" s="304"/>
      <c r="AL38" s="305"/>
      <c r="AM38" s="306"/>
      <c r="AN38" s="40">
        <f t="shared" si="40"/>
        <v>0</v>
      </c>
      <c r="AO38" s="134">
        <f t="shared" si="41"/>
        <v>0</v>
      </c>
      <c r="AP38" s="17"/>
      <c r="AQ38" s="129"/>
      <c r="AR38" s="130">
        <f t="shared" si="32"/>
        <v>0</v>
      </c>
      <c r="AS38" s="134">
        <f t="shared" si="23"/>
        <v>0</v>
      </c>
      <c r="AT38" s="131">
        <f>+IF($I$7="SI",'INPUTS Y LISTAS'!$B$31,0)</f>
        <v>0</v>
      </c>
      <c r="AU38" s="132"/>
      <c r="AV38" s="130">
        <f t="shared" si="24"/>
        <v>0</v>
      </c>
      <c r="AW38" s="134">
        <f t="shared" si="25"/>
        <v>0</v>
      </c>
      <c r="AX38" s="131">
        <f>+IF($I$7="SI",'INPUTS Y LISTAS'!$B$32,0)</f>
        <v>0</v>
      </c>
      <c r="AY38" s="132"/>
      <c r="AZ38" s="130">
        <f t="shared" si="26"/>
        <v>0</v>
      </c>
      <c r="BA38" s="134">
        <f t="shared" si="27"/>
        <v>0</v>
      </c>
      <c r="BB38" s="131">
        <f>+IF($I$7="SI",'INPUTS Y LISTAS'!$B$33,0)</f>
        <v>0</v>
      </c>
      <c r="BC38" s="132"/>
      <c r="BD38" s="130">
        <f t="shared" si="28"/>
        <v>0</v>
      </c>
      <c r="BE38" s="134">
        <f t="shared" si="29"/>
        <v>0</v>
      </c>
      <c r="BF38" s="136">
        <f t="shared" si="30"/>
        <v>0</v>
      </c>
    </row>
    <row r="39" spans="3:58" ht="15.75" outlineLevel="2" x14ac:dyDescent="0.2">
      <c r="C39" s="14">
        <f t="shared" si="37"/>
        <v>25</v>
      </c>
      <c r="D39" s="88"/>
      <c r="E39" s="87"/>
      <c r="F39" s="70"/>
      <c r="G39" s="83"/>
      <c r="H39" s="84"/>
      <c r="I39" s="85"/>
      <c r="J39" s="71"/>
      <c r="K39" s="72"/>
      <c r="L39" s="86"/>
      <c r="M39" s="15" t="str">
        <f>IF(G39="","",IF(L39="SI",G39*(1+'INPUTS Y LISTAS'!$B$15),'Modelo Estadistico'!G39))</f>
        <v/>
      </c>
      <c r="N39" s="15" t="str">
        <f>IF(H39="","",IF(L39="SI",H39*(1+'INPUTS Y LISTAS'!$B$15),'Modelo Estadistico'!H39))</f>
        <v/>
      </c>
      <c r="O39" s="15" t="str">
        <f>IF(I39="","",IF(L39="SI",I39*(1+'INPUTS Y LISTAS'!$B$15),'Modelo Estadistico'!I39))</f>
        <v/>
      </c>
      <c r="P39" s="15" t="str">
        <f>IF(J39="","",IF(L39="SI",J39*(1+'INPUTS Y LISTAS'!$B$15),'Modelo Estadistico'!J39))</f>
        <v/>
      </c>
      <c r="Q39" s="72"/>
      <c r="R39" s="29" t="str">
        <f t="shared" si="0"/>
        <v/>
      </c>
      <c r="S39" s="15" t="str">
        <f t="shared" si="1"/>
        <v/>
      </c>
      <c r="T39" s="15" t="str">
        <f t="shared" si="38"/>
        <v/>
      </c>
      <c r="U39" s="30" t="str">
        <f t="shared" si="39"/>
        <v/>
      </c>
      <c r="V39" s="28" t="str">
        <f t="shared" si="4"/>
        <v/>
      </c>
      <c r="W39" s="16" t="str">
        <f t="shared" si="5"/>
        <v/>
      </c>
      <c r="X39" s="16" t="str">
        <f t="shared" si="6"/>
        <v/>
      </c>
      <c r="Y39" s="16" t="str">
        <f t="shared" si="7"/>
        <v/>
      </c>
      <c r="Z39" s="28" t="str">
        <f t="shared" si="8"/>
        <v/>
      </c>
      <c r="AA39" s="16" t="str">
        <f t="shared" si="9"/>
        <v/>
      </c>
      <c r="AB39" s="16" t="str">
        <f t="shared" si="10"/>
        <v/>
      </c>
      <c r="AC39" s="16" t="str">
        <f>IF(Y39="Incluir Cotización",#REF!,"")</f>
        <v/>
      </c>
      <c r="AD39" s="66" t="str">
        <f t="shared" si="11"/>
        <v/>
      </c>
      <c r="AE39" s="42" t="str">
        <f t="shared" si="12"/>
        <v/>
      </c>
      <c r="AF39" s="42" t="str">
        <f t="shared" si="13"/>
        <v/>
      </c>
      <c r="AG39" s="42" t="str">
        <f t="shared" si="14"/>
        <v/>
      </c>
      <c r="AH39" s="42" t="str">
        <f t="shared" si="15"/>
        <v/>
      </c>
      <c r="AI39" s="42" t="str">
        <f t="shared" si="16"/>
        <v/>
      </c>
      <c r="AJ39" s="303"/>
      <c r="AK39" s="304"/>
      <c r="AL39" s="305"/>
      <c r="AM39" s="306"/>
      <c r="AN39" s="40">
        <f t="shared" si="40"/>
        <v>0</v>
      </c>
      <c r="AO39" s="134">
        <f t="shared" si="41"/>
        <v>0</v>
      </c>
      <c r="AP39" s="17"/>
      <c r="AQ39" s="129"/>
      <c r="AR39" s="130">
        <f t="shared" si="32"/>
        <v>0</v>
      </c>
      <c r="AS39" s="134">
        <f t="shared" si="23"/>
        <v>0</v>
      </c>
      <c r="AT39" s="131">
        <f>+IF($I$7="SI",'INPUTS Y LISTAS'!$B$31,0)</f>
        <v>0</v>
      </c>
      <c r="AU39" s="132"/>
      <c r="AV39" s="130">
        <f t="shared" si="24"/>
        <v>0</v>
      </c>
      <c r="AW39" s="134">
        <f t="shared" si="25"/>
        <v>0</v>
      </c>
      <c r="AX39" s="131">
        <f>+IF($I$7="SI",'INPUTS Y LISTAS'!$B$32,0)</f>
        <v>0</v>
      </c>
      <c r="AY39" s="132"/>
      <c r="AZ39" s="130">
        <f t="shared" si="26"/>
        <v>0</v>
      </c>
      <c r="BA39" s="134">
        <f t="shared" si="27"/>
        <v>0</v>
      </c>
      <c r="BB39" s="131">
        <f>+IF($I$7="SI",'INPUTS Y LISTAS'!$B$33,0)</f>
        <v>0</v>
      </c>
      <c r="BC39" s="132"/>
      <c r="BD39" s="130">
        <f t="shared" si="28"/>
        <v>0</v>
      </c>
      <c r="BE39" s="134">
        <f t="shared" si="29"/>
        <v>0</v>
      </c>
      <c r="BF39" s="136">
        <f t="shared" si="30"/>
        <v>0</v>
      </c>
    </row>
    <row r="40" spans="3:58" ht="15.75" outlineLevel="2" x14ac:dyDescent="0.2">
      <c r="C40" s="14">
        <f t="shared" si="37"/>
        <v>26</v>
      </c>
      <c r="D40" s="88"/>
      <c r="E40" s="87"/>
      <c r="F40" s="70"/>
      <c r="G40" s="83"/>
      <c r="H40" s="84"/>
      <c r="I40" s="85"/>
      <c r="J40" s="71"/>
      <c r="K40" s="72"/>
      <c r="L40" s="86"/>
      <c r="M40" s="15" t="str">
        <f>IF(G40="","",IF(L40="SI",G40*(1+'INPUTS Y LISTAS'!$B$15),'Modelo Estadistico'!G40))</f>
        <v/>
      </c>
      <c r="N40" s="15" t="str">
        <f>IF(H40="","",IF(L40="SI",H40*(1+'INPUTS Y LISTAS'!$B$15),'Modelo Estadistico'!H40))</f>
        <v/>
      </c>
      <c r="O40" s="15" t="str">
        <f>IF(I40="","",IF(L40="SI",I40*(1+'INPUTS Y LISTAS'!$B$15),'Modelo Estadistico'!I40))</f>
        <v/>
      </c>
      <c r="P40" s="15" t="str">
        <f>IF(J40="","",IF(L40="SI",J40*(1+'INPUTS Y LISTAS'!$B$15),'Modelo Estadistico'!J40))</f>
        <v/>
      </c>
      <c r="Q40" s="72"/>
      <c r="R40" s="29" t="str">
        <f t="shared" si="0"/>
        <v/>
      </c>
      <c r="S40" s="15" t="str">
        <f t="shared" si="1"/>
        <v/>
      </c>
      <c r="T40" s="15" t="str">
        <f t="shared" si="38"/>
        <v/>
      </c>
      <c r="U40" s="30" t="str">
        <f t="shared" si="39"/>
        <v/>
      </c>
      <c r="V40" s="28" t="str">
        <f t="shared" si="4"/>
        <v/>
      </c>
      <c r="W40" s="16" t="str">
        <f t="shared" si="5"/>
        <v/>
      </c>
      <c r="X40" s="16" t="str">
        <f t="shared" si="6"/>
        <v/>
      </c>
      <c r="Y40" s="16" t="str">
        <f t="shared" si="7"/>
        <v/>
      </c>
      <c r="Z40" s="28" t="str">
        <f t="shared" si="8"/>
        <v/>
      </c>
      <c r="AA40" s="16" t="str">
        <f t="shared" si="9"/>
        <v/>
      </c>
      <c r="AB40" s="16" t="str">
        <f t="shared" si="10"/>
        <v/>
      </c>
      <c r="AC40" s="16" t="str">
        <f>IF(Y40="Incluir Cotización",#REF!,"")</f>
        <v/>
      </c>
      <c r="AD40" s="66" t="str">
        <f t="shared" si="11"/>
        <v/>
      </c>
      <c r="AE40" s="42" t="str">
        <f t="shared" si="12"/>
        <v/>
      </c>
      <c r="AF40" s="42" t="str">
        <f t="shared" si="13"/>
        <v/>
      </c>
      <c r="AG40" s="42" t="str">
        <f t="shared" si="14"/>
        <v/>
      </c>
      <c r="AH40" s="42" t="str">
        <f t="shared" si="15"/>
        <v/>
      </c>
      <c r="AI40" s="42" t="str">
        <f t="shared" si="16"/>
        <v/>
      </c>
      <c r="AJ40" s="303"/>
      <c r="AK40" s="304"/>
      <c r="AL40" s="305"/>
      <c r="AM40" s="306"/>
      <c r="AN40" s="40">
        <f t="shared" si="40"/>
        <v>0</v>
      </c>
      <c r="AO40" s="134">
        <f t="shared" si="41"/>
        <v>0</v>
      </c>
      <c r="AP40" s="17"/>
      <c r="AQ40" s="129"/>
      <c r="AR40" s="130">
        <f t="shared" si="32"/>
        <v>0</v>
      </c>
      <c r="AS40" s="134">
        <f t="shared" si="23"/>
        <v>0</v>
      </c>
      <c r="AT40" s="131">
        <f>+IF($I$7="SI",'INPUTS Y LISTAS'!$B$31,0)</f>
        <v>0</v>
      </c>
      <c r="AU40" s="132"/>
      <c r="AV40" s="130">
        <f t="shared" si="24"/>
        <v>0</v>
      </c>
      <c r="AW40" s="134">
        <f t="shared" si="25"/>
        <v>0</v>
      </c>
      <c r="AX40" s="131">
        <f>+IF($I$7="SI",'INPUTS Y LISTAS'!$B$32,0)</f>
        <v>0</v>
      </c>
      <c r="AY40" s="132"/>
      <c r="AZ40" s="130">
        <f t="shared" si="26"/>
        <v>0</v>
      </c>
      <c r="BA40" s="134">
        <f t="shared" si="27"/>
        <v>0</v>
      </c>
      <c r="BB40" s="131">
        <f>+IF($I$7="SI",'INPUTS Y LISTAS'!$B$33,0)</f>
        <v>0</v>
      </c>
      <c r="BC40" s="132"/>
      <c r="BD40" s="130">
        <f t="shared" si="28"/>
        <v>0</v>
      </c>
      <c r="BE40" s="134">
        <f t="shared" si="29"/>
        <v>0</v>
      </c>
      <c r="BF40" s="136">
        <f t="shared" si="30"/>
        <v>0</v>
      </c>
    </row>
    <row r="41" spans="3:58" ht="15.75" outlineLevel="2" x14ac:dyDescent="0.2">
      <c r="C41" s="14">
        <f t="shared" si="37"/>
        <v>27</v>
      </c>
      <c r="D41" s="88"/>
      <c r="E41" s="87"/>
      <c r="F41" s="70"/>
      <c r="G41" s="83"/>
      <c r="H41" s="84"/>
      <c r="I41" s="85"/>
      <c r="J41" s="71"/>
      <c r="K41" s="72"/>
      <c r="L41" s="86"/>
      <c r="M41" s="15" t="str">
        <f>IF(G41="","",IF(L41="SI",G41*(1+'INPUTS Y LISTAS'!$B$15),'Modelo Estadistico'!G41))</f>
        <v/>
      </c>
      <c r="N41" s="15" t="str">
        <f>IF(H41="","",IF(L41="SI",H41*(1+'INPUTS Y LISTAS'!$B$15),'Modelo Estadistico'!H41))</f>
        <v/>
      </c>
      <c r="O41" s="15" t="str">
        <f>IF(I41="","",IF(L41="SI",I41*(1+'INPUTS Y LISTAS'!$B$15),'Modelo Estadistico'!I41))</f>
        <v/>
      </c>
      <c r="P41" s="15" t="str">
        <f>IF(J41="","",IF(L41="SI",J41*(1+'INPUTS Y LISTAS'!$B$15),'Modelo Estadistico'!J41))</f>
        <v/>
      </c>
      <c r="Q41" s="72"/>
      <c r="R41" s="29" t="str">
        <f t="shared" si="0"/>
        <v/>
      </c>
      <c r="S41" s="15" t="str">
        <f t="shared" si="1"/>
        <v/>
      </c>
      <c r="T41" s="15" t="str">
        <f t="shared" si="38"/>
        <v/>
      </c>
      <c r="U41" s="30" t="str">
        <f t="shared" si="39"/>
        <v/>
      </c>
      <c r="V41" s="28" t="str">
        <f t="shared" si="4"/>
        <v/>
      </c>
      <c r="W41" s="16" t="str">
        <f t="shared" si="5"/>
        <v/>
      </c>
      <c r="X41" s="16" t="str">
        <f t="shared" si="6"/>
        <v/>
      </c>
      <c r="Y41" s="16" t="str">
        <f t="shared" si="7"/>
        <v/>
      </c>
      <c r="Z41" s="28" t="str">
        <f t="shared" si="8"/>
        <v/>
      </c>
      <c r="AA41" s="16" t="str">
        <f t="shared" si="9"/>
        <v/>
      </c>
      <c r="AB41" s="16" t="str">
        <f t="shared" si="10"/>
        <v/>
      </c>
      <c r="AC41" s="16" t="str">
        <f>IF(Y41="Incluir Cotización",#REF!,"")</f>
        <v/>
      </c>
      <c r="AD41" s="66" t="str">
        <f t="shared" si="11"/>
        <v/>
      </c>
      <c r="AE41" s="42" t="str">
        <f t="shared" si="12"/>
        <v/>
      </c>
      <c r="AF41" s="42" t="str">
        <f t="shared" si="13"/>
        <v/>
      </c>
      <c r="AG41" s="42" t="str">
        <f t="shared" si="14"/>
        <v/>
      </c>
      <c r="AH41" s="42" t="str">
        <f t="shared" si="15"/>
        <v/>
      </c>
      <c r="AI41" s="42" t="str">
        <f t="shared" si="16"/>
        <v/>
      </c>
      <c r="AJ41" s="303"/>
      <c r="AK41" s="304"/>
      <c r="AL41" s="305"/>
      <c r="AM41" s="306"/>
      <c r="AN41" s="40">
        <f t="shared" si="40"/>
        <v>0</v>
      </c>
      <c r="AO41" s="134">
        <f t="shared" si="41"/>
        <v>0</v>
      </c>
      <c r="AP41" s="17"/>
      <c r="AQ41" s="129"/>
      <c r="AR41" s="130">
        <f t="shared" si="32"/>
        <v>0</v>
      </c>
      <c r="AS41" s="134">
        <f t="shared" si="23"/>
        <v>0</v>
      </c>
      <c r="AT41" s="131">
        <f>+IF($I$7="SI",'INPUTS Y LISTAS'!$B$31,0)</f>
        <v>0</v>
      </c>
      <c r="AU41" s="132"/>
      <c r="AV41" s="130">
        <f t="shared" si="24"/>
        <v>0</v>
      </c>
      <c r="AW41" s="134">
        <f t="shared" si="25"/>
        <v>0</v>
      </c>
      <c r="AX41" s="131">
        <f>+IF($I$7="SI",'INPUTS Y LISTAS'!$B$32,0)</f>
        <v>0</v>
      </c>
      <c r="AY41" s="132"/>
      <c r="AZ41" s="130">
        <f t="shared" si="26"/>
        <v>0</v>
      </c>
      <c r="BA41" s="134">
        <f t="shared" si="27"/>
        <v>0</v>
      </c>
      <c r="BB41" s="131">
        <f>+IF($I$7="SI",'INPUTS Y LISTAS'!$B$33,0)</f>
        <v>0</v>
      </c>
      <c r="BC41" s="132"/>
      <c r="BD41" s="130">
        <f t="shared" si="28"/>
        <v>0</v>
      </c>
      <c r="BE41" s="134">
        <f t="shared" si="29"/>
        <v>0</v>
      </c>
      <c r="BF41" s="136">
        <f t="shared" si="30"/>
        <v>0</v>
      </c>
    </row>
    <row r="42" spans="3:58" ht="15.75" outlineLevel="2" x14ac:dyDescent="0.2">
      <c r="C42" s="14">
        <f t="shared" si="37"/>
        <v>28</v>
      </c>
      <c r="D42" s="88"/>
      <c r="E42" s="87"/>
      <c r="F42" s="70"/>
      <c r="G42" s="83"/>
      <c r="H42" s="84"/>
      <c r="I42" s="85"/>
      <c r="J42" s="71"/>
      <c r="K42" s="72"/>
      <c r="L42" s="86"/>
      <c r="M42" s="15" t="str">
        <f>IF(G42="","",IF(L42="SI",G42*(1+'INPUTS Y LISTAS'!$B$15),'Modelo Estadistico'!G42))</f>
        <v/>
      </c>
      <c r="N42" s="15" t="str">
        <f>IF(H42="","",IF(L42="SI",H42*(1+'INPUTS Y LISTAS'!$B$15),'Modelo Estadistico'!H42))</f>
        <v/>
      </c>
      <c r="O42" s="15" t="str">
        <f>IF(I42="","",IF(L42="SI",I42*(1+'INPUTS Y LISTAS'!$B$15),'Modelo Estadistico'!I42))</f>
        <v/>
      </c>
      <c r="P42" s="15" t="str">
        <f>IF(J42="","",IF(L42="SI",J42*(1+'INPUTS Y LISTAS'!$B$15),'Modelo Estadistico'!J42))</f>
        <v/>
      </c>
      <c r="Q42" s="72"/>
      <c r="R42" s="29" t="str">
        <f t="shared" si="0"/>
        <v/>
      </c>
      <c r="S42" s="15" t="str">
        <f t="shared" si="1"/>
        <v/>
      </c>
      <c r="T42" s="15" t="str">
        <f t="shared" si="38"/>
        <v/>
      </c>
      <c r="U42" s="30" t="str">
        <f t="shared" si="39"/>
        <v/>
      </c>
      <c r="V42" s="28" t="str">
        <f t="shared" si="4"/>
        <v/>
      </c>
      <c r="W42" s="16" t="str">
        <f t="shared" si="5"/>
        <v/>
      </c>
      <c r="X42" s="16" t="str">
        <f t="shared" si="6"/>
        <v/>
      </c>
      <c r="Y42" s="16" t="str">
        <f t="shared" si="7"/>
        <v/>
      </c>
      <c r="Z42" s="28" t="str">
        <f t="shared" si="8"/>
        <v/>
      </c>
      <c r="AA42" s="16" t="str">
        <f t="shared" si="9"/>
        <v/>
      </c>
      <c r="AB42" s="16" t="str">
        <f t="shared" si="10"/>
        <v/>
      </c>
      <c r="AC42" s="16" t="str">
        <f>IF(Y42="Incluir Cotización",#REF!,"")</f>
        <v/>
      </c>
      <c r="AD42" s="66" t="str">
        <f t="shared" si="11"/>
        <v/>
      </c>
      <c r="AE42" s="42" t="str">
        <f t="shared" si="12"/>
        <v/>
      </c>
      <c r="AF42" s="42" t="str">
        <f t="shared" si="13"/>
        <v/>
      </c>
      <c r="AG42" s="42" t="str">
        <f t="shared" si="14"/>
        <v/>
      </c>
      <c r="AH42" s="42" t="str">
        <f t="shared" si="15"/>
        <v/>
      </c>
      <c r="AI42" s="42" t="str">
        <f t="shared" si="16"/>
        <v/>
      </c>
      <c r="AJ42" s="303"/>
      <c r="AK42" s="304"/>
      <c r="AL42" s="305"/>
      <c r="AM42" s="306"/>
      <c r="AN42" s="40">
        <f t="shared" si="40"/>
        <v>0</v>
      </c>
      <c r="AO42" s="134">
        <f t="shared" si="41"/>
        <v>0</v>
      </c>
      <c r="AP42" s="17"/>
      <c r="AQ42" s="129"/>
      <c r="AR42" s="130">
        <f t="shared" si="32"/>
        <v>0</v>
      </c>
      <c r="AS42" s="134">
        <f t="shared" si="23"/>
        <v>0</v>
      </c>
      <c r="AT42" s="131">
        <f>+IF($I$7="SI",'INPUTS Y LISTAS'!$B$31,0)</f>
        <v>0</v>
      </c>
      <c r="AU42" s="132"/>
      <c r="AV42" s="130">
        <f t="shared" si="24"/>
        <v>0</v>
      </c>
      <c r="AW42" s="134">
        <f t="shared" si="25"/>
        <v>0</v>
      </c>
      <c r="AX42" s="131">
        <f>+IF($I$7="SI",'INPUTS Y LISTAS'!$B$32,0)</f>
        <v>0</v>
      </c>
      <c r="AY42" s="132"/>
      <c r="AZ42" s="130">
        <f t="shared" si="26"/>
        <v>0</v>
      </c>
      <c r="BA42" s="134">
        <f t="shared" si="27"/>
        <v>0</v>
      </c>
      <c r="BB42" s="131">
        <f>+IF($I$7="SI",'INPUTS Y LISTAS'!$B$33,0)</f>
        <v>0</v>
      </c>
      <c r="BC42" s="132"/>
      <c r="BD42" s="130">
        <f t="shared" si="28"/>
        <v>0</v>
      </c>
      <c r="BE42" s="134">
        <f t="shared" si="29"/>
        <v>0</v>
      </c>
      <c r="BF42" s="136">
        <f t="shared" si="30"/>
        <v>0</v>
      </c>
    </row>
    <row r="43" spans="3:58" ht="15.75" outlineLevel="2" x14ac:dyDescent="0.2">
      <c r="C43" s="14">
        <f t="shared" si="37"/>
        <v>29</v>
      </c>
      <c r="D43" s="88"/>
      <c r="E43" s="87"/>
      <c r="F43" s="70"/>
      <c r="G43" s="83"/>
      <c r="H43" s="84"/>
      <c r="I43" s="85"/>
      <c r="J43" s="71"/>
      <c r="K43" s="72"/>
      <c r="L43" s="86"/>
      <c r="M43" s="15" t="str">
        <f>IF(G43="","",IF(L43="SI",G43*(1+'INPUTS Y LISTAS'!$B$15),'Modelo Estadistico'!G43))</f>
        <v/>
      </c>
      <c r="N43" s="15" t="str">
        <f>IF(H43="","",IF(L43="SI",H43*(1+'INPUTS Y LISTAS'!$B$15),'Modelo Estadistico'!H43))</f>
        <v/>
      </c>
      <c r="O43" s="15" t="str">
        <f>IF(I43="","",IF(L43="SI",I43*(1+'INPUTS Y LISTAS'!$B$15),'Modelo Estadistico'!I43))</f>
        <v/>
      </c>
      <c r="P43" s="15" t="str">
        <f>IF(J43="","",IF(L43="SI",J43*(1+'INPUTS Y LISTAS'!$B$15),'Modelo Estadistico'!J43))</f>
        <v/>
      </c>
      <c r="Q43" s="72"/>
      <c r="R43" s="29" t="str">
        <f t="shared" si="0"/>
        <v/>
      </c>
      <c r="S43" s="15" t="str">
        <f t="shared" si="1"/>
        <v/>
      </c>
      <c r="T43" s="15" t="str">
        <f t="shared" si="38"/>
        <v/>
      </c>
      <c r="U43" s="30" t="str">
        <f t="shared" si="39"/>
        <v/>
      </c>
      <c r="V43" s="28" t="str">
        <f t="shared" si="4"/>
        <v/>
      </c>
      <c r="W43" s="16" t="str">
        <f t="shared" si="5"/>
        <v/>
      </c>
      <c r="X43" s="16" t="str">
        <f t="shared" si="6"/>
        <v/>
      </c>
      <c r="Y43" s="16" t="str">
        <f t="shared" si="7"/>
        <v/>
      </c>
      <c r="Z43" s="28" t="str">
        <f t="shared" si="8"/>
        <v/>
      </c>
      <c r="AA43" s="16" t="str">
        <f t="shared" si="9"/>
        <v/>
      </c>
      <c r="AB43" s="16" t="str">
        <f t="shared" si="10"/>
        <v/>
      </c>
      <c r="AC43" s="16" t="str">
        <f>IF(Y43="Incluir Cotización",#REF!,"")</f>
        <v/>
      </c>
      <c r="AD43" s="66" t="str">
        <f t="shared" si="11"/>
        <v/>
      </c>
      <c r="AE43" s="42" t="str">
        <f t="shared" si="12"/>
        <v/>
      </c>
      <c r="AF43" s="42" t="str">
        <f t="shared" si="13"/>
        <v/>
      </c>
      <c r="AG43" s="42" t="str">
        <f t="shared" si="14"/>
        <v/>
      </c>
      <c r="AH43" s="42" t="str">
        <f t="shared" si="15"/>
        <v/>
      </c>
      <c r="AI43" s="42" t="str">
        <f t="shared" si="16"/>
        <v/>
      </c>
      <c r="AJ43" s="303"/>
      <c r="AK43" s="304"/>
      <c r="AL43" s="305"/>
      <c r="AM43" s="306"/>
      <c r="AN43" s="40">
        <f t="shared" si="40"/>
        <v>0</v>
      </c>
      <c r="AO43" s="134">
        <f t="shared" si="41"/>
        <v>0</v>
      </c>
      <c r="AP43" s="17"/>
      <c r="AQ43" s="129"/>
      <c r="AR43" s="130">
        <f t="shared" si="32"/>
        <v>0</v>
      </c>
      <c r="AS43" s="134">
        <f t="shared" si="23"/>
        <v>0</v>
      </c>
      <c r="AT43" s="131">
        <f>+IF($I$7="SI",'INPUTS Y LISTAS'!$B$31,0)</f>
        <v>0</v>
      </c>
      <c r="AU43" s="132"/>
      <c r="AV43" s="130">
        <f t="shared" si="24"/>
        <v>0</v>
      </c>
      <c r="AW43" s="134">
        <f t="shared" si="25"/>
        <v>0</v>
      </c>
      <c r="AX43" s="131">
        <f>+IF($I$7="SI",'INPUTS Y LISTAS'!$B$32,0)</f>
        <v>0</v>
      </c>
      <c r="AY43" s="132"/>
      <c r="AZ43" s="130">
        <f t="shared" si="26"/>
        <v>0</v>
      </c>
      <c r="BA43" s="134">
        <f t="shared" si="27"/>
        <v>0</v>
      </c>
      <c r="BB43" s="131">
        <f>+IF($I$7="SI",'INPUTS Y LISTAS'!$B$33,0)</f>
        <v>0</v>
      </c>
      <c r="BC43" s="132"/>
      <c r="BD43" s="130">
        <f t="shared" si="28"/>
        <v>0</v>
      </c>
      <c r="BE43" s="134">
        <f t="shared" si="29"/>
        <v>0</v>
      </c>
      <c r="BF43" s="136">
        <f t="shared" si="30"/>
        <v>0</v>
      </c>
    </row>
    <row r="44" spans="3:58" ht="15.75" outlineLevel="2" x14ac:dyDescent="0.2">
      <c r="C44" s="14">
        <f t="shared" si="37"/>
        <v>30</v>
      </c>
      <c r="D44" s="88"/>
      <c r="E44" s="87"/>
      <c r="F44" s="70"/>
      <c r="G44" s="83"/>
      <c r="H44" s="84"/>
      <c r="I44" s="85"/>
      <c r="J44" s="71"/>
      <c r="K44" s="72"/>
      <c r="L44" s="86"/>
      <c r="M44" s="15" t="str">
        <f>IF(G44="","",IF(L44="SI",G44*(1+'INPUTS Y LISTAS'!$B$15),'Modelo Estadistico'!G44))</f>
        <v/>
      </c>
      <c r="N44" s="15" t="str">
        <f>IF(H44="","",IF(L44="SI",H44*(1+'INPUTS Y LISTAS'!$B$15),'Modelo Estadistico'!H44))</f>
        <v/>
      </c>
      <c r="O44" s="15" t="str">
        <f>IF(I44="","",IF(L44="SI",I44*(1+'INPUTS Y LISTAS'!$B$15),'Modelo Estadistico'!I44))</f>
        <v/>
      </c>
      <c r="P44" s="15" t="str">
        <f>IF(J44="","",IF(L44="SI",J44*(1+'INPUTS Y LISTAS'!$B$15),'Modelo Estadistico'!J44))</f>
        <v/>
      </c>
      <c r="Q44" s="72"/>
      <c r="R44" s="29" t="str">
        <f t="shared" si="0"/>
        <v/>
      </c>
      <c r="S44" s="15" t="str">
        <f t="shared" si="1"/>
        <v/>
      </c>
      <c r="T44" s="15" t="str">
        <f t="shared" si="38"/>
        <v/>
      </c>
      <c r="U44" s="30" t="str">
        <f t="shared" si="39"/>
        <v/>
      </c>
      <c r="V44" s="28" t="str">
        <f t="shared" si="4"/>
        <v/>
      </c>
      <c r="W44" s="16" t="str">
        <f t="shared" si="5"/>
        <v/>
      </c>
      <c r="X44" s="16" t="str">
        <f t="shared" si="6"/>
        <v/>
      </c>
      <c r="Y44" s="16" t="str">
        <f t="shared" si="7"/>
        <v/>
      </c>
      <c r="Z44" s="28" t="str">
        <f t="shared" si="8"/>
        <v/>
      </c>
      <c r="AA44" s="16" t="str">
        <f t="shared" si="9"/>
        <v/>
      </c>
      <c r="AB44" s="16" t="str">
        <f t="shared" si="10"/>
        <v/>
      </c>
      <c r="AC44" s="16" t="str">
        <f>IF(Y44="Incluir Cotización",#REF!,"")</f>
        <v/>
      </c>
      <c r="AD44" s="66" t="str">
        <f t="shared" si="11"/>
        <v/>
      </c>
      <c r="AE44" s="42" t="str">
        <f t="shared" si="12"/>
        <v/>
      </c>
      <c r="AF44" s="42" t="str">
        <f t="shared" si="13"/>
        <v/>
      </c>
      <c r="AG44" s="42" t="str">
        <f t="shared" si="14"/>
        <v/>
      </c>
      <c r="AH44" s="42" t="str">
        <f t="shared" si="15"/>
        <v/>
      </c>
      <c r="AI44" s="42" t="str">
        <f t="shared" si="16"/>
        <v/>
      </c>
      <c r="AJ44" s="303"/>
      <c r="AK44" s="304"/>
      <c r="AL44" s="305"/>
      <c r="AM44" s="306"/>
      <c r="AN44" s="40">
        <f t="shared" si="40"/>
        <v>0</v>
      </c>
      <c r="AO44" s="134">
        <f t="shared" si="41"/>
        <v>0</v>
      </c>
      <c r="AP44" s="17"/>
      <c r="AQ44" s="129"/>
      <c r="AR44" s="130">
        <f t="shared" si="32"/>
        <v>0</v>
      </c>
      <c r="AS44" s="134">
        <f t="shared" si="23"/>
        <v>0</v>
      </c>
      <c r="AT44" s="131">
        <f>+IF($I$7="SI",'INPUTS Y LISTAS'!$B$31,0)</f>
        <v>0</v>
      </c>
      <c r="AU44" s="132"/>
      <c r="AV44" s="130">
        <f t="shared" si="24"/>
        <v>0</v>
      </c>
      <c r="AW44" s="134">
        <f t="shared" si="25"/>
        <v>0</v>
      </c>
      <c r="AX44" s="131">
        <f>+IF($I$7="SI",'INPUTS Y LISTAS'!$B$32,0)</f>
        <v>0</v>
      </c>
      <c r="AY44" s="132"/>
      <c r="AZ44" s="130">
        <f t="shared" si="26"/>
        <v>0</v>
      </c>
      <c r="BA44" s="134">
        <f t="shared" si="27"/>
        <v>0</v>
      </c>
      <c r="BB44" s="131">
        <f>+IF($I$7="SI",'INPUTS Y LISTAS'!$B$33,0)</f>
        <v>0</v>
      </c>
      <c r="BC44" s="132"/>
      <c r="BD44" s="130">
        <f t="shared" si="28"/>
        <v>0</v>
      </c>
      <c r="BE44" s="134">
        <f t="shared" si="29"/>
        <v>0</v>
      </c>
      <c r="BF44" s="136">
        <f t="shared" si="30"/>
        <v>0</v>
      </c>
    </row>
    <row r="45" spans="3:58" ht="15.75" outlineLevel="2" x14ac:dyDescent="0.2">
      <c r="C45" s="14">
        <f t="shared" si="37"/>
        <v>31</v>
      </c>
      <c r="D45" s="88"/>
      <c r="E45" s="87"/>
      <c r="F45" s="70"/>
      <c r="G45" s="83"/>
      <c r="H45" s="84"/>
      <c r="I45" s="85"/>
      <c r="J45" s="71"/>
      <c r="K45" s="72"/>
      <c r="L45" s="86"/>
      <c r="M45" s="15" t="str">
        <f>IF(G45="","",IF(L45="SI",G45*(1+'INPUTS Y LISTAS'!$B$15),'Modelo Estadistico'!G45))</f>
        <v/>
      </c>
      <c r="N45" s="15" t="str">
        <f>IF(H45="","",IF(L45="SI",H45*(1+'INPUTS Y LISTAS'!$B$15),'Modelo Estadistico'!H45))</f>
        <v/>
      </c>
      <c r="O45" s="15" t="str">
        <f>IF(I45="","",IF(L45="SI",I45*(1+'INPUTS Y LISTAS'!$B$15),'Modelo Estadistico'!I45))</f>
        <v/>
      </c>
      <c r="P45" s="15" t="str">
        <f>IF(J45="","",IF(L45="SI",J45*(1+'INPUTS Y LISTAS'!$B$15),'Modelo Estadistico'!J45))</f>
        <v/>
      </c>
      <c r="Q45" s="72"/>
      <c r="R45" s="29" t="str">
        <f t="shared" si="0"/>
        <v/>
      </c>
      <c r="S45" s="15" t="str">
        <f t="shared" si="1"/>
        <v/>
      </c>
      <c r="T45" s="15" t="str">
        <f t="shared" si="38"/>
        <v/>
      </c>
      <c r="U45" s="30" t="str">
        <f t="shared" si="39"/>
        <v/>
      </c>
      <c r="V45" s="28" t="str">
        <f t="shared" si="4"/>
        <v/>
      </c>
      <c r="W45" s="16" t="str">
        <f t="shared" si="5"/>
        <v/>
      </c>
      <c r="X45" s="16" t="str">
        <f t="shared" si="6"/>
        <v/>
      </c>
      <c r="Y45" s="16" t="str">
        <f t="shared" si="7"/>
        <v/>
      </c>
      <c r="Z45" s="28" t="str">
        <f t="shared" si="8"/>
        <v/>
      </c>
      <c r="AA45" s="16" t="str">
        <f t="shared" si="9"/>
        <v/>
      </c>
      <c r="AB45" s="16" t="str">
        <f t="shared" si="10"/>
        <v/>
      </c>
      <c r="AC45" s="16" t="str">
        <f>IF(Y45="Incluir Cotización",#REF!,"")</f>
        <v/>
      </c>
      <c r="AD45" s="66" t="str">
        <f t="shared" si="11"/>
        <v/>
      </c>
      <c r="AE45" s="42" t="str">
        <f t="shared" si="12"/>
        <v/>
      </c>
      <c r="AF45" s="42" t="str">
        <f t="shared" si="13"/>
        <v/>
      </c>
      <c r="AG45" s="42" t="str">
        <f t="shared" si="14"/>
        <v/>
      </c>
      <c r="AH45" s="42" t="str">
        <f t="shared" si="15"/>
        <v/>
      </c>
      <c r="AI45" s="42" t="str">
        <f t="shared" si="16"/>
        <v/>
      </c>
      <c r="AJ45" s="303"/>
      <c r="AK45" s="304"/>
      <c r="AL45" s="305"/>
      <c r="AM45" s="306"/>
      <c r="AN45" s="40">
        <f t="shared" si="40"/>
        <v>0</v>
      </c>
      <c r="AO45" s="134">
        <f t="shared" si="41"/>
        <v>0</v>
      </c>
      <c r="AP45" s="17"/>
      <c r="AQ45" s="129"/>
      <c r="AR45" s="130">
        <f t="shared" si="32"/>
        <v>0</v>
      </c>
      <c r="AS45" s="134">
        <f t="shared" si="23"/>
        <v>0</v>
      </c>
      <c r="AT45" s="131">
        <f>+IF($I$7="SI",'INPUTS Y LISTAS'!$B$31,0)</f>
        <v>0</v>
      </c>
      <c r="AU45" s="132"/>
      <c r="AV45" s="130">
        <f t="shared" si="24"/>
        <v>0</v>
      </c>
      <c r="AW45" s="134">
        <f t="shared" si="25"/>
        <v>0</v>
      </c>
      <c r="AX45" s="131">
        <f>+IF($I$7="SI",'INPUTS Y LISTAS'!$B$32,0)</f>
        <v>0</v>
      </c>
      <c r="AY45" s="132"/>
      <c r="AZ45" s="130">
        <f t="shared" si="26"/>
        <v>0</v>
      </c>
      <c r="BA45" s="134">
        <f t="shared" si="27"/>
        <v>0</v>
      </c>
      <c r="BB45" s="131">
        <f>+IF($I$7="SI",'INPUTS Y LISTAS'!$B$33,0)</f>
        <v>0</v>
      </c>
      <c r="BC45" s="132"/>
      <c r="BD45" s="130">
        <f t="shared" si="28"/>
        <v>0</v>
      </c>
      <c r="BE45" s="134">
        <f t="shared" si="29"/>
        <v>0</v>
      </c>
      <c r="BF45" s="136">
        <f t="shared" si="30"/>
        <v>0</v>
      </c>
    </row>
    <row r="46" spans="3:58" ht="15.75" outlineLevel="2" x14ac:dyDescent="0.2">
      <c r="C46" s="14">
        <f t="shared" si="37"/>
        <v>32</v>
      </c>
      <c r="D46" s="88"/>
      <c r="E46" s="87"/>
      <c r="F46" s="70"/>
      <c r="G46" s="83"/>
      <c r="H46" s="84"/>
      <c r="I46" s="85"/>
      <c r="J46" s="71"/>
      <c r="K46" s="72"/>
      <c r="L46" s="86"/>
      <c r="M46" s="15" t="str">
        <f>IF(G46="","",IF(L46="SI",G46*(1+'INPUTS Y LISTAS'!$B$15),'Modelo Estadistico'!G46))</f>
        <v/>
      </c>
      <c r="N46" s="15" t="str">
        <f>IF(H46="","",IF(L46="SI",H46*(1+'INPUTS Y LISTAS'!$B$15),'Modelo Estadistico'!H46))</f>
        <v/>
      </c>
      <c r="O46" s="15" t="str">
        <f>IF(I46="","",IF(L46="SI",I46*(1+'INPUTS Y LISTAS'!$B$15),'Modelo Estadistico'!I46))</f>
        <v/>
      </c>
      <c r="P46" s="15" t="str">
        <f>IF(J46="","",IF(L46="SI",J46*(1+'INPUTS Y LISTAS'!$B$15),'Modelo Estadistico'!J46))</f>
        <v/>
      </c>
      <c r="Q46" s="72"/>
      <c r="R46" s="29" t="str">
        <f t="shared" si="0"/>
        <v/>
      </c>
      <c r="S46" s="15" t="str">
        <f t="shared" si="1"/>
        <v/>
      </c>
      <c r="T46" s="15" t="str">
        <f t="shared" si="38"/>
        <v/>
      </c>
      <c r="U46" s="30" t="str">
        <f t="shared" si="39"/>
        <v/>
      </c>
      <c r="V46" s="28" t="str">
        <f t="shared" si="4"/>
        <v/>
      </c>
      <c r="W46" s="16" t="str">
        <f t="shared" si="5"/>
        <v/>
      </c>
      <c r="X46" s="16" t="str">
        <f t="shared" si="6"/>
        <v/>
      </c>
      <c r="Y46" s="16" t="str">
        <f t="shared" si="7"/>
        <v/>
      </c>
      <c r="Z46" s="28" t="str">
        <f t="shared" si="8"/>
        <v/>
      </c>
      <c r="AA46" s="16" t="str">
        <f t="shared" si="9"/>
        <v/>
      </c>
      <c r="AB46" s="16" t="str">
        <f t="shared" si="10"/>
        <v/>
      </c>
      <c r="AC46" s="16" t="str">
        <f>IF(Y46="Incluir Cotización",#REF!,"")</f>
        <v/>
      </c>
      <c r="AD46" s="66" t="str">
        <f t="shared" si="11"/>
        <v/>
      </c>
      <c r="AE46" s="42" t="str">
        <f t="shared" si="12"/>
        <v/>
      </c>
      <c r="AF46" s="42" t="str">
        <f t="shared" si="13"/>
        <v/>
      </c>
      <c r="AG46" s="42" t="str">
        <f t="shared" si="14"/>
        <v/>
      </c>
      <c r="AH46" s="42" t="str">
        <f t="shared" si="15"/>
        <v/>
      </c>
      <c r="AI46" s="42" t="str">
        <f t="shared" si="16"/>
        <v/>
      </c>
      <c r="AJ46" s="65"/>
      <c r="AK46" s="74"/>
      <c r="AL46" s="41"/>
      <c r="AM46" s="39"/>
      <c r="AN46" s="40">
        <f t="shared" si="40"/>
        <v>0</v>
      </c>
      <c r="AO46" s="134">
        <f t="shared" si="41"/>
        <v>0</v>
      </c>
      <c r="AP46" s="17"/>
      <c r="AQ46" s="129"/>
      <c r="AR46" s="130">
        <f t="shared" si="32"/>
        <v>0</v>
      </c>
      <c r="AS46" s="134">
        <f t="shared" si="23"/>
        <v>0</v>
      </c>
      <c r="AT46" s="131">
        <f>+IF($I$7="SI",'INPUTS Y LISTAS'!$B$31,0)</f>
        <v>0</v>
      </c>
      <c r="AU46" s="132"/>
      <c r="AV46" s="130">
        <f t="shared" si="24"/>
        <v>0</v>
      </c>
      <c r="AW46" s="134">
        <f t="shared" si="25"/>
        <v>0</v>
      </c>
      <c r="AX46" s="131">
        <f>+IF($I$7="SI",'INPUTS Y LISTAS'!$B$32,0)</f>
        <v>0</v>
      </c>
      <c r="AY46" s="132"/>
      <c r="AZ46" s="130">
        <f t="shared" si="26"/>
        <v>0</v>
      </c>
      <c r="BA46" s="134">
        <f t="shared" si="27"/>
        <v>0</v>
      </c>
      <c r="BB46" s="131">
        <f>+IF($I$7="SI",'INPUTS Y LISTAS'!$B$33,0)</f>
        <v>0</v>
      </c>
      <c r="BC46" s="132"/>
      <c r="BD46" s="130">
        <f t="shared" si="28"/>
        <v>0</v>
      </c>
      <c r="BE46" s="134">
        <f t="shared" si="29"/>
        <v>0</v>
      </c>
      <c r="BF46" s="136">
        <f t="shared" si="30"/>
        <v>0</v>
      </c>
    </row>
    <row r="47" spans="3:58" ht="15.75" outlineLevel="2" x14ac:dyDescent="0.2">
      <c r="C47" s="14">
        <f t="shared" si="37"/>
        <v>33</v>
      </c>
      <c r="D47" s="88"/>
      <c r="E47" s="87"/>
      <c r="F47" s="70"/>
      <c r="G47" s="83"/>
      <c r="H47" s="84"/>
      <c r="I47" s="85"/>
      <c r="J47" s="71"/>
      <c r="K47" s="72"/>
      <c r="L47" s="86"/>
      <c r="M47" s="15" t="str">
        <f>IF(G47="","",IF(L47="SI",G47*(1+'INPUTS Y LISTAS'!$B$15),'Modelo Estadistico'!G47))</f>
        <v/>
      </c>
      <c r="N47" s="15" t="str">
        <f>IF(H47="","",IF(L47="SI",H47*(1+'INPUTS Y LISTAS'!$B$15),'Modelo Estadistico'!H47))</f>
        <v/>
      </c>
      <c r="O47" s="15" t="str">
        <f>IF(I47="","",IF(L47="SI",I47*(1+'INPUTS Y LISTAS'!$B$15),'Modelo Estadistico'!I47))</f>
        <v/>
      </c>
      <c r="P47" s="15" t="str">
        <f>IF(J47="","",IF(L47="SI",J47*(1+'INPUTS Y LISTAS'!$B$15),'Modelo Estadistico'!J47))</f>
        <v/>
      </c>
      <c r="Q47" s="72"/>
      <c r="R47" s="29" t="str">
        <f t="shared" si="0"/>
        <v/>
      </c>
      <c r="S47" s="15" t="str">
        <f t="shared" si="1"/>
        <v/>
      </c>
      <c r="T47" s="15" t="str">
        <f t="shared" si="38"/>
        <v/>
      </c>
      <c r="U47" s="30" t="str">
        <f t="shared" si="39"/>
        <v/>
      </c>
      <c r="V47" s="28" t="str">
        <f t="shared" si="4"/>
        <v/>
      </c>
      <c r="W47" s="16" t="str">
        <f t="shared" si="5"/>
        <v/>
      </c>
      <c r="X47" s="16" t="str">
        <f t="shared" si="6"/>
        <v/>
      </c>
      <c r="Y47" s="16" t="str">
        <f t="shared" si="7"/>
        <v/>
      </c>
      <c r="Z47" s="28" t="str">
        <f t="shared" si="8"/>
        <v/>
      </c>
      <c r="AA47" s="16" t="str">
        <f t="shared" si="9"/>
        <v/>
      </c>
      <c r="AB47" s="16" t="str">
        <f t="shared" si="10"/>
        <v/>
      </c>
      <c r="AC47" s="16" t="str">
        <f>IF(Y47="Incluir Cotización",#REF!,"")</f>
        <v/>
      </c>
      <c r="AD47" s="66" t="str">
        <f t="shared" si="11"/>
        <v/>
      </c>
      <c r="AE47" s="42" t="str">
        <f t="shared" si="12"/>
        <v/>
      </c>
      <c r="AF47" s="42" t="str">
        <f t="shared" si="13"/>
        <v/>
      </c>
      <c r="AG47" s="42" t="str">
        <f t="shared" si="14"/>
        <v/>
      </c>
      <c r="AH47" s="42" t="str">
        <f t="shared" si="15"/>
        <v/>
      </c>
      <c r="AI47" s="42" t="str">
        <f t="shared" si="16"/>
        <v/>
      </c>
      <c r="AJ47" s="65"/>
      <c r="AK47" s="74"/>
      <c r="AL47" s="41"/>
      <c r="AM47" s="39"/>
      <c r="AN47" s="40">
        <f t="shared" si="40"/>
        <v>0</v>
      </c>
      <c r="AO47" s="134">
        <f t="shared" si="41"/>
        <v>0</v>
      </c>
      <c r="AP47" s="17"/>
      <c r="AQ47" s="129"/>
      <c r="AR47" s="130">
        <f t="shared" si="32"/>
        <v>0</v>
      </c>
      <c r="AS47" s="134">
        <f t="shared" si="23"/>
        <v>0</v>
      </c>
      <c r="AT47" s="131">
        <f>+IF($I$7="SI",'INPUTS Y LISTAS'!$B$31,0)</f>
        <v>0</v>
      </c>
      <c r="AU47" s="132"/>
      <c r="AV47" s="130">
        <f t="shared" si="24"/>
        <v>0</v>
      </c>
      <c r="AW47" s="134">
        <f t="shared" si="25"/>
        <v>0</v>
      </c>
      <c r="AX47" s="131">
        <f>+IF($I$7="SI",'INPUTS Y LISTAS'!$B$32,0)</f>
        <v>0</v>
      </c>
      <c r="AY47" s="132"/>
      <c r="AZ47" s="130">
        <f t="shared" si="26"/>
        <v>0</v>
      </c>
      <c r="BA47" s="134">
        <f t="shared" si="27"/>
        <v>0</v>
      </c>
      <c r="BB47" s="131">
        <f>+IF($I$7="SI",'INPUTS Y LISTAS'!$B$33,0)</f>
        <v>0</v>
      </c>
      <c r="BC47" s="132"/>
      <c r="BD47" s="130">
        <f t="shared" si="28"/>
        <v>0</v>
      </c>
      <c r="BE47" s="134">
        <f t="shared" si="29"/>
        <v>0</v>
      </c>
      <c r="BF47" s="136">
        <f t="shared" si="30"/>
        <v>0</v>
      </c>
    </row>
    <row r="48" spans="3:58" ht="15.75" outlineLevel="2" x14ac:dyDescent="0.2">
      <c r="C48" s="14">
        <f t="shared" si="37"/>
        <v>34</v>
      </c>
      <c r="D48" s="88"/>
      <c r="E48" s="87"/>
      <c r="F48" s="70"/>
      <c r="G48" s="83"/>
      <c r="H48" s="84"/>
      <c r="I48" s="85"/>
      <c r="J48" s="71"/>
      <c r="K48" s="72"/>
      <c r="L48" s="86"/>
      <c r="M48" s="15" t="str">
        <f>IF(G48="","",IF(L48="SI",G48*(1+'INPUTS Y LISTAS'!$B$15),'Modelo Estadistico'!G48))</f>
        <v/>
      </c>
      <c r="N48" s="15" t="str">
        <f>IF(H48="","",IF(L48="SI",H48*(1+'INPUTS Y LISTAS'!$B$15),'Modelo Estadistico'!H48))</f>
        <v/>
      </c>
      <c r="O48" s="15" t="str">
        <f>IF(I48="","",IF(L48="SI",I48*(1+'INPUTS Y LISTAS'!$B$15),'Modelo Estadistico'!I48))</f>
        <v/>
      </c>
      <c r="P48" s="15" t="str">
        <f>IF(J48="","",IF(L48="SI",J48*(1+'INPUTS Y LISTAS'!$B$15),'Modelo Estadistico'!J48))</f>
        <v/>
      </c>
      <c r="Q48" s="72"/>
      <c r="R48" s="29" t="str">
        <f t="shared" si="0"/>
        <v/>
      </c>
      <c r="S48" s="15" t="str">
        <f t="shared" si="1"/>
        <v/>
      </c>
      <c r="T48" s="15" t="str">
        <f t="shared" si="38"/>
        <v/>
      </c>
      <c r="U48" s="30" t="str">
        <f t="shared" si="39"/>
        <v/>
      </c>
      <c r="V48" s="28" t="str">
        <f t="shared" si="4"/>
        <v/>
      </c>
      <c r="W48" s="16" t="str">
        <f t="shared" si="5"/>
        <v/>
      </c>
      <c r="X48" s="16" t="str">
        <f t="shared" si="6"/>
        <v/>
      </c>
      <c r="Y48" s="16" t="str">
        <f t="shared" si="7"/>
        <v/>
      </c>
      <c r="Z48" s="28" t="str">
        <f t="shared" si="8"/>
        <v/>
      </c>
      <c r="AA48" s="16" t="str">
        <f t="shared" si="9"/>
        <v/>
      </c>
      <c r="AB48" s="16" t="str">
        <f t="shared" si="10"/>
        <v/>
      </c>
      <c r="AC48" s="16" t="str">
        <f>IF(Y48="Incluir Cotización",#REF!,"")</f>
        <v/>
      </c>
      <c r="AD48" s="66" t="str">
        <f t="shared" si="11"/>
        <v/>
      </c>
      <c r="AE48" s="42" t="str">
        <f t="shared" si="12"/>
        <v/>
      </c>
      <c r="AF48" s="42" t="str">
        <f t="shared" si="13"/>
        <v/>
      </c>
      <c r="AG48" s="42" t="str">
        <f t="shared" si="14"/>
        <v/>
      </c>
      <c r="AH48" s="42" t="str">
        <f t="shared" si="15"/>
        <v/>
      </c>
      <c r="AI48" s="42" t="str">
        <f t="shared" si="16"/>
        <v/>
      </c>
      <c r="AJ48" s="65"/>
      <c r="AK48" s="74"/>
      <c r="AL48" s="41"/>
      <c r="AM48" s="39"/>
      <c r="AN48" s="40">
        <f t="shared" si="40"/>
        <v>0</v>
      </c>
      <c r="AO48" s="134">
        <f t="shared" si="41"/>
        <v>0</v>
      </c>
      <c r="AP48" s="17"/>
      <c r="AQ48" s="129"/>
      <c r="AR48" s="130">
        <f t="shared" si="32"/>
        <v>0</v>
      </c>
      <c r="AS48" s="134">
        <f t="shared" si="23"/>
        <v>0</v>
      </c>
      <c r="AT48" s="131">
        <f>+IF($I$7="SI",'INPUTS Y LISTAS'!$B$31,0)</f>
        <v>0</v>
      </c>
      <c r="AU48" s="132"/>
      <c r="AV48" s="130">
        <f t="shared" si="24"/>
        <v>0</v>
      </c>
      <c r="AW48" s="134">
        <f t="shared" si="25"/>
        <v>0</v>
      </c>
      <c r="AX48" s="131">
        <f>+IF($I$7="SI",'INPUTS Y LISTAS'!$B$32,0)</f>
        <v>0</v>
      </c>
      <c r="AY48" s="132"/>
      <c r="AZ48" s="130">
        <f t="shared" si="26"/>
        <v>0</v>
      </c>
      <c r="BA48" s="134">
        <f t="shared" si="27"/>
        <v>0</v>
      </c>
      <c r="BB48" s="131">
        <f>+IF($I$7="SI",'INPUTS Y LISTAS'!$B$33,0)</f>
        <v>0</v>
      </c>
      <c r="BC48" s="132"/>
      <c r="BD48" s="130">
        <f t="shared" si="28"/>
        <v>0</v>
      </c>
      <c r="BE48" s="134">
        <f t="shared" si="29"/>
        <v>0</v>
      </c>
      <c r="BF48" s="136">
        <f t="shared" si="30"/>
        <v>0</v>
      </c>
    </row>
    <row r="49" spans="3:58" ht="15.75" outlineLevel="2" x14ac:dyDescent="0.2">
      <c r="C49" s="14">
        <f t="shared" si="37"/>
        <v>35</v>
      </c>
      <c r="D49" s="88"/>
      <c r="E49" s="87"/>
      <c r="F49" s="70"/>
      <c r="G49" s="83"/>
      <c r="H49" s="84"/>
      <c r="I49" s="85"/>
      <c r="J49" s="71"/>
      <c r="K49" s="72"/>
      <c r="L49" s="86"/>
      <c r="M49" s="15" t="str">
        <f>IF(G49="","",IF(L49="SI",G49*(1+'INPUTS Y LISTAS'!$B$15),'Modelo Estadistico'!G49))</f>
        <v/>
      </c>
      <c r="N49" s="15" t="str">
        <f>IF(H49="","",IF(L49="SI",H49*(1+'INPUTS Y LISTAS'!$B$15),'Modelo Estadistico'!H49))</f>
        <v/>
      </c>
      <c r="O49" s="15" t="str">
        <f>IF(I49="","",IF(L49="SI",I49*(1+'INPUTS Y LISTAS'!$B$15),'Modelo Estadistico'!I49))</f>
        <v/>
      </c>
      <c r="P49" s="15" t="str">
        <f>IF(J49="","",IF(L49="SI",J49*(1+'INPUTS Y LISTAS'!$B$15),'Modelo Estadistico'!J49))</f>
        <v/>
      </c>
      <c r="Q49" s="72"/>
      <c r="R49" s="29" t="str">
        <f t="shared" si="0"/>
        <v/>
      </c>
      <c r="S49" s="15" t="str">
        <f t="shared" si="1"/>
        <v/>
      </c>
      <c r="T49" s="15" t="str">
        <f t="shared" si="38"/>
        <v/>
      </c>
      <c r="U49" s="30" t="str">
        <f t="shared" si="39"/>
        <v/>
      </c>
      <c r="V49" s="28" t="str">
        <f t="shared" si="4"/>
        <v/>
      </c>
      <c r="W49" s="16" t="str">
        <f t="shared" si="5"/>
        <v/>
      </c>
      <c r="X49" s="16" t="str">
        <f t="shared" si="6"/>
        <v/>
      </c>
      <c r="Y49" s="16" t="str">
        <f t="shared" si="7"/>
        <v/>
      </c>
      <c r="Z49" s="28" t="str">
        <f t="shared" si="8"/>
        <v/>
      </c>
      <c r="AA49" s="16" t="str">
        <f t="shared" si="9"/>
        <v/>
      </c>
      <c r="AB49" s="16" t="str">
        <f t="shared" si="10"/>
        <v/>
      </c>
      <c r="AC49" s="16" t="str">
        <f>IF(Y49="Incluir Cotización",#REF!,"")</f>
        <v/>
      </c>
      <c r="AD49" s="66" t="str">
        <f t="shared" si="11"/>
        <v/>
      </c>
      <c r="AE49" s="42" t="str">
        <f t="shared" si="12"/>
        <v/>
      </c>
      <c r="AF49" s="42" t="str">
        <f t="shared" si="13"/>
        <v/>
      </c>
      <c r="AG49" s="42" t="str">
        <f t="shared" si="14"/>
        <v/>
      </c>
      <c r="AH49" s="42" t="str">
        <f t="shared" si="15"/>
        <v/>
      </c>
      <c r="AI49" s="42" t="str">
        <f t="shared" si="16"/>
        <v/>
      </c>
      <c r="AJ49" s="65"/>
      <c r="AK49" s="74"/>
      <c r="AL49" s="41"/>
      <c r="AM49" s="39"/>
      <c r="AN49" s="40">
        <f t="shared" si="40"/>
        <v>0</v>
      </c>
      <c r="AO49" s="134">
        <f t="shared" si="41"/>
        <v>0</v>
      </c>
      <c r="AP49" s="17"/>
      <c r="AQ49" s="129"/>
      <c r="AR49" s="130">
        <f t="shared" si="32"/>
        <v>0</v>
      </c>
      <c r="AS49" s="134">
        <f t="shared" si="23"/>
        <v>0</v>
      </c>
      <c r="AT49" s="131">
        <f>+IF($I$7="SI",'INPUTS Y LISTAS'!$B$31,0)</f>
        <v>0</v>
      </c>
      <c r="AU49" s="132"/>
      <c r="AV49" s="130">
        <f t="shared" si="24"/>
        <v>0</v>
      </c>
      <c r="AW49" s="134">
        <f t="shared" si="25"/>
        <v>0</v>
      </c>
      <c r="AX49" s="131">
        <f>+IF($I$7="SI",'INPUTS Y LISTAS'!$B$32,0)</f>
        <v>0</v>
      </c>
      <c r="AY49" s="132"/>
      <c r="AZ49" s="130">
        <f t="shared" si="26"/>
        <v>0</v>
      </c>
      <c r="BA49" s="134">
        <f t="shared" si="27"/>
        <v>0</v>
      </c>
      <c r="BB49" s="131">
        <f>+IF($I$7="SI",'INPUTS Y LISTAS'!$B$33,0)</f>
        <v>0</v>
      </c>
      <c r="BC49" s="132"/>
      <c r="BD49" s="130">
        <f t="shared" si="28"/>
        <v>0</v>
      </c>
      <c r="BE49" s="134">
        <f t="shared" si="29"/>
        <v>0</v>
      </c>
      <c r="BF49" s="136">
        <f t="shared" si="30"/>
        <v>0</v>
      </c>
    </row>
    <row r="50" spans="3:58" ht="15.75" outlineLevel="2" x14ac:dyDescent="0.2">
      <c r="C50" s="14">
        <f t="shared" si="37"/>
        <v>36</v>
      </c>
      <c r="D50" s="88"/>
      <c r="E50" s="87"/>
      <c r="F50" s="70"/>
      <c r="G50" s="83"/>
      <c r="H50" s="84"/>
      <c r="I50" s="85"/>
      <c r="J50" s="71"/>
      <c r="K50" s="72"/>
      <c r="L50" s="86"/>
      <c r="M50" s="15" t="str">
        <f>IF(G50="","",IF(L50="SI",G50*(1+'INPUTS Y LISTAS'!$B$15),'Modelo Estadistico'!G50))</f>
        <v/>
      </c>
      <c r="N50" s="15" t="str">
        <f>IF(H50="","",IF(L50="SI",H50*(1+'INPUTS Y LISTAS'!$B$15),'Modelo Estadistico'!H50))</f>
        <v/>
      </c>
      <c r="O50" s="15" t="str">
        <f>IF(I50="","",IF(L50="SI",I50*(1+'INPUTS Y LISTAS'!$B$15),'Modelo Estadistico'!I50))</f>
        <v/>
      </c>
      <c r="P50" s="15" t="str">
        <f>IF(J50="","",IF(L50="SI",J50*(1+'INPUTS Y LISTAS'!$B$15),'Modelo Estadistico'!J50))</f>
        <v/>
      </c>
      <c r="Q50" s="72"/>
      <c r="R50" s="29" t="str">
        <f t="shared" si="0"/>
        <v/>
      </c>
      <c r="S50" s="15" t="str">
        <f t="shared" si="1"/>
        <v/>
      </c>
      <c r="T50" s="15" t="str">
        <f t="shared" si="38"/>
        <v/>
      </c>
      <c r="U50" s="30" t="str">
        <f t="shared" si="39"/>
        <v/>
      </c>
      <c r="V50" s="28" t="str">
        <f t="shared" si="4"/>
        <v/>
      </c>
      <c r="W50" s="16" t="str">
        <f t="shared" si="5"/>
        <v/>
      </c>
      <c r="X50" s="16" t="str">
        <f t="shared" si="6"/>
        <v/>
      </c>
      <c r="Y50" s="16" t="str">
        <f t="shared" si="7"/>
        <v/>
      </c>
      <c r="Z50" s="28" t="str">
        <f t="shared" si="8"/>
        <v/>
      </c>
      <c r="AA50" s="16" t="str">
        <f t="shared" si="9"/>
        <v/>
      </c>
      <c r="AB50" s="16" t="str">
        <f t="shared" si="10"/>
        <v/>
      </c>
      <c r="AC50" s="16" t="str">
        <f>IF(Y50="Incluir Cotización",#REF!,"")</f>
        <v/>
      </c>
      <c r="AD50" s="66" t="str">
        <f t="shared" si="11"/>
        <v/>
      </c>
      <c r="AE50" s="42" t="str">
        <f t="shared" si="12"/>
        <v/>
      </c>
      <c r="AF50" s="42" t="str">
        <f t="shared" si="13"/>
        <v/>
      </c>
      <c r="AG50" s="42" t="str">
        <f t="shared" si="14"/>
        <v/>
      </c>
      <c r="AH50" s="42" t="str">
        <f t="shared" si="15"/>
        <v/>
      </c>
      <c r="AI50" s="42" t="str">
        <f t="shared" si="16"/>
        <v/>
      </c>
      <c r="AJ50" s="65"/>
      <c r="AK50" s="74"/>
      <c r="AL50" s="41"/>
      <c r="AM50" s="39"/>
      <c r="AN50" s="40">
        <f t="shared" si="40"/>
        <v>0</v>
      </c>
      <c r="AO50" s="134">
        <f t="shared" si="41"/>
        <v>0</v>
      </c>
      <c r="AP50" s="17"/>
      <c r="AQ50" s="129"/>
      <c r="AR50" s="130">
        <f t="shared" si="32"/>
        <v>0</v>
      </c>
      <c r="AS50" s="134">
        <f t="shared" si="23"/>
        <v>0</v>
      </c>
      <c r="AT50" s="131">
        <f>+IF($I$7="SI",'INPUTS Y LISTAS'!$B$31,0)</f>
        <v>0</v>
      </c>
      <c r="AU50" s="132"/>
      <c r="AV50" s="130">
        <f t="shared" si="24"/>
        <v>0</v>
      </c>
      <c r="AW50" s="134">
        <f t="shared" si="25"/>
        <v>0</v>
      </c>
      <c r="AX50" s="131">
        <f>+IF($I$7="SI",'INPUTS Y LISTAS'!$B$32,0)</f>
        <v>0</v>
      </c>
      <c r="AY50" s="132"/>
      <c r="AZ50" s="130">
        <f t="shared" si="26"/>
        <v>0</v>
      </c>
      <c r="BA50" s="134">
        <f t="shared" si="27"/>
        <v>0</v>
      </c>
      <c r="BB50" s="131">
        <f>+IF($I$7="SI",'INPUTS Y LISTAS'!$B$33,0)</f>
        <v>0</v>
      </c>
      <c r="BC50" s="132"/>
      <c r="BD50" s="130">
        <f t="shared" si="28"/>
        <v>0</v>
      </c>
      <c r="BE50" s="134">
        <f t="shared" si="29"/>
        <v>0</v>
      </c>
      <c r="BF50" s="136">
        <f t="shared" si="30"/>
        <v>0</v>
      </c>
    </row>
    <row r="51" spans="3:58" ht="15.75" outlineLevel="2" x14ac:dyDescent="0.2">
      <c r="C51" s="14">
        <f t="shared" si="37"/>
        <v>37</v>
      </c>
      <c r="D51" s="88"/>
      <c r="E51" s="87"/>
      <c r="F51" s="70"/>
      <c r="G51" s="83"/>
      <c r="H51" s="84"/>
      <c r="I51" s="85"/>
      <c r="J51" s="71"/>
      <c r="K51" s="72"/>
      <c r="L51" s="86"/>
      <c r="M51" s="15" t="str">
        <f>IF(G51="","",IF(L51="SI",G51*(1+'INPUTS Y LISTAS'!$B$15),'Modelo Estadistico'!G51))</f>
        <v/>
      </c>
      <c r="N51" s="15" t="str">
        <f>IF(H51="","",IF(L51="SI",H51*(1+'INPUTS Y LISTAS'!$B$15),'Modelo Estadistico'!H51))</f>
        <v/>
      </c>
      <c r="O51" s="15" t="str">
        <f>IF(I51="","",IF(L51="SI",I51*(1+'INPUTS Y LISTAS'!$B$15),'Modelo Estadistico'!I51))</f>
        <v/>
      </c>
      <c r="P51" s="15" t="str">
        <f>IF(J51="","",IF(L51="SI",J51*(1+'INPUTS Y LISTAS'!$B$15),'Modelo Estadistico'!J51))</f>
        <v/>
      </c>
      <c r="Q51" s="72"/>
      <c r="R51" s="29" t="str">
        <f t="shared" si="0"/>
        <v/>
      </c>
      <c r="S51" s="15" t="str">
        <f t="shared" si="1"/>
        <v/>
      </c>
      <c r="T51" s="15" t="str">
        <f t="shared" si="38"/>
        <v/>
      </c>
      <c r="U51" s="30" t="str">
        <f t="shared" si="39"/>
        <v/>
      </c>
      <c r="V51" s="28" t="str">
        <f t="shared" si="4"/>
        <v/>
      </c>
      <c r="W51" s="16" t="str">
        <f t="shared" si="5"/>
        <v/>
      </c>
      <c r="X51" s="16" t="str">
        <f t="shared" si="6"/>
        <v/>
      </c>
      <c r="Y51" s="16" t="str">
        <f t="shared" si="7"/>
        <v/>
      </c>
      <c r="Z51" s="28" t="str">
        <f t="shared" si="8"/>
        <v/>
      </c>
      <c r="AA51" s="16" t="str">
        <f t="shared" si="9"/>
        <v/>
      </c>
      <c r="AB51" s="16" t="str">
        <f t="shared" si="10"/>
        <v/>
      </c>
      <c r="AC51" s="16" t="str">
        <f>IF(Y51="Incluir Cotización",#REF!,"")</f>
        <v/>
      </c>
      <c r="AD51" s="66" t="str">
        <f t="shared" si="11"/>
        <v/>
      </c>
      <c r="AE51" s="42" t="str">
        <f t="shared" si="12"/>
        <v/>
      </c>
      <c r="AF51" s="42" t="str">
        <f t="shared" si="13"/>
        <v/>
      </c>
      <c r="AG51" s="42" t="str">
        <f t="shared" si="14"/>
        <v/>
      </c>
      <c r="AH51" s="42" t="str">
        <f t="shared" si="15"/>
        <v/>
      </c>
      <c r="AI51" s="42" t="str">
        <f t="shared" si="16"/>
        <v/>
      </c>
      <c r="AJ51" s="65">
        <f t="shared" si="18"/>
        <v>0</v>
      </c>
      <c r="AK51" s="74"/>
      <c r="AL51" s="41">
        <f t="shared" ref="AL51:AL97" si="42">+AK51-AJ51</f>
        <v>0</v>
      </c>
      <c r="AM51" s="39">
        <f t="shared" ref="AM51:AM97" si="43">+AJ51*$E51</f>
        <v>0</v>
      </c>
      <c r="AN51" s="40">
        <f t="shared" si="40"/>
        <v>0</v>
      </c>
      <c r="AO51" s="134">
        <f t="shared" si="41"/>
        <v>0</v>
      </c>
      <c r="AP51" s="17"/>
      <c r="AQ51" s="129"/>
      <c r="AR51" s="130">
        <f t="shared" si="32"/>
        <v>0</v>
      </c>
      <c r="AS51" s="134">
        <f t="shared" si="23"/>
        <v>0</v>
      </c>
      <c r="AT51" s="131">
        <f>+IF($I$7="SI",'INPUTS Y LISTAS'!$B$31,0)</f>
        <v>0</v>
      </c>
      <c r="AU51" s="132"/>
      <c r="AV51" s="130">
        <f t="shared" si="24"/>
        <v>0</v>
      </c>
      <c r="AW51" s="134">
        <f t="shared" si="25"/>
        <v>0</v>
      </c>
      <c r="AX51" s="131">
        <f>+IF($I$7="SI",'INPUTS Y LISTAS'!$B$32,0)</f>
        <v>0</v>
      </c>
      <c r="AY51" s="132"/>
      <c r="AZ51" s="130">
        <f t="shared" si="26"/>
        <v>0</v>
      </c>
      <c r="BA51" s="134">
        <f t="shared" si="27"/>
        <v>0</v>
      </c>
      <c r="BB51" s="131">
        <f>+IF($I$7="SI",'INPUTS Y LISTAS'!$B$33,0)</f>
        <v>0</v>
      </c>
      <c r="BC51" s="132"/>
      <c r="BD51" s="130">
        <f t="shared" si="28"/>
        <v>0</v>
      </c>
      <c r="BE51" s="134">
        <f t="shared" si="29"/>
        <v>0</v>
      </c>
      <c r="BF51" s="136">
        <f t="shared" si="30"/>
        <v>0</v>
      </c>
    </row>
    <row r="52" spans="3:58" ht="15.75" outlineLevel="2" x14ac:dyDescent="0.2">
      <c r="C52" s="14">
        <f t="shared" si="37"/>
        <v>38</v>
      </c>
      <c r="D52" s="88"/>
      <c r="E52" s="87"/>
      <c r="F52" s="70"/>
      <c r="G52" s="83"/>
      <c r="H52" s="84"/>
      <c r="I52" s="85"/>
      <c r="J52" s="71"/>
      <c r="K52" s="72"/>
      <c r="L52" s="86"/>
      <c r="M52" s="15" t="str">
        <f>IF(G52="","",IF(L52="SI",G52*(1+'INPUTS Y LISTAS'!$B$15),'Modelo Estadistico'!G52))</f>
        <v/>
      </c>
      <c r="N52" s="15" t="str">
        <f>IF(H52="","",IF(L52="SI",H52*(1+'INPUTS Y LISTAS'!$B$15),'Modelo Estadistico'!H52))</f>
        <v/>
      </c>
      <c r="O52" s="15" t="str">
        <f>IF(I52="","",IF(L52="SI",I52*(1+'INPUTS Y LISTAS'!$B$15),'Modelo Estadistico'!I52))</f>
        <v/>
      </c>
      <c r="P52" s="15" t="str">
        <f>IF(J52="","",IF(L52="SI",J52*(1+'INPUTS Y LISTAS'!$B$15),'Modelo Estadistico'!J52))</f>
        <v/>
      </c>
      <c r="Q52" s="72"/>
      <c r="R52" s="29" t="str">
        <f t="shared" si="0"/>
        <v/>
      </c>
      <c r="S52" s="15" t="str">
        <f t="shared" si="1"/>
        <v/>
      </c>
      <c r="T52" s="15" t="str">
        <f t="shared" si="38"/>
        <v/>
      </c>
      <c r="U52" s="30" t="str">
        <f t="shared" si="39"/>
        <v/>
      </c>
      <c r="V52" s="28" t="str">
        <f t="shared" si="4"/>
        <v/>
      </c>
      <c r="W52" s="16" t="str">
        <f t="shared" si="5"/>
        <v/>
      </c>
      <c r="X52" s="16" t="str">
        <f t="shared" si="6"/>
        <v/>
      </c>
      <c r="Y52" s="16" t="str">
        <f t="shared" si="7"/>
        <v/>
      </c>
      <c r="Z52" s="28" t="str">
        <f t="shared" si="8"/>
        <v/>
      </c>
      <c r="AA52" s="16" t="str">
        <f t="shared" si="9"/>
        <v/>
      </c>
      <c r="AB52" s="16" t="str">
        <f t="shared" si="10"/>
        <v/>
      </c>
      <c r="AC52" s="16" t="str">
        <f>IF(Y52="Incluir Cotización",#REF!,"")</f>
        <v/>
      </c>
      <c r="AD52" s="66" t="str">
        <f t="shared" si="11"/>
        <v/>
      </c>
      <c r="AE52" s="42" t="str">
        <f t="shared" si="12"/>
        <v/>
      </c>
      <c r="AF52" s="42" t="str">
        <f t="shared" si="13"/>
        <v/>
      </c>
      <c r="AG52" s="42" t="str">
        <f t="shared" si="14"/>
        <v/>
      </c>
      <c r="AH52" s="42" t="str">
        <f t="shared" si="15"/>
        <v/>
      </c>
      <c r="AI52" s="42" t="str">
        <f t="shared" si="16"/>
        <v/>
      </c>
      <c r="AJ52" s="65">
        <f t="shared" si="18"/>
        <v>0</v>
      </c>
      <c r="AK52" s="74"/>
      <c r="AL52" s="41">
        <f t="shared" si="42"/>
        <v>0</v>
      </c>
      <c r="AM52" s="39">
        <f t="shared" si="43"/>
        <v>0</v>
      </c>
      <c r="AN52" s="40">
        <f t="shared" si="40"/>
        <v>0</v>
      </c>
      <c r="AO52" s="134">
        <f t="shared" si="41"/>
        <v>0</v>
      </c>
      <c r="AP52" s="17"/>
      <c r="AQ52" s="129"/>
      <c r="AR52" s="130">
        <f t="shared" si="32"/>
        <v>0</v>
      </c>
      <c r="AS52" s="134">
        <f t="shared" si="23"/>
        <v>0</v>
      </c>
      <c r="AT52" s="131">
        <f>+IF($I$7="SI",'INPUTS Y LISTAS'!$B$31,0)</f>
        <v>0</v>
      </c>
      <c r="AU52" s="132"/>
      <c r="AV52" s="130">
        <f t="shared" si="24"/>
        <v>0</v>
      </c>
      <c r="AW52" s="134">
        <f t="shared" si="25"/>
        <v>0</v>
      </c>
      <c r="AX52" s="131">
        <f>+IF($I$7="SI",'INPUTS Y LISTAS'!$B$32,0)</f>
        <v>0</v>
      </c>
      <c r="AY52" s="132"/>
      <c r="AZ52" s="130">
        <f t="shared" si="26"/>
        <v>0</v>
      </c>
      <c r="BA52" s="134">
        <f t="shared" si="27"/>
        <v>0</v>
      </c>
      <c r="BB52" s="131">
        <f>+IF($I$7="SI",'INPUTS Y LISTAS'!$B$33,0)</f>
        <v>0</v>
      </c>
      <c r="BC52" s="132"/>
      <c r="BD52" s="130">
        <f t="shared" si="28"/>
        <v>0</v>
      </c>
      <c r="BE52" s="134">
        <f t="shared" si="29"/>
        <v>0</v>
      </c>
      <c r="BF52" s="136">
        <f t="shared" si="30"/>
        <v>0</v>
      </c>
    </row>
    <row r="53" spans="3:58" ht="15.75" outlineLevel="2" x14ac:dyDescent="0.2">
      <c r="C53" s="14">
        <f t="shared" si="37"/>
        <v>39</v>
      </c>
      <c r="D53" s="88"/>
      <c r="E53" s="87"/>
      <c r="F53" s="70"/>
      <c r="G53" s="83"/>
      <c r="H53" s="84"/>
      <c r="I53" s="85"/>
      <c r="J53" s="71"/>
      <c r="K53" s="72"/>
      <c r="L53" s="86"/>
      <c r="M53" s="15" t="str">
        <f>IF(G53="","",IF(L53="SI",G53*(1+'INPUTS Y LISTAS'!$B$15),'Modelo Estadistico'!G53))</f>
        <v/>
      </c>
      <c r="N53" s="15" t="str">
        <f>IF(H53="","",IF(L53="SI",H53*(1+'INPUTS Y LISTAS'!$B$15),'Modelo Estadistico'!H53))</f>
        <v/>
      </c>
      <c r="O53" s="15" t="str">
        <f>IF(I53="","",IF(L53="SI",I53*(1+'INPUTS Y LISTAS'!$B$15),'Modelo Estadistico'!I53))</f>
        <v/>
      </c>
      <c r="P53" s="15" t="str">
        <f>IF(J53="","",IF(L53="SI",J53*(1+'INPUTS Y LISTAS'!$B$15),'Modelo Estadistico'!J53))</f>
        <v/>
      </c>
      <c r="Q53" s="72"/>
      <c r="R53" s="29" t="str">
        <f t="shared" si="0"/>
        <v/>
      </c>
      <c r="S53" s="15" t="str">
        <f t="shared" si="1"/>
        <v/>
      </c>
      <c r="T53" s="15" t="str">
        <f t="shared" si="38"/>
        <v/>
      </c>
      <c r="U53" s="30" t="str">
        <f t="shared" si="39"/>
        <v/>
      </c>
      <c r="V53" s="28" t="str">
        <f t="shared" si="4"/>
        <v/>
      </c>
      <c r="W53" s="16" t="str">
        <f t="shared" si="5"/>
        <v/>
      </c>
      <c r="X53" s="16" t="str">
        <f t="shared" si="6"/>
        <v/>
      </c>
      <c r="Y53" s="16" t="str">
        <f t="shared" si="7"/>
        <v/>
      </c>
      <c r="Z53" s="28" t="str">
        <f t="shared" si="8"/>
        <v/>
      </c>
      <c r="AA53" s="16" t="str">
        <f t="shared" si="9"/>
        <v/>
      </c>
      <c r="AB53" s="16" t="str">
        <f t="shared" si="10"/>
        <v/>
      </c>
      <c r="AC53" s="16" t="str">
        <f>IF(Y53="Incluir Cotización",#REF!,"")</f>
        <v/>
      </c>
      <c r="AD53" s="66" t="str">
        <f t="shared" si="11"/>
        <v/>
      </c>
      <c r="AE53" s="42" t="str">
        <f t="shared" si="12"/>
        <v/>
      </c>
      <c r="AF53" s="42" t="str">
        <f t="shared" si="13"/>
        <v/>
      </c>
      <c r="AG53" s="42" t="str">
        <f t="shared" si="14"/>
        <v/>
      </c>
      <c r="AH53" s="42" t="str">
        <f t="shared" si="15"/>
        <v/>
      </c>
      <c r="AI53" s="42" t="str">
        <f t="shared" si="16"/>
        <v/>
      </c>
      <c r="AJ53" s="65">
        <f t="shared" si="18"/>
        <v>0</v>
      </c>
      <c r="AK53" s="74"/>
      <c r="AL53" s="41">
        <f t="shared" si="42"/>
        <v>0</v>
      </c>
      <c r="AM53" s="39">
        <f t="shared" si="43"/>
        <v>0</v>
      </c>
      <c r="AN53" s="40">
        <f t="shared" si="40"/>
        <v>0</v>
      </c>
      <c r="AO53" s="134">
        <f t="shared" si="41"/>
        <v>0</v>
      </c>
      <c r="AP53" s="17"/>
      <c r="AQ53" s="129"/>
      <c r="AR53" s="130">
        <f t="shared" si="32"/>
        <v>0</v>
      </c>
      <c r="AS53" s="134">
        <f t="shared" si="23"/>
        <v>0</v>
      </c>
      <c r="AT53" s="131">
        <f>+IF($I$7="SI",'INPUTS Y LISTAS'!$B$31,0)</f>
        <v>0</v>
      </c>
      <c r="AU53" s="132"/>
      <c r="AV53" s="130">
        <f t="shared" si="24"/>
        <v>0</v>
      </c>
      <c r="AW53" s="134">
        <f t="shared" si="25"/>
        <v>0</v>
      </c>
      <c r="AX53" s="131">
        <f>+IF($I$7="SI",'INPUTS Y LISTAS'!$B$32,0)</f>
        <v>0</v>
      </c>
      <c r="AY53" s="132"/>
      <c r="AZ53" s="130">
        <f t="shared" si="26"/>
        <v>0</v>
      </c>
      <c r="BA53" s="134">
        <f t="shared" si="27"/>
        <v>0</v>
      </c>
      <c r="BB53" s="131">
        <f>+IF($I$7="SI",'INPUTS Y LISTAS'!$B$33,0)</f>
        <v>0</v>
      </c>
      <c r="BC53" s="132"/>
      <c r="BD53" s="130">
        <f t="shared" si="28"/>
        <v>0</v>
      </c>
      <c r="BE53" s="134">
        <f t="shared" si="29"/>
        <v>0</v>
      </c>
      <c r="BF53" s="136">
        <f t="shared" si="30"/>
        <v>0</v>
      </c>
    </row>
    <row r="54" spans="3:58" ht="15.75" outlineLevel="2" x14ac:dyDescent="0.2">
      <c r="C54" s="14">
        <f t="shared" si="37"/>
        <v>40</v>
      </c>
      <c r="D54" s="88"/>
      <c r="E54" s="87"/>
      <c r="F54" s="70"/>
      <c r="G54" s="83"/>
      <c r="H54" s="84"/>
      <c r="I54" s="85"/>
      <c r="J54" s="71"/>
      <c r="K54" s="72"/>
      <c r="L54" s="86"/>
      <c r="M54" s="15" t="str">
        <f>IF(G54="","",IF(L54="SI",G54*(1+'INPUTS Y LISTAS'!$B$15),'Modelo Estadistico'!G54))</f>
        <v/>
      </c>
      <c r="N54" s="15" t="str">
        <f>IF(H54="","",IF(L54="SI",H54*(1+'INPUTS Y LISTAS'!$B$15),'Modelo Estadistico'!H54))</f>
        <v/>
      </c>
      <c r="O54" s="15" t="str">
        <f>IF(I54="","",IF(L54="SI",I54*(1+'INPUTS Y LISTAS'!$B$15),'Modelo Estadistico'!I54))</f>
        <v/>
      </c>
      <c r="P54" s="15" t="str">
        <f>IF(J54="","",IF(L54="SI",J54*(1+'INPUTS Y LISTAS'!$B$15),'Modelo Estadistico'!J54))</f>
        <v/>
      </c>
      <c r="Q54" s="72"/>
      <c r="R54" s="29" t="str">
        <f t="shared" si="0"/>
        <v/>
      </c>
      <c r="S54" s="15" t="str">
        <f t="shared" si="1"/>
        <v/>
      </c>
      <c r="T54" s="15" t="str">
        <f t="shared" si="38"/>
        <v/>
      </c>
      <c r="U54" s="30" t="str">
        <f t="shared" si="39"/>
        <v/>
      </c>
      <c r="V54" s="28" t="str">
        <f t="shared" si="4"/>
        <v/>
      </c>
      <c r="W54" s="16" t="str">
        <f t="shared" si="5"/>
        <v/>
      </c>
      <c r="X54" s="16" t="str">
        <f t="shared" si="6"/>
        <v/>
      </c>
      <c r="Y54" s="16" t="str">
        <f t="shared" si="7"/>
        <v/>
      </c>
      <c r="Z54" s="28" t="str">
        <f t="shared" si="8"/>
        <v/>
      </c>
      <c r="AA54" s="16" t="str">
        <f t="shared" si="9"/>
        <v/>
      </c>
      <c r="AB54" s="16" t="str">
        <f t="shared" si="10"/>
        <v/>
      </c>
      <c r="AC54" s="16" t="str">
        <f>IF(Y54="Incluir Cotización",#REF!,"")</f>
        <v/>
      </c>
      <c r="AD54" s="66" t="str">
        <f t="shared" si="11"/>
        <v/>
      </c>
      <c r="AE54" s="42" t="str">
        <f t="shared" si="12"/>
        <v/>
      </c>
      <c r="AF54" s="42" t="str">
        <f t="shared" si="13"/>
        <v/>
      </c>
      <c r="AG54" s="42" t="str">
        <f t="shared" si="14"/>
        <v/>
      </c>
      <c r="AH54" s="42" t="str">
        <f t="shared" si="15"/>
        <v/>
      </c>
      <c r="AI54" s="42" t="str">
        <f t="shared" si="16"/>
        <v/>
      </c>
      <c r="AJ54" s="65">
        <f t="shared" si="18"/>
        <v>0</v>
      </c>
      <c r="AK54" s="74"/>
      <c r="AL54" s="41">
        <f t="shared" si="42"/>
        <v>0</v>
      </c>
      <c r="AM54" s="39">
        <f t="shared" si="43"/>
        <v>0</v>
      </c>
      <c r="AN54" s="40">
        <f t="shared" si="40"/>
        <v>0</v>
      </c>
      <c r="AO54" s="134">
        <f t="shared" si="41"/>
        <v>0</v>
      </c>
      <c r="AP54" s="17"/>
      <c r="AQ54" s="129"/>
      <c r="AR54" s="130">
        <f t="shared" si="32"/>
        <v>0</v>
      </c>
      <c r="AS54" s="134">
        <f t="shared" si="23"/>
        <v>0</v>
      </c>
      <c r="AT54" s="131">
        <f>+IF($I$7="SI",'INPUTS Y LISTAS'!$B$31,0)</f>
        <v>0</v>
      </c>
      <c r="AU54" s="132"/>
      <c r="AV54" s="130">
        <f t="shared" si="24"/>
        <v>0</v>
      </c>
      <c r="AW54" s="134">
        <f t="shared" si="25"/>
        <v>0</v>
      </c>
      <c r="AX54" s="131">
        <f>+IF($I$7="SI",'INPUTS Y LISTAS'!$B$32,0)</f>
        <v>0</v>
      </c>
      <c r="AY54" s="132"/>
      <c r="AZ54" s="130">
        <f t="shared" si="26"/>
        <v>0</v>
      </c>
      <c r="BA54" s="134">
        <f t="shared" si="27"/>
        <v>0</v>
      </c>
      <c r="BB54" s="131">
        <f>+IF($I$7="SI",'INPUTS Y LISTAS'!$B$33,0)</f>
        <v>0</v>
      </c>
      <c r="BC54" s="132"/>
      <c r="BD54" s="130">
        <f t="shared" si="28"/>
        <v>0</v>
      </c>
      <c r="BE54" s="134">
        <f t="shared" si="29"/>
        <v>0</v>
      </c>
      <c r="BF54" s="136">
        <f t="shared" si="30"/>
        <v>0</v>
      </c>
    </row>
    <row r="55" spans="3:58" ht="15.75" outlineLevel="2" x14ac:dyDescent="0.2">
      <c r="C55" s="14">
        <f t="shared" si="37"/>
        <v>41</v>
      </c>
      <c r="D55" s="88"/>
      <c r="E55" s="87"/>
      <c r="F55" s="70"/>
      <c r="G55" s="83"/>
      <c r="H55" s="84"/>
      <c r="I55" s="85"/>
      <c r="J55" s="71"/>
      <c r="K55" s="72"/>
      <c r="L55" s="86"/>
      <c r="M55" s="15" t="str">
        <f>IF(G55="","",IF(L55="SI",G55*(1+'INPUTS Y LISTAS'!$B$15),'Modelo Estadistico'!G55))</f>
        <v/>
      </c>
      <c r="N55" s="15" t="str">
        <f>IF(H55="","",IF(L55="SI",H55*(1+'INPUTS Y LISTAS'!$B$15),'Modelo Estadistico'!H55))</f>
        <v/>
      </c>
      <c r="O55" s="15" t="str">
        <f>IF(I55="","",IF(L55="SI",I55*(1+'INPUTS Y LISTAS'!$B$15),'Modelo Estadistico'!I55))</f>
        <v/>
      </c>
      <c r="P55" s="15" t="str">
        <f>IF(J55="","",IF(L55="SI",J55*(1+'INPUTS Y LISTAS'!$B$15),'Modelo Estadistico'!J55))</f>
        <v/>
      </c>
      <c r="Q55" s="72"/>
      <c r="R55" s="29" t="str">
        <f t="shared" si="0"/>
        <v/>
      </c>
      <c r="S55" s="15" t="str">
        <f t="shared" si="1"/>
        <v/>
      </c>
      <c r="T55" s="15" t="str">
        <f t="shared" si="38"/>
        <v/>
      </c>
      <c r="U55" s="30" t="str">
        <f t="shared" si="39"/>
        <v/>
      </c>
      <c r="V55" s="28" t="str">
        <f t="shared" si="4"/>
        <v/>
      </c>
      <c r="W55" s="16" t="str">
        <f t="shared" si="5"/>
        <v/>
      </c>
      <c r="X55" s="16" t="str">
        <f t="shared" si="6"/>
        <v/>
      </c>
      <c r="Y55" s="16" t="str">
        <f t="shared" si="7"/>
        <v/>
      </c>
      <c r="Z55" s="28" t="str">
        <f t="shared" si="8"/>
        <v/>
      </c>
      <c r="AA55" s="16" t="str">
        <f t="shared" si="9"/>
        <v/>
      </c>
      <c r="AB55" s="16" t="str">
        <f t="shared" si="10"/>
        <v/>
      </c>
      <c r="AC55" s="16" t="str">
        <f>IF(Y55="Incluir Cotización",#REF!,"")</f>
        <v/>
      </c>
      <c r="AD55" s="66" t="str">
        <f t="shared" si="11"/>
        <v/>
      </c>
      <c r="AE55" s="42" t="str">
        <f t="shared" si="12"/>
        <v/>
      </c>
      <c r="AF55" s="42" t="str">
        <f t="shared" si="13"/>
        <v/>
      </c>
      <c r="AG55" s="42" t="str">
        <f t="shared" si="14"/>
        <v/>
      </c>
      <c r="AH55" s="42" t="str">
        <f t="shared" si="15"/>
        <v/>
      </c>
      <c r="AI55" s="42" t="str">
        <f t="shared" si="16"/>
        <v/>
      </c>
      <c r="AJ55" s="65">
        <f t="shared" si="18"/>
        <v>0</v>
      </c>
      <c r="AK55" s="74"/>
      <c r="AL55" s="41">
        <f t="shared" si="42"/>
        <v>0</v>
      </c>
      <c r="AM55" s="39">
        <f t="shared" si="43"/>
        <v>0</v>
      </c>
      <c r="AN55" s="40">
        <f t="shared" si="40"/>
        <v>0</v>
      </c>
      <c r="AO55" s="134">
        <f t="shared" si="41"/>
        <v>0</v>
      </c>
      <c r="AP55" s="17"/>
      <c r="AQ55" s="129"/>
      <c r="AR55" s="130">
        <f t="shared" si="32"/>
        <v>0</v>
      </c>
      <c r="AS55" s="134">
        <f t="shared" si="23"/>
        <v>0</v>
      </c>
      <c r="AT55" s="131">
        <f>+IF($I$7="SI",'INPUTS Y LISTAS'!$B$31,0)</f>
        <v>0</v>
      </c>
      <c r="AU55" s="132"/>
      <c r="AV55" s="130">
        <f t="shared" si="24"/>
        <v>0</v>
      </c>
      <c r="AW55" s="134">
        <f t="shared" si="25"/>
        <v>0</v>
      </c>
      <c r="AX55" s="131">
        <f>+IF($I$7="SI",'INPUTS Y LISTAS'!$B$32,0)</f>
        <v>0</v>
      </c>
      <c r="AY55" s="132"/>
      <c r="AZ55" s="130">
        <f t="shared" si="26"/>
        <v>0</v>
      </c>
      <c r="BA55" s="134">
        <f t="shared" si="27"/>
        <v>0</v>
      </c>
      <c r="BB55" s="131">
        <f>+IF($I$7="SI",'INPUTS Y LISTAS'!$B$33,0)</f>
        <v>0</v>
      </c>
      <c r="BC55" s="132"/>
      <c r="BD55" s="130">
        <f t="shared" si="28"/>
        <v>0</v>
      </c>
      <c r="BE55" s="134">
        <f t="shared" si="29"/>
        <v>0</v>
      </c>
      <c r="BF55" s="136">
        <f t="shared" si="30"/>
        <v>0</v>
      </c>
    </row>
    <row r="56" spans="3:58" ht="15.75" outlineLevel="2" x14ac:dyDescent="0.2">
      <c r="C56" s="14">
        <f t="shared" si="37"/>
        <v>42</v>
      </c>
      <c r="D56" s="88"/>
      <c r="E56" s="87"/>
      <c r="F56" s="70"/>
      <c r="G56" s="83"/>
      <c r="H56" s="84"/>
      <c r="I56" s="85"/>
      <c r="J56" s="71"/>
      <c r="K56" s="72"/>
      <c r="L56" s="86"/>
      <c r="M56" s="15" t="str">
        <f>IF(G56="","",IF(L56="SI",G56*(1+'INPUTS Y LISTAS'!$B$15),'Modelo Estadistico'!G56))</f>
        <v/>
      </c>
      <c r="N56" s="15" t="str">
        <f>IF(H56="","",IF(L56="SI",H56*(1+'INPUTS Y LISTAS'!$B$15),'Modelo Estadistico'!H56))</f>
        <v/>
      </c>
      <c r="O56" s="15" t="str">
        <f>IF(I56="","",IF(L56="SI",I56*(1+'INPUTS Y LISTAS'!$B$15),'Modelo Estadistico'!I56))</f>
        <v/>
      </c>
      <c r="P56" s="15" t="str">
        <f>IF(J56="","",IF(L56="SI",J56*(1+'INPUTS Y LISTAS'!$B$15),'Modelo Estadistico'!J56))</f>
        <v/>
      </c>
      <c r="Q56" s="72"/>
      <c r="R56" s="29" t="str">
        <f t="shared" si="0"/>
        <v/>
      </c>
      <c r="S56" s="15" t="str">
        <f t="shared" si="1"/>
        <v/>
      </c>
      <c r="T56" s="15" t="str">
        <f t="shared" si="38"/>
        <v/>
      </c>
      <c r="U56" s="30" t="str">
        <f t="shared" si="39"/>
        <v/>
      </c>
      <c r="V56" s="28" t="str">
        <f t="shared" si="4"/>
        <v/>
      </c>
      <c r="W56" s="16" t="str">
        <f t="shared" si="5"/>
        <v/>
      </c>
      <c r="X56" s="16" t="str">
        <f t="shared" si="6"/>
        <v/>
      </c>
      <c r="Y56" s="16" t="str">
        <f t="shared" si="7"/>
        <v/>
      </c>
      <c r="Z56" s="28" t="str">
        <f t="shared" si="8"/>
        <v/>
      </c>
      <c r="AA56" s="16" t="str">
        <f t="shared" si="9"/>
        <v/>
      </c>
      <c r="AB56" s="16" t="str">
        <f t="shared" si="10"/>
        <v/>
      </c>
      <c r="AC56" s="16" t="str">
        <f>IF(Y56="Incluir Cotización",#REF!,"")</f>
        <v/>
      </c>
      <c r="AD56" s="66" t="str">
        <f t="shared" si="11"/>
        <v/>
      </c>
      <c r="AE56" s="42" t="str">
        <f t="shared" si="12"/>
        <v/>
      </c>
      <c r="AF56" s="42" t="str">
        <f t="shared" si="13"/>
        <v/>
      </c>
      <c r="AG56" s="42" t="str">
        <f t="shared" si="14"/>
        <v/>
      </c>
      <c r="AH56" s="42" t="str">
        <f t="shared" si="15"/>
        <v/>
      </c>
      <c r="AI56" s="42" t="str">
        <f t="shared" si="16"/>
        <v/>
      </c>
      <c r="AJ56" s="65">
        <f t="shared" si="18"/>
        <v>0</v>
      </c>
      <c r="AK56" s="74"/>
      <c r="AL56" s="41">
        <f t="shared" si="42"/>
        <v>0</v>
      </c>
      <c r="AM56" s="39">
        <f t="shared" si="43"/>
        <v>0</v>
      </c>
      <c r="AN56" s="40">
        <f t="shared" si="40"/>
        <v>0</v>
      </c>
      <c r="AO56" s="134">
        <f t="shared" si="41"/>
        <v>0</v>
      </c>
      <c r="AP56" s="17"/>
      <c r="AQ56" s="129"/>
      <c r="AR56" s="130">
        <f t="shared" si="32"/>
        <v>0</v>
      </c>
      <c r="AS56" s="134">
        <f t="shared" si="23"/>
        <v>0</v>
      </c>
      <c r="AT56" s="131">
        <f>+IF($I$7="SI",'INPUTS Y LISTAS'!$B$31,0)</f>
        <v>0</v>
      </c>
      <c r="AU56" s="132"/>
      <c r="AV56" s="130">
        <f t="shared" si="24"/>
        <v>0</v>
      </c>
      <c r="AW56" s="134">
        <f t="shared" si="25"/>
        <v>0</v>
      </c>
      <c r="AX56" s="131">
        <f>+IF($I$7="SI",'INPUTS Y LISTAS'!$B$32,0)</f>
        <v>0</v>
      </c>
      <c r="AY56" s="132"/>
      <c r="AZ56" s="130">
        <f t="shared" si="26"/>
        <v>0</v>
      </c>
      <c r="BA56" s="134">
        <f t="shared" si="27"/>
        <v>0</v>
      </c>
      <c r="BB56" s="131">
        <f>+IF($I$7="SI",'INPUTS Y LISTAS'!$B$33,0)</f>
        <v>0</v>
      </c>
      <c r="BC56" s="132"/>
      <c r="BD56" s="130">
        <f t="shared" si="28"/>
        <v>0</v>
      </c>
      <c r="BE56" s="134">
        <f t="shared" si="29"/>
        <v>0</v>
      </c>
      <c r="BF56" s="136">
        <f t="shared" si="30"/>
        <v>0</v>
      </c>
    </row>
    <row r="57" spans="3:58" ht="15.75" outlineLevel="2" x14ac:dyDescent="0.2">
      <c r="C57" s="14">
        <f t="shared" si="37"/>
        <v>43</v>
      </c>
      <c r="D57" s="88"/>
      <c r="E57" s="87"/>
      <c r="F57" s="70"/>
      <c r="G57" s="83"/>
      <c r="H57" s="84"/>
      <c r="I57" s="85"/>
      <c r="J57" s="71"/>
      <c r="K57" s="72"/>
      <c r="L57" s="86"/>
      <c r="M57" s="15" t="str">
        <f>IF(G57="","",IF(L57="SI",G57*(1+'INPUTS Y LISTAS'!$B$15),'Modelo Estadistico'!G57))</f>
        <v/>
      </c>
      <c r="N57" s="15" t="str">
        <f>IF(H57="","",IF(L57="SI",H57*(1+'INPUTS Y LISTAS'!$B$15),'Modelo Estadistico'!H57))</f>
        <v/>
      </c>
      <c r="O57" s="15" t="str">
        <f>IF(I57="","",IF(L57="SI",I57*(1+'INPUTS Y LISTAS'!$B$15),'Modelo Estadistico'!I57))</f>
        <v/>
      </c>
      <c r="P57" s="15" t="str">
        <f>IF(J57="","",IF(L57="SI",J57*(1+'INPUTS Y LISTAS'!$B$15),'Modelo Estadistico'!J57))</f>
        <v/>
      </c>
      <c r="Q57" s="72"/>
      <c r="R57" s="29" t="str">
        <f t="shared" si="0"/>
        <v/>
      </c>
      <c r="S57" s="15" t="str">
        <f t="shared" si="1"/>
        <v/>
      </c>
      <c r="T57" s="15" t="str">
        <f t="shared" si="38"/>
        <v/>
      </c>
      <c r="U57" s="30" t="str">
        <f t="shared" si="39"/>
        <v/>
      </c>
      <c r="V57" s="28" t="str">
        <f t="shared" si="4"/>
        <v/>
      </c>
      <c r="W57" s="16" t="str">
        <f t="shared" si="5"/>
        <v/>
      </c>
      <c r="X57" s="16" t="str">
        <f t="shared" si="6"/>
        <v/>
      </c>
      <c r="Y57" s="16" t="str">
        <f t="shared" si="7"/>
        <v/>
      </c>
      <c r="Z57" s="28" t="str">
        <f t="shared" si="8"/>
        <v/>
      </c>
      <c r="AA57" s="16" t="str">
        <f t="shared" si="9"/>
        <v/>
      </c>
      <c r="AB57" s="16" t="str">
        <f t="shared" si="10"/>
        <v/>
      </c>
      <c r="AC57" s="16" t="str">
        <f>IF(Y57="Incluir Cotización",#REF!,"")</f>
        <v/>
      </c>
      <c r="AD57" s="66" t="str">
        <f t="shared" si="11"/>
        <v/>
      </c>
      <c r="AE57" s="42" t="str">
        <f t="shared" si="12"/>
        <v/>
      </c>
      <c r="AF57" s="42" t="str">
        <f t="shared" si="13"/>
        <v/>
      </c>
      <c r="AG57" s="42" t="str">
        <f t="shared" si="14"/>
        <v/>
      </c>
      <c r="AH57" s="42" t="str">
        <f t="shared" si="15"/>
        <v/>
      </c>
      <c r="AI57" s="42" t="str">
        <f t="shared" si="16"/>
        <v/>
      </c>
      <c r="AJ57" s="65">
        <f t="shared" si="18"/>
        <v>0</v>
      </c>
      <c r="AK57" s="74"/>
      <c r="AL57" s="41">
        <f t="shared" si="42"/>
        <v>0</v>
      </c>
      <c r="AM57" s="39">
        <f t="shared" si="43"/>
        <v>0</v>
      </c>
      <c r="AN57" s="40">
        <f t="shared" si="40"/>
        <v>0</v>
      </c>
      <c r="AO57" s="134">
        <f t="shared" si="41"/>
        <v>0</v>
      </c>
      <c r="AP57" s="17"/>
      <c r="AQ57" s="129"/>
      <c r="AR57" s="130">
        <f t="shared" si="32"/>
        <v>0</v>
      </c>
      <c r="AS57" s="134">
        <f t="shared" si="23"/>
        <v>0</v>
      </c>
      <c r="AT57" s="131">
        <f>+IF($I$7="SI",'INPUTS Y LISTAS'!$B$31,0)</f>
        <v>0</v>
      </c>
      <c r="AU57" s="132"/>
      <c r="AV57" s="130">
        <f t="shared" si="24"/>
        <v>0</v>
      </c>
      <c r="AW57" s="134">
        <f t="shared" si="25"/>
        <v>0</v>
      </c>
      <c r="AX57" s="131">
        <f>+IF($I$7="SI",'INPUTS Y LISTAS'!$B$32,0)</f>
        <v>0</v>
      </c>
      <c r="AY57" s="132"/>
      <c r="AZ57" s="130">
        <f t="shared" si="26"/>
        <v>0</v>
      </c>
      <c r="BA57" s="134">
        <f t="shared" si="27"/>
        <v>0</v>
      </c>
      <c r="BB57" s="131">
        <f>+IF($I$7="SI",'INPUTS Y LISTAS'!$B$33,0)</f>
        <v>0</v>
      </c>
      <c r="BC57" s="132"/>
      <c r="BD57" s="130">
        <f t="shared" si="28"/>
        <v>0</v>
      </c>
      <c r="BE57" s="134">
        <f t="shared" si="29"/>
        <v>0</v>
      </c>
      <c r="BF57" s="136">
        <f t="shared" si="30"/>
        <v>0</v>
      </c>
    </row>
    <row r="58" spans="3:58" ht="15.75" outlineLevel="2" x14ac:dyDescent="0.2">
      <c r="C58" s="14">
        <f t="shared" si="37"/>
        <v>44</v>
      </c>
      <c r="D58" s="88"/>
      <c r="E58" s="87"/>
      <c r="F58" s="70"/>
      <c r="G58" s="83"/>
      <c r="H58" s="84"/>
      <c r="I58" s="85"/>
      <c r="J58" s="71"/>
      <c r="K58" s="72"/>
      <c r="L58" s="86"/>
      <c r="M58" s="15" t="str">
        <f>IF(G58="","",IF(L58="SI",G58*(1+'INPUTS Y LISTAS'!$B$15),'Modelo Estadistico'!G58))</f>
        <v/>
      </c>
      <c r="N58" s="15" t="str">
        <f>IF(H58="","",IF(L58="SI",H58*(1+'INPUTS Y LISTAS'!$B$15),'Modelo Estadistico'!H58))</f>
        <v/>
      </c>
      <c r="O58" s="15" t="str">
        <f>IF(I58="","",IF(L58="SI",I58*(1+'INPUTS Y LISTAS'!$B$15),'Modelo Estadistico'!I58))</f>
        <v/>
      </c>
      <c r="P58" s="15" t="str">
        <f>IF(J58="","",IF(L58="SI",J58*(1+'INPUTS Y LISTAS'!$B$15),'Modelo Estadistico'!J58))</f>
        <v/>
      </c>
      <c r="Q58" s="72"/>
      <c r="R58" s="29" t="str">
        <f t="shared" si="0"/>
        <v/>
      </c>
      <c r="S58" s="15" t="str">
        <f t="shared" si="1"/>
        <v/>
      </c>
      <c r="T58" s="15" t="str">
        <f t="shared" si="38"/>
        <v/>
      </c>
      <c r="U58" s="30" t="str">
        <f t="shared" si="39"/>
        <v/>
      </c>
      <c r="V58" s="28" t="str">
        <f t="shared" si="4"/>
        <v/>
      </c>
      <c r="W58" s="16" t="str">
        <f t="shared" si="5"/>
        <v/>
      </c>
      <c r="X58" s="16" t="str">
        <f t="shared" si="6"/>
        <v/>
      </c>
      <c r="Y58" s="16" t="str">
        <f t="shared" si="7"/>
        <v/>
      </c>
      <c r="Z58" s="28" t="str">
        <f t="shared" si="8"/>
        <v/>
      </c>
      <c r="AA58" s="16" t="str">
        <f t="shared" si="9"/>
        <v/>
      </c>
      <c r="AB58" s="16" t="str">
        <f t="shared" si="10"/>
        <v/>
      </c>
      <c r="AC58" s="16" t="str">
        <f>IF(Y58="Incluir Cotización",#REF!,"")</f>
        <v/>
      </c>
      <c r="AD58" s="66" t="str">
        <f t="shared" si="11"/>
        <v/>
      </c>
      <c r="AE58" s="42" t="str">
        <f t="shared" si="12"/>
        <v/>
      </c>
      <c r="AF58" s="42" t="str">
        <f t="shared" si="13"/>
        <v/>
      </c>
      <c r="AG58" s="42" t="str">
        <f t="shared" si="14"/>
        <v/>
      </c>
      <c r="AH58" s="42" t="str">
        <f t="shared" si="15"/>
        <v/>
      </c>
      <c r="AI58" s="42" t="str">
        <f t="shared" si="16"/>
        <v/>
      </c>
      <c r="AJ58" s="65">
        <f t="shared" si="18"/>
        <v>0</v>
      </c>
      <c r="AK58" s="74"/>
      <c r="AL58" s="41">
        <f t="shared" si="42"/>
        <v>0</v>
      </c>
      <c r="AM58" s="39">
        <f t="shared" si="43"/>
        <v>0</v>
      </c>
      <c r="AN58" s="40">
        <f t="shared" si="40"/>
        <v>0</v>
      </c>
      <c r="AO58" s="134">
        <f t="shared" si="41"/>
        <v>0</v>
      </c>
      <c r="AP58" s="17"/>
      <c r="AQ58" s="129"/>
      <c r="AR58" s="130">
        <f t="shared" si="32"/>
        <v>0</v>
      </c>
      <c r="AS58" s="134">
        <f t="shared" si="23"/>
        <v>0</v>
      </c>
      <c r="AT58" s="131">
        <f>+IF($I$7="SI",'INPUTS Y LISTAS'!$B$31,0)</f>
        <v>0</v>
      </c>
      <c r="AU58" s="132"/>
      <c r="AV58" s="130">
        <f t="shared" si="24"/>
        <v>0</v>
      </c>
      <c r="AW58" s="134">
        <f t="shared" si="25"/>
        <v>0</v>
      </c>
      <c r="AX58" s="131">
        <f>+IF($I$7="SI",'INPUTS Y LISTAS'!$B$32,0)</f>
        <v>0</v>
      </c>
      <c r="AY58" s="132"/>
      <c r="AZ58" s="130">
        <f t="shared" si="26"/>
        <v>0</v>
      </c>
      <c r="BA58" s="134">
        <f t="shared" si="27"/>
        <v>0</v>
      </c>
      <c r="BB58" s="131">
        <f>+IF($I$7="SI",'INPUTS Y LISTAS'!$B$33,0)</f>
        <v>0</v>
      </c>
      <c r="BC58" s="132"/>
      <c r="BD58" s="130">
        <f t="shared" si="28"/>
        <v>0</v>
      </c>
      <c r="BE58" s="134">
        <f t="shared" si="29"/>
        <v>0</v>
      </c>
      <c r="BF58" s="136">
        <f t="shared" si="30"/>
        <v>0</v>
      </c>
    </row>
    <row r="59" spans="3:58" ht="15.75" outlineLevel="2" x14ac:dyDescent="0.2">
      <c r="C59" s="14">
        <f t="shared" si="37"/>
        <v>45</v>
      </c>
      <c r="D59" s="88"/>
      <c r="E59" s="87"/>
      <c r="F59" s="70"/>
      <c r="G59" s="83"/>
      <c r="H59" s="84"/>
      <c r="I59" s="85"/>
      <c r="J59" s="71"/>
      <c r="K59" s="72"/>
      <c r="L59" s="86"/>
      <c r="M59" s="15" t="str">
        <f>IF(G59="","",IF(L59="SI",G59*(1+'INPUTS Y LISTAS'!$B$15),'Modelo Estadistico'!G59))</f>
        <v/>
      </c>
      <c r="N59" s="15" t="str">
        <f>IF(H59="","",IF(L59="SI",H59*(1+'INPUTS Y LISTAS'!$B$15),'Modelo Estadistico'!H59))</f>
        <v/>
      </c>
      <c r="O59" s="15" t="str">
        <f>IF(I59="","",IF(L59="SI",I59*(1+'INPUTS Y LISTAS'!$B$15),'Modelo Estadistico'!I59))</f>
        <v/>
      </c>
      <c r="P59" s="15" t="str">
        <f>IF(J59="","",IF(L59="SI",J59*(1+'INPUTS Y LISTAS'!$B$15),'Modelo Estadistico'!J59))</f>
        <v/>
      </c>
      <c r="Q59" s="72"/>
      <c r="R59" s="29" t="str">
        <f t="shared" si="0"/>
        <v/>
      </c>
      <c r="S59" s="15" t="str">
        <f t="shared" si="1"/>
        <v/>
      </c>
      <c r="T59" s="15" t="str">
        <f t="shared" si="38"/>
        <v/>
      </c>
      <c r="U59" s="30" t="str">
        <f t="shared" si="39"/>
        <v/>
      </c>
      <c r="V59" s="28" t="str">
        <f t="shared" si="4"/>
        <v/>
      </c>
      <c r="W59" s="16" t="str">
        <f t="shared" si="5"/>
        <v/>
      </c>
      <c r="X59" s="16" t="str">
        <f t="shared" si="6"/>
        <v/>
      </c>
      <c r="Y59" s="16" t="str">
        <f t="shared" si="7"/>
        <v/>
      </c>
      <c r="Z59" s="28" t="str">
        <f t="shared" si="8"/>
        <v/>
      </c>
      <c r="AA59" s="16" t="str">
        <f t="shared" si="9"/>
        <v/>
      </c>
      <c r="AB59" s="16" t="str">
        <f t="shared" si="10"/>
        <v/>
      </c>
      <c r="AC59" s="16" t="str">
        <f>IF(Y59="Incluir Cotización",#REF!,"")</f>
        <v/>
      </c>
      <c r="AD59" s="66" t="str">
        <f t="shared" si="11"/>
        <v/>
      </c>
      <c r="AE59" s="42" t="str">
        <f t="shared" si="12"/>
        <v/>
      </c>
      <c r="AF59" s="42" t="str">
        <f t="shared" si="13"/>
        <v/>
      </c>
      <c r="AG59" s="42" t="str">
        <f t="shared" si="14"/>
        <v/>
      </c>
      <c r="AH59" s="42" t="str">
        <f t="shared" si="15"/>
        <v/>
      </c>
      <c r="AI59" s="42" t="str">
        <f t="shared" si="16"/>
        <v/>
      </c>
      <c r="AJ59" s="65">
        <f t="shared" si="18"/>
        <v>0</v>
      </c>
      <c r="AK59" s="74"/>
      <c r="AL59" s="41">
        <f t="shared" si="42"/>
        <v>0</v>
      </c>
      <c r="AM59" s="39">
        <f t="shared" si="43"/>
        <v>0</v>
      </c>
      <c r="AN59" s="40">
        <f t="shared" si="40"/>
        <v>0</v>
      </c>
      <c r="AO59" s="134">
        <f t="shared" si="41"/>
        <v>0</v>
      </c>
      <c r="AP59" s="17"/>
      <c r="AQ59" s="129"/>
      <c r="AR59" s="130">
        <f t="shared" si="32"/>
        <v>0</v>
      </c>
      <c r="AS59" s="134">
        <f t="shared" si="23"/>
        <v>0</v>
      </c>
      <c r="AT59" s="131">
        <f>+IF($I$7="SI",'INPUTS Y LISTAS'!$B$31,0)</f>
        <v>0</v>
      </c>
      <c r="AU59" s="132"/>
      <c r="AV59" s="130">
        <f t="shared" si="24"/>
        <v>0</v>
      </c>
      <c r="AW59" s="134">
        <f t="shared" si="25"/>
        <v>0</v>
      </c>
      <c r="AX59" s="131">
        <f>+IF($I$7="SI",'INPUTS Y LISTAS'!$B$32,0)</f>
        <v>0</v>
      </c>
      <c r="AY59" s="132"/>
      <c r="AZ59" s="130">
        <f t="shared" si="26"/>
        <v>0</v>
      </c>
      <c r="BA59" s="134">
        <f t="shared" si="27"/>
        <v>0</v>
      </c>
      <c r="BB59" s="131">
        <f>+IF($I$7="SI",'INPUTS Y LISTAS'!$B$33,0)</f>
        <v>0</v>
      </c>
      <c r="BC59" s="132"/>
      <c r="BD59" s="130">
        <f t="shared" si="28"/>
        <v>0</v>
      </c>
      <c r="BE59" s="134">
        <f t="shared" si="29"/>
        <v>0</v>
      </c>
      <c r="BF59" s="136">
        <f t="shared" si="30"/>
        <v>0</v>
      </c>
    </row>
    <row r="60" spans="3:58" ht="15.75" outlineLevel="2" x14ac:dyDescent="0.2">
      <c r="C60" s="14">
        <f t="shared" si="37"/>
        <v>46</v>
      </c>
      <c r="D60" s="88"/>
      <c r="E60" s="87"/>
      <c r="F60" s="70"/>
      <c r="G60" s="83"/>
      <c r="H60" s="84"/>
      <c r="I60" s="85"/>
      <c r="J60" s="71"/>
      <c r="K60" s="72"/>
      <c r="L60" s="86"/>
      <c r="M60" s="15" t="str">
        <f>IF(G60="","",IF(L60="SI",G60*(1+'INPUTS Y LISTAS'!$B$15),'Modelo Estadistico'!G60))</f>
        <v/>
      </c>
      <c r="N60" s="15" t="str">
        <f>IF(H60="","",IF(L60="SI",H60*(1+'INPUTS Y LISTAS'!$B$15),'Modelo Estadistico'!H60))</f>
        <v/>
      </c>
      <c r="O60" s="15" t="str">
        <f>IF(I60="","",IF(L60="SI",I60*(1+'INPUTS Y LISTAS'!$B$15),'Modelo Estadistico'!I60))</f>
        <v/>
      </c>
      <c r="P60" s="15" t="str">
        <f>IF(J60="","",IF(L60="SI",J60*(1+'INPUTS Y LISTAS'!$B$15),'Modelo Estadistico'!J60))</f>
        <v/>
      </c>
      <c r="Q60" s="72"/>
      <c r="R60" s="29" t="str">
        <f t="shared" si="0"/>
        <v/>
      </c>
      <c r="S60" s="15" t="str">
        <f t="shared" si="1"/>
        <v/>
      </c>
      <c r="T60" s="15" t="str">
        <f t="shared" si="38"/>
        <v/>
      </c>
      <c r="U60" s="30" t="str">
        <f t="shared" si="39"/>
        <v/>
      </c>
      <c r="V60" s="28" t="str">
        <f t="shared" si="4"/>
        <v/>
      </c>
      <c r="W60" s="16" t="str">
        <f t="shared" si="5"/>
        <v/>
      </c>
      <c r="X60" s="16" t="str">
        <f t="shared" si="6"/>
        <v/>
      </c>
      <c r="Y60" s="16" t="str">
        <f t="shared" si="7"/>
        <v/>
      </c>
      <c r="Z60" s="28" t="str">
        <f t="shared" si="8"/>
        <v/>
      </c>
      <c r="AA60" s="16" t="str">
        <f t="shared" si="9"/>
        <v/>
      </c>
      <c r="AB60" s="16" t="str">
        <f t="shared" si="10"/>
        <v/>
      </c>
      <c r="AC60" s="16" t="str">
        <f>IF(Y60="Incluir Cotización",#REF!,"")</f>
        <v/>
      </c>
      <c r="AD60" s="66" t="str">
        <f t="shared" si="11"/>
        <v/>
      </c>
      <c r="AE60" s="42" t="str">
        <f t="shared" si="12"/>
        <v/>
      </c>
      <c r="AF60" s="42" t="str">
        <f t="shared" si="13"/>
        <v/>
      </c>
      <c r="AG60" s="42" t="str">
        <f t="shared" si="14"/>
        <v/>
      </c>
      <c r="AH60" s="42" t="str">
        <f t="shared" si="15"/>
        <v/>
      </c>
      <c r="AI60" s="42" t="str">
        <f t="shared" si="16"/>
        <v/>
      </c>
      <c r="AJ60" s="65">
        <f t="shared" si="18"/>
        <v>0</v>
      </c>
      <c r="AK60" s="74"/>
      <c r="AL60" s="41">
        <f t="shared" si="42"/>
        <v>0</v>
      </c>
      <c r="AM60" s="39">
        <f t="shared" si="43"/>
        <v>0</v>
      </c>
      <c r="AN60" s="40">
        <f t="shared" si="40"/>
        <v>0</v>
      </c>
      <c r="AO60" s="134">
        <f t="shared" si="41"/>
        <v>0</v>
      </c>
      <c r="AP60" s="17"/>
      <c r="AQ60" s="129"/>
      <c r="AR60" s="130">
        <f t="shared" si="32"/>
        <v>0</v>
      </c>
      <c r="AS60" s="134">
        <f t="shared" si="23"/>
        <v>0</v>
      </c>
      <c r="AT60" s="131">
        <f>+IF($I$7="SI",'INPUTS Y LISTAS'!$B$31,0)</f>
        <v>0</v>
      </c>
      <c r="AU60" s="132"/>
      <c r="AV60" s="130">
        <f t="shared" si="24"/>
        <v>0</v>
      </c>
      <c r="AW60" s="134">
        <f t="shared" si="25"/>
        <v>0</v>
      </c>
      <c r="AX60" s="131">
        <f>+IF($I$7="SI",'INPUTS Y LISTAS'!$B$32,0)</f>
        <v>0</v>
      </c>
      <c r="AY60" s="132"/>
      <c r="AZ60" s="130">
        <f t="shared" si="26"/>
        <v>0</v>
      </c>
      <c r="BA60" s="134">
        <f t="shared" si="27"/>
        <v>0</v>
      </c>
      <c r="BB60" s="131">
        <f>+IF($I$7="SI",'INPUTS Y LISTAS'!$B$33,0)</f>
        <v>0</v>
      </c>
      <c r="BC60" s="132"/>
      <c r="BD60" s="130">
        <f t="shared" si="28"/>
        <v>0</v>
      </c>
      <c r="BE60" s="134">
        <f t="shared" si="29"/>
        <v>0</v>
      </c>
      <c r="BF60" s="136">
        <f t="shared" si="30"/>
        <v>0</v>
      </c>
    </row>
    <row r="61" spans="3:58" ht="15.75" outlineLevel="2" x14ac:dyDescent="0.2">
      <c r="C61" s="14">
        <f t="shared" si="37"/>
        <v>47</v>
      </c>
      <c r="D61" s="88"/>
      <c r="E61" s="87"/>
      <c r="F61" s="70"/>
      <c r="G61" s="83"/>
      <c r="H61" s="84"/>
      <c r="I61" s="85"/>
      <c r="J61" s="71"/>
      <c r="K61" s="72"/>
      <c r="L61" s="86"/>
      <c r="M61" s="15" t="str">
        <f>IF(G61="","",IF(L61="SI",G61*(1+'INPUTS Y LISTAS'!$B$15),'Modelo Estadistico'!G61))</f>
        <v/>
      </c>
      <c r="N61" s="15" t="str">
        <f>IF(H61="","",IF(L61="SI",H61*(1+'INPUTS Y LISTAS'!$B$15),'Modelo Estadistico'!H61))</f>
        <v/>
      </c>
      <c r="O61" s="15" t="str">
        <f>IF(I61="","",IF(L61="SI",I61*(1+'INPUTS Y LISTAS'!$B$15),'Modelo Estadistico'!I61))</f>
        <v/>
      </c>
      <c r="P61" s="15" t="str">
        <f>IF(J61="","",IF(L61="SI",J61*(1+'INPUTS Y LISTAS'!$B$15),'Modelo Estadistico'!J61))</f>
        <v/>
      </c>
      <c r="Q61" s="72"/>
      <c r="R61" s="29" t="str">
        <f t="shared" si="0"/>
        <v/>
      </c>
      <c r="S61" s="15" t="str">
        <f t="shared" si="1"/>
        <v/>
      </c>
      <c r="T61" s="15" t="str">
        <f t="shared" si="38"/>
        <v/>
      </c>
      <c r="U61" s="30" t="str">
        <f t="shared" si="39"/>
        <v/>
      </c>
      <c r="V61" s="28" t="str">
        <f t="shared" si="4"/>
        <v/>
      </c>
      <c r="W61" s="16" t="str">
        <f t="shared" si="5"/>
        <v/>
      </c>
      <c r="X61" s="16" t="str">
        <f t="shared" si="6"/>
        <v/>
      </c>
      <c r="Y61" s="16" t="str">
        <f t="shared" si="7"/>
        <v/>
      </c>
      <c r="Z61" s="28" t="str">
        <f t="shared" si="8"/>
        <v/>
      </c>
      <c r="AA61" s="16" t="str">
        <f t="shared" si="9"/>
        <v/>
      </c>
      <c r="AB61" s="16" t="str">
        <f t="shared" si="10"/>
        <v/>
      </c>
      <c r="AC61" s="16" t="str">
        <f>IF(Y61="Incluir Cotización",#REF!,"")</f>
        <v/>
      </c>
      <c r="AD61" s="66" t="str">
        <f t="shared" si="11"/>
        <v/>
      </c>
      <c r="AE61" s="42" t="str">
        <f t="shared" si="12"/>
        <v/>
      </c>
      <c r="AF61" s="42" t="str">
        <f t="shared" si="13"/>
        <v/>
      </c>
      <c r="AG61" s="42" t="str">
        <f t="shared" si="14"/>
        <v/>
      </c>
      <c r="AH61" s="42" t="str">
        <f t="shared" si="15"/>
        <v/>
      </c>
      <c r="AI61" s="42" t="str">
        <f t="shared" si="16"/>
        <v/>
      </c>
      <c r="AJ61" s="65">
        <f t="shared" si="18"/>
        <v>0</v>
      </c>
      <c r="AK61" s="74"/>
      <c r="AL61" s="41">
        <f t="shared" si="42"/>
        <v>0</v>
      </c>
      <c r="AM61" s="39">
        <f t="shared" si="43"/>
        <v>0</v>
      </c>
      <c r="AN61" s="40">
        <f t="shared" si="40"/>
        <v>0</v>
      </c>
      <c r="AO61" s="134">
        <f t="shared" si="41"/>
        <v>0</v>
      </c>
      <c r="AP61" s="17"/>
      <c r="AQ61" s="129"/>
      <c r="AR61" s="130">
        <f t="shared" si="32"/>
        <v>0</v>
      </c>
      <c r="AS61" s="134">
        <f t="shared" si="23"/>
        <v>0</v>
      </c>
      <c r="AT61" s="131">
        <f>+IF($I$7="SI",'INPUTS Y LISTAS'!$B$31,0)</f>
        <v>0</v>
      </c>
      <c r="AU61" s="132"/>
      <c r="AV61" s="130">
        <f t="shared" si="24"/>
        <v>0</v>
      </c>
      <c r="AW61" s="134">
        <f t="shared" si="25"/>
        <v>0</v>
      </c>
      <c r="AX61" s="131">
        <f>+IF($I$7="SI",'INPUTS Y LISTAS'!$B$32,0)</f>
        <v>0</v>
      </c>
      <c r="AY61" s="132"/>
      <c r="AZ61" s="130">
        <f t="shared" si="26"/>
        <v>0</v>
      </c>
      <c r="BA61" s="134">
        <f t="shared" si="27"/>
        <v>0</v>
      </c>
      <c r="BB61" s="131">
        <f>+IF($I$7="SI",'INPUTS Y LISTAS'!$B$33,0)</f>
        <v>0</v>
      </c>
      <c r="BC61" s="132"/>
      <c r="BD61" s="130">
        <f t="shared" si="28"/>
        <v>0</v>
      </c>
      <c r="BE61" s="134">
        <f t="shared" si="29"/>
        <v>0</v>
      </c>
      <c r="BF61" s="136">
        <f t="shared" si="30"/>
        <v>0</v>
      </c>
    </row>
    <row r="62" spans="3:58" ht="15.75" outlineLevel="2" x14ac:dyDescent="0.2">
      <c r="C62" s="14">
        <f t="shared" si="37"/>
        <v>48</v>
      </c>
      <c r="D62" s="88"/>
      <c r="E62" s="87"/>
      <c r="F62" s="70"/>
      <c r="G62" s="83"/>
      <c r="H62" s="84"/>
      <c r="I62" s="85"/>
      <c r="J62" s="71"/>
      <c r="K62" s="72"/>
      <c r="L62" s="86"/>
      <c r="M62" s="15" t="str">
        <f>IF(G62="","",IF(L62="SI",G62*(1+'INPUTS Y LISTAS'!$B$15),'Modelo Estadistico'!G62))</f>
        <v/>
      </c>
      <c r="N62" s="15" t="str">
        <f>IF(H62="","",IF(L62="SI",H62*(1+'INPUTS Y LISTAS'!$B$15),'Modelo Estadistico'!H62))</f>
        <v/>
      </c>
      <c r="O62" s="15" t="str">
        <f>IF(I62="","",IF(L62="SI",I62*(1+'INPUTS Y LISTAS'!$B$15),'Modelo Estadistico'!I62))</f>
        <v/>
      </c>
      <c r="P62" s="15" t="str">
        <f>IF(J62="","",IF(L62="SI",J62*(1+'INPUTS Y LISTAS'!$B$15),'Modelo Estadistico'!J62))</f>
        <v/>
      </c>
      <c r="Q62" s="72"/>
      <c r="R62" s="29" t="str">
        <f t="shared" si="0"/>
        <v/>
      </c>
      <c r="S62" s="15" t="str">
        <f t="shared" si="1"/>
        <v/>
      </c>
      <c r="T62" s="15" t="str">
        <f t="shared" si="38"/>
        <v/>
      </c>
      <c r="U62" s="30" t="str">
        <f t="shared" si="39"/>
        <v/>
      </c>
      <c r="V62" s="28" t="str">
        <f t="shared" si="4"/>
        <v/>
      </c>
      <c r="W62" s="16" t="str">
        <f t="shared" si="5"/>
        <v/>
      </c>
      <c r="X62" s="16" t="str">
        <f t="shared" si="6"/>
        <v/>
      </c>
      <c r="Y62" s="16" t="str">
        <f t="shared" si="7"/>
        <v/>
      </c>
      <c r="Z62" s="28" t="str">
        <f t="shared" si="8"/>
        <v/>
      </c>
      <c r="AA62" s="16" t="str">
        <f t="shared" si="9"/>
        <v/>
      </c>
      <c r="AB62" s="16" t="str">
        <f t="shared" si="10"/>
        <v/>
      </c>
      <c r="AC62" s="16" t="str">
        <f>IF(Y62="Incluir Cotización",#REF!,"")</f>
        <v/>
      </c>
      <c r="AD62" s="66" t="str">
        <f t="shared" si="11"/>
        <v/>
      </c>
      <c r="AE62" s="42" t="str">
        <f t="shared" si="12"/>
        <v/>
      </c>
      <c r="AF62" s="42" t="str">
        <f t="shared" si="13"/>
        <v/>
      </c>
      <c r="AG62" s="42" t="str">
        <f t="shared" si="14"/>
        <v/>
      </c>
      <c r="AH62" s="42" t="str">
        <f t="shared" si="15"/>
        <v/>
      </c>
      <c r="AI62" s="42" t="str">
        <f t="shared" si="16"/>
        <v/>
      </c>
      <c r="AJ62" s="65">
        <f t="shared" si="18"/>
        <v>0</v>
      </c>
      <c r="AK62" s="74"/>
      <c r="AL62" s="41">
        <f t="shared" si="42"/>
        <v>0</v>
      </c>
      <c r="AM62" s="39">
        <f t="shared" si="43"/>
        <v>0</v>
      </c>
      <c r="AN62" s="40">
        <f t="shared" si="40"/>
        <v>0</v>
      </c>
      <c r="AO62" s="134">
        <f t="shared" si="41"/>
        <v>0</v>
      </c>
      <c r="AP62" s="17"/>
      <c r="AQ62" s="129"/>
      <c r="AR62" s="130">
        <f t="shared" si="32"/>
        <v>0</v>
      </c>
      <c r="AS62" s="134">
        <f t="shared" si="23"/>
        <v>0</v>
      </c>
      <c r="AT62" s="131">
        <f>+IF($I$7="SI",'INPUTS Y LISTAS'!$B$31,0)</f>
        <v>0</v>
      </c>
      <c r="AU62" s="132"/>
      <c r="AV62" s="130">
        <f t="shared" si="24"/>
        <v>0</v>
      </c>
      <c r="AW62" s="134">
        <f t="shared" si="25"/>
        <v>0</v>
      </c>
      <c r="AX62" s="131">
        <f>+IF($I$7="SI",'INPUTS Y LISTAS'!$B$32,0)</f>
        <v>0</v>
      </c>
      <c r="AY62" s="132"/>
      <c r="AZ62" s="130">
        <f t="shared" si="26"/>
        <v>0</v>
      </c>
      <c r="BA62" s="134">
        <f t="shared" si="27"/>
        <v>0</v>
      </c>
      <c r="BB62" s="131">
        <f>+IF($I$7="SI",'INPUTS Y LISTAS'!$B$33,0)</f>
        <v>0</v>
      </c>
      <c r="BC62" s="132"/>
      <c r="BD62" s="130">
        <f t="shared" si="28"/>
        <v>0</v>
      </c>
      <c r="BE62" s="134">
        <f t="shared" si="29"/>
        <v>0</v>
      </c>
      <c r="BF62" s="136">
        <f t="shared" si="30"/>
        <v>0</v>
      </c>
    </row>
    <row r="63" spans="3:58" ht="15.75" outlineLevel="2" x14ac:dyDescent="0.2">
      <c r="C63" s="14">
        <f t="shared" si="37"/>
        <v>49</v>
      </c>
      <c r="D63" s="88"/>
      <c r="E63" s="87"/>
      <c r="F63" s="70"/>
      <c r="G63" s="83"/>
      <c r="H63" s="84"/>
      <c r="I63" s="85"/>
      <c r="J63" s="71"/>
      <c r="K63" s="72"/>
      <c r="L63" s="86"/>
      <c r="M63" s="15" t="str">
        <f>IF(G63="","",IF(L63="SI",G63*(1+'INPUTS Y LISTAS'!$B$15),'Modelo Estadistico'!G63))</f>
        <v/>
      </c>
      <c r="N63" s="15" t="str">
        <f>IF(H63="","",IF(L63="SI",H63*(1+'INPUTS Y LISTAS'!$B$15),'Modelo Estadistico'!H63))</f>
        <v/>
      </c>
      <c r="O63" s="15" t="str">
        <f>IF(I63="","",IF(L63="SI",I63*(1+'INPUTS Y LISTAS'!$B$15),'Modelo Estadistico'!I63))</f>
        <v/>
      </c>
      <c r="P63" s="15" t="str">
        <f>IF(J63="","",IF(L63="SI",J63*(1+'INPUTS Y LISTAS'!$B$15),'Modelo Estadistico'!J63))</f>
        <v/>
      </c>
      <c r="Q63" s="72"/>
      <c r="R63" s="29" t="str">
        <f t="shared" si="0"/>
        <v/>
      </c>
      <c r="S63" s="15" t="str">
        <f t="shared" si="1"/>
        <v/>
      </c>
      <c r="T63" s="15" t="str">
        <f t="shared" si="38"/>
        <v/>
      </c>
      <c r="U63" s="30" t="str">
        <f t="shared" si="39"/>
        <v/>
      </c>
      <c r="V63" s="28" t="str">
        <f t="shared" si="4"/>
        <v/>
      </c>
      <c r="W63" s="16" t="str">
        <f t="shared" si="5"/>
        <v/>
      </c>
      <c r="X63" s="16" t="str">
        <f t="shared" si="6"/>
        <v/>
      </c>
      <c r="Y63" s="16" t="str">
        <f t="shared" si="7"/>
        <v/>
      </c>
      <c r="Z63" s="28" t="str">
        <f t="shared" si="8"/>
        <v/>
      </c>
      <c r="AA63" s="16" t="str">
        <f t="shared" si="9"/>
        <v/>
      </c>
      <c r="AB63" s="16" t="str">
        <f t="shared" si="10"/>
        <v/>
      </c>
      <c r="AC63" s="16" t="str">
        <f>IF(Y63="Incluir Cotización",#REF!,"")</f>
        <v/>
      </c>
      <c r="AD63" s="66" t="str">
        <f t="shared" si="11"/>
        <v/>
      </c>
      <c r="AE63" s="42" t="str">
        <f t="shared" si="12"/>
        <v/>
      </c>
      <c r="AF63" s="42" t="str">
        <f t="shared" si="13"/>
        <v/>
      </c>
      <c r="AG63" s="42" t="str">
        <f t="shared" si="14"/>
        <v/>
      </c>
      <c r="AH63" s="42" t="str">
        <f t="shared" si="15"/>
        <v/>
      </c>
      <c r="AI63" s="42" t="str">
        <f t="shared" si="16"/>
        <v/>
      </c>
      <c r="AJ63" s="65">
        <f t="shared" si="18"/>
        <v>0</v>
      </c>
      <c r="AK63" s="74"/>
      <c r="AL63" s="41">
        <f t="shared" si="42"/>
        <v>0</v>
      </c>
      <c r="AM63" s="39">
        <f t="shared" si="43"/>
        <v>0</v>
      </c>
      <c r="AN63" s="40">
        <f t="shared" si="40"/>
        <v>0</v>
      </c>
      <c r="AO63" s="134">
        <f t="shared" si="41"/>
        <v>0</v>
      </c>
      <c r="AP63" s="17"/>
      <c r="AQ63" s="129"/>
      <c r="AR63" s="130">
        <f t="shared" si="32"/>
        <v>0</v>
      </c>
      <c r="AS63" s="134">
        <f t="shared" si="23"/>
        <v>0</v>
      </c>
      <c r="AT63" s="131">
        <f>+IF($I$7="SI",'INPUTS Y LISTAS'!$B$31,0)</f>
        <v>0</v>
      </c>
      <c r="AU63" s="132"/>
      <c r="AV63" s="130">
        <f t="shared" si="24"/>
        <v>0</v>
      </c>
      <c r="AW63" s="134">
        <f t="shared" si="25"/>
        <v>0</v>
      </c>
      <c r="AX63" s="131">
        <f>+IF($I$7="SI",'INPUTS Y LISTAS'!$B$32,0)</f>
        <v>0</v>
      </c>
      <c r="AY63" s="132"/>
      <c r="AZ63" s="130">
        <f t="shared" si="26"/>
        <v>0</v>
      </c>
      <c r="BA63" s="134">
        <f t="shared" si="27"/>
        <v>0</v>
      </c>
      <c r="BB63" s="131">
        <f>+IF($I$7="SI",'INPUTS Y LISTAS'!$B$33,0)</f>
        <v>0</v>
      </c>
      <c r="BC63" s="132"/>
      <c r="BD63" s="130">
        <f t="shared" si="28"/>
        <v>0</v>
      </c>
      <c r="BE63" s="134">
        <f t="shared" si="29"/>
        <v>0</v>
      </c>
      <c r="BF63" s="136">
        <f t="shared" si="30"/>
        <v>0</v>
      </c>
    </row>
    <row r="64" spans="3:58" ht="15.75" outlineLevel="2" x14ac:dyDescent="0.2">
      <c r="C64" s="14">
        <f t="shared" si="37"/>
        <v>50</v>
      </c>
      <c r="D64" s="88"/>
      <c r="E64" s="87"/>
      <c r="F64" s="70"/>
      <c r="G64" s="83"/>
      <c r="H64" s="84"/>
      <c r="I64" s="85"/>
      <c r="J64" s="71"/>
      <c r="K64" s="72"/>
      <c r="L64" s="86"/>
      <c r="M64" s="15" t="str">
        <f>IF(G64="","",IF(L64="SI",G64*(1+'INPUTS Y LISTAS'!$B$15),'Modelo Estadistico'!G64))</f>
        <v/>
      </c>
      <c r="N64" s="15" t="str">
        <f>IF(H64="","",IF(L64="SI",H64*(1+'INPUTS Y LISTAS'!$B$15),'Modelo Estadistico'!H64))</f>
        <v/>
      </c>
      <c r="O64" s="15" t="str">
        <f>IF(I64="","",IF(L64="SI",I64*(1+'INPUTS Y LISTAS'!$B$15),'Modelo Estadistico'!I64))</f>
        <v/>
      </c>
      <c r="P64" s="15" t="str">
        <f>IF(J64="","",IF(L64="SI",J64*(1+'INPUTS Y LISTAS'!$B$15),'Modelo Estadistico'!J64))</f>
        <v/>
      </c>
      <c r="Q64" s="72"/>
      <c r="R64" s="29" t="str">
        <f t="shared" si="0"/>
        <v/>
      </c>
      <c r="S64" s="15" t="str">
        <f t="shared" si="1"/>
        <v/>
      </c>
      <c r="T64" s="15" t="str">
        <f t="shared" si="38"/>
        <v/>
      </c>
      <c r="U64" s="30" t="str">
        <f t="shared" si="39"/>
        <v/>
      </c>
      <c r="V64" s="28" t="str">
        <f t="shared" si="4"/>
        <v/>
      </c>
      <c r="W64" s="16" t="str">
        <f t="shared" si="5"/>
        <v/>
      </c>
      <c r="X64" s="16" t="str">
        <f t="shared" si="6"/>
        <v/>
      </c>
      <c r="Y64" s="16" t="str">
        <f t="shared" si="7"/>
        <v/>
      </c>
      <c r="Z64" s="28" t="str">
        <f t="shared" si="8"/>
        <v/>
      </c>
      <c r="AA64" s="16" t="str">
        <f t="shared" si="9"/>
        <v/>
      </c>
      <c r="AB64" s="16" t="str">
        <f t="shared" si="10"/>
        <v/>
      </c>
      <c r="AC64" s="16" t="str">
        <f>IF(Y64="Incluir Cotización",#REF!,"")</f>
        <v/>
      </c>
      <c r="AD64" s="66" t="str">
        <f t="shared" si="11"/>
        <v/>
      </c>
      <c r="AE64" s="42" t="str">
        <f t="shared" si="12"/>
        <v/>
      </c>
      <c r="AF64" s="42" t="str">
        <f t="shared" si="13"/>
        <v/>
      </c>
      <c r="AG64" s="42" t="str">
        <f t="shared" si="14"/>
        <v/>
      </c>
      <c r="AH64" s="42" t="str">
        <f t="shared" si="15"/>
        <v/>
      </c>
      <c r="AI64" s="42" t="str">
        <f t="shared" si="16"/>
        <v/>
      </c>
      <c r="AJ64" s="65">
        <f t="shared" si="18"/>
        <v>0</v>
      </c>
      <c r="AK64" s="74"/>
      <c r="AL64" s="41">
        <f t="shared" si="42"/>
        <v>0</v>
      </c>
      <c r="AM64" s="39">
        <f t="shared" si="43"/>
        <v>0</v>
      </c>
      <c r="AN64" s="40">
        <f t="shared" si="40"/>
        <v>0</v>
      </c>
      <c r="AO64" s="134">
        <f t="shared" si="41"/>
        <v>0</v>
      </c>
      <c r="AP64" s="17"/>
      <c r="AQ64" s="129"/>
      <c r="AR64" s="130">
        <f t="shared" si="32"/>
        <v>0</v>
      </c>
      <c r="AS64" s="134">
        <f t="shared" si="23"/>
        <v>0</v>
      </c>
      <c r="AT64" s="131">
        <f>+IF($I$7="SI",'INPUTS Y LISTAS'!$B$31,0)</f>
        <v>0</v>
      </c>
      <c r="AU64" s="132"/>
      <c r="AV64" s="130">
        <f t="shared" si="24"/>
        <v>0</v>
      </c>
      <c r="AW64" s="134">
        <f t="shared" si="25"/>
        <v>0</v>
      </c>
      <c r="AX64" s="131">
        <f>+IF($I$7="SI",'INPUTS Y LISTAS'!$B$32,0)</f>
        <v>0</v>
      </c>
      <c r="AY64" s="132"/>
      <c r="AZ64" s="130">
        <f t="shared" si="26"/>
        <v>0</v>
      </c>
      <c r="BA64" s="134">
        <f t="shared" si="27"/>
        <v>0</v>
      </c>
      <c r="BB64" s="131">
        <f>+IF($I$7="SI",'INPUTS Y LISTAS'!$B$33,0)</f>
        <v>0</v>
      </c>
      <c r="BC64" s="132"/>
      <c r="BD64" s="130">
        <f t="shared" si="28"/>
        <v>0</v>
      </c>
      <c r="BE64" s="134">
        <f t="shared" si="29"/>
        <v>0</v>
      </c>
      <c r="BF64" s="136">
        <f t="shared" si="30"/>
        <v>0</v>
      </c>
    </row>
    <row r="65" spans="3:58" ht="15.75" outlineLevel="2" x14ac:dyDescent="0.2">
      <c r="C65" s="14">
        <f t="shared" si="37"/>
        <v>51</v>
      </c>
      <c r="D65" s="89"/>
      <c r="E65" s="87"/>
      <c r="F65" s="70"/>
      <c r="G65" s="83"/>
      <c r="H65" s="84"/>
      <c r="I65" s="85"/>
      <c r="J65" s="71"/>
      <c r="K65" s="72"/>
      <c r="L65" s="86"/>
      <c r="M65" s="15" t="str">
        <f>IF(G65="","",IF(L65="SI",G65*(1+'INPUTS Y LISTAS'!$B$15),'Modelo Estadistico'!G65))</f>
        <v/>
      </c>
      <c r="N65" s="15" t="str">
        <f>IF(H65="","",IF(L65="SI",H65*(1+'INPUTS Y LISTAS'!$B$15),'Modelo Estadistico'!H65))</f>
        <v/>
      </c>
      <c r="O65" s="15" t="str">
        <f>IF(I65="","",IF(L65="SI",I65*(1+'INPUTS Y LISTAS'!$B$15),'Modelo Estadistico'!I65))</f>
        <v/>
      </c>
      <c r="P65" s="15" t="str">
        <f>IF(J65="","",IF(L65="SI",J65*(1+'INPUTS Y LISTAS'!$B$15),'Modelo Estadistico'!J65))</f>
        <v/>
      </c>
      <c r="Q65" s="72"/>
      <c r="R65" s="29" t="str">
        <f t="shared" si="0"/>
        <v/>
      </c>
      <c r="S65" s="15" t="str">
        <f t="shared" si="1"/>
        <v/>
      </c>
      <c r="T65" s="15" t="str">
        <f t="shared" si="38"/>
        <v/>
      </c>
      <c r="U65" s="30" t="str">
        <f t="shared" si="39"/>
        <v/>
      </c>
      <c r="V65" s="28" t="str">
        <f t="shared" si="4"/>
        <v/>
      </c>
      <c r="W65" s="16" t="str">
        <f t="shared" si="5"/>
        <v/>
      </c>
      <c r="X65" s="16" t="str">
        <f t="shared" si="6"/>
        <v/>
      </c>
      <c r="Y65" s="16" t="str">
        <f t="shared" si="7"/>
        <v/>
      </c>
      <c r="Z65" s="28" t="str">
        <f t="shared" si="8"/>
        <v/>
      </c>
      <c r="AA65" s="16" t="str">
        <f t="shared" si="9"/>
        <v/>
      </c>
      <c r="AB65" s="16" t="str">
        <f t="shared" si="10"/>
        <v/>
      </c>
      <c r="AC65" s="16" t="str">
        <f>IF(Y65="Incluir Cotización",#REF!,"")</f>
        <v/>
      </c>
      <c r="AD65" s="66" t="str">
        <f t="shared" si="11"/>
        <v/>
      </c>
      <c r="AE65" s="42" t="str">
        <f t="shared" si="12"/>
        <v/>
      </c>
      <c r="AF65" s="42" t="str">
        <f t="shared" si="13"/>
        <v/>
      </c>
      <c r="AG65" s="42" t="str">
        <f t="shared" si="14"/>
        <v/>
      </c>
      <c r="AH65" s="42" t="str">
        <f t="shared" si="15"/>
        <v/>
      </c>
      <c r="AI65" s="42" t="str">
        <f t="shared" si="16"/>
        <v/>
      </c>
      <c r="AJ65" s="65">
        <f t="shared" si="18"/>
        <v>0</v>
      </c>
      <c r="AK65" s="74"/>
      <c r="AL65" s="41">
        <f t="shared" si="42"/>
        <v>0</v>
      </c>
      <c r="AM65" s="39">
        <f t="shared" si="43"/>
        <v>0</v>
      </c>
      <c r="AN65" s="40">
        <f t="shared" si="40"/>
        <v>0</v>
      </c>
      <c r="AO65" s="134">
        <f t="shared" si="41"/>
        <v>0</v>
      </c>
      <c r="AP65" s="17"/>
      <c r="AQ65" s="129"/>
      <c r="AR65" s="130">
        <f t="shared" si="32"/>
        <v>0</v>
      </c>
      <c r="AS65" s="134">
        <f t="shared" si="23"/>
        <v>0</v>
      </c>
      <c r="AT65" s="131">
        <f>+IF($I$7="SI",'INPUTS Y LISTAS'!$B$31,0)</f>
        <v>0</v>
      </c>
      <c r="AU65" s="132"/>
      <c r="AV65" s="130">
        <f t="shared" si="24"/>
        <v>0</v>
      </c>
      <c r="AW65" s="134">
        <f t="shared" si="25"/>
        <v>0</v>
      </c>
      <c r="AX65" s="131">
        <f>+IF($I$7="SI",'INPUTS Y LISTAS'!$B$32,0)</f>
        <v>0</v>
      </c>
      <c r="AY65" s="132"/>
      <c r="AZ65" s="130">
        <f t="shared" si="26"/>
        <v>0</v>
      </c>
      <c r="BA65" s="134">
        <f t="shared" si="27"/>
        <v>0</v>
      </c>
      <c r="BB65" s="131">
        <f>+IF($I$7="SI",'INPUTS Y LISTAS'!$B$33,0)</f>
        <v>0</v>
      </c>
      <c r="BC65" s="132"/>
      <c r="BD65" s="130">
        <f t="shared" si="28"/>
        <v>0</v>
      </c>
      <c r="BE65" s="134">
        <f t="shared" si="29"/>
        <v>0</v>
      </c>
      <c r="BF65" s="136">
        <f t="shared" si="30"/>
        <v>0</v>
      </c>
    </row>
    <row r="66" spans="3:58" ht="15.75" outlineLevel="2" x14ac:dyDescent="0.2">
      <c r="C66" s="14">
        <f t="shared" si="37"/>
        <v>52</v>
      </c>
      <c r="D66" s="88"/>
      <c r="E66" s="87"/>
      <c r="F66" s="70"/>
      <c r="G66" s="83"/>
      <c r="H66" s="84"/>
      <c r="I66" s="85"/>
      <c r="J66" s="71"/>
      <c r="K66" s="72"/>
      <c r="L66" s="86"/>
      <c r="M66" s="15" t="str">
        <f>IF(G66="","",IF(L66="SI",G66*(1+'INPUTS Y LISTAS'!$B$15),'Modelo Estadistico'!G66))</f>
        <v/>
      </c>
      <c r="N66" s="15" t="str">
        <f>IF(H66="","",IF(L66="SI",H66*(1+'INPUTS Y LISTAS'!$B$15),'Modelo Estadistico'!H66))</f>
        <v/>
      </c>
      <c r="O66" s="15" t="str">
        <f>IF(I66="","",IF(L66="SI",I66*(1+'INPUTS Y LISTAS'!$B$15),'Modelo Estadistico'!I66))</f>
        <v/>
      </c>
      <c r="P66" s="15" t="str">
        <f>IF(J66="","",IF(L66="SI",J66*(1+'INPUTS Y LISTAS'!$B$15),'Modelo Estadistico'!J66))</f>
        <v/>
      </c>
      <c r="Q66" s="72"/>
      <c r="R66" s="29" t="str">
        <f t="shared" si="0"/>
        <v/>
      </c>
      <c r="S66" s="15" t="str">
        <f t="shared" si="1"/>
        <v/>
      </c>
      <c r="T66" s="15" t="str">
        <f t="shared" si="38"/>
        <v/>
      </c>
      <c r="U66" s="30" t="str">
        <f t="shared" si="39"/>
        <v/>
      </c>
      <c r="V66" s="28" t="str">
        <f t="shared" si="4"/>
        <v/>
      </c>
      <c r="W66" s="16" t="str">
        <f t="shared" si="5"/>
        <v/>
      </c>
      <c r="X66" s="16" t="str">
        <f t="shared" si="6"/>
        <v/>
      </c>
      <c r="Y66" s="16" t="str">
        <f t="shared" si="7"/>
        <v/>
      </c>
      <c r="Z66" s="28" t="str">
        <f t="shared" si="8"/>
        <v/>
      </c>
      <c r="AA66" s="16" t="str">
        <f t="shared" si="9"/>
        <v/>
      </c>
      <c r="AB66" s="16" t="str">
        <f t="shared" si="10"/>
        <v/>
      </c>
      <c r="AC66" s="16" t="str">
        <f>IF(Y66="Incluir Cotización",#REF!,"")</f>
        <v/>
      </c>
      <c r="AD66" s="66" t="str">
        <f t="shared" si="11"/>
        <v/>
      </c>
      <c r="AE66" s="42" t="str">
        <f t="shared" si="12"/>
        <v/>
      </c>
      <c r="AF66" s="42" t="str">
        <f t="shared" si="13"/>
        <v/>
      </c>
      <c r="AG66" s="42" t="str">
        <f t="shared" si="14"/>
        <v/>
      </c>
      <c r="AH66" s="42" t="str">
        <f t="shared" si="15"/>
        <v/>
      </c>
      <c r="AI66" s="42" t="str">
        <f t="shared" si="16"/>
        <v/>
      </c>
      <c r="AJ66" s="65">
        <f t="shared" si="18"/>
        <v>0</v>
      </c>
      <c r="AK66" s="74"/>
      <c r="AL66" s="41">
        <f t="shared" si="42"/>
        <v>0</v>
      </c>
      <c r="AM66" s="39">
        <f t="shared" si="43"/>
        <v>0</v>
      </c>
      <c r="AN66" s="40">
        <f t="shared" si="40"/>
        <v>0</v>
      </c>
      <c r="AO66" s="134">
        <f t="shared" si="41"/>
        <v>0</v>
      </c>
      <c r="AP66" s="17"/>
      <c r="AQ66" s="129"/>
      <c r="AR66" s="130">
        <f t="shared" si="32"/>
        <v>0</v>
      </c>
      <c r="AS66" s="134">
        <f t="shared" si="23"/>
        <v>0</v>
      </c>
      <c r="AT66" s="131">
        <f>+IF($I$7="SI",'INPUTS Y LISTAS'!$B$31,0)</f>
        <v>0</v>
      </c>
      <c r="AU66" s="132"/>
      <c r="AV66" s="130">
        <f t="shared" si="24"/>
        <v>0</v>
      </c>
      <c r="AW66" s="134">
        <f t="shared" si="25"/>
        <v>0</v>
      </c>
      <c r="AX66" s="131">
        <f>+IF($I$7="SI",'INPUTS Y LISTAS'!$B$32,0)</f>
        <v>0</v>
      </c>
      <c r="AY66" s="132"/>
      <c r="AZ66" s="130">
        <f t="shared" si="26"/>
        <v>0</v>
      </c>
      <c r="BA66" s="134">
        <f t="shared" si="27"/>
        <v>0</v>
      </c>
      <c r="BB66" s="131">
        <f>+IF($I$7="SI",'INPUTS Y LISTAS'!$B$33,0)</f>
        <v>0</v>
      </c>
      <c r="BC66" s="132"/>
      <c r="BD66" s="130">
        <f t="shared" si="28"/>
        <v>0</v>
      </c>
      <c r="BE66" s="134">
        <f t="shared" si="29"/>
        <v>0</v>
      </c>
      <c r="BF66" s="136">
        <f t="shared" si="30"/>
        <v>0</v>
      </c>
    </row>
    <row r="67" spans="3:58" ht="15.75" outlineLevel="2" x14ac:dyDescent="0.2">
      <c r="C67" s="14">
        <f t="shared" si="37"/>
        <v>53</v>
      </c>
      <c r="D67" s="88"/>
      <c r="E67" s="87"/>
      <c r="F67" s="70"/>
      <c r="G67" s="83"/>
      <c r="H67" s="84"/>
      <c r="I67" s="85"/>
      <c r="J67" s="71"/>
      <c r="K67" s="72"/>
      <c r="L67" s="86"/>
      <c r="M67" s="15" t="str">
        <f>IF(G67="","",IF(L67="SI",G67*(1+'INPUTS Y LISTAS'!$B$15),'Modelo Estadistico'!G67))</f>
        <v/>
      </c>
      <c r="N67" s="15" t="str">
        <f>IF(H67="","",IF(L67="SI",H67*(1+'INPUTS Y LISTAS'!$B$15),'Modelo Estadistico'!H67))</f>
        <v/>
      </c>
      <c r="O67" s="15" t="str">
        <f>IF(I67="","",IF(L67="SI",I67*(1+'INPUTS Y LISTAS'!$B$15),'Modelo Estadistico'!I67))</f>
        <v/>
      </c>
      <c r="P67" s="15" t="str">
        <f>IF(J67="","",IF(L67="SI",J67*(1+'INPUTS Y LISTAS'!$B$15),'Modelo Estadistico'!J67))</f>
        <v/>
      </c>
      <c r="Q67" s="72"/>
      <c r="R67" s="29" t="str">
        <f t="shared" si="0"/>
        <v/>
      </c>
      <c r="S67" s="15" t="str">
        <f t="shared" si="1"/>
        <v/>
      </c>
      <c r="T67" s="15" t="str">
        <f t="shared" si="38"/>
        <v/>
      </c>
      <c r="U67" s="30" t="str">
        <f t="shared" si="39"/>
        <v/>
      </c>
      <c r="V67" s="28" t="str">
        <f t="shared" si="4"/>
        <v/>
      </c>
      <c r="W67" s="16" t="str">
        <f t="shared" si="5"/>
        <v/>
      </c>
      <c r="X67" s="16" t="str">
        <f t="shared" si="6"/>
        <v/>
      </c>
      <c r="Y67" s="16" t="str">
        <f t="shared" si="7"/>
        <v/>
      </c>
      <c r="Z67" s="28" t="str">
        <f t="shared" si="8"/>
        <v/>
      </c>
      <c r="AA67" s="16" t="str">
        <f t="shared" si="9"/>
        <v/>
      </c>
      <c r="AB67" s="16" t="str">
        <f t="shared" si="10"/>
        <v/>
      </c>
      <c r="AC67" s="16" t="str">
        <f>IF(Y67="Incluir Cotización",#REF!,"")</f>
        <v/>
      </c>
      <c r="AD67" s="66" t="str">
        <f t="shared" si="11"/>
        <v/>
      </c>
      <c r="AE67" s="42" t="str">
        <f t="shared" si="12"/>
        <v/>
      </c>
      <c r="AF67" s="42" t="str">
        <f t="shared" si="13"/>
        <v/>
      </c>
      <c r="AG67" s="42" t="str">
        <f t="shared" si="14"/>
        <v/>
      </c>
      <c r="AH67" s="42" t="str">
        <f t="shared" si="15"/>
        <v/>
      </c>
      <c r="AI67" s="42" t="str">
        <f t="shared" si="16"/>
        <v/>
      </c>
      <c r="AJ67" s="65">
        <f t="shared" si="18"/>
        <v>0</v>
      </c>
      <c r="AK67" s="74"/>
      <c r="AL67" s="41">
        <f t="shared" si="42"/>
        <v>0</v>
      </c>
      <c r="AM67" s="39">
        <f t="shared" si="43"/>
        <v>0</v>
      </c>
      <c r="AN67" s="40">
        <f t="shared" si="40"/>
        <v>0</v>
      </c>
      <c r="AO67" s="134">
        <f t="shared" si="41"/>
        <v>0</v>
      </c>
      <c r="AP67" s="17"/>
      <c r="AQ67" s="129"/>
      <c r="AR67" s="130">
        <f t="shared" si="32"/>
        <v>0</v>
      </c>
      <c r="AS67" s="134">
        <f t="shared" si="23"/>
        <v>0</v>
      </c>
      <c r="AT67" s="131">
        <f>+IF($I$7="SI",'INPUTS Y LISTAS'!$B$31,0)</f>
        <v>0</v>
      </c>
      <c r="AU67" s="132"/>
      <c r="AV67" s="130">
        <f t="shared" si="24"/>
        <v>0</v>
      </c>
      <c r="AW67" s="134">
        <f t="shared" si="25"/>
        <v>0</v>
      </c>
      <c r="AX67" s="131">
        <f>+IF($I$7="SI",'INPUTS Y LISTAS'!$B$32,0)</f>
        <v>0</v>
      </c>
      <c r="AY67" s="132"/>
      <c r="AZ67" s="130">
        <f t="shared" si="26"/>
        <v>0</v>
      </c>
      <c r="BA67" s="134">
        <f t="shared" si="27"/>
        <v>0</v>
      </c>
      <c r="BB67" s="131">
        <f>+IF($I$7="SI",'INPUTS Y LISTAS'!$B$33,0)</f>
        <v>0</v>
      </c>
      <c r="BC67" s="132"/>
      <c r="BD67" s="130">
        <f t="shared" si="28"/>
        <v>0</v>
      </c>
      <c r="BE67" s="134">
        <f t="shared" si="29"/>
        <v>0</v>
      </c>
      <c r="BF67" s="136">
        <f t="shared" si="30"/>
        <v>0</v>
      </c>
    </row>
    <row r="68" spans="3:58" ht="15.75" outlineLevel="2" x14ac:dyDescent="0.2">
      <c r="C68" s="14">
        <f t="shared" si="37"/>
        <v>54</v>
      </c>
      <c r="D68" s="88"/>
      <c r="E68" s="87"/>
      <c r="F68" s="70"/>
      <c r="G68" s="83"/>
      <c r="H68" s="84"/>
      <c r="I68" s="85"/>
      <c r="J68" s="71"/>
      <c r="K68" s="72"/>
      <c r="L68" s="86"/>
      <c r="M68" s="15" t="str">
        <f>IF(G68="","",IF(L68="SI",G68*(1+'INPUTS Y LISTAS'!$B$15),'Modelo Estadistico'!G68))</f>
        <v/>
      </c>
      <c r="N68" s="15" t="str">
        <f>IF(H68="","",IF(L68="SI",H68*(1+'INPUTS Y LISTAS'!$B$15),'Modelo Estadistico'!H68))</f>
        <v/>
      </c>
      <c r="O68" s="15" t="str">
        <f>IF(I68="","",IF(L68="SI",I68*(1+'INPUTS Y LISTAS'!$B$15),'Modelo Estadistico'!I68))</f>
        <v/>
      </c>
      <c r="P68" s="15" t="str">
        <f>IF(J68="","",IF(L68="SI",J68*(1+'INPUTS Y LISTAS'!$B$15),'Modelo Estadistico'!J68))</f>
        <v/>
      </c>
      <c r="Q68" s="72"/>
      <c r="R68" s="29" t="str">
        <f t="shared" si="0"/>
        <v/>
      </c>
      <c r="S68" s="15" t="str">
        <f t="shared" si="1"/>
        <v/>
      </c>
      <c r="T68" s="15" t="str">
        <f t="shared" si="38"/>
        <v/>
      </c>
      <c r="U68" s="30" t="str">
        <f t="shared" si="39"/>
        <v/>
      </c>
      <c r="V68" s="28" t="str">
        <f t="shared" si="4"/>
        <v/>
      </c>
      <c r="W68" s="16" t="str">
        <f t="shared" si="5"/>
        <v/>
      </c>
      <c r="X68" s="16" t="str">
        <f t="shared" si="6"/>
        <v/>
      </c>
      <c r="Y68" s="16" t="str">
        <f t="shared" si="7"/>
        <v/>
      </c>
      <c r="Z68" s="28" t="str">
        <f t="shared" si="8"/>
        <v/>
      </c>
      <c r="AA68" s="16" t="str">
        <f t="shared" si="9"/>
        <v/>
      </c>
      <c r="AB68" s="16" t="str">
        <f t="shared" si="10"/>
        <v/>
      </c>
      <c r="AC68" s="16" t="str">
        <f>IF(Y68="Incluir Cotización",#REF!,"")</f>
        <v/>
      </c>
      <c r="AD68" s="66" t="str">
        <f t="shared" si="11"/>
        <v/>
      </c>
      <c r="AE68" s="42" t="str">
        <f t="shared" si="12"/>
        <v/>
      </c>
      <c r="AF68" s="42" t="str">
        <f t="shared" si="13"/>
        <v/>
      </c>
      <c r="AG68" s="42" t="str">
        <f t="shared" si="14"/>
        <v/>
      </c>
      <c r="AH68" s="42" t="str">
        <f t="shared" si="15"/>
        <v/>
      </c>
      <c r="AI68" s="42" t="str">
        <f t="shared" si="16"/>
        <v/>
      </c>
      <c r="AJ68" s="65">
        <f t="shared" si="18"/>
        <v>0</v>
      </c>
      <c r="AK68" s="74"/>
      <c r="AL68" s="41">
        <f t="shared" si="42"/>
        <v>0</v>
      </c>
      <c r="AM68" s="39">
        <f t="shared" si="43"/>
        <v>0</v>
      </c>
      <c r="AN68" s="40">
        <f t="shared" si="40"/>
        <v>0</v>
      </c>
      <c r="AO68" s="134">
        <f t="shared" si="41"/>
        <v>0</v>
      </c>
      <c r="AP68" s="17"/>
      <c r="AQ68" s="129"/>
      <c r="AR68" s="130">
        <f t="shared" si="32"/>
        <v>0</v>
      </c>
      <c r="AS68" s="134">
        <f t="shared" si="23"/>
        <v>0</v>
      </c>
      <c r="AT68" s="131">
        <f>+IF($I$7="SI",'INPUTS Y LISTAS'!$B$31,0)</f>
        <v>0</v>
      </c>
      <c r="AU68" s="132"/>
      <c r="AV68" s="130">
        <f t="shared" si="24"/>
        <v>0</v>
      </c>
      <c r="AW68" s="134">
        <f t="shared" si="25"/>
        <v>0</v>
      </c>
      <c r="AX68" s="131">
        <f>+IF($I$7="SI",'INPUTS Y LISTAS'!$B$32,0)</f>
        <v>0</v>
      </c>
      <c r="AY68" s="132"/>
      <c r="AZ68" s="130">
        <f t="shared" si="26"/>
        <v>0</v>
      </c>
      <c r="BA68" s="134">
        <f t="shared" si="27"/>
        <v>0</v>
      </c>
      <c r="BB68" s="131">
        <f>+IF($I$7="SI",'INPUTS Y LISTAS'!$B$33,0)</f>
        <v>0</v>
      </c>
      <c r="BC68" s="132"/>
      <c r="BD68" s="130">
        <f t="shared" si="28"/>
        <v>0</v>
      </c>
      <c r="BE68" s="134">
        <f t="shared" si="29"/>
        <v>0</v>
      </c>
      <c r="BF68" s="136">
        <f t="shared" si="30"/>
        <v>0</v>
      </c>
    </row>
    <row r="69" spans="3:58" ht="15.75" outlineLevel="2" x14ac:dyDescent="0.2">
      <c r="C69" s="14">
        <f t="shared" si="37"/>
        <v>55</v>
      </c>
      <c r="D69" s="89"/>
      <c r="E69" s="87"/>
      <c r="F69" s="70"/>
      <c r="G69" s="83"/>
      <c r="H69" s="84"/>
      <c r="I69" s="85"/>
      <c r="J69" s="71"/>
      <c r="K69" s="72"/>
      <c r="L69" s="86"/>
      <c r="M69" s="15" t="str">
        <f>IF(G69="","",IF(L69="SI",G69*(1+'INPUTS Y LISTAS'!$B$15),'Modelo Estadistico'!G69))</f>
        <v/>
      </c>
      <c r="N69" s="15" t="str">
        <f>IF(H69="","",IF(L69="SI",H69*(1+'INPUTS Y LISTAS'!$B$15),'Modelo Estadistico'!H69))</f>
        <v/>
      </c>
      <c r="O69" s="15" t="str">
        <f>IF(I69="","",IF(L69="SI",I69*(1+'INPUTS Y LISTAS'!$B$15),'Modelo Estadistico'!I69))</f>
        <v/>
      </c>
      <c r="P69" s="15" t="str">
        <f>IF(J69="","",IF(L69="SI",J69*(1+'INPUTS Y LISTAS'!$B$15),'Modelo Estadistico'!J69))</f>
        <v/>
      </c>
      <c r="Q69" s="72"/>
      <c r="R69" s="29" t="str">
        <f t="shared" si="0"/>
        <v/>
      </c>
      <c r="S69" s="15" t="str">
        <f t="shared" si="1"/>
        <v/>
      </c>
      <c r="T69" s="15" t="str">
        <f t="shared" si="38"/>
        <v/>
      </c>
      <c r="U69" s="30" t="str">
        <f t="shared" si="39"/>
        <v/>
      </c>
      <c r="V69" s="28" t="str">
        <f t="shared" si="4"/>
        <v/>
      </c>
      <c r="W69" s="16" t="str">
        <f t="shared" si="5"/>
        <v/>
      </c>
      <c r="X69" s="16" t="str">
        <f t="shared" si="6"/>
        <v/>
      </c>
      <c r="Y69" s="16" t="str">
        <f t="shared" si="7"/>
        <v/>
      </c>
      <c r="Z69" s="28" t="str">
        <f t="shared" si="8"/>
        <v/>
      </c>
      <c r="AA69" s="16" t="str">
        <f t="shared" si="9"/>
        <v/>
      </c>
      <c r="AB69" s="16" t="str">
        <f t="shared" si="10"/>
        <v/>
      </c>
      <c r="AC69" s="16" t="str">
        <f>IF(Y69="Incluir Cotización",#REF!,"")</f>
        <v/>
      </c>
      <c r="AD69" s="66" t="str">
        <f t="shared" si="11"/>
        <v/>
      </c>
      <c r="AE69" s="42" t="str">
        <f t="shared" si="12"/>
        <v/>
      </c>
      <c r="AF69" s="42" t="str">
        <f t="shared" si="13"/>
        <v/>
      </c>
      <c r="AG69" s="42" t="str">
        <f t="shared" si="14"/>
        <v/>
      </c>
      <c r="AH69" s="42" t="str">
        <f t="shared" si="15"/>
        <v/>
      </c>
      <c r="AI69" s="42" t="str">
        <f t="shared" si="16"/>
        <v/>
      </c>
      <c r="AJ69" s="65">
        <f t="shared" si="18"/>
        <v>0</v>
      </c>
      <c r="AK69" s="74"/>
      <c r="AL69" s="41">
        <f t="shared" si="42"/>
        <v>0</v>
      </c>
      <c r="AM69" s="39">
        <f t="shared" si="43"/>
        <v>0</v>
      </c>
      <c r="AN69" s="40">
        <f t="shared" si="40"/>
        <v>0</v>
      </c>
      <c r="AO69" s="134">
        <f t="shared" si="41"/>
        <v>0</v>
      </c>
      <c r="AP69" s="17"/>
      <c r="AQ69" s="129"/>
      <c r="AR69" s="130">
        <f t="shared" si="32"/>
        <v>0</v>
      </c>
      <c r="AS69" s="134">
        <f t="shared" si="23"/>
        <v>0</v>
      </c>
      <c r="AT69" s="131">
        <f>+IF($I$7="SI",'INPUTS Y LISTAS'!$B$31,0)</f>
        <v>0</v>
      </c>
      <c r="AU69" s="132"/>
      <c r="AV69" s="130">
        <f t="shared" si="24"/>
        <v>0</v>
      </c>
      <c r="AW69" s="134">
        <f t="shared" si="25"/>
        <v>0</v>
      </c>
      <c r="AX69" s="131">
        <f>+IF($I$7="SI",'INPUTS Y LISTAS'!$B$32,0)</f>
        <v>0</v>
      </c>
      <c r="AY69" s="132"/>
      <c r="AZ69" s="130">
        <f t="shared" si="26"/>
        <v>0</v>
      </c>
      <c r="BA69" s="134">
        <f t="shared" si="27"/>
        <v>0</v>
      </c>
      <c r="BB69" s="131">
        <f>+IF($I$7="SI",'INPUTS Y LISTAS'!$B$33,0)</f>
        <v>0</v>
      </c>
      <c r="BC69" s="132"/>
      <c r="BD69" s="130">
        <f t="shared" si="28"/>
        <v>0</v>
      </c>
      <c r="BE69" s="134">
        <f t="shared" si="29"/>
        <v>0</v>
      </c>
      <c r="BF69" s="136">
        <f t="shared" si="30"/>
        <v>0</v>
      </c>
    </row>
    <row r="70" spans="3:58" ht="15.75" outlineLevel="2" x14ac:dyDescent="0.2">
      <c r="C70" s="14">
        <f t="shared" si="37"/>
        <v>56</v>
      </c>
      <c r="D70" s="88"/>
      <c r="E70" s="87"/>
      <c r="F70" s="70"/>
      <c r="G70" s="83"/>
      <c r="H70" s="84"/>
      <c r="I70" s="85"/>
      <c r="J70" s="71"/>
      <c r="K70" s="72"/>
      <c r="L70" s="86"/>
      <c r="M70" s="15" t="str">
        <f>IF(G70="","",IF(L70="SI",G70*(1+'INPUTS Y LISTAS'!$B$15),'Modelo Estadistico'!G70))</f>
        <v/>
      </c>
      <c r="N70" s="15" t="str">
        <f>IF(H70="","",IF(L70="SI",H70*(1+'INPUTS Y LISTAS'!$B$15),'Modelo Estadistico'!H70))</f>
        <v/>
      </c>
      <c r="O70" s="15" t="str">
        <f>IF(I70="","",IF(L70="SI",I70*(1+'INPUTS Y LISTAS'!$B$15),'Modelo Estadistico'!I70))</f>
        <v/>
      </c>
      <c r="P70" s="15" t="str">
        <f>IF(J70="","",IF(L70="SI",J70*(1+'INPUTS Y LISTAS'!$B$15),'Modelo Estadistico'!J70))</f>
        <v/>
      </c>
      <c r="Q70" s="72"/>
      <c r="R70" s="29" t="str">
        <f t="shared" si="0"/>
        <v/>
      </c>
      <c r="S70" s="15" t="str">
        <f t="shared" si="1"/>
        <v/>
      </c>
      <c r="T70" s="15" t="str">
        <f t="shared" si="38"/>
        <v/>
      </c>
      <c r="U70" s="30" t="str">
        <f t="shared" si="39"/>
        <v/>
      </c>
      <c r="V70" s="28" t="str">
        <f t="shared" si="4"/>
        <v/>
      </c>
      <c r="W70" s="16" t="str">
        <f t="shared" si="5"/>
        <v/>
      </c>
      <c r="X70" s="16" t="str">
        <f t="shared" si="6"/>
        <v/>
      </c>
      <c r="Y70" s="16" t="str">
        <f t="shared" si="7"/>
        <v/>
      </c>
      <c r="Z70" s="28" t="str">
        <f t="shared" si="8"/>
        <v/>
      </c>
      <c r="AA70" s="16" t="str">
        <f t="shared" si="9"/>
        <v/>
      </c>
      <c r="AB70" s="16" t="str">
        <f t="shared" si="10"/>
        <v/>
      </c>
      <c r="AC70" s="16" t="str">
        <f>IF(Y70="Incluir Cotización",#REF!,"")</f>
        <v/>
      </c>
      <c r="AD70" s="66" t="str">
        <f t="shared" si="11"/>
        <v/>
      </c>
      <c r="AE70" s="42" t="str">
        <f t="shared" si="12"/>
        <v/>
      </c>
      <c r="AF70" s="42" t="str">
        <f t="shared" si="13"/>
        <v/>
      </c>
      <c r="AG70" s="42" t="str">
        <f t="shared" si="14"/>
        <v/>
      </c>
      <c r="AH70" s="42" t="str">
        <f t="shared" si="15"/>
        <v/>
      </c>
      <c r="AI70" s="42" t="str">
        <f t="shared" si="16"/>
        <v/>
      </c>
      <c r="AJ70" s="65">
        <f t="shared" si="18"/>
        <v>0</v>
      </c>
      <c r="AK70" s="74"/>
      <c r="AL70" s="41">
        <f t="shared" si="42"/>
        <v>0</v>
      </c>
      <c r="AM70" s="39">
        <f t="shared" si="43"/>
        <v>0</v>
      </c>
      <c r="AN70" s="40">
        <f t="shared" si="40"/>
        <v>0</v>
      </c>
      <c r="AO70" s="134">
        <f t="shared" si="41"/>
        <v>0</v>
      </c>
      <c r="AP70" s="17"/>
      <c r="AQ70" s="129"/>
      <c r="AR70" s="130">
        <f t="shared" si="32"/>
        <v>0</v>
      </c>
      <c r="AS70" s="134">
        <f t="shared" si="23"/>
        <v>0</v>
      </c>
      <c r="AT70" s="131">
        <f>+IF($I$7="SI",'INPUTS Y LISTAS'!$B$31,0)</f>
        <v>0</v>
      </c>
      <c r="AU70" s="132"/>
      <c r="AV70" s="130">
        <f t="shared" si="24"/>
        <v>0</v>
      </c>
      <c r="AW70" s="134">
        <f t="shared" si="25"/>
        <v>0</v>
      </c>
      <c r="AX70" s="131">
        <f>+IF($I$7="SI",'INPUTS Y LISTAS'!$B$32,0)</f>
        <v>0</v>
      </c>
      <c r="AY70" s="132"/>
      <c r="AZ70" s="130">
        <f t="shared" si="26"/>
        <v>0</v>
      </c>
      <c r="BA70" s="134">
        <f t="shared" si="27"/>
        <v>0</v>
      </c>
      <c r="BB70" s="131">
        <f>+IF($I$7="SI",'INPUTS Y LISTAS'!$B$33,0)</f>
        <v>0</v>
      </c>
      <c r="BC70" s="132"/>
      <c r="BD70" s="130">
        <f t="shared" si="28"/>
        <v>0</v>
      </c>
      <c r="BE70" s="134">
        <f t="shared" si="29"/>
        <v>0</v>
      </c>
      <c r="BF70" s="136">
        <f t="shared" si="30"/>
        <v>0</v>
      </c>
    </row>
    <row r="71" spans="3:58" ht="15.75" outlineLevel="2" x14ac:dyDescent="0.2">
      <c r="C71" s="14">
        <f t="shared" si="37"/>
        <v>57</v>
      </c>
      <c r="D71" s="88"/>
      <c r="E71" s="87"/>
      <c r="F71" s="70"/>
      <c r="G71" s="83"/>
      <c r="H71" s="84"/>
      <c r="I71" s="85"/>
      <c r="J71" s="71"/>
      <c r="K71" s="72"/>
      <c r="L71" s="86"/>
      <c r="M71" s="15" t="str">
        <f>IF(G71="","",IF(L71="SI",G71*(1+'INPUTS Y LISTAS'!$B$15),'Modelo Estadistico'!G71))</f>
        <v/>
      </c>
      <c r="N71" s="15" t="str">
        <f>IF(H71="","",IF(L71="SI",H71*(1+'INPUTS Y LISTAS'!$B$15),'Modelo Estadistico'!H71))</f>
        <v/>
      </c>
      <c r="O71" s="15" t="str">
        <f>IF(I71="","",IF(L71="SI",I71*(1+'INPUTS Y LISTAS'!$B$15),'Modelo Estadistico'!I71))</f>
        <v/>
      </c>
      <c r="P71" s="15" t="str">
        <f>IF(J71="","",IF(L71="SI",J71*(1+'INPUTS Y LISTAS'!$B$15),'Modelo Estadistico'!J71))</f>
        <v/>
      </c>
      <c r="Q71" s="72"/>
      <c r="R71" s="29" t="str">
        <f t="shared" si="0"/>
        <v/>
      </c>
      <c r="S71" s="15" t="str">
        <f t="shared" si="1"/>
        <v/>
      </c>
      <c r="T71" s="15" t="str">
        <f t="shared" si="38"/>
        <v/>
      </c>
      <c r="U71" s="30" t="str">
        <f t="shared" si="39"/>
        <v/>
      </c>
      <c r="V71" s="28" t="str">
        <f t="shared" si="4"/>
        <v/>
      </c>
      <c r="W71" s="16" t="str">
        <f t="shared" si="5"/>
        <v/>
      </c>
      <c r="X71" s="16" t="str">
        <f t="shared" si="6"/>
        <v/>
      </c>
      <c r="Y71" s="16" t="str">
        <f t="shared" si="7"/>
        <v/>
      </c>
      <c r="Z71" s="28" t="str">
        <f t="shared" si="8"/>
        <v/>
      </c>
      <c r="AA71" s="16" t="str">
        <f t="shared" si="9"/>
        <v/>
      </c>
      <c r="AB71" s="16" t="str">
        <f t="shared" si="10"/>
        <v/>
      </c>
      <c r="AC71" s="16" t="str">
        <f>IF(Y71="Incluir Cotización",#REF!,"")</f>
        <v/>
      </c>
      <c r="AD71" s="66" t="str">
        <f t="shared" si="11"/>
        <v/>
      </c>
      <c r="AE71" s="42" t="str">
        <f t="shared" si="12"/>
        <v/>
      </c>
      <c r="AF71" s="42" t="str">
        <f t="shared" si="13"/>
        <v/>
      </c>
      <c r="AG71" s="42" t="str">
        <f t="shared" si="14"/>
        <v/>
      </c>
      <c r="AH71" s="42" t="str">
        <f t="shared" si="15"/>
        <v/>
      </c>
      <c r="AI71" s="42" t="str">
        <f t="shared" si="16"/>
        <v/>
      </c>
      <c r="AJ71" s="65">
        <f t="shared" si="18"/>
        <v>0</v>
      </c>
      <c r="AK71" s="74"/>
      <c r="AL71" s="41">
        <f t="shared" si="42"/>
        <v>0</v>
      </c>
      <c r="AM71" s="39">
        <f t="shared" si="43"/>
        <v>0</v>
      </c>
      <c r="AN71" s="40">
        <f t="shared" si="40"/>
        <v>0</v>
      </c>
      <c r="AO71" s="134">
        <f t="shared" si="41"/>
        <v>0</v>
      </c>
      <c r="AP71" s="17"/>
      <c r="AQ71" s="129"/>
      <c r="AR71" s="130">
        <f t="shared" si="32"/>
        <v>0</v>
      </c>
      <c r="AS71" s="134">
        <f t="shared" si="23"/>
        <v>0</v>
      </c>
      <c r="AT71" s="131">
        <f>+IF($I$7="SI",'INPUTS Y LISTAS'!$B$31,0)</f>
        <v>0</v>
      </c>
      <c r="AU71" s="132"/>
      <c r="AV71" s="130">
        <f t="shared" si="24"/>
        <v>0</v>
      </c>
      <c r="AW71" s="134">
        <f t="shared" si="25"/>
        <v>0</v>
      </c>
      <c r="AX71" s="131">
        <f>+IF($I$7="SI",'INPUTS Y LISTAS'!$B$32,0)</f>
        <v>0</v>
      </c>
      <c r="AY71" s="132"/>
      <c r="AZ71" s="130">
        <f t="shared" si="26"/>
        <v>0</v>
      </c>
      <c r="BA71" s="134">
        <f t="shared" si="27"/>
        <v>0</v>
      </c>
      <c r="BB71" s="131">
        <f>+IF($I$7="SI",'INPUTS Y LISTAS'!$B$33,0)</f>
        <v>0</v>
      </c>
      <c r="BC71" s="132"/>
      <c r="BD71" s="130">
        <f t="shared" si="28"/>
        <v>0</v>
      </c>
      <c r="BE71" s="134">
        <f t="shared" si="29"/>
        <v>0</v>
      </c>
      <c r="BF71" s="136">
        <f t="shared" si="30"/>
        <v>0</v>
      </c>
    </row>
    <row r="72" spans="3:58" ht="15.75" outlineLevel="2" x14ac:dyDescent="0.2">
      <c r="C72" s="14">
        <f t="shared" si="37"/>
        <v>58</v>
      </c>
      <c r="D72" s="88"/>
      <c r="E72" s="87"/>
      <c r="F72" s="70"/>
      <c r="G72" s="83"/>
      <c r="H72" s="84"/>
      <c r="I72" s="85"/>
      <c r="J72" s="71"/>
      <c r="K72" s="72"/>
      <c r="L72" s="86"/>
      <c r="M72" s="15" t="str">
        <f>IF(G72="","",IF(L72="SI",G72*(1+'INPUTS Y LISTAS'!$B$15),'Modelo Estadistico'!G72))</f>
        <v/>
      </c>
      <c r="N72" s="15" t="str">
        <f>IF(H72="","",IF(L72="SI",H72*(1+'INPUTS Y LISTAS'!$B$15),'Modelo Estadistico'!H72))</f>
        <v/>
      </c>
      <c r="O72" s="15" t="str">
        <f>IF(I72="","",IF(L72="SI",I72*(1+'INPUTS Y LISTAS'!$B$15),'Modelo Estadistico'!I72))</f>
        <v/>
      </c>
      <c r="P72" s="15" t="str">
        <f>IF(J72="","",IF(L72="SI",J72*(1+'INPUTS Y LISTAS'!$B$15),'Modelo Estadistico'!J72))</f>
        <v/>
      </c>
      <c r="Q72" s="72"/>
      <c r="R72" s="29" t="str">
        <f t="shared" si="0"/>
        <v/>
      </c>
      <c r="S72" s="15" t="str">
        <f t="shared" si="1"/>
        <v/>
      </c>
      <c r="T72" s="15" t="str">
        <f t="shared" si="38"/>
        <v/>
      </c>
      <c r="U72" s="30" t="str">
        <f t="shared" si="39"/>
        <v/>
      </c>
      <c r="V72" s="28" t="str">
        <f t="shared" si="4"/>
        <v/>
      </c>
      <c r="W72" s="16" t="str">
        <f t="shared" si="5"/>
        <v/>
      </c>
      <c r="X72" s="16" t="str">
        <f t="shared" si="6"/>
        <v/>
      </c>
      <c r="Y72" s="16" t="str">
        <f t="shared" si="7"/>
        <v/>
      </c>
      <c r="Z72" s="28" t="str">
        <f t="shared" si="8"/>
        <v/>
      </c>
      <c r="AA72" s="16" t="str">
        <f t="shared" si="9"/>
        <v/>
      </c>
      <c r="AB72" s="16" t="str">
        <f t="shared" si="10"/>
        <v/>
      </c>
      <c r="AC72" s="16" t="str">
        <f>IF(Y72="Incluir Cotización",#REF!,"")</f>
        <v/>
      </c>
      <c r="AD72" s="66" t="str">
        <f t="shared" si="11"/>
        <v/>
      </c>
      <c r="AE72" s="42" t="str">
        <f t="shared" si="12"/>
        <v/>
      </c>
      <c r="AF72" s="42" t="str">
        <f t="shared" si="13"/>
        <v/>
      </c>
      <c r="AG72" s="42" t="str">
        <f t="shared" si="14"/>
        <v/>
      </c>
      <c r="AH72" s="42" t="str">
        <f t="shared" si="15"/>
        <v/>
      </c>
      <c r="AI72" s="42" t="str">
        <f t="shared" si="16"/>
        <v/>
      </c>
      <c r="AJ72" s="65">
        <f t="shared" si="18"/>
        <v>0</v>
      </c>
      <c r="AK72" s="74"/>
      <c r="AL72" s="41">
        <f t="shared" si="42"/>
        <v>0</v>
      </c>
      <c r="AM72" s="39">
        <f t="shared" si="43"/>
        <v>0</v>
      </c>
      <c r="AN72" s="40">
        <f t="shared" si="40"/>
        <v>0</v>
      </c>
      <c r="AO72" s="134">
        <f t="shared" si="41"/>
        <v>0</v>
      </c>
      <c r="AP72" s="17"/>
      <c r="AQ72" s="129"/>
      <c r="AR72" s="130">
        <f t="shared" si="32"/>
        <v>0</v>
      </c>
      <c r="AS72" s="134">
        <f t="shared" si="23"/>
        <v>0</v>
      </c>
      <c r="AT72" s="131">
        <f>+IF($I$7="SI",'INPUTS Y LISTAS'!$B$31,0)</f>
        <v>0</v>
      </c>
      <c r="AU72" s="132"/>
      <c r="AV72" s="130">
        <f t="shared" si="24"/>
        <v>0</v>
      </c>
      <c r="AW72" s="134">
        <f t="shared" si="25"/>
        <v>0</v>
      </c>
      <c r="AX72" s="131">
        <f>+IF($I$7="SI",'INPUTS Y LISTAS'!$B$32,0)</f>
        <v>0</v>
      </c>
      <c r="AY72" s="132"/>
      <c r="AZ72" s="130">
        <f t="shared" si="26"/>
        <v>0</v>
      </c>
      <c r="BA72" s="134">
        <f t="shared" si="27"/>
        <v>0</v>
      </c>
      <c r="BB72" s="131">
        <f>+IF($I$7="SI",'INPUTS Y LISTAS'!$B$33,0)</f>
        <v>0</v>
      </c>
      <c r="BC72" s="132"/>
      <c r="BD72" s="130">
        <f t="shared" si="28"/>
        <v>0</v>
      </c>
      <c r="BE72" s="134">
        <f t="shared" si="29"/>
        <v>0</v>
      </c>
      <c r="BF72" s="136">
        <f t="shared" si="30"/>
        <v>0</v>
      </c>
    </row>
    <row r="73" spans="3:58" ht="15.75" outlineLevel="2" x14ac:dyDescent="0.2">
      <c r="C73" s="14">
        <f t="shared" si="37"/>
        <v>59</v>
      </c>
      <c r="D73" s="88"/>
      <c r="E73" s="87"/>
      <c r="F73" s="70"/>
      <c r="G73" s="83"/>
      <c r="H73" s="84"/>
      <c r="I73" s="85"/>
      <c r="J73" s="71"/>
      <c r="K73" s="72"/>
      <c r="L73" s="86"/>
      <c r="M73" s="15" t="str">
        <f>IF(G73="","",IF(L73="SI",G73*(1+'INPUTS Y LISTAS'!$B$15),'Modelo Estadistico'!G73))</f>
        <v/>
      </c>
      <c r="N73" s="15" t="str">
        <f>IF(H73="","",IF(L73="SI",H73*(1+'INPUTS Y LISTAS'!$B$15),'Modelo Estadistico'!H73))</f>
        <v/>
      </c>
      <c r="O73" s="15" t="str">
        <f>IF(I73="","",IF(L73="SI",I73*(1+'INPUTS Y LISTAS'!$B$15),'Modelo Estadistico'!I73))</f>
        <v/>
      </c>
      <c r="P73" s="15" t="str">
        <f>IF(J73="","",IF(L73="SI",J73*(1+'INPUTS Y LISTAS'!$B$15),'Modelo Estadistico'!J73))</f>
        <v/>
      </c>
      <c r="Q73" s="72"/>
      <c r="R73" s="29" t="str">
        <f t="shared" si="0"/>
        <v/>
      </c>
      <c r="S73" s="15" t="str">
        <f t="shared" si="1"/>
        <v/>
      </c>
      <c r="T73" s="15" t="str">
        <f t="shared" si="38"/>
        <v/>
      </c>
      <c r="U73" s="30" t="str">
        <f t="shared" si="39"/>
        <v/>
      </c>
      <c r="V73" s="28" t="str">
        <f t="shared" si="4"/>
        <v/>
      </c>
      <c r="W73" s="16" t="str">
        <f t="shared" si="5"/>
        <v/>
      </c>
      <c r="X73" s="16" t="str">
        <f t="shared" si="6"/>
        <v/>
      </c>
      <c r="Y73" s="16" t="str">
        <f t="shared" si="7"/>
        <v/>
      </c>
      <c r="Z73" s="28" t="str">
        <f t="shared" si="8"/>
        <v/>
      </c>
      <c r="AA73" s="16" t="str">
        <f t="shared" si="9"/>
        <v/>
      </c>
      <c r="AB73" s="16" t="str">
        <f t="shared" si="10"/>
        <v/>
      </c>
      <c r="AC73" s="16" t="str">
        <f>IF(Y73="Incluir Cotización",#REF!,"")</f>
        <v/>
      </c>
      <c r="AD73" s="66" t="str">
        <f t="shared" si="11"/>
        <v/>
      </c>
      <c r="AE73" s="42" t="str">
        <f t="shared" si="12"/>
        <v/>
      </c>
      <c r="AF73" s="42" t="str">
        <f t="shared" si="13"/>
        <v/>
      </c>
      <c r="AG73" s="42" t="str">
        <f t="shared" si="14"/>
        <v/>
      </c>
      <c r="AH73" s="42" t="str">
        <f t="shared" si="15"/>
        <v/>
      </c>
      <c r="AI73" s="42" t="str">
        <f t="shared" si="16"/>
        <v/>
      </c>
      <c r="AJ73" s="65">
        <f t="shared" si="18"/>
        <v>0</v>
      </c>
      <c r="AK73" s="74"/>
      <c r="AL73" s="41">
        <f t="shared" si="42"/>
        <v>0</v>
      </c>
      <c r="AM73" s="39">
        <f t="shared" si="43"/>
        <v>0</v>
      </c>
      <c r="AN73" s="40">
        <f t="shared" si="40"/>
        <v>0</v>
      </c>
      <c r="AO73" s="134">
        <f t="shared" si="41"/>
        <v>0</v>
      </c>
      <c r="AP73" s="17"/>
      <c r="AQ73" s="129"/>
      <c r="AR73" s="130">
        <f t="shared" si="32"/>
        <v>0</v>
      </c>
      <c r="AS73" s="134">
        <f t="shared" si="23"/>
        <v>0</v>
      </c>
      <c r="AT73" s="131">
        <f>+IF($I$7="SI",'INPUTS Y LISTAS'!$B$31,0)</f>
        <v>0</v>
      </c>
      <c r="AU73" s="132"/>
      <c r="AV73" s="130">
        <f t="shared" si="24"/>
        <v>0</v>
      </c>
      <c r="AW73" s="134">
        <f t="shared" si="25"/>
        <v>0</v>
      </c>
      <c r="AX73" s="131">
        <f>+IF($I$7="SI",'INPUTS Y LISTAS'!$B$32,0)</f>
        <v>0</v>
      </c>
      <c r="AY73" s="132"/>
      <c r="AZ73" s="130">
        <f t="shared" si="26"/>
        <v>0</v>
      </c>
      <c r="BA73" s="134">
        <f t="shared" si="27"/>
        <v>0</v>
      </c>
      <c r="BB73" s="131">
        <f>+IF($I$7="SI",'INPUTS Y LISTAS'!$B$33,0)</f>
        <v>0</v>
      </c>
      <c r="BC73" s="132"/>
      <c r="BD73" s="130">
        <f t="shared" si="28"/>
        <v>0</v>
      </c>
      <c r="BE73" s="134">
        <f t="shared" si="29"/>
        <v>0</v>
      </c>
      <c r="BF73" s="136">
        <f t="shared" si="30"/>
        <v>0</v>
      </c>
    </row>
    <row r="74" spans="3:58" ht="15.75" outlineLevel="2" x14ac:dyDescent="0.2">
      <c r="C74" s="14">
        <f t="shared" si="37"/>
        <v>60</v>
      </c>
      <c r="D74" s="88"/>
      <c r="E74" s="87"/>
      <c r="F74" s="70"/>
      <c r="G74" s="83"/>
      <c r="H74" s="84"/>
      <c r="I74" s="85"/>
      <c r="J74" s="71"/>
      <c r="K74" s="72"/>
      <c r="L74" s="86"/>
      <c r="M74" s="15" t="str">
        <f>IF(G74="","",IF(L74="SI",G74*(1+'INPUTS Y LISTAS'!$B$15),'Modelo Estadistico'!G74))</f>
        <v/>
      </c>
      <c r="N74" s="15" t="str">
        <f>IF(H74="","",IF(L74="SI",H74*(1+'INPUTS Y LISTAS'!$B$15),'Modelo Estadistico'!H74))</f>
        <v/>
      </c>
      <c r="O74" s="15" t="str">
        <f>IF(I74="","",IF(L74="SI",I74*(1+'INPUTS Y LISTAS'!$B$15),'Modelo Estadistico'!I74))</f>
        <v/>
      </c>
      <c r="P74" s="15" t="str">
        <f>IF(J74="","",IF(L74="SI",J74*(1+'INPUTS Y LISTAS'!$B$15),'Modelo Estadistico'!J74))</f>
        <v/>
      </c>
      <c r="Q74" s="72"/>
      <c r="R74" s="29" t="str">
        <f t="shared" si="0"/>
        <v/>
      </c>
      <c r="S74" s="15" t="str">
        <f t="shared" si="1"/>
        <v/>
      </c>
      <c r="T74" s="15" t="str">
        <f t="shared" si="38"/>
        <v/>
      </c>
      <c r="U74" s="30" t="str">
        <f t="shared" si="39"/>
        <v/>
      </c>
      <c r="V74" s="28" t="str">
        <f t="shared" si="4"/>
        <v/>
      </c>
      <c r="W74" s="16" t="str">
        <f t="shared" si="5"/>
        <v/>
      </c>
      <c r="X74" s="16" t="str">
        <f t="shared" si="6"/>
        <v/>
      </c>
      <c r="Y74" s="16" t="str">
        <f t="shared" si="7"/>
        <v/>
      </c>
      <c r="Z74" s="28" t="str">
        <f t="shared" si="8"/>
        <v/>
      </c>
      <c r="AA74" s="16" t="str">
        <f t="shared" si="9"/>
        <v/>
      </c>
      <c r="AB74" s="16" t="str">
        <f t="shared" si="10"/>
        <v/>
      </c>
      <c r="AC74" s="16" t="str">
        <f>IF(Y74="Incluir Cotización",#REF!,"")</f>
        <v/>
      </c>
      <c r="AD74" s="66" t="str">
        <f t="shared" si="11"/>
        <v/>
      </c>
      <c r="AE74" s="42" t="str">
        <f t="shared" si="12"/>
        <v/>
      </c>
      <c r="AF74" s="42" t="str">
        <f t="shared" si="13"/>
        <v/>
      </c>
      <c r="AG74" s="42" t="str">
        <f t="shared" si="14"/>
        <v/>
      </c>
      <c r="AH74" s="42" t="str">
        <f t="shared" si="15"/>
        <v/>
      </c>
      <c r="AI74" s="42" t="str">
        <f t="shared" si="16"/>
        <v/>
      </c>
      <c r="AJ74" s="65">
        <f t="shared" si="18"/>
        <v>0</v>
      </c>
      <c r="AK74" s="74"/>
      <c r="AL74" s="41">
        <f t="shared" si="42"/>
        <v>0</v>
      </c>
      <c r="AM74" s="39">
        <f t="shared" si="43"/>
        <v>0</v>
      </c>
      <c r="AN74" s="40">
        <f t="shared" si="40"/>
        <v>0</v>
      </c>
      <c r="AO74" s="134">
        <f t="shared" si="41"/>
        <v>0</v>
      </c>
      <c r="AP74" s="17"/>
      <c r="AQ74" s="129"/>
      <c r="AR74" s="130">
        <f t="shared" si="32"/>
        <v>0</v>
      </c>
      <c r="AS74" s="134">
        <f t="shared" si="23"/>
        <v>0</v>
      </c>
      <c r="AT74" s="131">
        <f>+IF($I$7="SI",'INPUTS Y LISTAS'!$B$31,0)</f>
        <v>0</v>
      </c>
      <c r="AU74" s="132"/>
      <c r="AV74" s="130">
        <f t="shared" si="24"/>
        <v>0</v>
      </c>
      <c r="AW74" s="134">
        <f t="shared" si="25"/>
        <v>0</v>
      </c>
      <c r="AX74" s="131">
        <f>+IF($I$7="SI",'INPUTS Y LISTAS'!$B$32,0)</f>
        <v>0</v>
      </c>
      <c r="AY74" s="132"/>
      <c r="AZ74" s="130">
        <f t="shared" si="26"/>
        <v>0</v>
      </c>
      <c r="BA74" s="134">
        <f t="shared" si="27"/>
        <v>0</v>
      </c>
      <c r="BB74" s="131">
        <f>+IF($I$7="SI",'INPUTS Y LISTAS'!$B$33,0)</f>
        <v>0</v>
      </c>
      <c r="BC74" s="132"/>
      <c r="BD74" s="130">
        <f t="shared" si="28"/>
        <v>0</v>
      </c>
      <c r="BE74" s="134">
        <f t="shared" si="29"/>
        <v>0</v>
      </c>
      <c r="BF74" s="136">
        <f t="shared" si="30"/>
        <v>0</v>
      </c>
    </row>
    <row r="75" spans="3:58" ht="15.75" outlineLevel="2" x14ac:dyDescent="0.2">
      <c r="C75" s="14">
        <f t="shared" si="37"/>
        <v>61</v>
      </c>
      <c r="D75" s="88"/>
      <c r="E75" s="87"/>
      <c r="F75" s="70"/>
      <c r="G75" s="83"/>
      <c r="H75" s="84"/>
      <c r="I75" s="85"/>
      <c r="J75" s="71"/>
      <c r="K75" s="72"/>
      <c r="L75" s="86"/>
      <c r="M75" s="15" t="str">
        <f>IF(G75="","",IF(L75="SI",G75*(1+'INPUTS Y LISTAS'!$B$15),'Modelo Estadistico'!G75))</f>
        <v/>
      </c>
      <c r="N75" s="15" t="str">
        <f>IF(H75="","",IF(L75="SI",H75*(1+'INPUTS Y LISTAS'!$B$15),'Modelo Estadistico'!H75))</f>
        <v/>
      </c>
      <c r="O75" s="15" t="str">
        <f>IF(I75="","",IF(L75="SI",I75*(1+'INPUTS Y LISTAS'!$B$15),'Modelo Estadistico'!I75))</f>
        <v/>
      </c>
      <c r="P75" s="15" t="str">
        <f>IF(J75="","",IF(L75="SI",J75*(1+'INPUTS Y LISTAS'!$B$15),'Modelo Estadistico'!J75))</f>
        <v/>
      </c>
      <c r="Q75" s="72"/>
      <c r="R75" s="29" t="str">
        <f t="shared" si="0"/>
        <v/>
      </c>
      <c r="S75" s="15" t="str">
        <f t="shared" si="1"/>
        <v/>
      </c>
      <c r="T75" s="15" t="str">
        <f t="shared" si="38"/>
        <v/>
      </c>
      <c r="U75" s="30" t="str">
        <f t="shared" si="39"/>
        <v/>
      </c>
      <c r="V75" s="28" t="str">
        <f t="shared" si="4"/>
        <v/>
      </c>
      <c r="W75" s="16" t="str">
        <f t="shared" si="5"/>
        <v/>
      </c>
      <c r="X75" s="16" t="str">
        <f t="shared" si="6"/>
        <v/>
      </c>
      <c r="Y75" s="16" t="str">
        <f t="shared" si="7"/>
        <v/>
      </c>
      <c r="Z75" s="28" t="str">
        <f t="shared" si="8"/>
        <v/>
      </c>
      <c r="AA75" s="16" t="str">
        <f t="shared" si="9"/>
        <v/>
      </c>
      <c r="AB75" s="16" t="str">
        <f t="shared" si="10"/>
        <v/>
      </c>
      <c r="AC75" s="16" t="str">
        <f>IF(Y75="Incluir Cotización",#REF!,"")</f>
        <v/>
      </c>
      <c r="AD75" s="66" t="str">
        <f t="shared" si="11"/>
        <v/>
      </c>
      <c r="AE75" s="42" t="str">
        <f t="shared" si="12"/>
        <v/>
      </c>
      <c r="AF75" s="42" t="str">
        <f t="shared" si="13"/>
        <v/>
      </c>
      <c r="AG75" s="42" t="str">
        <f t="shared" si="14"/>
        <v/>
      </c>
      <c r="AH75" s="42" t="str">
        <f t="shared" si="15"/>
        <v/>
      </c>
      <c r="AI75" s="42" t="str">
        <f t="shared" si="16"/>
        <v/>
      </c>
      <c r="AJ75" s="65">
        <f t="shared" si="18"/>
        <v>0</v>
      </c>
      <c r="AK75" s="74"/>
      <c r="AL75" s="41">
        <f t="shared" si="42"/>
        <v>0</v>
      </c>
      <c r="AM75" s="39">
        <f t="shared" si="43"/>
        <v>0</v>
      </c>
      <c r="AN75" s="40">
        <f t="shared" si="40"/>
        <v>0</v>
      </c>
      <c r="AO75" s="134">
        <f t="shared" si="41"/>
        <v>0</v>
      </c>
      <c r="AP75" s="17"/>
      <c r="AQ75" s="129"/>
      <c r="AR75" s="130">
        <f t="shared" si="32"/>
        <v>0</v>
      </c>
      <c r="AS75" s="134">
        <f t="shared" si="23"/>
        <v>0</v>
      </c>
      <c r="AT75" s="131">
        <f>+IF($I$7="SI",'INPUTS Y LISTAS'!$B$31,0)</f>
        <v>0</v>
      </c>
      <c r="AU75" s="132"/>
      <c r="AV75" s="130">
        <f t="shared" si="24"/>
        <v>0</v>
      </c>
      <c r="AW75" s="134">
        <f t="shared" si="25"/>
        <v>0</v>
      </c>
      <c r="AX75" s="131">
        <f>+IF($I$7="SI",'INPUTS Y LISTAS'!$B$32,0)</f>
        <v>0</v>
      </c>
      <c r="AY75" s="132"/>
      <c r="AZ75" s="130">
        <f t="shared" si="26"/>
        <v>0</v>
      </c>
      <c r="BA75" s="134">
        <f t="shared" si="27"/>
        <v>0</v>
      </c>
      <c r="BB75" s="131">
        <f>+IF($I$7="SI",'INPUTS Y LISTAS'!$B$33,0)</f>
        <v>0</v>
      </c>
      <c r="BC75" s="132"/>
      <c r="BD75" s="130">
        <f t="shared" si="28"/>
        <v>0</v>
      </c>
      <c r="BE75" s="134">
        <f t="shared" si="29"/>
        <v>0</v>
      </c>
      <c r="BF75" s="136">
        <f t="shared" si="30"/>
        <v>0</v>
      </c>
    </row>
    <row r="76" spans="3:58" ht="15.75" outlineLevel="2" x14ac:dyDescent="0.2">
      <c r="C76" s="14">
        <f t="shared" si="37"/>
        <v>62</v>
      </c>
      <c r="D76" s="88"/>
      <c r="E76" s="87"/>
      <c r="F76" s="70"/>
      <c r="G76" s="83"/>
      <c r="H76" s="84"/>
      <c r="I76" s="85"/>
      <c r="J76" s="71"/>
      <c r="K76" s="72"/>
      <c r="L76" s="86"/>
      <c r="M76" s="15" t="str">
        <f>IF(G76="","",IF(L76="SI",G76*(1+'INPUTS Y LISTAS'!$B$15),'Modelo Estadistico'!G76))</f>
        <v/>
      </c>
      <c r="N76" s="15" t="str">
        <f>IF(H76="","",IF(L76="SI",H76*(1+'INPUTS Y LISTAS'!$B$15),'Modelo Estadistico'!H76))</f>
        <v/>
      </c>
      <c r="O76" s="15" t="str">
        <f>IF(I76="","",IF(L76="SI",I76*(1+'INPUTS Y LISTAS'!$B$15),'Modelo Estadistico'!I76))</f>
        <v/>
      </c>
      <c r="P76" s="15" t="str">
        <f>IF(J76="","",IF(L76="SI",J76*(1+'INPUTS Y LISTAS'!$B$15),'Modelo Estadistico'!J76))</f>
        <v/>
      </c>
      <c r="Q76" s="72"/>
      <c r="R76" s="29" t="str">
        <f t="shared" si="0"/>
        <v/>
      </c>
      <c r="S76" s="15" t="str">
        <f t="shared" si="1"/>
        <v/>
      </c>
      <c r="T76" s="15" t="str">
        <f t="shared" si="38"/>
        <v/>
      </c>
      <c r="U76" s="30" t="str">
        <f t="shared" si="39"/>
        <v/>
      </c>
      <c r="V76" s="28" t="str">
        <f t="shared" si="4"/>
        <v/>
      </c>
      <c r="W76" s="16" t="str">
        <f t="shared" si="5"/>
        <v/>
      </c>
      <c r="X76" s="16" t="str">
        <f t="shared" si="6"/>
        <v/>
      </c>
      <c r="Y76" s="16" t="str">
        <f t="shared" si="7"/>
        <v/>
      </c>
      <c r="Z76" s="28" t="str">
        <f t="shared" si="8"/>
        <v/>
      </c>
      <c r="AA76" s="16" t="str">
        <f t="shared" si="9"/>
        <v/>
      </c>
      <c r="AB76" s="16" t="str">
        <f t="shared" si="10"/>
        <v/>
      </c>
      <c r="AC76" s="16" t="str">
        <f>IF(Y76="Incluir Cotización",#REF!,"")</f>
        <v/>
      </c>
      <c r="AD76" s="66" t="str">
        <f t="shared" si="11"/>
        <v/>
      </c>
      <c r="AE76" s="42" t="str">
        <f t="shared" si="12"/>
        <v/>
      </c>
      <c r="AF76" s="42" t="str">
        <f t="shared" si="13"/>
        <v/>
      </c>
      <c r="AG76" s="42" t="str">
        <f t="shared" si="14"/>
        <v/>
      </c>
      <c r="AH76" s="42" t="str">
        <f t="shared" si="15"/>
        <v/>
      </c>
      <c r="AI76" s="42" t="str">
        <f t="shared" si="16"/>
        <v/>
      </c>
      <c r="AJ76" s="65">
        <f t="shared" si="18"/>
        <v>0</v>
      </c>
      <c r="AK76" s="74"/>
      <c r="AL76" s="41">
        <f t="shared" si="42"/>
        <v>0</v>
      </c>
      <c r="AM76" s="39">
        <f t="shared" si="43"/>
        <v>0</v>
      </c>
      <c r="AN76" s="40">
        <f t="shared" si="40"/>
        <v>0</v>
      </c>
      <c r="AO76" s="134">
        <f t="shared" si="41"/>
        <v>0</v>
      </c>
      <c r="AP76" s="17"/>
      <c r="AQ76" s="129"/>
      <c r="AR76" s="130">
        <f t="shared" si="32"/>
        <v>0</v>
      </c>
      <c r="AS76" s="134">
        <f t="shared" si="23"/>
        <v>0</v>
      </c>
      <c r="AT76" s="131">
        <f>+IF($I$7="SI",'INPUTS Y LISTAS'!$B$31,0)</f>
        <v>0</v>
      </c>
      <c r="AU76" s="132"/>
      <c r="AV76" s="130">
        <f t="shared" si="24"/>
        <v>0</v>
      </c>
      <c r="AW76" s="134">
        <f t="shared" si="25"/>
        <v>0</v>
      </c>
      <c r="AX76" s="131">
        <f>+IF($I$7="SI",'INPUTS Y LISTAS'!$B$32,0)</f>
        <v>0</v>
      </c>
      <c r="AY76" s="132"/>
      <c r="AZ76" s="130">
        <f t="shared" si="26"/>
        <v>0</v>
      </c>
      <c r="BA76" s="134">
        <f t="shared" si="27"/>
        <v>0</v>
      </c>
      <c r="BB76" s="131">
        <f>+IF($I$7="SI",'INPUTS Y LISTAS'!$B$33,0)</f>
        <v>0</v>
      </c>
      <c r="BC76" s="132"/>
      <c r="BD76" s="130">
        <f t="shared" si="28"/>
        <v>0</v>
      </c>
      <c r="BE76" s="134">
        <f t="shared" si="29"/>
        <v>0</v>
      </c>
      <c r="BF76" s="136">
        <f t="shared" si="30"/>
        <v>0</v>
      </c>
    </row>
    <row r="77" spans="3:58" ht="15.75" outlineLevel="2" x14ac:dyDescent="0.2">
      <c r="C77" s="14">
        <f t="shared" si="37"/>
        <v>63</v>
      </c>
      <c r="D77" s="88"/>
      <c r="E77" s="87"/>
      <c r="F77" s="70"/>
      <c r="G77" s="83"/>
      <c r="H77" s="84"/>
      <c r="I77" s="85"/>
      <c r="J77" s="71"/>
      <c r="K77" s="72"/>
      <c r="L77" s="86"/>
      <c r="M77" s="15" t="str">
        <f>IF(G77="","",IF(L77="SI",G77*(1+'INPUTS Y LISTAS'!$B$15),'Modelo Estadistico'!G77))</f>
        <v/>
      </c>
      <c r="N77" s="15" t="str">
        <f>IF(H77="","",IF(L77="SI",H77*(1+'INPUTS Y LISTAS'!$B$15),'Modelo Estadistico'!H77))</f>
        <v/>
      </c>
      <c r="O77" s="15" t="str">
        <f>IF(I77="","",IF(L77="SI",I77*(1+'INPUTS Y LISTAS'!$B$15),'Modelo Estadistico'!I77))</f>
        <v/>
      </c>
      <c r="P77" s="15" t="str">
        <f>IF(J77="","",IF(L77="SI",J77*(1+'INPUTS Y LISTAS'!$B$15),'Modelo Estadistico'!J77))</f>
        <v/>
      </c>
      <c r="Q77" s="72"/>
      <c r="R77" s="29" t="str">
        <f t="shared" si="0"/>
        <v/>
      </c>
      <c r="S77" s="15" t="str">
        <f t="shared" si="1"/>
        <v/>
      </c>
      <c r="T77" s="15" t="str">
        <f t="shared" si="38"/>
        <v/>
      </c>
      <c r="U77" s="30" t="str">
        <f t="shared" si="39"/>
        <v/>
      </c>
      <c r="V77" s="28" t="str">
        <f t="shared" si="4"/>
        <v/>
      </c>
      <c r="W77" s="16" t="str">
        <f t="shared" si="5"/>
        <v/>
      </c>
      <c r="X77" s="16" t="str">
        <f t="shared" si="6"/>
        <v/>
      </c>
      <c r="Y77" s="16" t="str">
        <f t="shared" si="7"/>
        <v/>
      </c>
      <c r="Z77" s="28" t="str">
        <f t="shared" si="8"/>
        <v/>
      </c>
      <c r="AA77" s="16" t="str">
        <f t="shared" si="9"/>
        <v/>
      </c>
      <c r="AB77" s="16" t="str">
        <f t="shared" si="10"/>
        <v/>
      </c>
      <c r="AC77" s="16" t="str">
        <f>IF(Y77="Incluir Cotización",#REF!,"")</f>
        <v/>
      </c>
      <c r="AD77" s="66" t="str">
        <f t="shared" si="11"/>
        <v/>
      </c>
      <c r="AE77" s="42" t="str">
        <f t="shared" si="12"/>
        <v/>
      </c>
      <c r="AF77" s="42" t="str">
        <f t="shared" si="13"/>
        <v/>
      </c>
      <c r="AG77" s="42" t="str">
        <f t="shared" si="14"/>
        <v/>
      </c>
      <c r="AH77" s="42" t="str">
        <f t="shared" si="15"/>
        <v/>
      </c>
      <c r="AI77" s="42" t="str">
        <f t="shared" si="16"/>
        <v/>
      </c>
      <c r="AJ77" s="65">
        <f t="shared" si="18"/>
        <v>0</v>
      </c>
      <c r="AK77" s="74"/>
      <c r="AL77" s="41">
        <f t="shared" si="42"/>
        <v>0</v>
      </c>
      <c r="AM77" s="39">
        <f t="shared" si="43"/>
        <v>0</v>
      </c>
      <c r="AN77" s="40">
        <f t="shared" si="40"/>
        <v>0</v>
      </c>
      <c r="AO77" s="134">
        <f t="shared" si="41"/>
        <v>0</v>
      </c>
      <c r="AP77" s="17"/>
      <c r="AQ77" s="129"/>
      <c r="AR77" s="130">
        <f t="shared" si="32"/>
        <v>0</v>
      </c>
      <c r="AS77" s="134">
        <f t="shared" si="23"/>
        <v>0</v>
      </c>
      <c r="AT77" s="131">
        <f>+IF($I$7="SI",'INPUTS Y LISTAS'!$B$31,0)</f>
        <v>0</v>
      </c>
      <c r="AU77" s="132"/>
      <c r="AV77" s="130">
        <f t="shared" si="24"/>
        <v>0</v>
      </c>
      <c r="AW77" s="134">
        <f t="shared" si="25"/>
        <v>0</v>
      </c>
      <c r="AX77" s="131">
        <f>+IF($I$7="SI",'INPUTS Y LISTAS'!$B$32,0)</f>
        <v>0</v>
      </c>
      <c r="AY77" s="132"/>
      <c r="AZ77" s="130">
        <f t="shared" si="26"/>
        <v>0</v>
      </c>
      <c r="BA77" s="134">
        <f t="shared" si="27"/>
        <v>0</v>
      </c>
      <c r="BB77" s="131">
        <f>+IF($I$7="SI",'INPUTS Y LISTAS'!$B$33,0)</f>
        <v>0</v>
      </c>
      <c r="BC77" s="132"/>
      <c r="BD77" s="130">
        <f t="shared" si="28"/>
        <v>0</v>
      </c>
      <c r="BE77" s="134">
        <f t="shared" si="29"/>
        <v>0</v>
      </c>
      <c r="BF77" s="136">
        <f t="shared" si="30"/>
        <v>0</v>
      </c>
    </row>
    <row r="78" spans="3:58" ht="15.75" outlineLevel="2" x14ac:dyDescent="0.2">
      <c r="C78" s="14">
        <f t="shared" si="37"/>
        <v>64</v>
      </c>
      <c r="D78" s="88"/>
      <c r="E78" s="87"/>
      <c r="F78" s="70"/>
      <c r="G78" s="83"/>
      <c r="H78" s="84"/>
      <c r="I78" s="85"/>
      <c r="J78" s="71"/>
      <c r="K78" s="72"/>
      <c r="L78" s="86"/>
      <c r="M78" s="15" t="str">
        <f>IF(G78="","",IF(L78="SI",G78*(1+'INPUTS Y LISTAS'!$B$15),'Modelo Estadistico'!G78))</f>
        <v/>
      </c>
      <c r="N78" s="15" t="str">
        <f>IF(H78="","",IF(L78="SI",H78*(1+'INPUTS Y LISTAS'!$B$15),'Modelo Estadistico'!H78))</f>
        <v/>
      </c>
      <c r="O78" s="15" t="str">
        <f>IF(I78="","",IF(L78="SI",I78*(1+'INPUTS Y LISTAS'!$B$15),'Modelo Estadistico'!I78))</f>
        <v/>
      </c>
      <c r="P78" s="15" t="str">
        <f>IF(J78="","",IF(L78="SI",J78*(1+'INPUTS Y LISTAS'!$B$15),'Modelo Estadistico'!J78))</f>
        <v/>
      </c>
      <c r="Q78" s="72"/>
      <c r="R78" s="29" t="str">
        <f t="shared" si="0"/>
        <v/>
      </c>
      <c r="S78" s="15" t="str">
        <f t="shared" si="1"/>
        <v/>
      </c>
      <c r="T78" s="15" t="str">
        <f t="shared" si="38"/>
        <v/>
      </c>
      <c r="U78" s="30" t="str">
        <f t="shared" si="39"/>
        <v/>
      </c>
      <c r="V78" s="28" t="str">
        <f t="shared" si="4"/>
        <v/>
      </c>
      <c r="W78" s="16" t="str">
        <f t="shared" si="5"/>
        <v/>
      </c>
      <c r="X78" s="16" t="str">
        <f t="shared" si="6"/>
        <v/>
      </c>
      <c r="Y78" s="16" t="str">
        <f t="shared" si="7"/>
        <v/>
      </c>
      <c r="Z78" s="28" t="str">
        <f t="shared" si="8"/>
        <v/>
      </c>
      <c r="AA78" s="16" t="str">
        <f t="shared" si="9"/>
        <v/>
      </c>
      <c r="AB78" s="16" t="str">
        <f t="shared" si="10"/>
        <v/>
      </c>
      <c r="AC78" s="16" t="str">
        <f>IF(Y78="Incluir Cotización",#REF!,"")</f>
        <v/>
      </c>
      <c r="AD78" s="66" t="str">
        <f t="shared" si="11"/>
        <v/>
      </c>
      <c r="AE78" s="42" t="str">
        <f t="shared" si="12"/>
        <v/>
      </c>
      <c r="AF78" s="42" t="str">
        <f t="shared" si="13"/>
        <v/>
      </c>
      <c r="AG78" s="42" t="str">
        <f t="shared" si="14"/>
        <v/>
      </c>
      <c r="AH78" s="42" t="str">
        <f t="shared" si="15"/>
        <v/>
      </c>
      <c r="AI78" s="42" t="str">
        <f t="shared" si="16"/>
        <v/>
      </c>
      <c r="AJ78" s="65">
        <f t="shared" si="18"/>
        <v>0</v>
      </c>
      <c r="AK78" s="74"/>
      <c r="AL78" s="41">
        <f t="shared" si="42"/>
        <v>0</v>
      </c>
      <c r="AM78" s="39">
        <f t="shared" si="43"/>
        <v>0</v>
      </c>
      <c r="AN78" s="40">
        <f t="shared" si="40"/>
        <v>0</v>
      </c>
      <c r="AO78" s="134">
        <f t="shared" si="41"/>
        <v>0</v>
      </c>
      <c r="AP78" s="17"/>
      <c r="AQ78" s="129"/>
      <c r="AR78" s="130">
        <f t="shared" si="32"/>
        <v>0</v>
      </c>
      <c r="AS78" s="134">
        <f t="shared" si="23"/>
        <v>0</v>
      </c>
      <c r="AT78" s="131">
        <f>+IF($I$7="SI",'INPUTS Y LISTAS'!$B$31,0)</f>
        <v>0</v>
      </c>
      <c r="AU78" s="132"/>
      <c r="AV78" s="130">
        <f t="shared" si="24"/>
        <v>0</v>
      </c>
      <c r="AW78" s="134">
        <f t="shared" si="25"/>
        <v>0</v>
      </c>
      <c r="AX78" s="131">
        <f>+IF($I$7="SI",'INPUTS Y LISTAS'!$B$32,0)</f>
        <v>0</v>
      </c>
      <c r="AY78" s="132"/>
      <c r="AZ78" s="130">
        <f t="shared" si="26"/>
        <v>0</v>
      </c>
      <c r="BA78" s="134">
        <f t="shared" si="27"/>
        <v>0</v>
      </c>
      <c r="BB78" s="131">
        <f>+IF($I$7="SI",'INPUTS Y LISTAS'!$B$33,0)</f>
        <v>0</v>
      </c>
      <c r="BC78" s="132"/>
      <c r="BD78" s="130">
        <f t="shared" si="28"/>
        <v>0</v>
      </c>
      <c r="BE78" s="134">
        <f t="shared" si="29"/>
        <v>0</v>
      </c>
      <c r="BF78" s="136">
        <f t="shared" si="30"/>
        <v>0</v>
      </c>
    </row>
    <row r="79" spans="3:58" ht="15.75" outlineLevel="2" x14ac:dyDescent="0.2">
      <c r="C79" s="14">
        <f t="shared" si="37"/>
        <v>65</v>
      </c>
      <c r="D79" s="89"/>
      <c r="E79" s="87"/>
      <c r="F79" s="70"/>
      <c r="G79" s="83"/>
      <c r="H79" s="84"/>
      <c r="I79" s="85"/>
      <c r="J79" s="71"/>
      <c r="K79" s="72"/>
      <c r="L79" s="86"/>
      <c r="M79" s="15" t="str">
        <f>IF(G79="","",IF(L79="SI",G79*(1+'INPUTS Y LISTAS'!$B$15),'Modelo Estadistico'!G79))</f>
        <v/>
      </c>
      <c r="N79" s="15" t="str">
        <f>IF(H79="","",IF(L79="SI",H79*(1+'INPUTS Y LISTAS'!$B$15),'Modelo Estadistico'!H79))</f>
        <v/>
      </c>
      <c r="O79" s="15" t="str">
        <f>IF(I79="","",IF(L79="SI",I79*(1+'INPUTS Y LISTAS'!$B$15),'Modelo Estadistico'!I79))</f>
        <v/>
      </c>
      <c r="P79" s="15" t="str">
        <f>IF(J79="","",IF(L79="SI",J79*(1+'INPUTS Y LISTAS'!$B$15),'Modelo Estadistico'!J79))</f>
        <v/>
      </c>
      <c r="Q79" s="72"/>
      <c r="R79" s="29" t="str">
        <f t="shared" ref="R79:R142" si="44">IFERROR(AVERAGE(M79:P79),"")</f>
        <v/>
      </c>
      <c r="S79" s="15" t="str">
        <f t="shared" ref="S79:S142" si="45">IFERROR(STDEV(M79:P79),"")</f>
        <v/>
      </c>
      <c r="T79" s="15" t="str">
        <f t="shared" si="38"/>
        <v/>
      </c>
      <c r="U79" s="30" t="str">
        <f t="shared" si="39"/>
        <v/>
      </c>
      <c r="V79" s="28" t="str">
        <f t="shared" ref="V79:V142" si="46">IF(M79="","",IF(COUNT($M79:$P79)=1,"Incluir Cotización",IF(OR(M79&lt;$T79,M79&gt;$U79),"Excluir Cotización","Incluir Cotización")))</f>
        <v/>
      </c>
      <c r="W79" s="16" t="str">
        <f t="shared" ref="W79:W142" si="47">IF(N79="","",IF(COUNT($M79:$P79)=1,"Incluir Cotización",IF(OR(N79&lt;$T79,N79&gt;$U79),"Excluir Cotización","Incluir Cotización")))</f>
        <v/>
      </c>
      <c r="X79" s="16" t="str">
        <f t="shared" ref="X79:X142" si="48">IF(O79="","",IF(COUNT($M79:$P79)=1,"Incluir Cotización",IF(OR(O79&lt;$T79,O79&gt;$U79),"Excluir Cotización","Incluir Cotización")))</f>
        <v/>
      </c>
      <c r="Y79" s="16" t="str">
        <f t="shared" ref="Y79:Y142" si="49">IF(P79="","",IF(COUNT($M79:$P79)=1,"Incluir Cotización",IF(OR(P79&lt;$T79,P79&gt;$U79),"Excluir Cotización","Incluir Cotización")))</f>
        <v/>
      </c>
      <c r="Z79" s="28" t="str">
        <f t="shared" ref="Z79:Z142" si="50">IF(V79="Incluir Cotización",$M79,"")</f>
        <v/>
      </c>
      <c r="AA79" s="16" t="str">
        <f t="shared" ref="AA79:AA142" si="51">IF(W79="Incluir Cotización",$N79,"")</f>
        <v/>
      </c>
      <c r="AB79" s="16" t="str">
        <f t="shared" ref="AB79:AB142" si="52">IF(X79="Incluir Cotización",$O79,"")</f>
        <v/>
      </c>
      <c r="AC79" s="16" t="str">
        <f>IF(Y79="Incluir Cotización",#REF!,"")</f>
        <v/>
      </c>
      <c r="AD79" s="66" t="str">
        <f t="shared" ref="AD79:AD142" si="53">IFERROR(AVERAGE(M79:P79),"")</f>
        <v/>
      </c>
      <c r="AE79" s="42" t="str">
        <f t="shared" ref="AE79:AE142" si="54">IFERROR(AVERAGE(Z79:AC79),"")</f>
        <v/>
      </c>
      <c r="AF79" s="42" t="str">
        <f t="shared" ref="AF79:AF142" si="55">IFERROR(MEDIAN(Z79:AC79),"")</f>
        <v/>
      </c>
      <c r="AG79" s="42" t="str">
        <f t="shared" ref="AG79:AG142" si="56">IFERROR(GEOMEAN(Z79:AC79),"")</f>
        <v/>
      </c>
      <c r="AH79" s="42" t="str">
        <f t="shared" ref="AH79:AH142" si="57">IFERROR(TRIMMEAN(Z79:AC79,$AH$10),"")</f>
        <v/>
      </c>
      <c r="AI79" s="42" t="str">
        <f t="shared" ref="AI79:AI142" si="58">IFERROR(HARMEAN(Z79:AC79),"")</f>
        <v/>
      </c>
      <c r="AJ79" s="65">
        <f t="shared" si="18"/>
        <v>0</v>
      </c>
      <c r="AK79" s="74"/>
      <c r="AL79" s="41">
        <f t="shared" si="42"/>
        <v>0</v>
      </c>
      <c r="AM79" s="39">
        <f t="shared" si="43"/>
        <v>0</v>
      </c>
      <c r="AN79" s="40">
        <f t="shared" si="40"/>
        <v>0</v>
      </c>
      <c r="AO79" s="134">
        <f t="shared" si="41"/>
        <v>0</v>
      </c>
      <c r="AP79" s="17"/>
      <c r="AQ79" s="129"/>
      <c r="AR79" s="130">
        <f t="shared" si="32"/>
        <v>0</v>
      </c>
      <c r="AS79" s="134">
        <f t="shared" si="23"/>
        <v>0</v>
      </c>
      <c r="AT79" s="131">
        <f>+IF($I$7="SI",'INPUTS Y LISTAS'!$B$31,0)</f>
        <v>0</v>
      </c>
      <c r="AU79" s="132"/>
      <c r="AV79" s="130">
        <f t="shared" si="24"/>
        <v>0</v>
      </c>
      <c r="AW79" s="134">
        <f t="shared" si="25"/>
        <v>0</v>
      </c>
      <c r="AX79" s="131">
        <f>+IF($I$7="SI",'INPUTS Y LISTAS'!$B$32,0)</f>
        <v>0</v>
      </c>
      <c r="AY79" s="132"/>
      <c r="AZ79" s="130">
        <f t="shared" si="26"/>
        <v>0</v>
      </c>
      <c r="BA79" s="134">
        <f t="shared" si="27"/>
        <v>0</v>
      </c>
      <c r="BB79" s="131">
        <f>+IF($I$7="SI",'INPUTS Y LISTAS'!$B$33,0)</f>
        <v>0</v>
      </c>
      <c r="BC79" s="132"/>
      <c r="BD79" s="130">
        <f t="shared" si="28"/>
        <v>0</v>
      </c>
      <c r="BE79" s="134">
        <f t="shared" si="29"/>
        <v>0</v>
      </c>
      <c r="BF79" s="136">
        <f t="shared" si="30"/>
        <v>0</v>
      </c>
    </row>
    <row r="80" spans="3:58" ht="15.75" outlineLevel="2" x14ac:dyDescent="0.2">
      <c r="C80" s="14">
        <f t="shared" si="37"/>
        <v>66</v>
      </c>
      <c r="D80" s="88"/>
      <c r="E80" s="87"/>
      <c r="F80" s="70"/>
      <c r="G80" s="83"/>
      <c r="H80" s="84"/>
      <c r="I80" s="85"/>
      <c r="J80" s="71"/>
      <c r="K80" s="72"/>
      <c r="L80" s="86"/>
      <c r="M80" s="15" t="str">
        <f>IF(G80="","",IF(L80="SI",G80*(1+'INPUTS Y LISTAS'!$B$15),'Modelo Estadistico'!G80))</f>
        <v/>
      </c>
      <c r="N80" s="15" t="str">
        <f>IF(H80="","",IF(L80="SI",H80*(1+'INPUTS Y LISTAS'!$B$15),'Modelo Estadistico'!H80))</f>
        <v/>
      </c>
      <c r="O80" s="15" t="str">
        <f>IF(I80="","",IF(L80="SI",I80*(1+'INPUTS Y LISTAS'!$B$15),'Modelo Estadistico'!I80))</f>
        <v/>
      </c>
      <c r="P80" s="15" t="str">
        <f>IF(J80="","",IF(L80="SI",J80*(1+'INPUTS Y LISTAS'!$B$15),'Modelo Estadistico'!J80))</f>
        <v/>
      </c>
      <c r="Q80" s="72"/>
      <c r="R80" s="29" t="str">
        <f t="shared" si="44"/>
        <v/>
      </c>
      <c r="S80" s="15" t="str">
        <f t="shared" si="45"/>
        <v/>
      </c>
      <c r="T80" s="15" t="str">
        <f t="shared" si="38"/>
        <v/>
      </c>
      <c r="U80" s="30" t="str">
        <f t="shared" si="39"/>
        <v/>
      </c>
      <c r="V80" s="28" t="str">
        <f t="shared" si="46"/>
        <v/>
      </c>
      <c r="W80" s="16" t="str">
        <f t="shared" si="47"/>
        <v/>
      </c>
      <c r="X80" s="16" t="str">
        <f t="shared" si="48"/>
        <v/>
      </c>
      <c r="Y80" s="16" t="str">
        <f t="shared" si="49"/>
        <v/>
      </c>
      <c r="Z80" s="28" t="str">
        <f t="shared" si="50"/>
        <v/>
      </c>
      <c r="AA80" s="16" t="str">
        <f t="shared" si="51"/>
        <v/>
      </c>
      <c r="AB80" s="16" t="str">
        <f t="shared" si="52"/>
        <v/>
      </c>
      <c r="AC80" s="16" t="str">
        <f>IF(Y80="Incluir Cotización",#REF!,"")</f>
        <v/>
      </c>
      <c r="AD80" s="66" t="str">
        <f t="shared" si="53"/>
        <v/>
      </c>
      <c r="AE80" s="42" t="str">
        <f t="shared" si="54"/>
        <v/>
      </c>
      <c r="AF80" s="42" t="str">
        <f t="shared" si="55"/>
        <v/>
      </c>
      <c r="AG80" s="42" t="str">
        <f t="shared" si="56"/>
        <v/>
      </c>
      <c r="AH80" s="42" t="str">
        <f t="shared" si="57"/>
        <v/>
      </c>
      <c r="AI80" s="42" t="str">
        <f t="shared" si="58"/>
        <v/>
      </c>
      <c r="AJ80" s="65">
        <f t="shared" ref="AJ80:AJ143" si="59">IFERROR(MIN(AE80:AG80),0)</f>
        <v>0</v>
      </c>
      <c r="AK80" s="74"/>
      <c r="AL80" s="41">
        <f t="shared" si="42"/>
        <v>0</v>
      </c>
      <c r="AM80" s="39">
        <f t="shared" si="43"/>
        <v>0</v>
      </c>
      <c r="AN80" s="40">
        <f t="shared" si="40"/>
        <v>0</v>
      </c>
      <c r="AO80" s="134">
        <f t="shared" si="41"/>
        <v>0</v>
      </c>
      <c r="AP80" s="17"/>
      <c r="AQ80" s="129"/>
      <c r="AR80" s="130">
        <f t="shared" ref="AR80:AR143" si="60">+AJ80</f>
        <v>0</v>
      </c>
      <c r="AS80" s="134">
        <f t="shared" ref="AS80:AS143" si="61">+AR80*AQ80</f>
        <v>0</v>
      </c>
      <c r="AT80" s="131">
        <f>+IF($I$7="SI",'INPUTS Y LISTAS'!$B$31,0)</f>
        <v>0</v>
      </c>
      <c r="AU80" s="132"/>
      <c r="AV80" s="130">
        <f t="shared" ref="AV80:AV143" si="62">+AR80*(1+AT80)</f>
        <v>0</v>
      </c>
      <c r="AW80" s="134">
        <f t="shared" ref="AW80:AW143" si="63">+AV80*AU80</f>
        <v>0</v>
      </c>
      <c r="AX80" s="131">
        <f>+IF($I$7="SI",'INPUTS Y LISTAS'!$B$32,0)</f>
        <v>0</v>
      </c>
      <c r="AY80" s="132"/>
      <c r="AZ80" s="130">
        <f t="shared" ref="AZ80:AZ143" si="64">+AV80*(1+AX80)</f>
        <v>0</v>
      </c>
      <c r="BA80" s="134">
        <f t="shared" ref="BA80:BA143" si="65">+AZ80*AY80</f>
        <v>0</v>
      </c>
      <c r="BB80" s="131">
        <f>+IF($I$7="SI",'INPUTS Y LISTAS'!$B$33,0)</f>
        <v>0</v>
      </c>
      <c r="BC80" s="132"/>
      <c r="BD80" s="130">
        <f t="shared" ref="BD80:BD143" si="66">+AZ80*(1+BB80)</f>
        <v>0</v>
      </c>
      <c r="BE80" s="134">
        <f t="shared" ref="BE80:BE143" si="67">+BD80*BC80</f>
        <v>0</v>
      </c>
      <c r="BF80" s="136">
        <f t="shared" ref="BF80:BF143" si="68">+AS80+AW80+BA80+BE80</f>
        <v>0</v>
      </c>
    </row>
    <row r="81" spans="3:58" ht="15.75" outlineLevel="2" x14ac:dyDescent="0.2">
      <c r="C81" s="14">
        <f t="shared" si="37"/>
        <v>67</v>
      </c>
      <c r="D81" s="88"/>
      <c r="E81" s="87"/>
      <c r="F81" s="70"/>
      <c r="G81" s="83"/>
      <c r="H81" s="84"/>
      <c r="I81" s="85"/>
      <c r="J81" s="71"/>
      <c r="K81" s="72"/>
      <c r="L81" s="86"/>
      <c r="M81" s="15" t="str">
        <f>IF(G81="","",IF(L81="SI",G81*(1+'INPUTS Y LISTAS'!$B$15),'Modelo Estadistico'!G81))</f>
        <v/>
      </c>
      <c r="N81" s="15" t="str">
        <f>IF(H81="","",IF(L81="SI",H81*(1+'INPUTS Y LISTAS'!$B$15),'Modelo Estadistico'!H81))</f>
        <v/>
      </c>
      <c r="O81" s="15" t="str">
        <f>IF(I81="","",IF(L81="SI",I81*(1+'INPUTS Y LISTAS'!$B$15),'Modelo Estadistico'!I81))</f>
        <v/>
      </c>
      <c r="P81" s="15" t="str">
        <f>IF(J81="","",IF(L81="SI",J81*(1+'INPUTS Y LISTAS'!$B$15),'Modelo Estadistico'!J81))</f>
        <v/>
      </c>
      <c r="Q81" s="72"/>
      <c r="R81" s="29" t="str">
        <f t="shared" si="44"/>
        <v/>
      </c>
      <c r="S81" s="15" t="str">
        <f t="shared" si="45"/>
        <v/>
      </c>
      <c r="T81" s="15" t="str">
        <f t="shared" si="38"/>
        <v/>
      </c>
      <c r="U81" s="30" t="str">
        <f t="shared" si="39"/>
        <v/>
      </c>
      <c r="V81" s="28" t="str">
        <f t="shared" si="46"/>
        <v/>
      </c>
      <c r="W81" s="16" t="str">
        <f t="shared" si="47"/>
        <v/>
      </c>
      <c r="X81" s="16" t="str">
        <f t="shared" si="48"/>
        <v/>
      </c>
      <c r="Y81" s="16" t="str">
        <f t="shared" si="49"/>
        <v/>
      </c>
      <c r="Z81" s="28" t="str">
        <f t="shared" si="50"/>
        <v/>
      </c>
      <c r="AA81" s="16" t="str">
        <f t="shared" si="51"/>
        <v/>
      </c>
      <c r="AB81" s="16" t="str">
        <f t="shared" si="52"/>
        <v/>
      </c>
      <c r="AC81" s="16" t="str">
        <f>IF(Y81="Incluir Cotización",#REF!,"")</f>
        <v/>
      </c>
      <c r="AD81" s="66" t="str">
        <f t="shared" si="53"/>
        <v/>
      </c>
      <c r="AE81" s="42" t="str">
        <f t="shared" si="54"/>
        <v/>
      </c>
      <c r="AF81" s="42" t="str">
        <f t="shared" si="55"/>
        <v/>
      </c>
      <c r="AG81" s="42" t="str">
        <f t="shared" si="56"/>
        <v/>
      </c>
      <c r="AH81" s="42" t="str">
        <f t="shared" si="57"/>
        <v/>
      </c>
      <c r="AI81" s="42" t="str">
        <f t="shared" si="58"/>
        <v/>
      </c>
      <c r="AJ81" s="65">
        <f t="shared" si="59"/>
        <v>0</v>
      </c>
      <c r="AK81" s="74"/>
      <c r="AL81" s="41">
        <f t="shared" si="42"/>
        <v>0</v>
      </c>
      <c r="AM81" s="39">
        <f t="shared" si="43"/>
        <v>0</v>
      </c>
      <c r="AN81" s="40">
        <f t="shared" si="40"/>
        <v>0</v>
      </c>
      <c r="AO81" s="134">
        <f t="shared" si="41"/>
        <v>0</v>
      </c>
      <c r="AP81" s="17"/>
      <c r="AQ81" s="129"/>
      <c r="AR81" s="130">
        <f t="shared" si="60"/>
        <v>0</v>
      </c>
      <c r="AS81" s="134">
        <f t="shared" si="61"/>
        <v>0</v>
      </c>
      <c r="AT81" s="131">
        <f>+IF($I$7="SI",'INPUTS Y LISTAS'!$B$31,0)</f>
        <v>0</v>
      </c>
      <c r="AU81" s="132"/>
      <c r="AV81" s="130">
        <f t="shared" si="62"/>
        <v>0</v>
      </c>
      <c r="AW81" s="134">
        <f t="shared" si="63"/>
        <v>0</v>
      </c>
      <c r="AX81" s="131">
        <f>+IF($I$7="SI",'INPUTS Y LISTAS'!$B$32,0)</f>
        <v>0</v>
      </c>
      <c r="AY81" s="132"/>
      <c r="AZ81" s="130">
        <f t="shared" si="64"/>
        <v>0</v>
      </c>
      <c r="BA81" s="134">
        <f t="shared" si="65"/>
        <v>0</v>
      </c>
      <c r="BB81" s="131">
        <f>+IF($I$7="SI",'INPUTS Y LISTAS'!$B$33,0)</f>
        <v>0</v>
      </c>
      <c r="BC81" s="132"/>
      <c r="BD81" s="130">
        <f t="shared" si="66"/>
        <v>0</v>
      </c>
      <c r="BE81" s="134">
        <f t="shared" si="67"/>
        <v>0</v>
      </c>
      <c r="BF81" s="136">
        <f t="shared" si="68"/>
        <v>0</v>
      </c>
    </row>
    <row r="82" spans="3:58" ht="15.75" outlineLevel="2" x14ac:dyDescent="0.2">
      <c r="C82" s="14">
        <f t="shared" si="37"/>
        <v>68</v>
      </c>
      <c r="D82" s="88"/>
      <c r="E82" s="87"/>
      <c r="F82" s="70"/>
      <c r="G82" s="83"/>
      <c r="H82" s="84"/>
      <c r="I82" s="85"/>
      <c r="J82" s="71"/>
      <c r="K82" s="72"/>
      <c r="L82" s="86"/>
      <c r="M82" s="15" t="str">
        <f>IF(G82="","",IF(L82="SI",G82*(1+'INPUTS Y LISTAS'!$B$15),'Modelo Estadistico'!G82))</f>
        <v/>
      </c>
      <c r="N82" s="15" t="str">
        <f>IF(H82="","",IF(L82="SI",H82*(1+'INPUTS Y LISTAS'!$B$15),'Modelo Estadistico'!H82))</f>
        <v/>
      </c>
      <c r="O82" s="15" t="str">
        <f>IF(I82="","",IF(L82="SI",I82*(1+'INPUTS Y LISTAS'!$B$15),'Modelo Estadistico'!I82))</f>
        <v/>
      </c>
      <c r="P82" s="15" t="str">
        <f>IF(J82="","",IF(L82="SI",J82*(1+'INPUTS Y LISTAS'!$B$15),'Modelo Estadistico'!J82))</f>
        <v/>
      </c>
      <c r="Q82" s="72"/>
      <c r="R82" s="29" t="str">
        <f t="shared" si="44"/>
        <v/>
      </c>
      <c r="S82" s="15" t="str">
        <f t="shared" si="45"/>
        <v/>
      </c>
      <c r="T82" s="15" t="str">
        <f t="shared" si="38"/>
        <v/>
      </c>
      <c r="U82" s="30" t="str">
        <f t="shared" si="39"/>
        <v/>
      </c>
      <c r="V82" s="28" t="str">
        <f t="shared" si="46"/>
        <v/>
      </c>
      <c r="W82" s="16" t="str">
        <f t="shared" si="47"/>
        <v/>
      </c>
      <c r="X82" s="16" t="str">
        <f t="shared" si="48"/>
        <v/>
      </c>
      <c r="Y82" s="16" t="str">
        <f t="shared" si="49"/>
        <v/>
      </c>
      <c r="Z82" s="28" t="str">
        <f t="shared" si="50"/>
        <v/>
      </c>
      <c r="AA82" s="16" t="str">
        <f t="shared" si="51"/>
        <v/>
      </c>
      <c r="AB82" s="16" t="str">
        <f t="shared" si="52"/>
        <v/>
      </c>
      <c r="AC82" s="16" t="str">
        <f>IF(Y82="Incluir Cotización",#REF!,"")</f>
        <v/>
      </c>
      <c r="AD82" s="66" t="str">
        <f t="shared" si="53"/>
        <v/>
      </c>
      <c r="AE82" s="42" t="str">
        <f t="shared" si="54"/>
        <v/>
      </c>
      <c r="AF82" s="42" t="str">
        <f t="shared" si="55"/>
        <v/>
      </c>
      <c r="AG82" s="42" t="str">
        <f t="shared" si="56"/>
        <v/>
      </c>
      <c r="AH82" s="42" t="str">
        <f t="shared" si="57"/>
        <v/>
      </c>
      <c r="AI82" s="42" t="str">
        <f t="shared" si="58"/>
        <v/>
      </c>
      <c r="AJ82" s="65">
        <f t="shared" si="59"/>
        <v>0</v>
      </c>
      <c r="AK82" s="74"/>
      <c r="AL82" s="41">
        <f t="shared" si="42"/>
        <v>0</v>
      </c>
      <c r="AM82" s="39">
        <f t="shared" si="43"/>
        <v>0</v>
      </c>
      <c r="AN82" s="40">
        <f t="shared" si="40"/>
        <v>0</v>
      </c>
      <c r="AO82" s="134">
        <f t="shared" si="41"/>
        <v>0</v>
      </c>
      <c r="AP82" s="17"/>
      <c r="AQ82" s="129"/>
      <c r="AR82" s="130">
        <f t="shared" si="60"/>
        <v>0</v>
      </c>
      <c r="AS82" s="134">
        <f t="shared" si="61"/>
        <v>0</v>
      </c>
      <c r="AT82" s="131">
        <f>+IF($I$7="SI",'INPUTS Y LISTAS'!$B$31,0)</f>
        <v>0</v>
      </c>
      <c r="AU82" s="132"/>
      <c r="AV82" s="130">
        <f t="shared" si="62"/>
        <v>0</v>
      </c>
      <c r="AW82" s="134">
        <f t="shared" si="63"/>
        <v>0</v>
      </c>
      <c r="AX82" s="131">
        <f>+IF($I$7="SI",'INPUTS Y LISTAS'!$B$32,0)</f>
        <v>0</v>
      </c>
      <c r="AY82" s="132"/>
      <c r="AZ82" s="130">
        <f t="shared" si="64"/>
        <v>0</v>
      </c>
      <c r="BA82" s="134">
        <f t="shared" si="65"/>
        <v>0</v>
      </c>
      <c r="BB82" s="131">
        <f>+IF($I$7="SI",'INPUTS Y LISTAS'!$B$33,0)</f>
        <v>0</v>
      </c>
      <c r="BC82" s="132"/>
      <c r="BD82" s="130">
        <f t="shared" si="66"/>
        <v>0</v>
      </c>
      <c r="BE82" s="134">
        <f t="shared" si="67"/>
        <v>0</v>
      </c>
      <c r="BF82" s="136">
        <f t="shared" si="68"/>
        <v>0</v>
      </c>
    </row>
    <row r="83" spans="3:58" ht="15.75" outlineLevel="2" x14ac:dyDescent="0.2">
      <c r="C83" s="14">
        <f t="shared" si="37"/>
        <v>69</v>
      </c>
      <c r="D83" s="88"/>
      <c r="E83" s="87"/>
      <c r="F83" s="70"/>
      <c r="G83" s="83"/>
      <c r="H83" s="84"/>
      <c r="I83" s="85"/>
      <c r="J83" s="71"/>
      <c r="K83" s="72"/>
      <c r="L83" s="86"/>
      <c r="M83" s="15" t="str">
        <f>IF(G83="","",IF(L83="SI",G83*(1+'INPUTS Y LISTAS'!$B$15),'Modelo Estadistico'!G83))</f>
        <v/>
      </c>
      <c r="N83" s="15" t="str">
        <f>IF(H83="","",IF(L83="SI",H83*(1+'INPUTS Y LISTAS'!$B$15),'Modelo Estadistico'!H83))</f>
        <v/>
      </c>
      <c r="O83" s="15" t="str">
        <f>IF(I83="","",IF(L83="SI",I83*(1+'INPUTS Y LISTAS'!$B$15),'Modelo Estadistico'!I83))</f>
        <v/>
      </c>
      <c r="P83" s="15" t="str">
        <f>IF(J83="","",IF(L83="SI",J83*(1+'INPUTS Y LISTAS'!$B$15),'Modelo Estadistico'!J83))</f>
        <v/>
      </c>
      <c r="Q83" s="72"/>
      <c r="R83" s="29" t="str">
        <f t="shared" si="44"/>
        <v/>
      </c>
      <c r="S83" s="15" t="str">
        <f t="shared" si="45"/>
        <v/>
      </c>
      <c r="T83" s="15" t="str">
        <f t="shared" si="38"/>
        <v/>
      </c>
      <c r="U83" s="30" t="str">
        <f t="shared" si="39"/>
        <v/>
      </c>
      <c r="V83" s="28" t="str">
        <f t="shared" si="46"/>
        <v/>
      </c>
      <c r="W83" s="16" t="str">
        <f t="shared" si="47"/>
        <v/>
      </c>
      <c r="X83" s="16" t="str">
        <f t="shared" si="48"/>
        <v/>
      </c>
      <c r="Y83" s="16" t="str">
        <f t="shared" si="49"/>
        <v/>
      </c>
      <c r="Z83" s="28" t="str">
        <f t="shared" si="50"/>
        <v/>
      </c>
      <c r="AA83" s="16" t="str">
        <f t="shared" si="51"/>
        <v/>
      </c>
      <c r="AB83" s="16" t="str">
        <f t="shared" si="52"/>
        <v/>
      </c>
      <c r="AC83" s="16" t="str">
        <f>IF(Y83="Incluir Cotización",#REF!,"")</f>
        <v/>
      </c>
      <c r="AD83" s="66" t="str">
        <f t="shared" si="53"/>
        <v/>
      </c>
      <c r="AE83" s="42" t="str">
        <f t="shared" si="54"/>
        <v/>
      </c>
      <c r="AF83" s="42" t="str">
        <f t="shared" si="55"/>
        <v/>
      </c>
      <c r="AG83" s="42" t="str">
        <f t="shared" si="56"/>
        <v/>
      </c>
      <c r="AH83" s="42" t="str">
        <f t="shared" si="57"/>
        <v/>
      </c>
      <c r="AI83" s="42" t="str">
        <f t="shared" si="58"/>
        <v/>
      </c>
      <c r="AJ83" s="65">
        <f t="shared" si="59"/>
        <v>0</v>
      </c>
      <c r="AK83" s="74"/>
      <c r="AL83" s="41">
        <f t="shared" si="42"/>
        <v>0</v>
      </c>
      <c r="AM83" s="39">
        <f t="shared" si="43"/>
        <v>0</v>
      </c>
      <c r="AN83" s="40">
        <f t="shared" si="40"/>
        <v>0</v>
      </c>
      <c r="AO83" s="134">
        <f t="shared" si="41"/>
        <v>0</v>
      </c>
      <c r="AP83" s="17"/>
      <c r="AQ83" s="129"/>
      <c r="AR83" s="130">
        <f t="shared" si="60"/>
        <v>0</v>
      </c>
      <c r="AS83" s="134">
        <f t="shared" si="61"/>
        <v>0</v>
      </c>
      <c r="AT83" s="131">
        <f>+IF($I$7="SI",'INPUTS Y LISTAS'!$B$31,0)</f>
        <v>0</v>
      </c>
      <c r="AU83" s="132"/>
      <c r="AV83" s="130">
        <f t="shared" si="62"/>
        <v>0</v>
      </c>
      <c r="AW83" s="134">
        <f t="shared" si="63"/>
        <v>0</v>
      </c>
      <c r="AX83" s="131">
        <f>+IF($I$7="SI",'INPUTS Y LISTAS'!$B$32,0)</f>
        <v>0</v>
      </c>
      <c r="AY83" s="132"/>
      <c r="AZ83" s="130">
        <f t="shared" si="64"/>
        <v>0</v>
      </c>
      <c r="BA83" s="134">
        <f t="shared" si="65"/>
        <v>0</v>
      </c>
      <c r="BB83" s="131">
        <f>+IF($I$7="SI",'INPUTS Y LISTAS'!$B$33,0)</f>
        <v>0</v>
      </c>
      <c r="BC83" s="132"/>
      <c r="BD83" s="130">
        <f t="shared" si="66"/>
        <v>0</v>
      </c>
      <c r="BE83" s="134">
        <f t="shared" si="67"/>
        <v>0</v>
      </c>
      <c r="BF83" s="136">
        <f t="shared" si="68"/>
        <v>0</v>
      </c>
    </row>
    <row r="84" spans="3:58" ht="15.75" outlineLevel="2" x14ac:dyDescent="0.2">
      <c r="C84" s="14">
        <f t="shared" si="37"/>
        <v>70</v>
      </c>
      <c r="D84" s="88"/>
      <c r="E84" s="87"/>
      <c r="F84" s="70"/>
      <c r="G84" s="83"/>
      <c r="H84" s="84"/>
      <c r="I84" s="85"/>
      <c r="J84" s="71"/>
      <c r="K84" s="72"/>
      <c r="L84" s="86"/>
      <c r="M84" s="15" t="str">
        <f>IF(G84="","",IF(L84="SI",G84*(1+'INPUTS Y LISTAS'!$B$15),'Modelo Estadistico'!G84))</f>
        <v/>
      </c>
      <c r="N84" s="15" t="str">
        <f>IF(H84="","",IF(L84="SI",H84*(1+'INPUTS Y LISTAS'!$B$15),'Modelo Estadistico'!H84))</f>
        <v/>
      </c>
      <c r="O84" s="15" t="str">
        <f>IF(I84="","",IF(L84="SI",I84*(1+'INPUTS Y LISTAS'!$B$15),'Modelo Estadistico'!I84))</f>
        <v/>
      </c>
      <c r="P84" s="15" t="str">
        <f>IF(J84="","",IF(L84="SI",J84*(1+'INPUTS Y LISTAS'!$B$15),'Modelo Estadistico'!J84))</f>
        <v/>
      </c>
      <c r="Q84" s="72"/>
      <c r="R84" s="29" t="str">
        <f t="shared" si="44"/>
        <v/>
      </c>
      <c r="S84" s="15" t="str">
        <f t="shared" si="45"/>
        <v/>
      </c>
      <c r="T84" s="15" t="str">
        <f t="shared" si="38"/>
        <v/>
      </c>
      <c r="U84" s="30" t="str">
        <f t="shared" si="39"/>
        <v/>
      </c>
      <c r="V84" s="28" t="str">
        <f t="shared" si="46"/>
        <v/>
      </c>
      <c r="W84" s="16" t="str">
        <f t="shared" si="47"/>
        <v/>
      </c>
      <c r="X84" s="16" t="str">
        <f t="shared" si="48"/>
        <v/>
      </c>
      <c r="Y84" s="16" t="str">
        <f t="shared" si="49"/>
        <v/>
      </c>
      <c r="Z84" s="28" t="str">
        <f t="shared" si="50"/>
        <v/>
      </c>
      <c r="AA84" s="16" t="str">
        <f t="shared" si="51"/>
        <v/>
      </c>
      <c r="AB84" s="16" t="str">
        <f t="shared" si="52"/>
        <v/>
      </c>
      <c r="AC84" s="16" t="str">
        <f>IF(Y84="Incluir Cotización",#REF!,"")</f>
        <v/>
      </c>
      <c r="AD84" s="66" t="str">
        <f t="shared" si="53"/>
        <v/>
      </c>
      <c r="AE84" s="42" t="str">
        <f t="shared" si="54"/>
        <v/>
      </c>
      <c r="AF84" s="42" t="str">
        <f t="shared" si="55"/>
        <v/>
      </c>
      <c r="AG84" s="42" t="str">
        <f t="shared" si="56"/>
        <v/>
      </c>
      <c r="AH84" s="42" t="str">
        <f t="shared" si="57"/>
        <v/>
      </c>
      <c r="AI84" s="42" t="str">
        <f t="shared" si="58"/>
        <v/>
      </c>
      <c r="AJ84" s="65">
        <f t="shared" si="59"/>
        <v>0</v>
      </c>
      <c r="AK84" s="74"/>
      <c r="AL84" s="41">
        <f t="shared" si="42"/>
        <v>0</v>
      </c>
      <c r="AM84" s="39">
        <f t="shared" si="43"/>
        <v>0</v>
      </c>
      <c r="AN84" s="40">
        <f t="shared" si="40"/>
        <v>0</v>
      </c>
      <c r="AO84" s="134">
        <f t="shared" si="41"/>
        <v>0</v>
      </c>
      <c r="AP84" s="17"/>
      <c r="AQ84" s="129"/>
      <c r="AR84" s="130">
        <f t="shared" si="60"/>
        <v>0</v>
      </c>
      <c r="AS84" s="134">
        <f t="shared" si="61"/>
        <v>0</v>
      </c>
      <c r="AT84" s="131">
        <f>+IF($I$7="SI",'INPUTS Y LISTAS'!$B$31,0)</f>
        <v>0</v>
      </c>
      <c r="AU84" s="132"/>
      <c r="AV84" s="130">
        <f t="shared" si="62"/>
        <v>0</v>
      </c>
      <c r="AW84" s="134">
        <f t="shared" si="63"/>
        <v>0</v>
      </c>
      <c r="AX84" s="131">
        <f>+IF($I$7="SI",'INPUTS Y LISTAS'!$B$32,0)</f>
        <v>0</v>
      </c>
      <c r="AY84" s="132"/>
      <c r="AZ84" s="130">
        <f t="shared" si="64"/>
        <v>0</v>
      </c>
      <c r="BA84" s="134">
        <f t="shared" si="65"/>
        <v>0</v>
      </c>
      <c r="BB84" s="131">
        <f>+IF($I$7="SI",'INPUTS Y LISTAS'!$B$33,0)</f>
        <v>0</v>
      </c>
      <c r="BC84" s="132"/>
      <c r="BD84" s="130">
        <f t="shared" si="66"/>
        <v>0</v>
      </c>
      <c r="BE84" s="134">
        <f t="shared" si="67"/>
        <v>0</v>
      </c>
      <c r="BF84" s="136">
        <f t="shared" si="68"/>
        <v>0</v>
      </c>
    </row>
    <row r="85" spans="3:58" ht="15.75" outlineLevel="2" x14ac:dyDescent="0.2">
      <c r="C85" s="14">
        <f t="shared" si="37"/>
        <v>71</v>
      </c>
      <c r="D85" s="88"/>
      <c r="E85" s="87"/>
      <c r="F85" s="70"/>
      <c r="G85" s="83"/>
      <c r="H85" s="84"/>
      <c r="I85" s="85"/>
      <c r="J85" s="71"/>
      <c r="K85" s="72"/>
      <c r="L85" s="86"/>
      <c r="M85" s="15" t="str">
        <f>IF(G85="","",IF(L85="SI",G85*(1+'INPUTS Y LISTAS'!$B$15),'Modelo Estadistico'!G85))</f>
        <v/>
      </c>
      <c r="N85" s="15" t="str">
        <f>IF(H85="","",IF(L85="SI",H85*(1+'INPUTS Y LISTAS'!$B$15),'Modelo Estadistico'!H85))</f>
        <v/>
      </c>
      <c r="O85" s="15" t="str">
        <f>IF(I85="","",IF(L85="SI",I85*(1+'INPUTS Y LISTAS'!$B$15),'Modelo Estadistico'!I85))</f>
        <v/>
      </c>
      <c r="P85" s="15" t="str">
        <f>IF(J85="","",IF(L85="SI",J85*(1+'INPUTS Y LISTAS'!$B$15),'Modelo Estadistico'!J85))</f>
        <v/>
      </c>
      <c r="Q85" s="72"/>
      <c r="R85" s="29" t="str">
        <f t="shared" si="44"/>
        <v/>
      </c>
      <c r="S85" s="15" t="str">
        <f t="shared" si="45"/>
        <v/>
      </c>
      <c r="T85" s="15" t="str">
        <f t="shared" si="38"/>
        <v/>
      </c>
      <c r="U85" s="30" t="str">
        <f t="shared" si="39"/>
        <v/>
      </c>
      <c r="V85" s="28" t="str">
        <f t="shared" si="46"/>
        <v/>
      </c>
      <c r="W85" s="16" t="str">
        <f t="shared" si="47"/>
        <v/>
      </c>
      <c r="X85" s="16" t="str">
        <f t="shared" si="48"/>
        <v/>
      </c>
      <c r="Y85" s="16" t="str">
        <f t="shared" si="49"/>
        <v/>
      </c>
      <c r="Z85" s="28" t="str">
        <f t="shared" si="50"/>
        <v/>
      </c>
      <c r="AA85" s="16" t="str">
        <f t="shared" si="51"/>
        <v/>
      </c>
      <c r="AB85" s="16" t="str">
        <f t="shared" si="52"/>
        <v/>
      </c>
      <c r="AC85" s="16" t="str">
        <f>IF(Y85="Incluir Cotización",#REF!,"")</f>
        <v/>
      </c>
      <c r="AD85" s="66" t="str">
        <f t="shared" si="53"/>
        <v/>
      </c>
      <c r="AE85" s="42" t="str">
        <f t="shared" si="54"/>
        <v/>
      </c>
      <c r="AF85" s="42" t="str">
        <f t="shared" si="55"/>
        <v/>
      </c>
      <c r="AG85" s="42" t="str">
        <f t="shared" si="56"/>
        <v/>
      </c>
      <c r="AH85" s="42" t="str">
        <f t="shared" si="57"/>
        <v/>
      </c>
      <c r="AI85" s="42" t="str">
        <f t="shared" si="58"/>
        <v/>
      </c>
      <c r="AJ85" s="65">
        <f t="shared" si="59"/>
        <v>0</v>
      </c>
      <c r="AK85" s="74"/>
      <c r="AL85" s="41">
        <f t="shared" si="42"/>
        <v>0</v>
      </c>
      <c r="AM85" s="39">
        <f t="shared" si="43"/>
        <v>0</v>
      </c>
      <c r="AN85" s="40">
        <f t="shared" si="40"/>
        <v>0</v>
      </c>
      <c r="AO85" s="134">
        <f t="shared" si="41"/>
        <v>0</v>
      </c>
      <c r="AP85" s="17"/>
      <c r="AQ85" s="129"/>
      <c r="AR85" s="130">
        <f t="shared" si="60"/>
        <v>0</v>
      </c>
      <c r="AS85" s="134">
        <f t="shared" si="61"/>
        <v>0</v>
      </c>
      <c r="AT85" s="131">
        <f>+IF($I$7="SI",'INPUTS Y LISTAS'!$B$31,0)</f>
        <v>0</v>
      </c>
      <c r="AU85" s="132"/>
      <c r="AV85" s="130">
        <f t="shared" si="62"/>
        <v>0</v>
      </c>
      <c r="AW85" s="134">
        <f t="shared" si="63"/>
        <v>0</v>
      </c>
      <c r="AX85" s="131">
        <f>+IF($I$7="SI",'INPUTS Y LISTAS'!$B$32,0)</f>
        <v>0</v>
      </c>
      <c r="AY85" s="132"/>
      <c r="AZ85" s="130">
        <f t="shared" si="64"/>
        <v>0</v>
      </c>
      <c r="BA85" s="134">
        <f t="shared" si="65"/>
        <v>0</v>
      </c>
      <c r="BB85" s="131">
        <f>+IF($I$7="SI",'INPUTS Y LISTAS'!$B$33,0)</f>
        <v>0</v>
      </c>
      <c r="BC85" s="132"/>
      <c r="BD85" s="130">
        <f t="shared" si="66"/>
        <v>0</v>
      </c>
      <c r="BE85" s="134">
        <f t="shared" si="67"/>
        <v>0</v>
      </c>
      <c r="BF85" s="136">
        <f t="shared" si="68"/>
        <v>0</v>
      </c>
    </row>
    <row r="86" spans="3:58" ht="15.75" outlineLevel="2" x14ac:dyDescent="0.2">
      <c r="C86" s="14">
        <f t="shared" si="37"/>
        <v>72</v>
      </c>
      <c r="D86" s="88"/>
      <c r="E86" s="87"/>
      <c r="F86" s="70"/>
      <c r="G86" s="83"/>
      <c r="H86" s="84"/>
      <c r="I86" s="85"/>
      <c r="J86" s="71"/>
      <c r="K86" s="72"/>
      <c r="L86" s="86"/>
      <c r="M86" s="15" t="str">
        <f>IF(G86="","",IF(L86="SI",G86*(1+'INPUTS Y LISTAS'!$B$15),'Modelo Estadistico'!G86))</f>
        <v/>
      </c>
      <c r="N86" s="15" t="str">
        <f>IF(H86="","",IF(L86="SI",H86*(1+'INPUTS Y LISTAS'!$B$15),'Modelo Estadistico'!H86))</f>
        <v/>
      </c>
      <c r="O86" s="15" t="str">
        <f>IF(I86="","",IF(L86="SI",I86*(1+'INPUTS Y LISTAS'!$B$15),'Modelo Estadistico'!I86))</f>
        <v/>
      </c>
      <c r="P86" s="15" t="str">
        <f>IF(J86="","",IF(L86="SI",J86*(1+'INPUTS Y LISTAS'!$B$15),'Modelo Estadistico'!J86))</f>
        <v/>
      </c>
      <c r="Q86" s="72"/>
      <c r="R86" s="29" t="str">
        <f t="shared" si="44"/>
        <v/>
      </c>
      <c r="S86" s="15" t="str">
        <f t="shared" si="45"/>
        <v/>
      </c>
      <c r="T86" s="15" t="str">
        <f t="shared" si="38"/>
        <v/>
      </c>
      <c r="U86" s="30" t="str">
        <f t="shared" si="39"/>
        <v/>
      </c>
      <c r="V86" s="28" t="str">
        <f t="shared" si="46"/>
        <v/>
      </c>
      <c r="W86" s="16" t="str">
        <f t="shared" si="47"/>
        <v/>
      </c>
      <c r="X86" s="16" t="str">
        <f t="shared" si="48"/>
        <v/>
      </c>
      <c r="Y86" s="16" t="str">
        <f t="shared" si="49"/>
        <v/>
      </c>
      <c r="Z86" s="28" t="str">
        <f t="shared" si="50"/>
        <v/>
      </c>
      <c r="AA86" s="16" t="str">
        <f t="shared" si="51"/>
        <v/>
      </c>
      <c r="AB86" s="16" t="str">
        <f t="shared" si="52"/>
        <v/>
      </c>
      <c r="AC86" s="16" t="str">
        <f>IF(Y86="Incluir Cotización",#REF!,"")</f>
        <v/>
      </c>
      <c r="AD86" s="66" t="str">
        <f t="shared" si="53"/>
        <v/>
      </c>
      <c r="AE86" s="42" t="str">
        <f t="shared" si="54"/>
        <v/>
      </c>
      <c r="AF86" s="42" t="str">
        <f t="shared" si="55"/>
        <v/>
      </c>
      <c r="AG86" s="42" t="str">
        <f t="shared" si="56"/>
        <v/>
      </c>
      <c r="AH86" s="42" t="str">
        <f t="shared" si="57"/>
        <v/>
      </c>
      <c r="AI86" s="42" t="str">
        <f t="shared" si="58"/>
        <v/>
      </c>
      <c r="AJ86" s="65">
        <f t="shared" si="59"/>
        <v>0</v>
      </c>
      <c r="AK86" s="74"/>
      <c r="AL86" s="41">
        <f t="shared" si="42"/>
        <v>0</v>
      </c>
      <c r="AM86" s="39">
        <f t="shared" si="43"/>
        <v>0</v>
      </c>
      <c r="AN86" s="40">
        <f t="shared" si="40"/>
        <v>0</v>
      </c>
      <c r="AO86" s="134">
        <f t="shared" si="41"/>
        <v>0</v>
      </c>
      <c r="AP86" s="17"/>
      <c r="AQ86" s="129"/>
      <c r="AR86" s="130">
        <f t="shared" si="60"/>
        <v>0</v>
      </c>
      <c r="AS86" s="134">
        <f t="shared" si="61"/>
        <v>0</v>
      </c>
      <c r="AT86" s="131">
        <f>+IF($I$7="SI",'INPUTS Y LISTAS'!$B$31,0)</f>
        <v>0</v>
      </c>
      <c r="AU86" s="132"/>
      <c r="AV86" s="130">
        <f t="shared" si="62"/>
        <v>0</v>
      </c>
      <c r="AW86" s="134">
        <f t="shared" si="63"/>
        <v>0</v>
      </c>
      <c r="AX86" s="131">
        <f>+IF($I$7="SI",'INPUTS Y LISTAS'!$B$32,0)</f>
        <v>0</v>
      </c>
      <c r="AY86" s="132"/>
      <c r="AZ86" s="130">
        <f t="shared" si="64"/>
        <v>0</v>
      </c>
      <c r="BA86" s="134">
        <f t="shared" si="65"/>
        <v>0</v>
      </c>
      <c r="BB86" s="131">
        <f>+IF($I$7="SI",'INPUTS Y LISTAS'!$B$33,0)</f>
        <v>0</v>
      </c>
      <c r="BC86" s="132"/>
      <c r="BD86" s="130">
        <f t="shared" si="66"/>
        <v>0</v>
      </c>
      <c r="BE86" s="134">
        <f t="shared" si="67"/>
        <v>0</v>
      </c>
      <c r="BF86" s="136">
        <f t="shared" si="68"/>
        <v>0</v>
      </c>
    </row>
    <row r="87" spans="3:58" ht="15.75" outlineLevel="2" x14ac:dyDescent="0.2">
      <c r="C87" s="14">
        <f t="shared" si="37"/>
        <v>73</v>
      </c>
      <c r="D87" s="88"/>
      <c r="E87" s="87"/>
      <c r="F87" s="70"/>
      <c r="G87" s="83"/>
      <c r="H87" s="84"/>
      <c r="I87" s="85"/>
      <c r="J87" s="71"/>
      <c r="K87" s="72"/>
      <c r="L87" s="86"/>
      <c r="M87" s="15" t="str">
        <f>IF(G87="","",IF(L87="SI",G87*(1+'INPUTS Y LISTAS'!$B$15),'Modelo Estadistico'!G87))</f>
        <v/>
      </c>
      <c r="N87" s="15" t="str">
        <f>IF(H87="","",IF(L87="SI",H87*(1+'INPUTS Y LISTAS'!$B$15),'Modelo Estadistico'!H87))</f>
        <v/>
      </c>
      <c r="O87" s="15" t="str">
        <f>IF(I87="","",IF(L87="SI",I87*(1+'INPUTS Y LISTAS'!$B$15),'Modelo Estadistico'!I87))</f>
        <v/>
      </c>
      <c r="P87" s="15" t="str">
        <f>IF(J87="","",IF(L87="SI",J87*(1+'INPUTS Y LISTAS'!$B$15),'Modelo Estadistico'!J87))</f>
        <v/>
      </c>
      <c r="Q87" s="72"/>
      <c r="R87" s="29" t="str">
        <f t="shared" si="44"/>
        <v/>
      </c>
      <c r="S87" s="15" t="str">
        <f t="shared" si="45"/>
        <v/>
      </c>
      <c r="T87" s="15" t="str">
        <f t="shared" si="38"/>
        <v/>
      </c>
      <c r="U87" s="30" t="str">
        <f t="shared" si="39"/>
        <v/>
      </c>
      <c r="V87" s="28" t="str">
        <f t="shared" si="46"/>
        <v/>
      </c>
      <c r="W87" s="16" t="str">
        <f t="shared" si="47"/>
        <v/>
      </c>
      <c r="X87" s="16" t="str">
        <f t="shared" si="48"/>
        <v/>
      </c>
      <c r="Y87" s="16" t="str">
        <f t="shared" si="49"/>
        <v/>
      </c>
      <c r="Z87" s="28" t="str">
        <f t="shared" si="50"/>
        <v/>
      </c>
      <c r="AA87" s="16" t="str">
        <f t="shared" si="51"/>
        <v/>
      </c>
      <c r="AB87" s="16" t="str">
        <f t="shared" si="52"/>
        <v/>
      </c>
      <c r="AC87" s="16" t="str">
        <f>IF(Y87="Incluir Cotización",#REF!,"")</f>
        <v/>
      </c>
      <c r="AD87" s="66" t="str">
        <f t="shared" si="53"/>
        <v/>
      </c>
      <c r="AE87" s="42" t="str">
        <f t="shared" si="54"/>
        <v/>
      </c>
      <c r="AF87" s="42" t="str">
        <f t="shared" si="55"/>
        <v/>
      </c>
      <c r="AG87" s="42" t="str">
        <f t="shared" si="56"/>
        <v/>
      </c>
      <c r="AH87" s="42" t="str">
        <f t="shared" si="57"/>
        <v/>
      </c>
      <c r="AI87" s="42" t="str">
        <f t="shared" si="58"/>
        <v/>
      </c>
      <c r="AJ87" s="65">
        <f t="shared" si="59"/>
        <v>0</v>
      </c>
      <c r="AK87" s="74"/>
      <c r="AL87" s="41">
        <f t="shared" si="42"/>
        <v>0</v>
      </c>
      <c r="AM87" s="39">
        <f t="shared" si="43"/>
        <v>0</v>
      </c>
      <c r="AN87" s="40">
        <f t="shared" si="40"/>
        <v>0</v>
      </c>
      <c r="AO87" s="134">
        <f t="shared" si="41"/>
        <v>0</v>
      </c>
      <c r="AP87" s="17"/>
      <c r="AQ87" s="129"/>
      <c r="AR87" s="130">
        <f t="shared" si="60"/>
        <v>0</v>
      </c>
      <c r="AS87" s="134">
        <f t="shared" si="61"/>
        <v>0</v>
      </c>
      <c r="AT87" s="131">
        <f>+IF($I$7="SI",'INPUTS Y LISTAS'!$B$31,0)</f>
        <v>0</v>
      </c>
      <c r="AU87" s="132"/>
      <c r="AV87" s="130">
        <f t="shared" si="62"/>
        <v>0</v>
      </c>
      <c r="AW87" s="134">
        <f t="shared" si="63"/>
        <v>0</v>
      </c>
      <c r="AX87" s="131">
        <f>+IF($I$7="SI",'INPUTS Y LISTAS'!$B$32,0)</f>
        <v>0</v>
      </c>
      <c r="AY87" s="132"/>
      <c r="AZ87" s="130">
        <f t="shared" si="64"/>
        <v>0</v>
      </c>
      <c r="BA87" s="134">
        <f t="shared" si="65"/>
        <v>0</v>
      </c>
      <c r="BB87" s="131">
        <f>+IF($I$7="SI",'INPUTS Y LISTAS'!$B$33,0)</f>
        <v>0</v>
      </c>
      <c r="BC87" s="132"/>
      <c r="BD87" s="130">
        <f t="shared" si="66"/>
        <v>0</v>
      </c>
      <c r="BE87" s="134">
        <f t="shared" si="67"/>
        <v>0</v>
      </c>
      <c r="BF87" s="136">
        <f t="shared" si="68"/>
        <v>0</v>
      </c>
    </row>
    <row r="88" spans="3:58" ht="15.75" outlineLevel="2" x14ac:dyDescent="0.2">
      <c r="C88" s="14">
        <f t="shared" si="37"/>
        <v>74</v>
      </c>
      <c r="D88" s="88"/>
      <c r="E88" s="87"/>
      <c r="F88" s="70"/>
      <c r="G88" s="83"/>
      <c r="H88" s="84"/>
      <c r="I88" s="85"/>
      <c r="J88" s="71"/>
      <c r="K88" s="72"/>
      <c r="L88" s="86"/>
      <c r="M88" s="15" t="str">
        <f>IF(G88="","",IF(L88="SI",G88*(1+'INPUTS Y LISTAS'!$B$15),'Modelo Estadistico'!G88))</f>
        <v/>
      </c>
      <c r="N88" s="15" t="str">
        <f>IF(H88="","",IF(L88="SI",H88*(1+'INPUTS Y LISTAS'!$B$15),'Modelo Estadistico'!H88))</f>
        <v/>
      </c>
      <c r="O88" s="15" t="str">
        <f>IF(I88="","",IF(L88="SI",I88*(1+'INPUTS Y LISTAS'!$B$15),'Modelo Estadistico'!I88))</f>
        <v/>
      </c>
      <c r="P88" s="15" t="str">
        <f>IF(J88="","",IF(L88="SI",J88*(1+'INPUTS Y LISTAS'!$B$15),'Modelo Estadistico'!J88))</f>
        <v/>
      </c>
      <c r="Q88" s="72"/>
      <c r="R88" s="29" t="str">
        <f t="shared" si="44"/>
        <v/>
      </c>
      <c r="S88" s="15" t="str">
        <f t="shared" si="45"/>
        <v/>
      </c>
      <c r="T88" s="15" t="str">
        <f t="shared" si="38"/>
        <v/>
      </c>
      <c r="U88" s="30" t="str">
        <f t="shared" si="39"/>
        <v/>
      </c>
      <c r="V88" s="28" t="str">
        <f t="shared" si="46"/>
        <v/>
      </c>
      <c r="W88" s="16" t="str">
        <f t="shared" si="47"/>
        <v/>
      </c>
      <c r="X88" s="16" t="str">
        <f t="shared" si="48"/>
        <v/>
      </c>
      <c r="Y88" s="16" t="str">
        <f t="shared" si="49"/>
        <v/>
      </c>
      <c r="Z88" s="28" t="str">
        <f t="shared" si="50"/>
        <v/>
      </c>
      <c r="AA88" s="16" t="str">
        <f t="shared" si="51"/>
        <v/>
      </c>
      <c r="AB88" s="16" t="str">
        <f t="shared" si="52"/>
        <v/>
      </c>
      <c r="AC88" s="16" t="str">
        <f>IF(Y88="Incluir Cotización",#REF!,"")</f>
        <v/>
      </c>
      <c r="AD88" s="66" t="str">
        <f t="shared" si="53"/>
        <v/>
      </c>
      <c r="AE88" s="42" t="str">
        <f t="shared" si="54"/>
        <v/>
      </c>
      <c r="AF88" s="42" t="str">
        <f t="shared" si="55"/>
        <v/>
      </c>
      <c r="AG88" s="42" t="str">
        <f t="shared" si="56"/>
        <v/>
      </c>
      <c r="AH88" s="42" t="str">
        <f t="shared" si="57"/>
        <v/>
      </c>
      <c r="AI88" s="42" t="str">
        <f t="shared" si="58"/>
        <v/>
      </c>
      <c r="AJ88" s="65">
        <f t="shared" si="59"/>
        <v>0</v>
      </c>
      <c r="AK88" s="74"/>
      <c r="AL88" s="41">
        <f t="shared" si="42"/>
        <v>0</v>
      </c>
      <c r="AM88" s="39">
        <f t="shared" si="43"/>
        <v>0</v>
      </c>
      <c r="AN88" s="40">
        <f t="shared" si="40"/>
        <v>0</v>
      </c>
      <c r="AO88" s="134">
        <f t="shared" si="41"/>
        <v>0</v>
      </c>
      <c r="AP88" s="17"/>
      <c r="AQ88" s="129"/>
      <c r="AR88" s="130">
        <f t="shared" si="60"/>
        <v>0</v>
      </c>
      <c r="AS88" s="134">
        <f t="shared" si="61"/>
        <v>0</v>
      </c>
      <c r="AT88" s="131">
        <f>+IF($I$7="SI",'INPUTS Y LISTAS'!$B$31,0)</f>
        <v>0</v>
      </c>
      <c r="AU88" s="132"/>
      <c r="AV88" s="130">
        <f t="shared" si="62"/>
        <v>0</v>
      </c>
      <c r="AW88" s="134">
        <f t="shared" si="63"/>
        <v>0</v>
      </c>
      <c r="AX88" s="131">
        <f>+IF($I$7="SI",'INPUTS Y LISTAS'!$B$32,0)</f>
        <v>0</v>
      </c>
      <c r="AY88" s="132"/>
      <c r="AZ88" s="130">
        <f t="shared" si="64"/>
        <v>0</v>
      </c>
      <c r="BA88" s="134">
        <f t="shared" si="65"/>
        <v>0</v>
      </c>
      <c r="BB88" s="131">
        <f>+IF($I$7="SI",'INPUTS Y LISTAS'!$B$33,0)</f>
        <v>0</v>
      </c>
      <c r="BC88" s="132"/>
      <c r="BD88" s="130">
        <f t="shared" si="66"/>
        <v>0</v>
      </c>
      <c r="BE88" s="134">
        <f t="shared" si="67"/>
        <v>0</v>
      </c>
      <c r="BF88" s="136">
        <f t="shared" si="68"/>
        <v>0</v>
      </c>
    </row>
    <row r="89" spans="3:58" ht="15.75" outlineLevel="2" x14ac:dyDescent="0.2">
      <c r="C89" s="14">
        <f t="shared" si="37"/>
        <v>75</v>
      </c>
      <c r="D89" s="88"/>
      <c r="E89" s="87"/>
      <c r="F89" s="70"/>
      <c r="G89" s="83"/>
      <c r="H89" s="84"/>
      <c r="I89" s="85"/>
      <c r="J89" s="71"/>
      <c r="K89" s="72"/>
      <c r="L89" s="86"/>
      <c r="M89" s="15" t="str">
        <f>IF(G89="","",IF(L89="SI",G89*(1+'INPUTS Y LISTAS'!$B$15),'Modelo Estadistico'!G89))</f>
        <v/>
      </c>
      <c r="N89" s="15" t="str">
        <f>IF(H89="","",IF(L89="SI",H89*(1+'INPUTS Y LISTAS'!$B$15),'Modelo Estadistico'!H89))</f>
        <v/>
      </c>
      <c r="O89" s="15" t="str">
        <f>IF(I89="","",IF(L89="SI",I89*(1+'INPUTS Y LISTAS'!$B$15),'Modelo Estadistico'!I89))</f>
        <v/>
      </c>
      <c r="P89" s="15" t="str">
        <f>IF(J89="","",IF(L89="SI",J89*(1+'INPUTS Y LISTAS'!$B$15),'Modelo Estadistico'!J89))</f>
        <v/>
      </c>
      <c r="Q89" s="72"/>
      <c r="R89" s="29" t="str">
        <f t="shared" si="44"/>
        <v/>
      </c>
      <c r="S89" s="15" t="str">
        <f t="shared" si="45"/>
        <v/>
      </c>
      <c r="T89" s="15" t="str">
        <f t="shared" si="38"/>
        <v/>
      </c>
      <c r="U89" s="30" t="str">
        <f t="shared" si="39"/>
        <v/>
      </c>
      <c r="V89" s="28" t="str">
        <f t="shared" si="46"/>
        <v/>
      </c>
      <c r="W89" s="16" t="str">
        <f t="shared" si="47"/>
        <v/>
      </c>
      <c r="X89" s="16" t="str">
        <f t="shared" si="48"/>
        <v/>
      </c>
      <c r="Y89" s="16" t="str">
        <f t="shared" si="49"/>
        <v/>
      </c>
      <c r="Z89" s="28" t="str">
        <f t="shared" si="50"/>
        <v/>
      </c>
      <c r="AA89" s="16" t="str">
        <f t="shared" si="51"/>
        <v/>
      </c>
      <c r="AB89" s="16" t="str">
        <f t="shared" si="52"/>
        <v/>
      </c>
      <c r="AC89" s="16" t="str">
        <f>IF(Y89="Incluir Cotización",#REF!,"")</f>
        <v/>
      </c>
      <c r="AD89" s="66" t="str">
        <f t="shared" si="53"/>
        <v/>
      </c>
      <c r="AE89" s="42" t="str">
        <f t="shared" si="54"/>
        <v/>
      </c>
      <c r="AF89" s="42" t="str">
        <f t="shared" si="55"/>
        <v/>
      </c>
      <c r="AG89" s="42" t="str">
        <f t="shared" si="56"/>
        <v/>
      </c>
      <c r="AH89" s="42" t="str">
        <f t="shared" si="57"/>
        <v/>
      </c>
      <c r="AI89" s="42" t="str">
        <f t="shared" si="58"/>
        <v/>
      </c>
      <c r="AJ89" s="65">
        <f t="shared" si="59"/>
        <v>0</v>
      </c>
      <c r="AK89" s="74"/>
      <c r="AL89" s="41">
        <f t="shared" si="42"/>
        <v>0</v>
      </c>
      <c r="AM89" s="39">
        <f t="shared" si="43"/>
        <v>0</v>
      </c>
      <c r="AN89" s="40">
        <f t="shared" si="40"/>
        <v>0</v>
      </c>
      <c r="AO89" s="134">
        <f t="shared" si="41"/>
        <v>0</v>
      </c>
      <c r="AP89" s="17"/>
      <c r="AQ89" s="129"/>
      <c r="AR89" s="130">
        <f t="shared" si="60"/>
        <v>0</v>
      </c>
      <c r="AS89" s="134">
        <f t="shared" si="61"/>
        <v>0</v>
      </c>
      <c r="AT89" s="131">
        <f>+IF($I$7="SI",'INPUTS Y LISTAS'!$B$31,0)</f>
        <v>0</v>
      </c>
      <c r="AU89" s="132"/>
      <c r="AV89" s="130">
        <f t="shared" si="62"/>
        <v>0</v>
      </c>
      <c r="AW89" s="134">
        <f t="shared" si="63"/>
        <v>0</v>
      </c>
      <c r="AX89" s="131">
        <f>+IF($I$7="SI",'INPUTS Y LISTAS'!$B$32,0)</f>
        <v>0</v>
      </c>
      <c r="AY89" s="132"/>
      <c r="AZ89" s="130">
        <f t="shared" si="64"/>
        <v>0</v>
      </c>
      <c r="BA89" s="134">
        <f t="shared" si="65"/>
        <v>0</v>
      </c>
      <c r="BB89" s="131">
        <f>+IF($I$7="SI",'INPUTS Y LISTAS'!$B$33,0)</f>
        <v>0</v>
      </c>
      <c r="BC89" s="132"/>
      <c r="BD89" s="130">
        <f t="shared" si="66"/>
        <v>0</v>
      </c>
      <c r="BE89" s="134">
        <f t="shared" si="67"/>
        <v>0</v>
      </c>
      <c r="BF89" s="136">
        <f t="shared" si="68"/>
        <v>0</v>
      </c>
    </row>
    <row r="90" spans="3:58" ht="15.75" outlineLevel="2" x14ac:dyDescent="0.2">
      <c r="C90" s="14">
        <f t="shared" si="37"/>
        <v>76</v>
      </c>
      <c r="D90" s="88"/>
      <c r="E90" s="87"/>
      <c r="F90" s="70"/>
      <c r="G90" s="83"/>
      <c r="H90" s="84"/>
      <c r="I90" s="85"/>
      <c r="J90" s="71"/>
      <c r="K90" s="72"/>
      <c r="L90" s="86"/>
      <c r="M90" s="15" t="str">
        <f>IF(G90="","",IF(L90="SI",G90*(1+'INPUTS Y LISTAS'!$B$15),'Modelo Estadistico'!G90))</f>
        <v/>
      </c>
      <c r="N90" s="15" t="str">
        <f>IF(H90="","",IF(L90="SI",H90*(1+'INPUTS Y LISTAS'!$B$15),'Modelo Estadistico'!H90))</f>
        <v/>
      </c>
      <c r="O90" s="15" t="str">
        <f>IF(I90="","",IF(L90="SI",I90*(1+'INPUTS Y LISTAS'!$B$15),'Modelo Estadistico'!I90))</f>
        <v/>
      </c>
      <c r="P90" s="15" t="str">
        <f>IF(J90="","",IF(L90="SI",J90*(1+'INPUTS Y LISTAS'!$B$15),'Modelo Estadistico'!J90))</f>
        <v/>
      </c>
      <c r="Q90" s="72"/>
      <c r="R90" s="29" t="str">
        <f t="shared" si="44"/>
        <v/>
      </c>
      <c r="S90" s="15" t="str">
        <f t="shared" si="45"/>
        <v/>
      </c>
      <c r="T90" s="15" t="str">
        <f t="shared" si="38"/>
        <v/>
      </c>
      <c r="U90" s="30" t="str">
        <f t="shared" si="39"/>
        <v/>
      </c>
      <c r="V90" s="28" t="str">
        <f t="shared" si="46"/>
        <v/>
      </c>
      <c r="W90" s="16" t="str">
        <f t="shared" si="47"/>
        <v/>
      </c>
      <c r="X90" s="16" t="str">
        <f t="shared" si="48"/>
        <v/>
      </c>
      <c r="Y90" s="16" t="str">
        <f t="shared" si="49"/>
        <v/>
      </c>
      <c r="Z90" s="28" t="str">
        <f t="shared" si="50"/>
        <v/>
      </c>
      <c r="AA90" s="16" t="str">
        <f t="shared" si="51"/>
        <v/>
      </c>
      <c r="AB90" s="16" t="str">
        <f t="shared" si="52"/>
        <v/>
      </c>
      <c r="AC90" s="16" t="str">
        <f>IF(Y90="Incluir Cotización",#REF!,"")</f>
        <v/>
      </c>
      <c r="AD90" s="66" t="str">
        <f t="shared" si="53"/>
        <v/>
      </c>
      <c r="AE90" s="42" t="str">
        <f t="shared" si="54"/>
        <v/>
      </c>
      <c r="AF90" s="42" t="str">
        <f t="shared" si="55"/>
        <v/>
      </c>
      <c r="AG90" s="42" t="str">
        <f t="shared" si="56"/>
        <v/>
      </c>
      <c r="AH90" s="42" t="str">
        <f t="shared" si="57"/>
        <v/>
      </c>
      <c r="AI90" s="42" t="str">
        <f t="shared" si="58"/>
        <v/>
      </c>
      <c r="AJ90" s="65">
        <f t="shared" si="59"/>
        <v>0</v>
      </c>
      <c r="AK90" s="74"/>
      <c r="AL90" s="41">
        <f t="shared" si="42"/>
        <v>0</v>
      </c>
      <c r="AM90" s="39">
        <f t="shared" si="43"/>
        <v>0</v>
      </c>
      <c r="AN90" s="40">
        <f t="shared" si="40"/>
        <v>0</v>
      </c>
      <c r="AO90" s="134">
        <f t="shared" si="41"/>
        <v>0</v>
      </c>
      <c r="AP90" s="17"/>
      <c r="AQ90" s="129"/>
      <c r="AR90" s="130">
        <f t="shared" si="60"/>
        <v>0</v>
      </c>
      <c r="AS90" s="134">
        <f t="shared" si="61"/>
        <v>0</v>
      </c>
      <c r="AT90" s="131">
        <f>+IF($I$7="SI",'INPUTS Y LISTAS'!$B$31,0)</f>
        <v>0</v>
      </c>
      <c r="AU90" s="132"/>
      <c r="AV90" s="130">
        <f t="shared" si="62"/>
        <v>0</v>
      </c>
      <c r="AW90" s="134">
        <f t="shared" si="63"/>
        <v>0</v>
      </c>
      <c r="AX90" s="131">
        <f>+IF($I$7="SI",'INPUTS Y LISTAS'!$B$32,0)</f>
        <v>0</v>
      </c>
      <c r="AY90" s="132"/>
      <c r="AZ90" s="130">
        <f t="shared" si="64"/>
        <v>0</v>
      </c>
      <c r="BA90" s="134">
        <f t="shared" si="65"/>
        <v>0</v>
      </c>
      <c r="BB90" s="131">
        <f>+IF($I$7="SI",'INPUTS Y LISTAS'!$B$33,0)</f>
        <v>0</v>
      </c>
      <c r="BC90" s="132"/>
      <c r="BD90" s="130">
        <f t="shared" si="66"/>
        <v>0</v>
      </c>
      <c r="BE90" s="134">
        <f t="shared" si="67"/>
        <v>0</v>
      </c>
      <c r="BF90" s="136">
        <f t="shared" si="68"/>
        <v>0</v>
      </c>
    </row>
    <row r="91" spans="3:58" ht="15.75" outlineLevel="2" x14ac:dyDescent="0.2">
      <c r="C91" s="14">
        <f t="shared" si="37"/>
        <v>77</v>
      </c>
      <c r="D91" s="88"/>
      <c r="E91" s="87"/>
      <c r="F91" s="70"/>
      <c r="G91" s="83"/>
      <c r="H91" s="84"/>
      <c r="I91" s="85"/>
      <c r="J91" s="71"/>
      <c r="K91" s="72"/>
      <c r="L91" s="86"/>
      <c r="M91" s="15" t="str">
        <f>IF(G91="","",IF(L91="SI",G91*(1+'INPUTS Y LISTAS'!$B$15),'Modelo Estadistico'!G91))</f>
        <v/>
      </c>
      <c r="N91" s="15" t="str">
        <f>IF(H91="","",IF(L91="SI",H91*(1+'INPUTS Y LISTAS'!$B$15),'Modelo Estadistico'!H91))</f>
        <v/>
      </c>
      <c r="O91" s="15" t="str">
        <f>IF(I91="","",IF(L91="SI",I91*(1+'INPUTS Y LISTAS'!$B$15),'Modelo Estadistico'!I91))</f>
        <v/>
      </c>
      <c r="P91" s="15" t="str">
        <f>IF(J91="","",IF(L91="SI",J91*(1+'INPUTS Y LISTAS'!$B$15),'Modelo Estadistico'!J91))</f>
        <v/>
      </c>
      <c r="Q91" s="72"/>
      <c r="R91" s="29" t="str">
        <f t="shared" si="44"/>
        <v/>
      </c>
      <c r="S91" s="15" t="str">
        <f t="shared" si="45"/>
        <v/>
      </c>
      <c r="T91" s="15" t="str">
        <f t="shared" si="38"/>
        <v/>
      </c>
      <c r="U91" s="30" t="str">
        <f t="shared" si="39"/>
        <v/>
      </c>
      <c r="V91" s="28" t="str">
        <f t="shared" si="46"/>
        <v/>
      </c>
      <c r="W91" s="16" t="str">
        <f t="shared" si="47"/>
        <v/>
      </c>
      <c r="X91" s="16" t="str">
        <f t="shared" si="48"/>
        <v/>
      </c>
      <c r="Y91" s="16" t="str">
        <f t="shared" si="49"/>
        <v/>
      </c>
      <c r="Z91" s="28" t="str">
        <f t="shared" si="50"/>
        <v/>
      </c>
      <c r="AA91" s="16" t="str">
        <f t="shared" si="51"/>
        <v/>
      </c>
      <c r="AB91" s="16" t="str">
        <f t="shared" si="52"/>
        <v/>
      </c>
      <c r="AC91" s="16" t="str">
        <f>IF(Y91="Incluir Cotización",#REF!,"")</f>
        <v/>
      </c>
      <c r="AD91" s="66" t="str">
        <f t="shared" si="53"/>
        <v/>
      </c>
      <c r="AE91" s="42" t="str">
        <f t="shared" si="54"/>
        <v/>
      </c>
      <c r="AF91" s="42" t="str">
        <f t="shared" si="55"/>
        <v/>
      </c>
      <c r="AG91" s="42" t="str">
        <f t="shared" si="56"/>
        <v/>
      </c>
      <c r="AH91" s="42" t="str">
        <f t="shared" si="57"/>
        <v/>
      </c>
      <c r="AI91" s="42" t="str">
        <f t="shared" si="58"/>
        <v/>
      </c>
      <c r="AJ91" s="65">
        <f t="shared" si="59"/>
        <v>0</v>
      </c>
      <c r="AK91" s="74"/>
      <c r="AL91" s="41">
        <f t="shared" si="42"/>
        <v>0</v>
      </c>
      <c r="AM91" s="39">
        <f t="shared" si="43"/>
        <v>0</v>
      </c>
      <c r="AN91" s="40">
        <f t="shared" si="40"/>
        <v>0</v>
      </c>
      <c r="AO91" s="134">
        <f t="shared" si="41"/>
        <v>0</v>
      </c>
      <c r="AP91" s="17"/>
      <c r="AQ91" s="129"/>
      <c r="AR91" s="130">
        <f t="shared" si="60"/>
        <v>0</v>
      </c>
      <c r="AS91" s="134">
        <f t="shared" si="61"/>
        <v>0</v>
      </c>
      <c r="AT91" s="131">
        <f>+IF($I$7="SI",'INPUTS Y LISTAS'!$B$31,0)</f>
        <v>0</v>
      </c>
      <c r="AU91" s="132"/>
      <c r="AV91" s="130">
        <f t="shared" si="62"/>
        <v>0</v>
      </c>
      <c r="AW91" s="134">
        <f t="shared" si="63"/>
        <v>0</v>
      </c>
      <c r="AX91" s="131">
        <f>+IF($I$7="SI",'INPUTS Y LISTAS'!$B$32,0)</f>
        <v>0</v>
      </c>
      <c r="AY91" s="132"/>
      <c r="AZ91" s="130">
        <f t="shared" si="64"/>
        <v>0</v>
      </c>
      <c r="BA91" s="134">
        <f t="shared" si="65"/>
        <v>0</v>
      </c>
      <c r="BB91" s="131">
        <f>+IF($I$7="SI",'INPUTS Y LISTAS'!$B$33,0)</f>
        <v>0</v>
      </c>
      <c r="BC91" s="132"/>
      <c r="BD91" s="130">
        <f t="shared" si="66"/>
        <v>0</v>
      </c>
      <c r="BE91" s="134">
        <f t="shared" si="67"/>
        <v>0</v>
      </c>
      <c r="BF91" s="136">
        <f t="shared" si="68"/>
        <v>0</v>
      </c>
    </row>
    <row r="92" spans="3:58" ht="15.75" outlineLevel="2" x14ac:dyDescent="0.2">
      <c r="C92" s="14">
        <f t="shared" si="37"/>
        <v>78</v>
      </c>
      <c r="D92" s="88"/>
      <c r="E92" s="87"/>
      <c r="F92" s="70"/>
      <c r="G92" s="83"/>
      <c r="H92" s="84"/>
      <c r="I92" s="85"/>
      <c r="J92" s="71"/>
      <c r="K92" s="72"/>
      <c r="L92" s="86"/>
      <c r="M92" s="15" t="str">
        <f>IF(G92="","",IF(L92="SI",G92*(1+'INPUTS Y LISTAS'!$B$15),'Modelo Estadistico'!G92))</f>
        <v/>
      </c>
      <c r="N92" s="15" t="str">
        <f>IF(H92="","",IF(L92="SI",H92*(1+'INPUTS Y LISTAS'!$B$15),'Modelo Estadistico'!H92))</f>
        <v/>
      </c>
      <c r="O92" s="15" t="str">
        <f>IF(I92="","",IF(L92="SI",I92*(1+'INPUTS Y LISTAS'!$B$15),'Modelo Estadistico'!I92))</f>
        <v/>
      </c>
      <c r="P92" s="15" t="str">
        <f>IF(J92="","",IF(L92="SI",J92*(1+'INPUTS Y LISTAS'!$B$15),'Modelo Estadistico'!J92))</f>
        <v/>
      </c>
      <c r="Q92" s="72"/>
      <c r="R92" s="29" t="str">
        <f t="shared" si="44"/>
        <v/>
      </c>
      <c r="S92" s="15" t="str">
        <f t="shared" si="45"/>
        <v/>
      </c>
      <c r="T92" s="15" t="str">
        <f t="shared" si="38"/>
        <v/>
      </c>
      <c r="U92" s="30" t="str">
        <f t="shared" si="39"/>
        <v/>
      </c>
      <c r="V92" s="28" t="str">
        <f t="shared" si="46"/>
        <v/>
      </c>
      <c r="W92" s="16" t="str">
        <f t="shared" si="47"/>
        <v/>
      </c>
      <c r="X92" s="16" t="str">
        <f t="shared" si="48"/>
        <v/>
      </c>
      <c r="Y92" s="16" t="str">
        <f t="shared" si="49"/>
        <v/>
      </c>
      <c r="Z92" s="28" t="str">
        <f t="shared" si="50"/>
        <v/>
      </c>
      <c r="AA92" s="16" t="str">
        <f t="shared" si="51"/>
        <v/>
      </c>
      <c r="AB92" s="16" t="str">
        <f t="shared" si="52"/>
        <v/>
      </c>
      <c r="AC92" s="16" t="str">
        <f>IF(Y92="Incluir Cotización",#REF!,"")</f>
        <v/>
      </c>
      <c r="AD92" s="66" t="str">
        <f t="shared" si="53"/>
        <v/>
      </c>
      <c r="AE92" s="42" t="str">
        <f t="shared" si="54"/>
        <v/>
      </c>
      <c r="AF92" s="42" t="str">
        <f t="shared" si="55"/>
        <v/>
      </c>
      <c r="AG92" s="42" t="str">
        <f t="shared" si="56"/>
        <v/>
      </c>
      <c r="AH92" s="42" t="str">
        <f t="shared" si="57"/>
        <v/>
      </c>
      <c r="AI92" s="42" t="str">
        <f t="shared" si="58"/>
        <v/>
      </c>
      <c r="AJ92" s="65">
        <f t="shared" si="59"/>
        <v>0</v>
      </c>
      <c r="AK92" s="74"/>
      <c r="AL92" s="41">
        <f t="shared" si="42"/>
        <v>0</v>
      </c>
      <c r="AM92" s="39">
        <f t="shared" si="43"/>
        <v>0</v>
      </c>
      <c r="AN92" s="40">
        <f t="shared" si="40"/>
        <v>0</v>
      </c>
      <c r="AO92" s="134">
        <f t="shared" si="41"/>
        <v>0</v>
      </c>
      <c r="AP92" s="17"/>
      <c r="AQ92" s="129"/>
      <c r="AR92" s="130">
        <f t="shared" si="60"/>
        <v>0</v>
      </c>
      <c r="AS92" s="134">
        <f t="shared" si="61"/>
        <v>0</v>
      </c>
      <c r="AT92" s="131">
        <f>+IF($I$7="SI",'INPUTS Y LISTAS'!$B$31,0)</f>
        <v>0</v>
      </c>
      <c r="AU92" s="132"/>
      <c r="AV92" s="130">
        <f t="shared" si="62"/>
        <v>0</v>
      </c>
      <c r="AW92" s="134">
        <f t="shared" si="63"/>
        <v>0</v>
      </c>
      <c r="AX92" s="131">
        <f>+IF($I$7="SI",'INPUTS Y LISTAS'!$B$32,0)</f>
        <v>0</v>
      </c>
      <c r="AY92" s="132"/>
      <c r="AZ92" s="130">
        <f t="shared" si="64"/>
        <v>0</v>
      </c>
      <c r="BA92" s="134">
        <f t="shared" si="65"/>
        <v>0</v>
      </c>
      <c r="BB92" s="131">
        <f>+IF($I$7="SI",'INPUTS Y LISTAS'!$B$33,0)</f>
        <v>0</v>
      </c>
      <c r="BC92" s="132"/>
      <c r="BD92" s="130">
        <f t="shared" si="66"/>
        <v>0</v>
      </c>
      <c r="BE92" s="134">
        <f t="shared" si="67"/>
        <v>0</v>
      </c>
      <c r="BF92" s="136">
        <f t="shared" si="68"/>
        <v>0</v>
      </c>
    </row>
    <row r="93" spans="3:58" ht="15.75" outlineLevel="2" x14ac:dyDescent="0.2">
      <c r="C93" s="14">
        <f t="shared" si="37"/>
        <v>79</v>
      </c>
      <c r="D93" s="88"/>
      <c r="E93" s="87"/>
      <c r="F93" s="70"/>
      <c r="G93" s="83"/>
      <c r="H93" s="84"/>
      <c r="I93" s="85"/>
      <c r="J93" s="71"/>
      <c r="K93" s="72"/>
      <c r="L93" s="86"/>
      <c r="M93" s="15" t="str">
        <f>IF(G93="","",IF(L93="SI",G93*(1+'INPUTS Y LISTAS'!$B$15),'Modelo Estadistico'!G93))</f>
        <v/>
      </c>
      <c r="N93" s="15" t="str">
        <f>IF(H93="","",IF(L93="SI",H93*(1+'INPUTS Y LISTAS'!$B$15),'Modelo Estadistico'!H93))</f>
        <v/>
      </c>
      <c r="O93" s="15" t="str">
        <f>IF(I93="","",IF(L93="SI",I93*(1+'INPUTS Y LISTAS'!$B$15),'Modelo Estadistico'!I93))</f>
        <v/>
      </c>
      <c r="P93" s="15" t="str">
        <f>IF(J93="","",IF(L93="SI",J93*(1+'INPUTS Y LISTAS'!$B$15),'Modelo Estadistico'!J93))</f>
        <v/>
      </c>
      <c r="Q93" s="72"/>
      <c r="R93" s="29" t="str">
        <f t="shared" si="44"/>
        <v/>
      </c>
      <c r="S93" s="15" t="str">
        <f t="shared" si="45"/>
        <v/>
      </c>
      <c r="T93" s="15" t="str">
        <f t="shared" si="38"/>
        <v/>
      </c>
      <c r="U93" s="30" t="str">
        <f t="shared" si="39"/>
        <v/>
      </c>
      <c r="V93" s="28" t="str">
        <f t="shared" si="46"/>
        <v/>
      </c>
      <c r="W93" s="16" t="str">
        <f t="shared" si="47"/>
        <v/>
      </c>
      <c r="X93" s="16" t="str">
        <f t="shared" si="48"/>
        <v/>
      </c>
      <c r="Y93" s="16" t="str">
        <f t="shared" si="49"/>
        <v/>
      </c>
      <c r="Z93" s="28" t="str">
        <f t="shared" si="50"/>
        <v/>
      </c>
      <c r="AA93" s="16" t="str">
        <f t="shared" si="51"/>
        <v/>
      </c>
      <c r="AB93" s="16" t="str">
        <f t="shared" si="52"/>
        <v/>
      </c>
      <c r="AC93" s="16" t="str">
        <f>IF(Y93="Incluir Cotización",#REF!,"")</f>
        <v/>
      </c>
      <c r="AD93" s="66" t="str">
        <f t="shared" si="53"/>
        <v/>
      </c>
      <c r="AE93" s="42" t="str">
        <f t="shared" si="54"/>
        <v/>
      </c>
      <c r="AF93" s="42" t="str">
        <f t="shared" si="55"/>
        <v/>
      </c>
      <c r="AG93" s="42" t="str">
        <f t="shared" si="56"/>
        <v/>
      </c>
      <c r="AH93" s="42" t="str">
        <f t="shared" si="57"/>
        <v/>
      </c>
      <c r="AI93" s="42" t="str">
        <f t="shared" si="58"/>
        <v/>
      </c>
      <c r="AJ93" s="65">
        <f t="shared" si="59"/>
        <v>0</v>
      </c>
      <c r="AK93" s="74"/>
      <c r="AL93" s="41">
        <f t="shared" si="42"/>
        <v>0</v>
      </c>
      <c r="AM93" s="39">
        <f t="shared" si="43"/>
        <v>0</v>
      </c>
      <c r="AN93" s="40">
        <f t="shared" si="40"/>
        <v>0</v>
      </c>
      <c r="AO93" s="134">
        <f t="shared" si="41"/>
        <v>0</v>
      </c>
      <c r="AP93" s="17"/>
      <c r="AQ93" s="129"/>
      <c r="AR93" s="130">
        <f t="shared" si="60"/>
        <v>0</v>
      </c>
      <c r="AS93" s="134">
        <f t="shared" si="61"/>
        <v>0</v>
      </c>
      <c r="AT93" s="131">
        <f>+IF($I$7="SI",'INPUTS Y LISTAS'!$B$31,0)</f>
        <v>0</v>
      </c>
      <c r="AU93" s="132"/>
      <c r="AV93" s="130">
        <f t="shared" si="62"/>
        <v>0</v>
      </c>
      <c r="AW93" s="134">
        <f t="shared" si="63"/>
        <v>0</v>
      </c>
      <c r="AX93" s="131">
        <f>+IF($I$7="SI",'INPUTS Y LISTAS'!$B$32,0)</f>
        <v>0</v>
      </c>
      <c r="AY93" s="132"/>
      <c r="AZ93" s="130">
        <f t="shared" si="64"/>
        <v>0</v>
      </c>
      <c r="BA93" s="134">
        <f t="shared" si="65"/>
        <v>0</v>
      </c>
      <c r="BB93" s="131">
        <f>+IF($I$7="SI",'INPUTS Y LISTAS'!$B$33,0)</f>
        <v>0</v>
      </c>
      <c r="BC93" s="132"/>
      <c r="BD93" s="130">
        <f t="shared" si="66"/>
        <v>0</v>
      </c>
      <c r="BE93" s="134">
        <f t="shared" si="67"/>
        <v>0</v>
      </c>
      <c r="BF93" s="136">
        <f t="shared" si="68"/>
        <v>0</v>
      </c>
    </row>
    <row r="94" spans="3:58" ht="15.75" outlineLevel="2" x14ac:dyDescent="0.2">
      <c r="C94" s="14">
        <f t="shared" si="37"/>
        <v>80</v>
      </c>
      <c r="D94" s="88"/>
      <c r="E94" s="87"/>
      <c r="F94" s="70"/>
      <c r="G94" s="83"/>
      <c r="H94" s="84"/>
      <c r="I94" s="85"/>
      <c r="J94" s="71"/>
      <c r="K94" s="72"/>
      <c r="L94" s="86"/>
      <c r="M94" s="15" t="str">
        <f>IF(G94="","",IF(L94="SI",G94*(1+'INPUTS Y LISTAS'!$B$15),'Modelo Estadistico'!G94))</f>
        <v/>
      </c>
      <c r="N94" s="15" t="str">
        <f>IF(H94="","",IF(L94="SI",H94*(1+'INPUTS Y LISTAS'!$B$15),'Modelo Estadistico'!H94))</f>
        <v/>
      </c>
      <c r="O94" s="15" t="str">
        <f>IF(I94="","",IF(L94="SI",I94*(1+'INPUTS Y LISTAS'!$B$15),'Modelo Estadistico'!I94))</f>
        <v/>
      </c>
      <c r="P94" s="15" t="str">
        <f>IF(J94="","",IF(L94="SI",J94*(1+'INPUTS Y LISTAS'!$B$15),'Modelo Estadistico'!J94))</f>
        <v/>
      </c>
      <c r="Q94" s="72"/>
      <c r="R94" s="29" t="str">
        <f t="shared" si="44"/>
        <v/>
      </c>
      <c r="S94" s="15" t="str">
        <f t="shared" si="45"/>
        <v/>
      </c>
      <c r="T94" s="15" t="str">
        <f t="shared" si="38"/>
        <v/>
      </c>
      <c r="U94" s="30" t="str">
        <f t="shared" si="39"/>
        <v/>
      </c>
      <c r="V94" s="28" t="str">
        <f t="shared" si="46"/>
        <v/>
      </c>
      <c r="W94" s="16" t="str">
        <f t="shared" si="47"/>
        <v/>
      </c>
      <c r="X94" s="16" t="str">
        <f t="shared" si="48"/>
        <v/>
      </c>
      <c r="Y94" s="16" t="str">
        <f t="shared" si="49"/>
        <v/>
      </c>
      <c r="Z94" s="28" t="str">
        <f t="shared" si="50"/>
        <v/>
      </c>
      <c r="AA94" s="16" t="str">
        <f t="shared" si="51"/>
        <v/>
      </c>
      <c r="AB94" s="16" t="str">
        <f t="shared" si="52"/>
        <v/>
      </c>
      <c r="AC94" s="16" t="str">
        <f>IF(Y94="Incluir Cotización",#REF!,"")</f>
        <v/>
      </c>
      <c r="AD94" s="66" t="str">
        <f t="shared" si="53"/>
        <v/>
      </c>
      <c r="AE94" s="42" t="str">
        <f t="shared" si="54"/>
        <v/>
      </c>
      <c r="AF94" s="42" t="str">
        <f t="shared" si="55"/>
        <v/>
      </c>
      <c r="AG94" s="42" t="str">
        <f t="shared" si="56"/>
        <v/>
      </c>
      <c r="AH94" s="42" t="str">
        <f t="shared" si="57"/>
        <v/>
      </c>
      <c r="AI94" s="42" t="str">
        <f t="shared" si="58"/>
        <v/>
      </c>
      <c r="AJ94" s="65">
        <f t="shared" si="59"/>
        <v>0</v>
      </c>
      <c r="AK94" s="74"/>
      <c r="AL94" s="41">
        <f t="shared" si="42"/>
        <v>0</v>
      </c>
      <c r="AM94" s="39">
        <f t="shared" si="43"/>
        <v>0</v>
      </c>
      <c r="AN94" s="40">
        <f t="shared" si="40"/>
        <v>0</v>
      </c>
      <c r="AO94" s="134">
        <f t="shared" si="41"/>
        <v>0</v>
      </c>
      <c r="AP94" s="17"/>
      <c r="AQ94" s="129"/>
      <c r="AR94" s="130">
        <f t="shared" si="60"/>
        <v>0</v>
      </c>
      <c r="AS94" s="134">
        <f t="shared" si="61"/>
        <v>0</v>
      </c>
      <c r="AT94" s="131">
        <f>+IF($I$7="SI",'INPUTS Y LISTAS'!$B$31,0)</f>
        <v>0</v>
      </c>
      <c r="AU94" s="132"/>
      <c r="AV94" s="130">
        <f t="shared" si="62"/>
        <v>0</v>
      </c>
      <c r="AW94" s="134">
        <f t="shared" si="63"/>
        <v>0</v>
      </c>
      <c r="AX94" s="131">
        <f>+IF($I$7="SI",'INPUTS Y LISTAS'!$B$32,0)</f>
        <v>0</v>
      </c>
      <c r="AY94" s="132"/>
      <c r="AZ94" s="130">
        <f t="shared" si="64"/>
        <v>0</v>
      </c>
      <c r="BA94" s="134">
        <f t="shared" si="65"/>
        <v>0</v>
      </c>
      <c r="BB94" s="131">
        <f>+IF($I$7="SI",'INPUTS Y LISTAS'!$B$33,0)</f>
        <v>0</v>
      </c>
      <c r="BC94" s="132"/>
      <c r="BD94" s="130">
        <f t="shared" si="66"/>
        <v>0</v>
      </c>
      <c r="BE94" s="134">
        <f t="shared" si="67"/>
        <v>0</v>
      </c>
      <c r="BF94" s="136">
        <f t="shared" si="68"/>
        <v>0</v>
      </c>
    </row>
    <row r="95" spans="3:58" ht="15.75" outlineLevel="2" x14ac:dyDescent="0.2">
      <c r="C95" s="14">
        <f t="shared" si="37"/>
        <v>81</v>
      </c>
      <c r="D95" s="88"/>
      <c r="E95" s="87"/>
      <c r="F95" s="70"/>
      <c r="G95" s="83"/>
      <c r="H95" s="84"/>
      <c r="I95" s="85"/>
      <c r="J95" s="71"/>
      <c r="K95" s="72"/>
      <c r="L95" s="86"/>
      <c r="M95" s="15" t="str">
        <f>IF(G95="","",IF(L95="SI",G95*(1+'INPUTS Y LISTAS'!$B$15),'Modelo Estadistico'!G95))</f>
        <v/>
      </c>
      <c r="N95" s="15" t="str">
        <f>IF(H95="","",IF(L95="SI",H95*(1+'INPUTS Y LISTAS'!$B$15),'Modelo Estadistico'!H95))</f>
        <v/>
      </c>
      <c r="O95" s="15" t="str">
        <f>IF(I95="","",IF(L95="SI",I95*(1+'INPUTS Y LISTAS'!$B$15),'Modelo Estadistico'!I95))</f>
        <v/>
      </c>
      <c r="P95" s="15" t="str">
        <f>IF(J95="","",IF(L95="SI",J95*(1+'INPUTS Y LISTAS'!$B$15),'Modelo Estadistico'!J95))</f>
        <v/>
      </c>
      <c r="Q95" s="72"/>
      <c r="R95" s="29" t="str">
        <f t="shared" si="44"/>
        <v/>
      </c>
      <c r="S95" s="15" t="str">
        <f t="shared" si="45"/>
        <v/>
      </c>
      <c r="T95" s="15" t="str">
        <f t="shared" si="38"/>
        <v/>
      </c>
      <c r="U95" s="30" t="str">
        <f t="shared" si="39"/>
        <v/>
      </c>
      <c r="V95" s="28" t="str">
        <f t="shared" si="46"/>
        <v/>
      </c>
      <c r="W95" s="16" t="str">
        <f t="shared" si="47"/>
        <v/>
      </c>
      <c r="X95" s="16" t="str">
        <f t="shared" si="48"/>
        <v/>
      </c>
      <c r="Y95" s="16" t="str">
        <f t="shared" si="49"/>
        <v/>
      </c>
      <c r="Z95" s="28" t="str">
        <f t="shared" si="50"/>
        <v/>
      </c>
      <c r="AA95" s="16" t="str">
        <f t="shared" si="51"/>
        <v/>
      </c>
      <c r="AB95" s="16" t="str">
        <f t="shared" si="52"/>
        <v/>
      </c>
      <c r="AC95" s="16" t="str">
        <f>IF(Y95="Incluir Cotización",#REF!,"")</f>
        <v/>
      </c>
      <c r="AD95" s="66" t="str">
        <f t="shared" si="53"/>
        <v/>
      </c>
      <c r="AE95" s="42" t="str">
        <f t="shared" si="54"/>
        <v/>
      </c>
      <c r="AF95" s="42" t="str">
        <f t="shared" si="55"/>
        <v/>
      </c>
      <c r="AG95" s="42" t="str">
        <f t="shared" si="56"/>
        <v/>
      </c>
      <c r="AH95" s="42" t="str">
        <f t="shared" si="57"/>
        <v/>
      </c>
      <c r="AI95" s="42" t="str">
        <f t="shared" si="58"/>
        <v/>
      </c>
      <c r="AJ95" s="65">
        <f t="shared" si="59"/>
        <v>0</v>
      </c>
      <c r="AK95" s="74"/>
      <c r="AL95" s="41">
        <f t="shared" si="42"/>
        <v>0</v>
      </c>
      <c r="AM95" s="39">
        <f t="shared" si="43"/>
        <v>0</v>
      </c>
      <c r="AN95" s="40">
        <f t="shared" si="40"/>
        <v>0</v>
      </c>
      <c r="AO95" s="134">
        <f t="shared" si="41"/>
        <v>0</v>
      </c>
      <c r="AP95" s="17"/>
      <c r="AQ95" s="129"/>
      <c r="AR95" s="130">
        <f t="shared" si="60"/>
        <v>0</v>
      </c>
      <c r="AS95" s="134">
        <f t="shared" si="61"/>
        <v>0</v>
      </c>
      <c r="AT95" s="131">
        <f>+IF($I$7="SI",'INPUTS Y LISTAS'!$B$31,0)</f>
        <v>0</v>
      </c>
      <c r="AU95" s="132"/>
      <c r="AV95" s="130">
        <f t="shared" si="62"/>
        <v>0</v>
      </c>
      <c r="AW95" s="134">
        <f t="shared" si="63"/>
        <v>0</v>
      </c>
      <c r="AX95" s="131">
        <f>+IF($I$7="SI",'INPUTS Y LISTAS'!$B$32,0)</f>
        <v>0</v>
      </c>
      <c r="AY95" s="132"/>
      <c r="AZ95" s="130">
        <f t="shared" si="64"/>
        <v>0</v>
      </c>
      <c r="BA95" s="134">
        <f t="shared" si="65"/>
        <v>0</v>
      </c>
      <c r="BB95" s="131">
        <f>+IF($I$7="SI",'INPUTS Y LISTAS'!$B$33,0)</f>
        <v>0</v>
      </c>
      <c r="BC95" s="132"/>
      <c r="BD95" s="130">
        <f t="shared" si="66"/>
        <v>0</v>
      </c>
      <c r="BE95" s="134">
        <f t="shared" si="67"/>
        <v>0</v>
      </c>
      <c r="BF95" s="136">
        <f t="shared" si="68"/>
        <v>0</v>
      </c>
    </row>
    <row r="96" spans="3:58" ht="15.75" outlineLevel="2" x14ac:dyDescent="0.2">
      <c r="C96" s="14">
        <f t="shared" si="37"/>
        <v>82</v>
      </c>
      <c r="D96" s="88"/>
      <c r="E96" s="87"/>
      <c r="F96" s="70"/>
      <c r="G96" s="83"/>
      <c r="H96" s="84"/>
      <c r="I96" s="85"/>
      <c r="J96" s="71"/>
      <c r="K96" s="72"/>
      <c r="L96" s="86"/>
      <c r="M96" s="15" t="str">
        <f>IF(G96="","",IF(L96="SI",G96*(1+'INPUTS Y LISTAS'!$B$15),'Modelo Estadistico'!G96))</f>
        <v/>
      </c>
      <c r="N96" s="15" t="str">
        <f>IF(H96="","",IF(L96="SI",H96*(1+'INPUTS Y LISTAS'!$B$15),'Modelo Estadistico'!H96))</f>
        <v/>
      </c>
      <c r="O96" s="15" t="str">
        <f>IF(I96="","",IF(L96="SI",I96*(1+'INPUTS Y LISTAS'!$B$15),'Modelo Estadistico'!I96))</f>
        <v/>
      </c>
      <c r="P96" s="15" t="str">
        <f>IF(J96="","",IF(L96="SI",J96*(1+'INPUTS Y LISTAS'!$B$15),'Modelo Estadistico'!J96))</f>
        <v/>
      </c>
      <c r="Q96" s="72"/>
      <c r="R96" s="29" t="str">
        <f t="shared" si="44"/>
        <v/>
      </c>
      <c r="S96" s="15" t="str">
        <f t="shared" si="45"/>
        <v/>
      </c>
      <c r="T96" s="15" t="str">
        <f t="shared" si="38"/>
        <v/>
      </c>
      <c r="U96" s="30" t="str">
        <f t="shared" si="39"/>
        <v/>
      </c>
      <c r="V96" s="28" t="str">
        <f t="shared" si="46"/>
        <v/>
      </c>
      <c r="W96" s="16" t="str">
        <f t="shared" si="47"/>
        <v/>
      </c>
      <c r="X96" s="16" t="str">
        <f t="shared" si="48"/>
        <v/>
      </c>
      <c r="Y96" s="16" t="str">
        <f t="shared" si="49"/>
        <v/>
      </c>
      <c r="Z96" s="28" t="str">
        <f t="shared" si="50"/>
        <v/>
      </c>
      <c r="AA96" s="16" t="str">
        <f t="shared" si="51"/>
        <v/>
      </c>
      <c r="AB96" s="16" t="str">
        <f t="shared" si="52"/>
        <v/>
      </c>
      <c r="AC96" s="16" t="str">
        <f>IF(Y96="Incluir Cotización",#REF!,"")</f>
        <v/>
      </c>
      <c r="AD96" s="66" t="str">
        <f t="shared" si="53"/>
        <v/>
      </c>
      <c r="AE96" s="42" t="str">
        <f t="shared" si="54"/>
        <v/>
      </c>
      <c r="AF96" s="42" t="str">
        <f t="shared" si="55"/>
        <v/>
      </c>
      <c r="AG96" s="42" t="str">
        <f t="shared" si="56"/>
        <v/>
      </c>
      <c r="AH96" s="42" t="str">
        <f t="shared" si="57"/>
        <v/>
      </c>
      <c r="AI96" s="42" t="str">
        <f t="shared" si="58"/>
        <v/>
      </c>
      <c r="AJ96" s="65">
        <f t="shared" si="59"/>
        <v>0</v>
      </c>
      <c r="AK96" s="74"/>
      <c r="AL96" s="41">
        <f t="shared" si="42"/>
        <v>0</v>
      </c>
      <c r="AM96" s="39">
        <f t="shared" si="43"/>
        <v>0</v>
      </c>
      <c r="AN96" s="40">
        <f t="shared" si="40"/>
        <v>0</v>
      </c>
      <c r="AO96" s="134">
        <f t="shared" si="41"/>
        <v>0</v>
      </c>
      <c r="AP96" s="17"/>
      <c r="AQ96" s="129"/>
      <c r="AR96" s="130">
        <f t="shared" si="60"/>
        <v>0</v>
      </c>
      <c r="AS96" s="134">
        <f t="shared" si="61"/>
        <v>0</v>
      </c>
      <c r="AT96" s="131">
        <f>+IF($I$7="SI",'INPUTS Y LISTAS'!$B$31,0)</f>
        <v>0</v>
      </c>
      <c r="AU96" s="132"/>
      <c r="AV96" s="130">
        <f t="shared" si="62"/>
        <v>0</v>
      </c>
      <c r="AW96" s="134">
        <f t="shared" si="63"/>
        <v>0</v>
      </c>
      <c r="AX96" s="131">
        <f>+IF($I$7="SI",'INPUTS Y LISTAS'!$B$32,0)</f>
        <v>0</v>
      </c>
      <c r="AY96" s="132"/>
      <c r="AZ96" s="130">
        <f t="shared" si="64"/>
        <v>0</v>
      </c>
      <c r="BA96" s="134">
        <f t="shared" si="65"/>
        <v>0</v>
      </c>
      <c r="BB96" s="131">
        <f>+IF($I$7="SI",'INPUTS Y LISTAS'!$B$33,0)</f>
        <v>0</v>
      </c>
      <c r="BC96" s="132"/>
      <c r="BD96" s="130">
        <f t="shared" si="66"/>
        <v>0</v>
      </c>
      <c r="BE96" s="134">
        <f t="shared" si="67"/>
        <v>0</v>
      </c>
      <c r="BF96" s="136">
        <f t="shared" si="68"/>
        <v>0</v>
      </c>
    </row>
    <row r="97" spans="3:58" ht="15.75" outlineLevel="2" x14ac:dyDescent="0.2">
      <c r="C97" s="14">
        <f t="shared" ref="C97:C160" si="69">+C96+1</f>
        <v>83</v>
      </c>
      <c r="D97" s="88"/>
      <c r="E97" s="87"/>
      <c r="F97" s="70"/>
      <c r="G97" s="83"/>
      <c r="H97" s="84"/>
      <c r="I97" s="85"/>
      <c r="J97" s="71"/>
      <c r="K97" s="72"/>
      <c r="L97" s="86"/>
      <c r="M97" s="15" t="str">
        <f>IF(G97="","",IF(L97="SI",G97*(1+'INPUTS Y LISTAS'!$B$15),'Modelo Estadistico'!G97))</f>
        <v/>
      </c>
      <c r="N97" s="15" t="str">
        <f>IF(H97="","",IF(L97="SI",H97*(1+'INPUTS Y LISTAS'!$B$15),'Modelo Estadistico'!H97))</f>
        <v/>
      </c>
      <c r="O97" s="15" t="str">
        <f>IF(I97="","",IF(L97="SI",I97*(1+'INPUTS Y LISTAS'!$B$15),'Modelo Estadistico'!I97))</f>
        <v/>
      </c>
      <c r="P97" s="15" t="str">
        <f>IF(J97="","",IF(L97="SI",J97*(1+'INPUTS Y LISTAS'!$B$15),'Modelo Estadistico'!J97))</f>
        <v/>
      </c>
      <c r="Q97" s="72"/>
      <c r="R97" s="29" t="str">
        <f t="shared" si="44"/>
        <v/>
      </c>
      <c r="S97" s="15" t="str">
        <f t="shared" si="45"/>
        <v/>
      </c>
      <c r="T97" s="15" t="str">
        <f t="shared" si="38"/>
        <v/>
      </c>
      <c r="U97" s="30" t="str">
        <f t="shared" si="39"/>
        <v/>
      </c>
      <c r="V97" s="28" t="str">
        <f t="shared" si="46"/>
        <v/>
      </c>
      <c r="W97" s="16" t="str">
        <f t="shared" si="47"/>
        <v/>
      </c>
      <c r="X97" s="16" t="str">
        <f t="shared" si="48"/>
        <v/>
      </c>
      <c r="Y97" s="16" t="str">
        <f t="shared" si="49"/>
        <v/>
      </c>
      <c r="Z97" s="28" t="str">
        <f t="shared" si="50"/>
        <v/>
      </c>
      <c r="AA97" s="16" t="str">
        <f t="shared" si="51"/>
        <v/>
      </c>
      <c r="AB97" s="16" t="str">
        <f t="shared" si="52"/>
        <v/>
      </c>
      <c r="AC97" s="16" t="str">
        <f>IF(Y97="Incluir Cotización",#REF!,"")</f>
        <v/>
      </c>
      <c r="AD97" s="66" t="str">
        <f t="shared" si="53"/>
        <v/>
      </c>
      <c r="AE97" s="42" t="str">
        <f t="shared" si="54"/>
        <v/>
      </c>
      <c r="AF97" s="42" t="str">
        <f t="shared" si="55"/>
        <v/>
      </c>
      <c r="AG97" s="42" t="str">
        <f t="shared" si="56"/>
        <v/>
      </c>
      <c r="AH97" s="42" t="str">
        <f t="shared" si="57"/>
        <v/>
      </c>
      <c r="AI97" s="42" t="str">
        <f t="shared" si="58"/>
        <v/>
      </c>
      <c r="AJ97" s="65">
        <f t="shared" si="59"/>
        <v>0</v>
      </c>
      <c r="AK97" s="74"/>
      <c r="AL97" s="41">
        <f t="shared" si="42"/>
        <v>0</v>
      </c>
      <c r="AM97" s="39">
        <f t="shared" si="43"/>
        <v>0</v>
      </c>
      <c r="AN97" s="40">
        <f t="shared" si="40"/>
        <v>0</v>
      </c>
      <c r="AO97" s="134">
        <f t="shared" si="41"/>
        <v>0</v>
      </c>
      <c r="AP97" s="17"/>
      <c r="AQ97" s="129"/>
      <c r="AR97" s="130">
        <f t="shared" si="60"/>
        <v>0</v>
      </c>
      <c r="AS97" s="134">
        <f t="shared" si="61"/>
        <v>0</v>
      </c>
      <c r="AT97" s="131">
        <f>+IF($I$7="SI",'INPUTS Y LISTAS'!$B$31,0)</f>
        <v>0</v>
      </c>
      <c r="AU97" s="132"/>
      <c r="AV97" s="130">
        <f t="shared" si="62"/>
        <v>0</v>
      </c>
      <c r="AW97" s="134">
        <f t="shared" si="63"/>
        <v>0</v>
      </c>
      <c r="AX97" s="131">
        <f>+IF($I$7="SI",'INPUTS Y LISTAS'!$B$32,0)</f>
        <v>0</v>
      </c>
      <c r="AY97" s="132"/>
      <c r="AZ97" s="130">
        <f t="shared" si="64"/>
        <v>0</v>
      </c>
      <c r="BA97" s="134">
        <f t="shared" si="65"/>
        <v>0</v>
      </c>
      <c r="BB97" s="131">
        <f>+IF($I$7="SI",'INPUTS Y LISTAS'!$B$33,0)</f>
        <v>0</v>
      </c>
      <c r="BC97" s="132"/>
      <c r="BD97" s="130">
        <f t="shared" si="66"/>
        <v>0</v>
      </c>
      <c r="BE97" s="134">
        <f t="shared" si="67"/>
        <v>0</v>
      </c>
      <c r="BF97" s="136">
        <f t="shared" si="68"/>
        <v>0</v>
      </c>
    </row>
    <row r="98" spans="3:58" ht="15.75" outlineLevel="2" x14ac:dyDescent="0.2">
      <c r="C98" s="14">
        <f t="shared" si="69"/>
        <v>84</v>
      </c>
      <c r="D98" s="88"/>
      <c r="E98" s="87"/>
      <c r="F98" s="70"/>
      <c r="G98" s="83"/>
      <c r="H98" s="84"/>
      <c r="I98" s="85"/>
      <c r="J98" s="71"/>
      <c r="K98" s="72"/>
      <c r="L98" s="86"/>
      <c r="M98" s="15" t="str">
        <f>IF(G98="","",IF(L98="SI",G98*(1+'INPUTS Y LISTAS'!$B$15),'Modelo Estadistico'!G98))</f>
        <v/>
      </c>
      <c r="N98" s="15" t="str">
        <f>IF(H98="","",IF(L98="SI",H98*(1+'INPUTS Y LISTAS'!$B$15),'Modelo Estadistico'!H98))</f>
        <v/>
      </c>
      <c r="O98" s="15" t="str">
        <f>IF(I98="","",IF(L98="SI",I98*(1+'INPUTS Y LISTAS'!$B$15),'Modelo Estadistico'!I98))</f>
        <v/>
      </c>
      <c r="P98" s="15" t="str">
        <f>IF(J98="","",IF(L98="SI",J98*(1+'INPUTS Y LISTAS'!$B$15),'Modelo Estadistico'!J98))</f>
        <v/>
      </c>
      <c r="Q98" s="72"/>
      <c r="R98" s="29" t="str">
        <f t="shared" si="44"/>
        <v/>
      </c>
      <c r="S98" s="15" t="str">
        <f t="shared" si="45"/>
        <v/>
      </c>
      <c r="T98" s="15" t="str">
        <f t="shared" ref="T98:T161" si="70">IFERROR(R98-S98,"")</f>
        <v/>
      </c>
      <c r="U98" s="30" t="str">
        <f t="shared" ref="U98:U161" si="71">IFERROR(+R98+S98,"")</f>
        <v/>
      </c>
      <c r="V98" s="28" t="str">
        <f t="shared" si="46"/>
        <v/>
      </c>
      <c r="W98" s="16" t="str">
        <f t="shared" si="47"/>
        <v/>
      </c>
      <c r="X98" s="16" t="str">
        <f t="shared" si="48"/>
        <v/>
      </c>
      <c r="Y98" s="16" t="str">
        <f t="shared" si="49"/>
        <v/>
      </c>
      <c r="Z98" s="28" t="str">
        <f t="shared" si="50"/>
        <v/>
      </c>
      <c r="AA98" s="16" t="str">
        <f t="shared" si="51"/>
        <v/>
      </c>
      <c r="AB98" s="16" t="str">
        <f t="shared" si="52"/>
        <v/>
      </c>
      <c r="AC98" s="16" t="str">
        <f>IF(Y98="Incluir Cotización",#REF!,"")</f>
        <v/>
      </c>
      <c r="AD98" s="66" t="str">
        <f t="shared" si="53"/>
        <v/>
      </c>
      <c r="AE98" s="42" t="str">
        <f t="shared" si="54"/>
        <v/>
      </c>
      <c r="AF98" s="42" t="str">
        <f t="shared" si="55"/>
        <v/>
      </c>
      <c r="AG98" s="42" t="str">
        <f t="shared" si="56"/>
        <v/>
      </c>
      <c r="AH98" s="42" t="str">
        <f t="shared" si="57"/>
        <v/>
      </c>
      <c r="AI98" s="42" t="str">
        <f t="shared" si="58"/>
        <v/>
      </c>
      <c r="AJ98" s="65">
        <f t="shared" si="59"/>
        <v>0</v>
      </c>
      <c r="AK98" s="74"/>
      <c r="AL98" s="41">
        <f t="shared" ref="AL98:AL161" si="72">+AK98-AJ98</f>
        <v>0</v>
      </c>
      <c r="AM98" s="39">
        <f t="shared" ref="AM98:AM161" si="73">+AJ98*$E98</f>
        <v>0</v>
      </c>
      <c r="AN98" s="40">
        <f t="shared" ref="AN98:AN161" si="74">+AK98*$E98</f>
        <v>0</v>
      </c>
      <c r="AO98" s="134">
        <f t="shared" ref="AO98:AO161" si="75">+AN98-AM98</f>
        <v>0</v>
      </c>
      <c r="AP98" s="17"/>
      <c r="AQ98" s="129"/>
      <c r="AR98" s="130">
        <f t="shared" si="60"/>
        <v>0</v>
      </c>
      <c r="AS98" s="134">
        <f t="shared" si="61"/>
        <v>0</v>
      </c>
      <c r="AT98" s="131">
        <f>+IF($I$7="SI",'INPUTS Y LISTAS'!$B$31,0)</f>
        <v>0</v>
      </c>
      <c r="AU98" s="132"/>
      <c r="AV98" s="130">
        <f t="shared" si="62"/>
        <v>0</v>
      </c>
      <c r="AW98" s="134">
        <f t="shared" si="63"/>
        <v>0</v>
      </c>
      <c r="AX98" s="131">
        <f>+IF($I$7="SI",'INPUTS Y LISTAS'!$B$32,0)</f>
        <v>0</v>
      </c>
      <c r="AY98" s="132"/>
      <c r="AZ98" s="130">
        <f t="shared" si="64"/>
        <v>0</v>
      </c>
      <c r="BA98" s="134">
        <f t="shared" si="65"/>
        <v>0</v>
      </c>
      <c r="BB98" s="131">
        <f>+IF($I$7="SI",'INPUTS Y LISTAS'!$B$33,0)</f>
        <v>0</v>
      </c>
      <c r="BC98" s="132"/>
      <c r="BD98" s="130">
        <f t="shared" si="66"/>
        <v>0</v>
      </c>
      <c r="BE98" s="134">
        <f t="shared" si="67"/>
        <v>0</v>
      </c>
      <c r="BF98" s="136">
        <f t="shared" si="68"/>
        <v>0</v>
      </c>
    </row>
    <row r="99" spans="3:58" ht="15.75" outlineLevel="2" x14ac:dyDescent="0.2">
      <c r="C99" s="14">
        <f t="shared" si="69"/>
        <v>85</v>
      </c>
      <c r="D99" s="88"/>
      <c r="E99" s="87"/>
      <c r="F99" s="70"/>
      <c r="G99" s="83"/>
      <c r="H99" s="84"/>
      <c r="I99" s="85"/>
      <c r="J99" s="71"/>
      <c r="K99" s="72"/>
      <c r="L99" s="86"/>
      <c r="M99" s="15" t="str">
        <f>IF(G99="","",IF(L99="SI",G99*(1+'INPUTS Y LISTAS'!$B$15),'Modelo Estadistico'!G99))</f>
        <v/>
      </c>
      <c r="N99" s="15" t="str">
        <f>IF(H99="","",IF(L99="SI",H99*(1+'INPUTS Y LISTAS'!$B$15),'Modelo Estadistico'!H99))</f>
        <v/>
      </c>
      <c r="O99" s="15" t="str">
        <f>IF(I99="","",IF(L99="SI",I99*(1+'INPUTS Y LISTAS'!$B$15),'Modelo Estadistico'!I99))</f>
        <v/>
      </c>
      <c r="P99" s="15" t="str">
        <f>IF(J99="","",IF(L99="SI",J99*(1+'INPUTS Y LISTAS'!$B$15),'Modelo Estadistico'!J99))</f>
        <v/>
      </c>
      <c r="Q99" s="72"/>
      <c r="R99" s="29" t="str">
        <f t="shared" si="44"/>
        <v/>
      </c>
      <c r="S99" s="15" t="str">
        <f t="shared" si="45"/>
        <v/>
      </c>
      <c r="T99" s="15" t="str">
        <f t="shared" si="70"/>
        <v/>
      </c>
      <c r="U99" s="30" t="str">
        <f t="shared" si="71"/>
        <v/>
      </c>
      <c r="V99" s="28" t="str">
        <f t="shared" si="46"/>
        <v/>
      </c>
      <c r="W99" s="16" t="str">
        <f t="shared" si="47"/>
        <v/>
      </c>
      <c r="X99" s="16" t="str">
        <f t="shared" si="48"/>
        <v/>
      </c>
      <c r="Y99" s="16" t="str">
        <f t="shared" si="49"/>
        <v/>
      </c>
      <c r="Z99" s="28" t="str">
        <f t="shared" si="50"/>
        <v/>
      </c>
      <c r="AA99" s="16" t="str">
        <f t="shared" si="51"/>
        <v/>
      </c>
      <c r="AB99" s="16" t="str">
        <f t="shared" si="52"/>
        <v/>
      </c>
      <c r="AC99" s="16" t="str">
        <f>IF(Y99="Incluir Cotización",#REF!,"")</f>
        <v/>
      </c>
      <c r="AD99" s="66" t="str">
        <f t="shared" si="53"/>
        <v/>
      </c>
      <c r="AE99" s="42" t="str">
        <f t="shared" si="54"/>
        <v/>
      </c>
      <c r="AF99" s="42" t="str">
        <f t="shared" si="55"/>
        <v/>
      </c>
      <c r="AG99" s="42" t="str">
        <f t="shared" si="56"/>
        <v/>
      </c>
      <c r="AH99" s="42" t="str">
        <f t="shared" si="57"/>
        <v/>
      </c>
      <c r="AI99" s="42" t="str">
        <f t="shared" si="58"/>
        <v/>
      </c>
      <c r="AJ99" s="65">
        <f t="shared" si="59"/>
        <v>0</v>
      </c>
      <c r="AK99" s="74"/>
      <c r="AL99" s="41">
        <f t="shared" si="72"/>
        <v>0</v>
      </c>
      <c r="AM99" s="39">
        <f t="shared" si="73"/>
        <v>0</v>
      </c>
      <c r="AN99" s="40">
        <f t="shared" si="74"/>
        <v>0</v>
      </c>
      <c r="AO99" s="134">
        <f t="shared" si="75"/>
        <v>0</v>
      </c>
      <c r="AP99" s="17"/>
      <c r="AQ99" s="129"/>
      <c r="AR99" s="130">
        <f t="shared" si="60"/>
        <v>0</v>
      </c>
      <c r="AS99" s="134">
        <f t="shared" si="61"/>
        <v>0</v>
      </c>
      <c r="AT99" s="131">
        <f>+IF($I$7="SI",'INPUTS Y LISTAS'!$B$31,0)</f>
        <v>0</v>
      </c>
      <c r="AU99" s="132"/>
      <c r="AV99" s="130">
        <f t="shared" si="62"/>
        <v>0</v>
      </c>
      <c r="AW99" s="134">
        <f t="shared" si="63"/>
        <v>0</v>
      </c>
      <c r="AX99" s="131">
        <f>+IF($I$7="SI",'INPUTS Y LISTAS'!$B$32,0)</f>
        <v>0</v>
      </c>
      <c r="AY99" s="132"/>
      <c r="AZ99" s="130">
        <f t="shared" si="64"/>
        <v>0</v>
      </c>
      <c r="BA99" s="134">
        <f t="shared" si="65"/>
        <v>0</v>
      </c>
      <c r="BB99" s="131">
        <f>+IF($I$7="SI",'INPUTS Y LISTAS'!$B$33,0)</f>
        <v>0</v>
      </c>
      <c r="BC99" s="132"/>
      <c r="BD99" s="130">
        <f t="shared" si="66"/>
        <v>0</v>
      </c>
      <c r="BE99" s="134">
        <f t="shared" si="67"/>
        <v>0</v>
      </c>
      <c r="BF99" s="136">
        <f t="shared" si="68"/>
        <v>0</v>
      </c>
    </row>
    <row r="100" spans="3:58" ht="15.75" outlineLevel="2" x14ac:dyDescent="0.2">
      <c r="C100" s="14">
        <f t="shared" si="69"/>
        <v>86</v>
      </c>
      <c r="D100" s="88"/>
      <c r="E100" s="87"/>
      <c r="F100" s="70"/>
      <c r="G100" s="83"/>
      <c r="H100" s="84"/>
      <c r="I100" s="85"/>
      <c r="J100" s="71"/>
      <c r="K100" s="72"/>
      <c r="L100" s="86"/>
      <c r="M100" s="15" t="str">
        <f>IF(G100="","",IF(L100="SI",G100*(1+'INPUTS Y LISTAS'!$B$15),'Modelo Estadistico'!G100))</f>
        <v/>
      </c>
      <c r="N100" s="15" t="str">
        <f>IF(H100="","",IF(L100="SI",H100*(1+'INPUTS Y LISTAS'!$B$15),'Modelo Estadistico'!H100))</f>
        <v/>
      </c>
      <c r="O100" s="15" t="str">
        <f>IF(I100="","",IF(L100="SI",I100*(1+'INPUTS Y LISTAS'!$B$15),'Modelo Estadistico'!I100))</f>
        <v/>
      </c>
      <c r="P100" s="15" t="str">
        <f>IF(J100="","",IF(L100="SI",J100*(1+'INPUTS Y LISTAS'!$B$15),'Modelo Estadistico'!J100))</f>
        <v/>
      </c>
      <c r="Q100" s="72"/>
      <c r="R100" s="29" t="str">
        <f t="shared" si="44"/>
        <v/>
      </c>
      <c r="S100" s="15" t="str">
        <f t="shared" si="45"/>
        <v/>
      </c>
      <c r="T100" s="15" t="str">
        <f t="shared" si="70"/>
        <v/>
      </c>
      <c r="U100" s="30" t="str">
        <f t="shared" si="71"/>
        <v/>
      </c>
      <c r="V100" s="28" t="str">
        <f t="shared" si="46"/>
        <v/>
      </c>
      <c r="W100" s="16" t="str">
        <f t="shared" si="47"/>
        <v/>
      </c>
      <c r="X100" s="16" t="str">
        <f t="shared" si="48"/>
        <v/>
      </c>
      <c r="Y100" s="16" t="str">
        <f t="shared" si="49"/>
        <v/>
      </c>
      <c r="Z100" s="28" t="str">
        <f t="shared" si="50"/>
        <v/>
      </c>
      <c r="AA100" s="16" t="str">
        <f t="shared" si="51"/>
        <v/>
      </c>
      <c r="AB100" s="16" t="str">
        <f t="shared" si="52"/>
        <v/>
      </c>
      <c r="AC100" s="16" t="str">
        <f>IF(Y100="Incluir Cotización",#REF!,"")</f>
        <v/>
      </c>
      <c r="AD100" s="66" t="str">
        <f t="shared" si="53"/>
        <v/>
      </c>
      <c r="AE100" s="42" t="str">
        <f t="shared" si="54"/>
        <v/>
      </c>
      <c r="AF100" s="42" t="str">
        <f t="shared" si="55"/>
        <v/>
      </c>
      <c r="AG100" s="42" t="str">
        <f t="shared" si="56"/>
        <v/>
      </c>
      <c r="AH100" s="42" t="str">
        <f t="shared" si="57"/>
        <v/>
      </c>
      <c r="AI100" s="42" t="str">
        <f t="shared" si="58"/>
        <v/>
      </c>
      <c r="AJ100" s="65">
        <f t="shared" si="59"/>
        <v>0</v>
      </c>
      <c r="AK100" s="74"/>
      <c r="AL100" s="41">
        <f t="shared" si="72"/>
        <v>0</v>
      </c>
      <c r="AM100" s="39">
        <f t="shared" si="73"/>
        <v>0</v>
      </c>
      <c r="AN100" s="40">
        <f t="shared" si="74"/>
        <v>0</v>
      </c>
      <c r="AO100" s="134">
        <f t="shared" si="75"/>
        <v>0</v>
      </c>
      <c r="AP100" s="17"/>
      <c r="AQ100" s="129"/>
      <c r="AR100" s="130">
        <f t="shared" si="60"/>
        <v>0</v>
      </c>
      <c r="AS100" s="134">
        <f t="shared" si="61"/>
        <v>0</v>
      </c>
      <c r="AT100" s="131">
        <f>+IF($I$7="SI",'INPUTS Y LISTAS'!$B$31,0)</f>
        <v>0</v>
      </c>
      <c r="AU100" s="132"/>
      <c r="AV100" s="130">
        <f t="shared" si="62"/>
        <v>0</v>
      </c>
      <c r="AW100" s="134">
        <f t="shared" si="63"/>
        <v>0</v>
      </c>
      <c r="AX100" s="131">
        <f>+IF($I$7="SI",'INPUTS Y LISTAS'!$B$32,0)</f>
        <v>0</v>
      </c>
      <c r="AY100" s="132"/>
      <c r="AZ100" s="130">
        <f t="shared" si="64"/>
        <v>0</v>
      </c>
      <c r="BA100" s="134">
        <f t="shared" si="65"/>
        <v>0</v>
      </c>
      <c r="BB100" s="131">
        <f>+IF($I$7="SI",'INPUTS Y LISTAS'!$B$33,0)</f>
        <v>0</v>
      </c>
      <c r="BC100" s="132"/>
      <c r="BD100" s="130">
        <f t="shared" si="66"/>
        <v>0</v>
      </c>
      <c r="BE100" s="134">
        <f t="shared" si="67"/>
        <v>0</v>
      </c>
      <c r="BF100" s="136">
        <f t="shared" si="68"/>
        <v>0</v>
      </c>
    </row>
    <row r="101" spans="3:58" ht="15.75" outlineLevel="2" x14ac:dyDescent="0.2">
      <c r="C101" s="14">
        <f t="shared" si="69"/>
        <v>87</v>
      </c>
      <c r="D101" s="88"/>
      <c r="E101" s="87"/>
      <c r="F101" s="70"/>
      <c r="G101" s="83"/>
      <c r="H101" s="84"/>
      <c r="I101" s="85"/>
      <c r="J101" s="71"/>
      <c r="K101" s="72"/>
      <c r="L101" s="86"/>
      <c r="M101" s="15" t="str">
        <f>IF(G101="","",IF(L101="SI",G101*(1+'INPUTS Y LISTAS'!$B$15),'Modelo Estadistico'!G101))</f>
        <v/>
      </c>
      <c r="N101" s="15" t="str">
        <f>IF(H101="","",IF(L101="SI",H101*(1+'INPUTS Y LISTAS'!$B$15),'Modelo Estadistico'!H101))</f>
        <v/>
      </c>
      <c r="O101" s="15" t="str">
        <f>IF(I101="","",IF(L101="SI",I101*(1+'INPUTS Y LISTAS'!$B$15),'Modelo Estadistico'!I101))</f>
        <v/>
      </c>
      <c r="P101" s="15" t="str">
        <f>IF(J101="","",IF(L101="SI",J101*(1+'INPUTS Y LISTAS'!$B$15),'Modelo Estadistico'!J101))</f>
        <v/>
      </c>
      <c r="Q101" s="72"/>
      <c r="R101" s="29" t="str">
        <f t="shared" si="44"/>
        <v/>
      </c>
      <c r="S101" s="15" t="str">
        <f t="shared" si="45"/>
        <v/>
      </c>
      <c r="T101" s="15" t="str">
        <f t="shared" si="70"/>
        <v/>
      </c>
      <c r="U101" s="30" t="str">
        <f t="shared" si="71"/>
        <v/>
      </c>
      <c r="V101" s="28" t="str">
        <f t="shared" si="46"/>
        <v/>
      </c>
      <c r="W101" s="16" t="str">
        <f t="shared" si="47"/>
        <v/>
      </c>
      <c r="X101" s="16" t="str">
        <f t="shared" si="48"/>
        <v/>
      </c>
      <c r="Y101" s="16" t="str">
        <f t="shared" si="49"/>
        <v/>
      </c>
      <c r="Z101" s="28" t="str">
        <f t="shared" si="50"/>
        <v/>
      </c>
      <c r="AA101" s="16" t="str">
        <f t="shared" si="51"/>
        <v/>
      </c>
      <c r="AB101" s="16" t="str">
        <f t="shared" si="52"/>
        <v/>
      </c>
      <c r="AC101" s="16" t="str">
        <f>IF(Y101="Incluir Cotización",#REF!,"")</f>
        <v/>
      </c>
      <c r="AD101" s="66" t="str">
        <f t="shared" si="53"/>
        <v/>
      </c>
      <c r="AE101" s="42" t="str">
        <f t="shared" si="54"/>
        <v/>
      </c>
      <c r="AF101" s="42" t="str">
        <f t="shared" si="55"/>
        <v/>
      </c>
      <c r="AG101" s="42" t="str">
        <f t="shared" si="56"/>
        <v/>
      </c>
      <c r="AH101" s="42" t="str">
        <f t="shared" si="57"/>
        <v/>
      </c>
      <c r="AI101" s="42" t="str">
        <f t="shared" si="58"/>
        <v/>
      </c>
      <c r="AJ101" s="65">
        <f t="shared" si="59"/>
        <v>0</v>
      </c>
      <c r="AK101" s="74"/>
      <c r="AL101" s="41">
        <f t="shared" si="72"/>
        <v>0</v>
      </c>
      <c r="AM101" s="39">
        <f t="shared" si="73"/>
        <v>0</v>
      </c>
      <c r="AN101" s="40">
        <f t="shared" si="74"/>
        <v>0</v>
      </c>
      <c r="AO101" s="134">
        <f t="shared" si="75"/>
        <v>0</v>
      </c>
      <c r="AP101" s="17"/>
      <c r="AQ101" s="129"/>
      <c r="AR101" s="130">
        <f t="shared" si="60"/>
        <v>0</v>
      </c>
      <c r="AS101" s="134">
        <f t="shared" si="61"/>
        <v>0</v>
      </c>
      <c r="AT101" s="131">
        <f>+IF($I$7="SI",'INPUTS Y LISTAS'!$B$31,0)</f>
        <v>0</v>
      </c>
      <c r="AU101" s="132"/>
      <c r="AV101" s="130">
        <f t="shared" si="62"/>
        <v>0</v>
      </c>
      <c r="AW101" s="134">
        <f t="shared" si="63"/>
        <v>0</v>
      </c>
      <c r="AX101" s="131">
        <f>+IF($I$7="SI",'INPUTS Y LISTAS'!$B$32,0)</f>
        <v>0</v>
      </c>
      <c r="AY101" s="132"/>
      <c r="AZ101" s="130">
        <f t="shared" si="64"/>
        <v>0</v>
      </c>
      <c r="BA101" s="134">
        <f t="shared" si="65"/>
        <v>0</v>
      </c>
      <c r="BB101" s="131">
        <f>+IF($I$7="SI",'INPUTS Y LISTAS'!$B$33,0)</f>
        <v>0</v>
      </c>
      <c r="BC101" s="132"/>
      <c r="BD101" s="130">
        <f t="shared" si="66"/>
        <v>0</v>
      </c>
      <c r="BE101" s="134">
        <f t="shared" si="67"/>
        <v>0</v>
      </c>
      <c r="BF101" s="136">
        <f t="shared" si="68"/>
        <v>0</v>
      </c>
    </row>
    <row r="102" spans="3:58" ht="15.75" outlineLevel="2" x14ac:dyDescent="0.2">
      <c r="C102" s="14">
        <f t="shared" si="69"/>
        <v>88</v>
      </c>
      <c r="D102" s="88"/>
      <c r="E102" s="87"/>
      <c r="F102" s="70"/>
      <c r="G102" s="83"/>
      <c r="H102" s="84"/>
      <c r="I102" s="85"/>
      <c r="J102" s="71"/>
      <c r="K102" s="72"/>
      <c r="L102" s="86"/>
      <c r="M102" s="15" t="str">
        <f>IF(G102="","",IF(L102="SI",G102*(1+'INPUTS Y LISTAS'!$B$15),'Modelo Estadistico'!G102))</f>
        <v/>
      </c>
      <c r="N102" s="15" t="str">
        <f>IF(H102="","",IF(L102="SI",H102*(1+'INPUTS Y LISTAS'!$B$15),'Modelo Estadistico'!H102))</f>
        <v/>
      </c>
      <c r="O102" s="15" t="str">
        <f>IF(I102="","",IF(L102="SI",I102*(1+'INPUTS Y LISTAS'!$B$15),'Modelo Estadistico'!I102))</f>
        <v/>
      </c>
      <c r="P102" s="15" t="str">
        <f>IF(J102="","",IF(L102="SI",J102*(1+'INPUTS Y LISTAS'!$B$15),'Modelo Estadistico'!J102))</f>
        <v/>
      </c>
      <c r="Q102" s="72"/>
      <c r="R102" s="29" t="str">
        <f t="shared" si="44"/>
        <v/>
      </c>
      <c r="S102" s="15" t="str">
        <f t="shared" si="45"/>
        <v/>
      </c>
      <c r="T102" s="15" t="str">
        <f t="shared" si="70"/>
        <v/>
      </c>
      <c r="U102" s="30" t="str">
        <f t="shared" si="71"/>
        <v/>
      </c>
      <c r="V102" s="28" t="str">
        <f t="shared" si="46"/>
        <v/>
      </c>
      <c r="W102" s="16" t="str">
        <f t="shared" si="47"/>
        <v/>
      </c>
      <c r="X102" s="16" t="str">
        <f t="shared" si="48"/>
        <v/>
      </c>
      <c r="Y102" s="16" t="str">
        <f t="shared" si="49"/>
        <v/>
      </c>
      <c r="Z102" s="28" t="str">
        <f t="shared" si="50"/>
        <v/>
      </c>
      <c r="AA102" s="16" t="str">
        <f t="shared" si="51"/>
        <v/>
      </c>
      <c r="AB102" s="16" t="str">
        <f t="shared" si="52"/>
        <v/>
      </c>
      <c r="AC102" s="16" t="str">
        <f>IF(Y102="Incluir Cotización",#REF!,"")</f>
        <v/>
      </c>
      <c r="AD102" s="66" t="str">
        <f t="shared" si="53"/>
        <v/>
      </c>
      <c r="AE102" s="42" t="str">
        <f t="shared" si="54"/>
        <v/>
      </c>
      <c r="AF102" s="42" t="str">
        <f t="shared" si="55"/>
        <v/>
      </c>
      <c r="AG102" s="42" t="str">
        <f t="shared" si="56"/>
        <v/>
      </c>
      <c r="AH102" s="42" t="str">
        <f t="shared" si="57"/>
        <v/>
      </c>
      <c r="AI102" s="42" t="str">
        <f t="shared" si="58"/>
        <v/>
      </c>
      <c r="AJ102" s="65">
        <f t="shared" si="59"/>
        <v>0</v>
      </c>
      <c r="AK102" s="74"/>
      <c r="AL102" s="41">
        <f t="shared" si="72"/>
        <v>0</v>
      </c>
      <c r="AM102" s="39">
        <f t="shared" si="73"/>
        <v>0</v>
      </c>
      <c r="AN102" s="40">
        <f t="shared" si="74"/>
        <v>0</v>
      </c>
      <c r="AO102" s="134">
        <f t="shared" si="75"/>
        <v>0</v>
      </c>
      <c r="AP102" s="17"/>
      <c r="AQ102" s="129"/>
      <c r="AR102" s="130">
        <f t="shared" si="60"/>
        <v>0</v>
      </c>
      <c r="AS102" s="134">
        <f t="shared" si="61"/>
        <v>0</v>
      </c>
      <c r="AT102" s="131">
        <f>+IF($I$7="SI",'INPUTS Y LISTAS'!$B$31,0)</f>
        <v>0</v>
      </c>
      <c r="AU102" s="132"/>
      <c r="AV102" s="130">
        <f t="shared" si="62"/>
        <v>0</v>
      </c>
      <c r="AW102" s="134">
        <f t="shared" si="63"/>
        <v>0</v>
      </c>
      <c r="AX102" s="131">
        <f>+IF($I$7="SI",'INPUTS Y LISTAS'!$B$32,0)</f>
        <v>0</v>
      </c>
      <c r="AY102" s="132"/>
      <c r="AZ102" s="130">
        <f t="shared" si="64"/>
        <v>0</v>
      </c>
      <c r="BA102" s="134">
        <f t="shared" si="65"/>
        <v>0</v>
      </c>
      <c r="BB102" s="131">
        <f>+IF($I$7="SI",'INPUTS Y LISTAS'!$B$33,0)</f>
        <v>0</v>
      </c>
      <c r="BC102" s="132"/>
      <c r="BD102" s="130">
        <f t="shared" si="66"/>
        <v>0</v>
      </c>
      <c r="BE102" s="134">
        <f t="shared" si="67"/>
        <v>0</v>
      </c>
      <c r="BF102" s="136">
        <f t="shared" si="68"/>
        <v>0</v>
      </c>
    </row>
    <row r="103" spans="3:58" ht="15.75" outlineLevel="2" x14ac:dyDescent="0.2">
      <c r="C103" s="14">
        <f t="shared" si="69"/>
        <v>89</v>
      </c>
      <c r="D103" s="88"/>
      <c r="E103" s="87"/>
      <c r="F103" s="70"/>
      <c r="G103" s="83"/>
      <c r="H103" s="84"/>
      <c r="I103" s="85"/>
      <c r="J103" s="71"/>
      <c r="K103" s="72"/>
      <c r="L103" s="86"/>
      <c r="M103" s="15" t="str">
        <f>IF(G103="","",IF(L103="SI",G103*(1+'INPUTS Y LISTAS'!$B$15),'Modelo Estadistico'!G103))</f>
        <v/>
      </c>
      <c r="N103" s="15" t="str">
        <f>IF(H103="","",IF(L103="SI",H103*(1+'INPUTS Y LISTAS'!$B$15),'Modelo Estadistico'!H103))</f>
        <v/>
      </c>
      <c r="O103" s="15" t="str">
        <f>IF(I103="","",IF(L103="SI",I103*(1+'INPUTS Y LISTAS'!$B$15),'Modelo Estadistico'!I103))</f>
        <v/>
      </c>
      <c r="P103" s="15" t="str">
        <f>IF(J103="","",IF(L103="SI",J103*(1+'INPUTS Y LISTAS'!$B$15),'Modelo Estadistico'!J103))</f>
        <v/>
      </c>
      <c r="Q103" s="72"/>
      <c r="R103" s="29" t="str">
        <f t="shared" si="44"/>
        <v/>
      </c>
      <c r="S103" s="15" t="str">
        <f t="shared" si="45"/>
        <v/>
      </c>
      <c r="T103" s="15" t="str">
        <f t="shared" si="70"/>
        <v/>
      </c>
      <c r="U103" s="30" t="str">
        <f t="shared" si="71"/>
        <v/>
      </c>
      <c r="V103" s="28" t="str">
        <f t="shared" si="46"/>
        <v/>
      </c>
      <c r="W103" s="16" t="str">
        <f t="shared" si="47"/>
        <v/>
      </c>
      <c r="X103" s="16" t="str">
        <f t="shared" si="48"/>
        <v/>
      </c>
      <c r="Y103" s="16" t="str">
        <f t="shared" si="49"/>
        <v/>
      </c>
      <c r="Z103" s="28" t="str">
        <f t="shared" si="50"/>
        <v/>
      </c>
      <c r="AA103" s="16" t="str">
        <f t="shared" si="51"/>
        <v/>
      </c>
      <c r="AB103" s="16" t="str">
        <f t="shared" si="52"/>
        <v/>
      </c>
      <c r="AC103" s="16" t="str">
        <f>IF(Y103="Incluir Cotización",#REF!,"")</f>
        <v/>
      </c>
      <c r="AD103" s="66" t="str">
        <f t="shared" si="53"/>
        <v/>
      </c>
      <c r="AE103" s="42" t="str">
        <f t="shared" si="54"/>
        <v/>
      </c>
      <c r="AF103" s="42" t="str">
        <f t="shared" si="55"/>
        <v/>
      </c>
      <c r="AG103" s="42" t="str">
        <f t="shared" si="56"/>
        <v/>
      </c>
      <c r="AH103" s="42" t="str">
        <f t="shared" si="57"/>
        <v/>
      </c>
      <c r="AI103" s="42" t="str">
        <f t="shared" si="58"/>
        <v/>
      </c>
      <c r="AJ103" s="65">
        <f t="shared" si="59"/>
        <v>0</v>
      </c>
      <c r="AK103" s="74"/>
      <c r="AL103" s="41">
        <f t="shared" si="72"/>
        <v>0</v>
      </c>
      <c r="AM103" s="39">
        <f t="shared" si="73"/>
        <v>0</v>
      </c>
      <c r="AN103" s="40">
        <f t="shared" si="74"/>
        <v>0</v>
      </c>
      <c r="AO103" s="134">
        <f t="shared" si="75"/>
        <v>0</v>
      </c>
      <c r="AP103" s="17"/>
      <c r="AQ103" s="129"/>
      <c r="AR103" s="130">
        <f t="shared" si="60"/>
        <v>0</v>
      </c>
      <c r="AS103" s="134">
        <f t="shared" si="61"/>
        <v>0</v>
      </c>
      <c r="AT103" s="131">
        <f>+IF($I$7="SI",'INPUTS Y LISTAS'!$B$31,0)</f>
        <v>0</v>
      </c>
      <c r="AU103" s="132"/>
      <c r="AV103" s="130">
        <f t="shared" si="62"/>
        <v>0</v>
      </c>
      <c r="AW103" s="134">
        <f t="shared" si="63"/>
        <v>0</v>
      </c>
      <c r="AX103" s="131">
        <f>+IF($I$7="SI",'INPUTS Y LISTAS'!$B$32,0)</f>
        <v>0</v>
      </c>
      <c r="AY103" s="132"/>
      <c r="AZ103" s="130">
        <f t="shared" si="64"/>
        <v>0</v>
      </c>
      <c r="BA103" s="134">
        <f t="shared" si="65"/>
        <v>0</v>
      </c>
      <c r="BB103" s="131">
        <f>+IF($I$7="SI",'INPUTS Y LISTAS'!$B$33,0)</f>
        <v>0</v>
      </c>
      <c r="BC103" s="132"/>
      <c r="BD103" s="130">
        <f t="shared" si="66"/>
        <v>0</v>
      </c>
      <c r="BE103" s="134">
        <f t="shared" si="67"/>
        <v>0</v>
      </c>
      <c r="BF103" s="136">
        <f t="shared" si="68"/>
        <v>0</v>
      </c>
    </row>
    <row r="104" spans="3:58" ht="15.75" outlineLevel="2" x14ac:dyDescent="0.2">
      <c r="C104" s="14">
        <f t="shared" si="69"/>
        <v>90</v>
      </c>
      <c r="D104" s="88"/>
      <c r="E104" s="87"/>
      <c r="F104" s="70"/>
      <c r="G104" s="83"/>
      <c r="H104" s="84"/>
      <c r="I104" s="85"/>
      <c r="J104" s="71"/>
      <c r="K104" s="72"/>
      <c r="L104" s="86"/>
      <c r="M104" s="15" t="str">
        <f>IF(G104="","",IF(L104="SI",G104*(1+'INPUTS Y LISTAS'!$B$15),'Modelo Estadistico'!G104))</f>
        <v/>
      </c>
      <c r="N104" s="15" t="str">
        <f>IF(H104="","",IF(L104="SI",H104*(1+'INPUTS Y LISTAS'!$B$15),'Modelo Estadistico'!H104))</f>
        <v/>
      </c>
      <c r="O104" s="15" t="str">
        <f>IF(I104="","",IF(L104="SI",I104*(1+'INPUTS Y LISTAS'!$B$15),'Modelo Estadistico'!I104))</f>
        <v/>
      </c>
      <c r="P104" s="15" t="str">
        <f>IF(J104="","",IF(L104="SI",J104*(1+'INPUTS Y LISTAS'!$B$15),'Modelo Estadistico'!J104))</f>
        <v/>
      </c>
      <c r="Q104" s="72"/>
      <c r="R104" s="29" t="str">
        <f t="shared" si="44"/>
        <v/>
      </c>
      <c r="S104" s="15" t="str">
        <f t="shared" si="45"/>
        <v/>
      </c>
      <c r="T104" s="15" t="str">
        <f t="shared" si="70"/>
        <v/>
      </c>
      <c r="U104" s="30" t="str">
        <f t="shared" si="71"/>
        <v/>
      </c>
      <c r="V104" s="28" t="str">
        <f t="shared" si="46"/>
        <v/>
      </c>
      <c r="W104" s="16" t="str">
        <f t="shared" si="47"/>
        <v/>
      </c>
      <c r="X104" s="16" t="str">
        <f t="shared" si="48"/>
        <v/>
      </c>
      <c r="Y104" s="16" t="str">
        <f t="shared" si="49"/>
        <v/>
      </c>
      <c r="Z104" s="28" t="str">
        <f t="shared" si="50"/>
        <v/>
      </c>
      <c r="AA104" s="16" t="str">
        <f t="shared" si="51"/>
        <v/>
      </c>
      <c r="AB104" s="16" t="str">
        <f t="shared" si="52"/>
        <v/>
      </c>
      <c r="AC104" s="16" t="str">
        <f>IF(Y104="Incluir Cotización",#REF!,"")</f>
        <v/>
      </c>
      <c r="AD104" s="66" t="str">
        <f t="shared" si="53"/>
        <v/>
      </c>
      <c r="AE104" s="42" t="str">
        <f t="shared" si="54"/>
        <v/>
      </c>
      <c r="AF104" s="42" t="str">
        <f t="shared" si="55"/>
        <v/>
      </c>
      <c r="AG104" s="42" t="str">
        <f t="shared" si="56"/>
        <v/>
      </c>
      <c r="AH104" s="42" t="str">
        <f t="shared" si="57"/>
        <v/>
      </c>
      <c r="AI104" s="42" t="str">
        <f t="shared" si="58"/>
        <v/>
      </c>
      <c r="AJ104" s="65">
        <f t="shared" si="59"/>
        <v>0</v>
      </c>
      <c r="AK104" s="74"/>
      <c r="AL104" s="41">
        <f t="shared" si="72"/>
        <v>0</v>
      </c>
      <c r="AM104" s="39">
        <f t="shared" si="73"/>
        <v>0</v>
      </c>
      <c r="AN104" s="40">
        <f t="shared" si="74"/>
        <v>0</v>
      </c>
      <c r="AO104" s="134">
        <f t="shared" si="75"/>
        <v>0</v>
      </c>
      <c r="AP104" s="17"/>
      <c r="AQ104" s="129"/>
      <c r="AR104" s="130">
        <f t="shared" si="60"/>
        <v>0</v>
      </c>
      <c r="AS104" s="134">
        <f t="shared" si="61"/>
        <v>0</v>
      </c>
      <c r="AT104" s="131">
        <f>+IF($I$7="SI",'INPUTS Y LISTAS'!$B$31,0)</f>
        <v>0</v>
      </c>
      <c r="AU104" s="132"/>
      <c r="AV104" s="130">
        <f t="shared" si="62"/>
        <v>0</v>
      </c>
      <c r="AW104" s="134">
        <f t="shared" si="63"/>
        <v>0</v>
      </c>
      <c r="AX104" s="131">
        <f>+IF($I$7="SI",'INPUTS Y LISTAS'!$B$32,0)</f>
        <v>0</v>
      </c>
      <c r="AY104" s="132"/>
      <c r="AZ104" s="130">
        <f t="shared" si="64"/>
        <v>0</v>
      </c>
      <c r="BA104" s="134">
        <f t="shared" si="65"/>
        <v>0</v>
      </c>
      <c r="BB104" s="131">
        <f>+IF($I$7="SI",'INPUTS Y LISTAS'!$B$33,0)</f>
        <v>0</v>
      </c>
      <c r="BC104" s="132"/>
      <c r="BD104" s="130">
        <f t="shared" si="66"/>
        <v>0</v>
      </c>
      <c r="BE104" s="134">
        <f t="shared" si="67"/>
        <v>0</v>
      </c>
      <c r="BF104" s="136">
        <f t="shared" si="68"/>
        <v>0</v>
      </c>
    </row>
    <row r="105" spans="3:58" ht="15.75" outlineLevel="2" x14ac:dyDescent="0.2">
      <c r="C105" s="14">
        <f t="shared" si="69"/>
        <v>91</v>
      </c>
      <c r="D105" s="88"/>
      <c r="E105" s="87"/>
      <c r="F105" s="70"/>
      <c r="G105" s="83"/>
      <c r="H105" s="84"/>
      <c r="I105" s="85"/>
      <c r="J105" s="71"/>
      <c r="K105" s="72"/>
      <c r="L105" s="86"/>
      <c r="M105" s="15" t="str">
        <f>IF(G105="","",IF(L105="SI",G105*(1+'INPUTS Y LISTAS'!$B$15),'Modelo Estadistico'!G105))</f>
        <v/>
      </c>
      <c r="N105" s="15" t="str">
        <f>IF(H105="","",IF(L105="SI",H105*(1+'INPUTS Y LISTAS'!$B$15),'Modelo Estadistico'!H105))</f>
        <v/>
      </c>
      <c r="O105" s="15" t="str">
        <f>IF(I105="","",IF(L105="SI",I105*(1+'INPUTS Y LISTAS'!$B$15),'Modelo Estadistico'!I105))</f>
        <v/>
      </c>
      <c r="P105" s="15" t="str">
        <f>IF(J105="","",IF(L105="SI",J105*(1+'INPUTS Y LISTAS'!$B$15),'Modelo Estadistico'!J105))</f>
        <v/>
      </c>
      <c r="Q105" s="72"/>
      <c r="R105" s="29" t="str">
        <f t="shared" si="44"/>
        <v/>
      </c>
      <c r="S105" s="15" t="str">
        <f t="shared" si="45"/>
        <v/>
      </c>
      <c r="T105" s="15" t="str">
        <f t="shared" si="70"/>
        <v/>
      </c>
      <c r="U105" s="30" t="str">
        <f t="shared" si="71"/>
        <v/>
      </c>
      <c r="V105" s="28" t="str">
        <f t="shared" si="46"/>
        <v/>
      </c>
      <c r="W105" s="16" t="str">
        <f t="shared" si="47"/>
        <v/>
      </c>
      <c r="X105" s="16" t="str">
        <f t="shared" si="48"/>
        <v/>
      </c>
      <c r="Y105" s="16" t="str">
        <f t="shared" si="49"/>
        <v/>
      </c>
      <c r="Z105" s="28" t="str">
        <f t="shared" si="50"/>
        <v/>
      </c>
      <c r="AA105" s="16" t="str">
        <f t="shared" si="51"/>
        <v/>
      </c>
      <c r="AB105" s="16" t="str">
        <f t="shared" si="52"/>
        <v/>
      </c>
      <c r="AC105" s="16" t="str">
        <f>IF(Y105="Incluir Cotización",#REF!,"")</f>
        <v/>
      </c>
      <c r="AD105" s="66" t="str">
        <f t="shared" si="53"/>
        <v/>
      </c>
      <c r="AE105" s="42" t="str">
        <f t="shared" si="54"/>
        <v/>
      </c>
      <c r="AF105" s="42" t="str">
        <f t="shared" si="55"/>
        <v/>
      </c>
      <c r="AG105" s="42" t="str">
        <f t="shared" si="56"/>
        <v/>
      </c>
      <c r="AH105" s="42" t="str">
        <f t="shared" si="57"/>
        <v/>
      </c>
      <c r="AI105" s="42" t="str">
        <f t="shared" si="58"/>
        <v/>
      </c>
      <c r="AJ105" s="65">
        <f t="shared" si="59"/>
        <v>0</v>
      </c>
      <c r="AK105" s="74"/>
      <c r="AL105" s="41">
        <f t="shared" si="72"/>
        <v>0</v>
      </c>
      <c r="AM105" s="39">
        <f t="shared" si="73"/>
        <v>0</v>
      </c>
      <c r="AN105" s="40">
        <f t="shared" si="74"/>
        <v>0</v>
      </c>
      <c r="AO105" s="134">
        <f t="shared" si="75"/>
        <v>0</v>
      </c>
      <c r="AP105" s="17"/>
      <c r="AQ105" s="129"/>
      <c r="AR105" s="130">
        <f t="shared" si="60"/>
        <v>0</v>
      </c>
      <c r="AS105" s="134">
        <f t="shared" si="61"/>
        <v>0</v>
      </c>
      <c r="AT105" s="131">
        <f>+IF($I$7="SI",'INPUTS Y LISTAS'!$B$31,0)</f>
        <v>0</v>
      </c>
      <c r="AU105" s="132"/>
      <c r="AV105" s="130">
        <f t="shared" si="62"/>
        <v>0</v>
      </c>
      <c r="AW105" s="134">
        <f t="shared" si="63"/>
        <v>0</v>
      </c>
      <c r="AX105" s="131">
        <f>+IF($I$7="SI",'INPUTS Y LISTAS'!$B$32,0)</f>
        <v>0</v>
      </c>
      <c r="AY105" s="132"/>
      <c r="AZ105" s="130">
        <f t="shared" si="64"/>
        <v>0</v>
      </c>
      <c r="BA105" s="134">
        <f t="shared" si="65"/>
        <v>0</v>
      </c>
      <c r="BB105" s="131">
        <f>+IF($I$7="SI",'INPUTS Y LISTAS'!$B$33,0)</f>
        <v>0</v>
      </c>
      <c r="BC105" s="132"/>
      <c r="BD105" s="130">
        <f t="shared" si="66"/>
        <v>0</v>
      </c>
      <c r="BE105" s="134">
        <f t="shared" si="67"/>
        <v>0</v>
      </c>
      <c r="BF105" s="136">
        <f t="shared" si="68"/>
        <v>0</v>
      </c>
    </row>
    <row r="106" spans="3:58" ht="15.75" outlineLevel="2" x14ac:dyDescent="0.2">
      <c r="C106" s="14">
        <f t="shared" si="69"/>
        <v>92</v>
      </c>
      <c r="D106" s="88"/>
      <c r="E106" s="87"/>
      <c r="F106" s="70"/>
      <c r="G106" s="83"/>
      <c r="H106" s="84"/>
      <c r="I106" s="85"/>
      <c r="J106" s="71"/>
      <c r="K106" s="72"/>
      <c r="L106" s="86"/>
      <c r="M106" s="15" t="str">
        <f>IF(G106="","",IF(L106="SI",G106*(1+'INPUTS Y LISTAS'!$B$15),'Modelo Estadistico'!G106))</f>
        <v/>
      </c>
      <c r="N106" s="15" t="str">
        <f>IF(H106="","",IF(L106="SI",H106*(1+'INPUTS Y LISTAS'!$B$15),'Modelo Estadistico'!H106))</f>
        <v/>
      </c>
      <c r="O106" s="15" t="str">
        <f>IF(I106="","",IF(L106="SI",I106*(1+'INPUTS Y LISTAS'!$B$15),'Modelo Estadistico'!I106))</f>
        <v/>
      </c>
      <c r="P106" s="15" t="str">
        <f>IF(J106="","",IF(L106="SI",J106*(1+'INPUTS Y LISTAS'!$B$15),'Modelo Estadistico'!J106))</f>
        <v/>
      </c>
      <c r="Q106" s="72"/>
      <c r="R106" s="29" t="str">
        <f t="shared" si="44"/>
        <v/>
      </c>
      <c r="S106" s="15" t="str">
        <f t="shared" si="45"/>
        <v/>
      </c>
      <c r="T106" s="15" t="str">
        <f t="shared" si="70"/>
        <v/>
      </c>
      <c r="U106" s="30" t="str">
        <f t="shared" si="71"/>
        <v/>
      </c>
      <c r="V106" s="28" t="str">
        <f t="shared" si="46"/>
        <v/>
      </c>
      <c r="W106" s="16" t="str">
        <f t="shared" si="47"/>
        <v/>
      </c>
      <c r="X106" s="16" t="str">
        <f t="shared" si="48"/>
        <v/>
      </c>
      <c r="Y106" s="16" t="str">
        <f t="shared" si="49"/>
        <v/>
      </c>
      <c r="Z106" s="28" t="str">
        <f t="shared" si="50"/>
        <v/>
      </c>
      <c r="AA106" s="16" t="str">
        <f t="shared" si="51"/>
        <v/>
      </c>
      <c r="AB106" s="16" t="str">
        <f t="shared" si="52"/>
        <v/>
      </c>
      <c r="AC106" s="16" t="str">
        <f>IF(Y106="Incluir Cotización",#REF!,"")</f>
        <v/>
      </c>
      <c r="AD106" s="66" t="str">
        <f t="shared" si="53"/>
        <v/>
      </c>
      <c r="AE106" s="42" t="str">
        <f t="shared" si="54"/>
        <v/>
      </c>
      <c r="AF106" s="42" t="str">
        <f t="shared" si="55"/>
        <v/>
      </c>
      <c r="AG106" s="42" t="str">
        <f t="shared" si="56"/>
        <v/>
      </c>
      <c r="AH106" s="42" t="str">
        <f t="shared" si="57"/>
        <v/>
      </c>
      <c r="AI106" s="42" t="str">
        <f t="shared" si="58"/>
        <v/>
      </c>
      <c r="AJ106" s="65">
        <f t="shared" si="59"/>
        <v>0</v>
      </c>
      <c r="AK106" s="74"/>
      <c r="AL106" s="41">
        <f t="shared" si="72"/>
        <v>0</v>
      </c>
      <c r="AM106" s="39">
        <f t="shared" si="73"/>
        <v>0</v>
      </c>
      <c r="AN106" s="40">
        <f t="shared" si="74"/>
        <v>0</v>
      </c>
      <c r="AO106" s="134">
        <f t="shared" si="75"/>
        <v>0</v>
      </c>
      <c r="AP106" s="17"/>
      <c r="AQ106" s="129"/>
      <c r="AR106" s="130">
        <f t="shared" si="60"/>
        <v>0</v>
      </c>
      <c r="AS106" s="134">
        <f t="shared" si="61"/>
        <v>0</v>
      </c>
      <c r="AT106" s="131">
        <f>+IF($I$7="SI",'INPUTS Y LISTAS'!$B$31,0)</f>
        <v>0</v>
      </c>
      <c r="AU106" s="132"/>
      <c r="AV106" s="130">
        <f t="shared" si="62"/>
        <v>0</v>
      </c>
      <c r="AW106" s="134">
        <f t="shared" si="63"/>
        <v>0</v>
      </c>
      <c r="AX106" s="131">
        <f>+IF($I$7="SI",'INPUTS Y LISTAS'!$B$32,0)</f>
        <v>0</v>
      </c>
      <c r="AY106" s="132"/>
      <c r="AZ106" s="130">
        <f t="shared" si="64"/>
        <v>0</v>
      </c>
      <c r="BA106" s="134">
        <f t="shared" si="65"/>
        <v>0</v>
      </c>
      <c r="BB106" s="131">
        <f>+IF($I$7="SI",'INPUTS Y LISTAS'!$B$33,0)</f>
        <v>0</v>
      </c>
      <c r="BC106" s="132"/>
      <c r="BD106" s="130">
        <f t="shared" si="66"/>
        <v>0</v>
      </c>
      <c r="BE106" s="134">
        <f t="shared" si="67"/>
        <v>0</v>
      </c>
      <c r="BF106" s="136">
        <f t="shared" si="68"/>
        <v>0</v>
      </c>
    </row>
    <row r="107" spans="3:58" ht="15.75" outlineLevel="2" x14ac:dyDescent="0.2">
      <c r="C107" s="14">
        <f t="shared" si="69"/>
        <v>93</v>
      </c>
      <c r="D107" s="88"/>
      <c r="E107" s="87"/>
      <c r="F107" s="70"/>
      <c r="G107" s="83"/>
      <c r="H107" s="84"/>
      <c r="I107" s="85"/>
      <c r="J107" s="71"/>
      <c r="K107" s="72"/>
      <c r="L107" s="86"/>
      <c r="M107" s="15" t="str">
        <f>IF(G107="","",IF(L107="SI",G107*(1+'INPUTS Y LISTAS'!$B$15),'Modelo Estadistico'!G107))</f>
        <v/>
      </c>
      <c r="N107" s="15" t="str">
        <f>IF(H107="","",IF(L107="SI",H107*(1+'INPUTS Y LISTAS'!$B$15),'Modelo Estadistico'!H107))</f>
        <v/>
      </c>
      <c r="O107" s="15" t="str">
        <f>IF(I107="","",IF(L107="SI",I107*(1+'INPUTS Y LISTAS'!$B$15),'Modelo Estadistico'!I107))</f>
        <v/>
      </c>
      <c r="P107" s="15" t="str">
        <f>IF(J107="","",IF(L107="SI",J107*(1+'INPUTS Y LISTAS'!$B$15),'Modelo Estadistico'!J107))</f>
        <v/>
      </c>
      <c r="Q107" s="72"/>
      <c r="R107" s="29" t="str">
        <f t="shared" si="44"/>
        <v/>
      </c>
      <c r="S107" s="15" t="str">
        <f t="shared" si="45"/>
        <v/>
      </c>
      <c r="T107" s="15" t="str">
        <f t="shared" si="70"/>
        <v/>
      </c>
      <c r="U107" s="30" t="str">
        <f t="shared" si="71"/>
        <v/>
      </c>
      <c r="V107" s="28" t="str">
        <f t="shared" si="46"/>
        <v/>
      </c>
      <c r="W107" s="16" t="str">
        <f t="shared" si="47"/>
        <v/>
      </c>
      <c r="X107" s="16" t="str">
        <f t="shared" si="48"/>
        <v/>
      </c>
      <c r="Y107" s="16" t="str">
        <f t="shared" si="49"/>
        <v/>
      </c>
      <c r="Z107" s="28" t="str">
        <f t="shared" si="50"/>
        <v/>
      </c>
      <c r="AA107" s="16" t="str">
        <f t="shared" si="51"/>
        <v/>
      </c>
      <c r="AB107" s="16" t="str">
        <f t="shared" si="52"/>
        <v/>
      </c>
      <c r="AC107" s="16" t="str">
        <f>IF(Y107="Incluir Cotización",#REF!,"")</f>
        <v/>
      </c>
      <c r="AD107" s="66" t="str">
        <f t="shared" si="53"/>
        <v/>
      </c>
      <c r="AE107" s="42" t="str">
        <f t="shared" si="54"/>
        <v/>
      </c>
      <c r="AF107" s="42" t="str">
        <f t="shared" si="55"/>
        <v/>
      </c>
      <c r="AG107" s="42" t="str">
        <f t="shared" si="56"/>
        <v/>
      </c>
      <c r="AH107" s="42" t="str">
        <f t="shared" si="57"/>
        <v/>
      </c>
      <c r="AI107" s="42" t="str">
        <f t="shared" si="58"/>
        <v/>
      </c>
      <c r="AJ107" s="65">
        <f t="shared" si="59"/>
        <v>0</v>
      </c>
      <c r="AK107" s="74"/>
      <c r="AL107" s="41">
        <f t="shared" si="72"/>
        <v>0</v>
      </c>
      <c r="AM107" s="39">
        <f t="shared" si="73"/>
        <v>0</v>
      </c>
      <c r="AN107" s="40">
        <f t="shared" si="74"/>
        <v>0</v>
      </c>
      <c r="AO107" s="134">
        <f t="shared" si="75"/>
        <v>0</v>
      </c>
      <c r="AP107" s="17"/>
      <c r="AQ107" s="129"/>
      <c r="AR107" s="130">
        <f t="shared" si="60"/>
        <v>0</v>
      </c>
      <c r="AS107" s="134">
        <f t="shared" si="61"/>
        <v>0</v>
      </c>
      <c r="AT107" s="131">
        <f>+IF($I$7="SI",'INPUTS Y LISTAS'!$B$31,0)</f>
        <v>0</v>
      </c>
      <c r="AU107" s="132"/>
      <c r="AV107" s="130">
        <f t="shared" si="62"/>
        <v>0</v>
      </c>
      <c r="AW107" s="134">
        <f t="shared" si="63"/>
        <v>0</v>
      </c>
      <c r="AX107" s="131">
        <f>+IF($I$7="SI",'INPUTS Y LISTAS'!$B$32,0)</f>
        <v>0</v>
      </c>
      <c r="AY107" s="132"/>
      <c r="AZ107" s="130">
        <f t="shared" si="64"/>
        <v>0</v>
      </c>
      <c r="BA107" s="134">
        <f t="shared" si="65"/>
        <v>0</v>
      </c>
      <c r="BB107" s="131">
        <f>+IF($I$7="SI",'INPUTS Y LISTAS'!$B$33,0)</f>
        <v>0</v>
      </c>
      <c r="BC107" s="132"/>
      <c r="BD107" s="130">
        <f t="shared" si="66"/>
        <v>0</v>
      </c>
      <c r="BE107" s="134">
        <f t="shared" si="67"/>
        <v>0</v>
      </c>
      <c r="BF107" s="136">
        <f t="shared" si="68"/>
        <v>0</v>
      </c>
    </row>
    <row r="108" spans="3:58" ht="15.75" outlineLevel="2" x14ac:dyDescent="0.2">
      <c r="C108" s="14">
        <f t="shared" si="69"/>
        <v>94</v>
      </c>
      <c r="D108" s="88"/>
      <c r="E108" s="87"/>
      <c r="F108" s="70"/>
      <c r="G108" s="83"/>
      <c r="H108" s="84"/>
      <c r="I108" s="85"/>
      <c r="J108" s="71"/>
      <c r="K108" s="72"/>
      <c r="L108" s="86"/>
      <c r="M108" s="15" t="str">
        <f>IF(G108="","",IF(L108="SI",G108*(1+'INPUTS Y LISTAS'!$B$15),'Modelo Estadistico'!G108))</f>
        <v/>
      </c>
      <c r="N108" s="15" t="str">
        <f>IF(H108="","",IF(L108="SI",H108*(1+'INPUTS Y LISTAS'!$B$15),'Modelo Estadistico'!H108))</f>
        <v/>
      </c>
      <c r="O108" s="15" t="str">
        <f>IF(I108="","",IF(L108="SI",I108*(1+'INPUTS Y LISTAS'!$B$15),'Modelo Estadistico'!I108))</f>
        <v/>
      </c>
      <c r="P108" s="15" t="str">
        <f>IF(J108="","",IF(L108="SI",J108*(1+'INPUTS Y LISTAS'!$B$15),'Modelo Estadistico'!J108))</f>
        <v/>
      </c>
      <c r="Q108" s="72"/>
      <c r="R108" s="29" t="str">
        <f t="shared" si="44"/>
        <v/>
      </c>
      <c r="S108" s="15" t="str">
        <f t="shared" si="45"/>
        <v/>
      </c>
      <c r="T108" s="15" t="str">
        <f t="shared" si="70"/>
        <v/>
      </c>
      <c r="U108" s="30" t="str">
        <f t="shared" si="71"/>
        <v/>
      </c>
      <c r="V108" s="28" t="str">
        <f t="shared" si="46"/>
        <v/>
      </c>
      <c r="W108" s="16" t="str">
        <f t="shared" si="47"/>
        <v/>
      </c>
      <c r="X108" s="16" t="str">
        <f t="shared" si="48"/>
        <v/>
      </c>
      <c r="Y108" s="16" t="str">
        <f t="shared" si="49"/>
        <v/>
      </c>
      <c r="Z108" s="28" t="str">
        <f t="shared" si="50"/>
        <v/>
      </c>
      <c r="AA108" s="16" t="str">
        <f t="shared" si="51"/>
        <v/>
      </c>
      <c r="AB108" s="16" t="str">
        <f t="shared" si="52"/>
        <v/>
      </c>
      <c r="AC108" s="16" t="str">
        <f>IF(Y108="Incluir Cotización",#REF!,"")</f>
        <v/>
      </c>
      <c r="AD108" s="66" t="str">
        <f t="shared" si="53"/>
        <v/>
      </c>
      <c r="AE108" s="42" t="str">
        <f t="shared" si="54"/>
        <v/>
      </c>
      <c r="AF108" s="42" t="str">
        <f t="shared" si="55"/>
        <v/>
      </c>
      <c r="AG108" s="42" t="str">
        <f t="shared" si="56"/>
        <v/>
      </c>
      <c r="AH108" s="42" t="str">
        <f t="shared" si="57"/>
        <v/>
      </c>
      <c r="AI108" s="42" t="str">
        <f t="shared" si="58"/>
        <v/>
      </c>
      <c r="AJ108" s="65">
        <f t="shared" si="59"/>
        <v>0</v>
      </c>
      <c r="AK108" s="74"/>
      <c r="AL108" s="41">
        <f t="shared" si="72"/>
        <v>0</v>
      </c>
      <c r="AM108" s="39">
        <f t="shared" si="73"/>
        <v>0</v>
      </c>
      <c r="AN108" s="40">
        <f t="shared" si="74"/>
        <v>0</v>
      </c>
      <c r="AO108" s="134">
        <f t="shared" si="75"/>
        <v>0</v>
      </c>
      <c r="AP108" s="17"/>
      <c r="AQ108" s="129"/>
      <c r="AR108" s="130">
        <f t="shared" si="60"/>
        <v>0</v>
      </c>
      <c r="AS108" s="134">
        <f t="shared" si="61"/>
        <v>0</v>
      </c>
      <c r="AT108" s="131">
        <f>+IF($I$7="SI",'INPUTS Y LISTAS'!$B$31,0)</f>
        <v>0</v>
      </c>
      <c r="AU108" s="132"/>
      <c r="AV108" s="130">
        <f t="shared" si="62"/>
        <v>0</v>
      </c>
      <c r="AW108" s="134">
        <f t="shared" si="63"/>
        <v>0</v>
      </c>
      <c r="AX108" s="131">
        <f>+IF($I$7="SI",'INPUTS Y LISTAS'!$B$32,0)</f>
        <v>0</v>
      </c>
      <c r="AY108" s="132"/>
      <c r="AZ108" s="130">
        <f t="shared" si="64"/>
        <v>0</v>
      </c>
      <c r="BA108" s="134">
        <f t="shared" si="65"/>
        <v>0</v>
      </c>
      <c r="BB108" s="131">
        <f>+IF($I$7="SI",'INPUTS Y LISTAS'!$B$33,0)</f>
        <v>0</v>
      </c>
      <c r="BC108" s="132"/>
      <c r="BD108" s="130">
        <f t="shared" si="66"/>
        <v>0</v>
      </c>
      <c r="BE108" s="134">
        <f t="shared" si="67"/>
        <v>0</v>
      </c>
      <c r="BF108" s="136">
        <f t="shared" si="68"/>
        <v>0</v>
      </c>
    </row>
    <row r="109" spans="3:58" ht="15.75" outlineLevel="2" x14ac:dyDescent="0.2">
      <c r="C109" s="14">
        <f t="shared" si="69"/>
        <v>95</v>
      </c>
      <c r="D109" s="88"/>
      <c r="E109" s="87"/>
      <c r="F109" s="70"/>
      <c r="G109" s="83"/>
      <c r="H109" s="84"/>
      <c r="I109" s="85"/>
      <c r="J109" s="71"/>
      <c r="K109" s="72"/>
      <c r="L109" s="86"/>
      <c r="M109" s="15" t="str">
        <f>IF(G109="","",IF(L109="SI",G109*(1+'INPUTS Y LISTAS'!$B$15),'Modelo Estadistico'!G109))</f>
        <v/>
      </c>
      <c r="N109" s="15" t="str">
        <f>IF(H109="","",IF(L109="SI",H109*(1+'INPUTS Y LISTAS'!$B$15),'Modelo Estadistico'!H109))</f>
        <v/>
      </c>
      <c r="O109" s="15" t="str">
        <f>IF(I109="","",IF(L109="SI",I109*(1+'INPUTS Y LISTAS'!$B$15),'Modelo Estadistico'!I109))</f>
        <v/>
      </c>
      <c r="P109" s="15" t="str">
        <f>IF(J109="","",IF(L109="SI",J109*(1+'INPUTS Y LISTAS'!$B$15),'Modelo Estadistico'!J109))</f>
        <v/>
      </c>
      <c r="Q109" s="72"/>
      <c r="R109" s="29" t="str">
        <f t="shared" si="44"/>
        <v/>
      </c>
      <c r="S109" s="15" t="str">
        <f t="shared" si="45"/>
        <v/>
      </c>
      <c r="T109" s="15" t="str">
        <f t="shared" si="70"/>
        <v/>
      </c>
      <c r="U109" s="30" t="str">
        <f t="shared" si="71"/>
        <v/>
      </c>
      <c r="V109" s="28" t="str">
        <f t="shared" si="46"/>
        <v/>
      </c>
      <c r="W109" s="16" t="str">
        <f t="shared" si="47"/>
        <v/>
      </c>
      <c r="X109" s="16" t="str">
        <f t="shared" si="48"/>
        <v/>
      </c>
      <c r="Y109" s="16" t="str">
        <f t="shared" si="49"/>
        <v/>
      </c>
      <c r="Z109" s="28" t="str">
        <f t="shared" si="50"/>
        <v/>
      </c>
      <c r="AA109" s="16" t="str">
        <f t="shared" si="51"/>
        <v/>
      </c>
      <c r="AB109" s="16" t="str">
        <f t="shared" si="52"/>
        <v/>
      </c>
      <c r="AC109" s="16" t="str">
        <f>IF(Y109="Incluir Cotización",#REF!,"")</f>
        <v/>
      </c>
      <c r="AD109" s="66" t="str">
        <f t="shared" si="53"/>
        <v/>
      </c>
      <c r="AE109" s="42" t="str">
        <f t="shared" si="54"/>
        <v/>
      </c>
      <c r="AF109" s="42" t="str">
        <f t="shared" si="55"/>
        <v/>
      </c>
      <c r="AG109" s="42" t="str">
        <f t="shared" si="56"/>
        <v/>
      </c>
      <c r="AH109" s="42" t="str">
        <f t="shared" si="57"/>
        <v/>
      </c>
      <c r="AI109" s="42" t="str">
        <f t="shared" si="58"/>
        <v/>
      </c>
      <c r="AJ109" s="65">
        <f t="shared" si="59"/>
        <v>0</v>
      </c>
      <c r="AK109" s="74"/>
      <c r="AL109" s="41">
        <f t="shared" si="72"/>
        <v>0</v>
      </c>
      <c r="AM109" s="39">
        <f t="shared" si="73"/>
        <v>0</v>
      </c>
      <c r="AN109" s="40">
        <f t="shared" si="74"/>
        <v>0</v>
      </c>
      <c r="AO109" s="134">
        <f t="shared" si="75"/>
        <v>0</v>
      </c>
      <c r="AP109" s="17"/>
      <c r="AQ109" s="129"/>
      <c r="AR109" s="130">
        <f t="shared" si="60"/>
        <v>0</v>
      </c>
      <c r="AS109" s="134">
        <f t="shared" si="61"/>
        <v>0</v>
      </c>
      <c r="AT109" s="131">
        <f>+IF($I$7="SI",'INPUTS Y LISTAS'!$B$31,0)</f>
        <v>0</v>
      </c>
      <c r="AU109" s="132"/>
      <c r="AV109" s="130">
        <f t="shared" si="62"/>
        <v>0</v>
      </c>
      <c r="AW109" s="134">
        <f t="shared" si="63"/>
        <v>0</v>
      </c>
      <c r="AX109" s="131">
        <f>+IF($I$7="SI",'INPUTS Y LISTAS'!$B$32,0)</f>
        <v>0</v>
      </c>
      <c r="AY109" s="132"/>
      <c r="AZ109" s="130">
        <f t="shared" si="64"/>
        <v>0</v>
      </c>
      <c r="BA109" s="134">
        <f t="shared" si="65"/>
        <v>0</v>
      </c>
      <c r="BB109" s="131">
        <f>+IF($I$7="SI",'INPUTS Y LISTAS'!$B$33,0)</f>
        <v>0</v>
      </c>
      <c r="BC109" s="132"/>
      <c r="BD109" s="130">
        <f t="shared" si="66"/>
        <v>0</v>
      </c>
      <c r="BE109" s="134">
        <f t="shared" si="67"/>
        <v>0</v>
      </c>
      <c r="BF109" s="136">
        <f t="shared" si="68"/>
        <v>0</v>
      </c>
    </row>
    <row r="110" spans="3:58" ht="15.75" outlineLevel="2" x14ac:dyDescent="0.2">
      <c r="C110" s="14">
        <f t="shared" si="69"/>
        <v>96</v>
      </c>
      <c r="D110" s="88"/>
      <c r="E110" s="87"/>
      <c r="F110" s="70"/>
      <c r="G110" s="83"/>
      <c r="H110" s="84"/>
      <c r="I110" s="85"/>
      <c r="J110" s="71"/>
      <c r="K110" s="72"/>
      <c r="L110" s="86"/>
      <c r="M110" s="15" t="str">
        <f>IF(G110="","",IF(L110="SI",G110*(1+'INPUTS Y LISTAS'!$B$15),'Modelo Estadistico'!G110))</f>
        <v/>
      </c>
      <c r="N110" s="15" t="str">
        <f>IF(H110="","",IF(L110="SI",H110*(1+'INPUTS Y LISTAS'!$B$15),'Modelo Estadistico'!H110))</f>
        <v/>
      </c>
      <c r="O110" s="15" t="str">
        <f>IF(I110="","",IF(L110="SI",I110*(1+'INPUTS Y LISTAS'!$B$15),'Modelo Estadistico'!I110))</f>
        <v/>
      </c>
      <c r="P110" s="15" t="str">
        <f>IF(J110="","",IF(L110="SI",J110*(1+'INPUTS Y LISTAS'!$B$15),'Modelo Estadistico'!J110))</f>
        <v/>
      </c>
      <c r="Q110" s="72"/>
      <c r="R110" s="29" t="str">
        <f t="shared" si="44"/>
        <v/>
      </c>
      <c r="S110" s="15" t="str">
        <f t="shared" si="45"/>
        <v/>
      </c>
      <c r="T110" s="15" t="str">
        <f t="shared" si="70"/>
        <v/>
      </c>
      <c r="U110" s="30" t="str">
        <f t="shared" si="71"/>
        <v/>
      </c>
      <c r="V110" s="28" t="str">
        <f t="shared" si="46"/>
        <v/>
      </c>
      <c r="W110" s="16" t="str">
        <f t="shared" si="47"/>
        <v/>
      </c>
      <c r="X110" s="16" t="str">
        <f t="shared" si="48"/>
        <v/>
      </c>
      <c r="Y110" s="16" t="str">
        <f t="shared" si="49"/>
        <v/>
      </c>
      <c r="Z110" s="28" t="str">
        <f t="shared" si="50"/>
        <v/>
      </c>
      <c r="AA110" s="16" t="str">
        <f t="shared" si="51"/>
        <v/>
      </c>
      <c r="AB110" s="16" t="str">
        <f t="shared" si="52"/>
        <v/>
      </c>
      <c r="AC110" s="16" t="str">
        <f>IF(Y110="Incluir Cotización",#REF!,"")</f>
        <v/>
      </c>
      <c r="AD110" s="66" t="str">
        <f t="shared" si="53"/>
        <v/>
      </c>
      <c r="AE110" s="42" t="str">
        <f t="shared" si="54"/>
        <v/>
      </c>
      <c r="AF110" s="42" t="str">
        <f t="shared" si="55"/>
        <v/>
      </c>
      <c r="AG110" s="42" t="str">
        <f t="shared" si="56"/>
        <v/>
      </c>
      <c r="AH110" s="42" t="str">
        <f t="shared" si="57"/>
        <v/>
      </c>
      <c r="AI110" s="42" t="str">
        <f t="shared" si="58"/>
        <v/>
      </c>
      <c r="AJ110" s="65">
        <f t="shared" si="59"/>
        <v>0</v>
      </c>
      <c r="AK110" s="74"/>
      <c r="AL110" s="41">
        <f t="shared" si="72"/>
        <v>0</v>
      </c>
      <c r="AM110" s="39">
        <f t="shared" si="73"/>
        <v>0</v>
      </c>
      <c r="AN110" s="40">
        <f t="shared" si="74"/>
        <v>0</v>
      </c>
      <c r="AO110" s="134">
        <f t="shared" si="75"/>
        <v>0</v>
      </c>
      <c r="AP110" s="17"/>
      <c r="AQ110" s="129"/>
      <c r="AR110" s="130">
        <f t="shared" si="60"/>
        <v>0</v>
      </c>
      <c r="AS110" s="134">
        <f t="shared" si="61"/>
        <v>0</v>
      </c>
      <c r="AT110" s="131">
        <f>+IF($I$7="SI",'INPUTS Y LISTAS'!$B$31,0)</f>
        <v>0</v>
      </c>
      <c r="AU110" s="132"/>
      <c r="AV110" s="130">
        <f t="shared" si="62"/>
        <v>0</v>
      </c>
      <c r="AW110" s="134">
        <f t="shared" si="63"/>
        <v>0</v>
      </c>
      <c r="AX110" s="131">
        <f>+IF($I$7="SI",'INPUTS Y LISTAS'!$B$32,0)</f>
        <v>0</v>
      </c>
      <c r="AY110" s="132"/>
      <c r="AZ110" s="130">
        <f t="shared" si="64"/>
        <v>0</v>
      </c>
      <c r="BA110" s="134">
        <f t="shared" si="65"/>
        <v>0</v>
      </c>
      <c r="BB110" s="131">
        <f>+IF($I$7="SI",'INPUTS Y LISTAS'!$B$33,0)</f>
        <v>0</v>
      </c>
      <c r="BC110" s="132"/>
      <c r="BD110" s="130">
        <f t="shared" si="66"/>
        <v>0</v>
      </c>
      <c r="BE110" s="134">
        <f t="shared" si="67"/>
        <v>0</v>
      </c>
      <c r="BF110" s="136">
        <f t="shared" si="68"/>
        <v>0</v>
      </c>
    </row>
    <row r="111" spans="3:58" ht="15.75" outlineLevel="2" x14ac:dyDescent="0.2">
      <c r="C111" s="14">
        <f t="shared" si="69"/>
        <v>97</v>
      </c>
      <c r="D111" s="88"/>
      <c r="E111" s="87"/>
      <c r="F111" s="70"/>
      <c r="G111" s="83"/>
      <c r="H111" s="84"/>
      <c r="I111" s="85"/>
      <c r="J111" s="71"/>
      <c r="K111" s="72"/>
      <c r="L111" s="86"/>
      <c r="M111" s="15" t="str">
        <f>IF(G111="","",IF(L111="SI",G111*(1+'INPUTS Y LISTAS'!$B$15),'Modelo Estadistico'!G111))</f>
        <v/>
      </c>
      <c r="N111" s="15" t="str">
        <f>IF(H111="","",IF(L111="SI",H111*(1+'INPUTS Y LISTAS'!$B$15),'Modelo Estadistico'!H111))</f>
        <v/>
      </c>
      <c r="O111" s="15" t="str">
        <f>IF(I111="","",IF(L111="SI",I111*(1+'INPUTS Y LISTAS'!$B$15),'Modelo Estadistico'!I111))</f>
        <v/>
      </c>
      <c r="P111" s="15" t="str">
        <f>IF(J111="","",IF(L111="SI",J111*(1+'INPUTS Y LISTAS'!$B$15),'Modelo Estadistico'!J111))</f>
        <v/>
      </c>
      <c r="Q111" s="72"/>
      <c r="R111" s="29" t="str">
        <f t="shared" si="44"/>
        <v/>
      </c>
      <c r="S111" s="15" t="str">
        <f t="shared" si="45"/>
        <v/>
      </c>
      <c r="T111" s="15" t="str">
        <f t="shared" si="70"/>
        <v/>
      </c>
      <c r="U111" s="30" t="str">
        <f t="shared" si="71"/>
        <v/>
      </c>
      <c r="V111" s="28" t="str">
        <f t="shared" si="46"/>
        <v/>
      </c>
      <c r="W111" s="16" t="str">
        <f t="shared" si="47"/>
        <v/>
      </c>
      <c r="X111" s="16" t="str">
        <f t="shared" si="48"/>
        <v/>
      </c>
      <c r="Y111" s="16" t="str">
        <f t="shared" si="49"/>
        <v/>
      </c>
      <c r="Z111" s="28" t="str">
        <f t="shared" si="50"/>
        <v/>
      </c>
      <c r="AA111" s="16" t="str">
        <f t="shared" si="51"/>
        <v/>
      </c>
      <c r="AB111" s="16" t="str">
        <f t="shared" si="52"/>
        <v/>
      </c>
      <c r="AC111" s="16" t="str">
        <f>IF(Y111="Incluir Cotización",#REF!,"")</f>
        <v/>
      </c>
      <c r="AD111" s="66" t="str">
        <f t="shared" si="53"/>
        <v/>
      </c>
      <c r="AE111" s="42" t="str">
        <f t="shared" si="54"/>
        <v/>
      </c>
      <c r="AF111" s="42" t="str">
        <f t="shared" si="55"/>
        <v/>
      </c>
      <c r="AG111" s="42" t="str">
        <f t="shared" si="56"/>
        <v/>
      </c>
      <c r="AH111" s="42" t="str">
        <f t="shared" si="57"/>
        <v/>
      </c>
      <c r="AI111" s="42" t="str">
        <f t="shared" si="58"/>
        <v/>
      </c>
      <c r="AJ111" s="65">
        <f t="shared" si="59"/>
        <v>0</v>
      </c>
      <c r="AK111" s="74"/>
      <c r="AL111" s="41">
        <f t="shared" si="72"/>
        <v>0</v>
      </c>
      <c r="AM111" s="39">
        <f t="shared" si="73"/>
        <v>0</v>
      </c>
      <c r="AN111" s="40">
        <f t="shared" si="74"/>
        <v>0</v>
      </c>
      <c r="AO111" s="134">
        <f t="shared" si="75"/>
        <v>0</v>
      </c>
      <c r="AP111" s="17"/>
      <c r="AQ111" s="129"/>
      <c r="AR111" s="130">
        <f t="shared" si="60"/>
        <v>0</v>
      </c>
      <c r="AS111" s="134">
        <f t="shared" si="61"/>
        <v>0</v>
      </c>
      <c r="AT111" s="131">
        <f>+IF($I$7="SI",'INPUTS Y LISTAS'!$B$31,0)</f>
        <v>0</v>
      </c>
      <c r="AU111" s="132"/>
      <c r="AV111" s="130">
        <f t="shared" si="62"/>
        <v>0</v>
      </c>
      <c r="AW111" s="134">
        <f t="shared" si="63"/>
        <v>0</v>
      </c>
      <c r="AX111" s="131">
        <f>+IF($I$7="SI",'INPUTS Y LISTAS'!$B$32,0)</f>
        <v>0</v>
      </c>
      <c r="AY111" s="132"/>
      <c r="AZ111" s="130">
        <f t="shared" si="64"/>
        <v>0</v>
      </c>
      <c r="BA111" s="134">
        <f t="shared" si="65"/>
        <v>0</v>
      </c>
      <c r="BB111" s="131">
        <f>+IF($I$7="SI",'INPUTS Y LISTAS'!$B$33,0)</f>
        <v>0</v>
      </c>
      <c r="BC111" s="132"/>
      <c r="BD111" s="130">
        <f t="shared" si="66"/>
        <v>0</v>
      </c>
      <c r="BE111" s="134">
        <f t="shared" si="67"/>
        <v>0</v>
      </c>
      <c r="BF111" s="136">
        <f t="shared" si="68"/>
        <v>0</v>
      </c>
    </row>
    <row r="112" spans="3:58" ht="15.75" outlineLevel="2" x14ac:dyDescent="0.2">
      <c r="C112" s="14">
        <f t="shared" si="69"/>
        <v>98</v>
      </c>
      <c r="D112" s="88"/>
      <c r="E112" s="87"/>
      <c r="F112" s="70"/>
      <c r="G112" s="83"/>
      <c r="H112" s="84"/>
      <c r="I112" s="85"/>
      <c r="J112" s="71"/>
      <c r="K112" s="72"/>
      <c r="L112" s="86"/>
      <c r="M112" s="15" t="str">
        <f>IF(G112="","",IF(L112="SI",G112*(1+'INPUTS Y LISTAS'!$B$15),'Modelo Estadistico'!G112))</f>
        <v/>
      </c>
      <c r="N112" s="15" t="str">
        <f>IF(H112="","",IF(L112="SI",H112*(1+'INPUTS Y LISTAS'!$B$15),'Modelo Estadistico'!H112))</f>
        <v/>
      </c>
      <c r="O112" s="15" t="str">
        <f>IF(I112="","",IF(L112="SI",I112*(1+'INPUTS Y LISTAS'!$B$15),'Modelo Estadistico'!I112))</f>
        <v/>
      </c>
      <c r="P112" s="15" t="str">
        <f>IF(J112="","",IF(L112="SI",J112*(1+'INPUTS Y LISTAS'!$B$15),'Modelo Estadistico'!J112))</f>
        <v/>
      </c>
      <c r="Q112" s="72"/>
      <c r="R112" s="29" t="str">
        <f t="shared" si="44"/>
        <v/>
      </c>
      <c r="S112" s="15" t="str">
        <f t="shared" si="45"/>
        <v/>
      </c>
      <c r="T112" s="15" t="str">
        <f t="shared" si="70"/>
        <v/>
      </c>
      <c r="U112" s="30" t="str">
        <f t="shared" si="71"/>
        <v/>
      </c>
      <c r="V112" s="28" t="str">
        <f t="shared" si="46"/>
        <v/>
      </c>
      <c r="W112" s="16" t="str">
        <f t="shared" si="47"/>
        <v/>
      </c>
      <c r="X112" s="16" t="str">
        <f t="shared" si="48"/>
        <v/>
      </c>
      <c r="Y112" s="16" t="str">
        <f t="shared" si="49"/>
        <v/>
      </c>
      <c r="Z112" s="28" t="str">
        <f t="shared" si="50"/>
        <v/>
      </c>
      <c r="AA112" s="16" t="str">
        <f t="shared" si="51"/>
        <v/>
      </c>
      <c r="AB112" s="16" t="str">
        <f t="shared" si="52"/>
        <v/>
      </c>
      <c r="AC112" s="16" t="str">
        <f>IF(Y112="Incluir Cotización",#REF!,"")</f>
        <v/>
      </c>
      <c r="AD112" s="66" t="str">
        <f t="shared" si="53"/>
        <v/>
      </c>
      <c r="AE112" s="42" t="str">
        <f t="shared" si="54"/>
        <v/>
      </c>
      <c r="AF112" s="42" t="str">
        <f t="shared" si="55"/>
        <v/>
      </c>
      <c r="AG112" s="42" t="str">
        <f t="shared" si="56"/>
        <v/>
      </c>
      <c r="AH112" s="42" t="str">
        <f t="shared" si="57"/>
        <v/>
      </c>
      <c r="AI112" s="42" t="str">
        <f t="shared" si="58"/>
        <v/>
      </c>
      <c r="AJ112" s="65">
        <f t="shared" si="59"/>
        <v>0</v>
      </c>
      <c r="AK112" s="74"/>
      <c r="AL112" s="41">
        <f t="shared" si="72"/>
        <v>0</v>
      </c>
      <c r="AM112" s="39">
        <f t="shared" si="73"/>
        <v>0</v>
      </c>
      <c r="AN112" s="40">
        <f t="shared" si="74"/>
        <v>0</v>
      </c>
      <c r="AO112" s="134">
        <f t="shared" si="75"/>
        <v>0</v>
      </c>
      <c r="AP112" s="17"/>
      <c r="AQ112" s="129"/>
      <c r="AR112" s="130">
        <f t="shared" si="60"/>
        <v>0</v>
      </c>
      <c r="AS112" s="134">
        <f t="shared" si="61"/>
        <v>0</v>
      </c>
      <c r="AT112" s="131">
        <f>+IF($I$7="SI",'INPUTS Y LISTAS'!$B$31,0)</f>
        <v>0</v>
      </c>
      <c r="AU112" s="132"/>
      <c r="AV112" s="130">
        <f t="shared" si="62"/>
        <v>0</v>
      </c>
      <c r="AW112" s="134">
        <f t="shared" si="63"/>
        <v>0</v>
      </c>
      <c r="AX112" s="131">
        <f>+IF($I$7="SI",'INPUTS Y LISTAS'!$B$32,0)</f>
        <v>0</v>
      </c>
      <c r="AY112" s="132"/>
      <c r="AZ112" s="130">
        <f t="shared" si="64"/>
        <v>0</v>
      </c>
      <c r="BA112" s="134">
        <f t="shared" si="65"/>
        <v>0</v>
      </c>
      <c r="BB112" s="131">
        <f>+IF($I$7="SI",'INPUTS Y LISTAS'!$B$33,0)</f>
        <v>0</v>
      </c>
      <c r="BC112" s="132"/>
      <c r="BD112" s="130">
        <f t="shared" si="66"/>
        <v>0</v>
      </c>
      <c r="BE112" s="134">
        <f t="shared" si="67"/>
        <v>0</v>
      </c>
      <c r="BF112" s="136">
        <f t="shared" si="68"/>
        <v>0</v>
      </c>
    </row>
    <row r="113" spans="3:58" ht="15.75" outlineLevel="2" x14ac:dyDescent="0.2">
      <c r="C113" s="14">
        <f t="shared" si="69"/>
        <v>99</v>
      </c>
      <c r="D113" s="88"/>
      <c r="E113" s="87"/>
      <c r="F113" s="70"/>
      <c r="G113" s="83"/>
      <c r="H113" s="84"/>
      <c r="I113" s="85"/>
      <c r="J113" s="71"/>
      <c r="K113" s="72"/>
      <c r="L113" s="86"/>
      <c r="M113" s="15" t="str">
        <f>IF(G113="","",IF(L113="SI",G113*(1+'INPUTS Y LISTAS'!$B$15),'Modelo Estadistico'!G113))</f>
        <v/>
      </c>
      <c r="N113" s="15" t="str">
        <f>IF(H113="","",IF(L113="SI",H113*(1+'INPUTS Y LISTAS'!$B$15),'Modelo Estadistico'!H113))</f>
        <v/>
      </c>
      <c r="O113" s="15" t="str">
        <f>IF(I113="","",IF(L113="SI",I113*(1+'INPUTS Y LISTAS'!$B$15),'Modelo Estadistico'!I113))</f>
        <v/>
      </c>
      <c r="P113" s="15" t="str">
        <f>IF(J113="","",IF(L113="SI",J113*(1+'INPUTS Y LISTAS'!$B$15),'Modelo Estadistico'!J113))</f>
        <v/>
      </c>
      <c r="Q113" s="72"/>
      <c r="R113" s="29" t="str">
        <f t="shared" si="44"/>
        <v/>
      </c>
      <c r="S113" s="15" t="str">
        <f t="shared" si="45"/>
        <v/>
      </c>
      <c r="T113" s="15" t="str">
        <f t="shared" si="70"/>
        <v/>
      </c>
      <c r="U113" s="30" t="str">
        <f t="shared" si="71"/>
        <v/>
      </c>
      <c r="V113" s="28" t="str">
        <f t="shared" si="46"/>
        <v/>
      </c>
      <c r="W113" s="16" t="str">
        <f t="shared" si="47"/>
        <v/>
      </c>
      <c r="X113" s="16" t="str">
        <f t="shared" si="48"/>
        <v/>
      </c>
      <c r="Y113" s="16" t="str">
        <f t="shared" si="49"/>
        <v/>
      </c>
      <c r="Z113" s="28" t="str">
        <f t="shared" si="50"/>
        <v/>
      </c>
      <c r="AA113" s="16" t="str">
        <f t="shared" si="51"/>
        <v/>
      </c>
      <c r="AB113" s="16" t="str">
        <f t="shared" si="52"/>
        <v/>
      </c>
      <c r="AC113" s="16" t="str">
        <f>IF(Y113="Incluir Cotización",#REF!,"")</f>
        <v/>
      </c>
      <c r="AD113" s="66" t="str">
        <f t="shared" si="53"/>
        <v/>
      </c>
      <c r="AE113" s="42" t="str">
        <f t="shared" si="54"/>
        <v/>
      </c>
      <c r="AF113" s="42" t="str">
        <f t="shared" si="55"/>
        <v/>
      </c>
      <c r="AG113" s="42" t="str">
        <f t="shared" si="56"/>
        <v/>
      </c>
      <c r="AH113" s="42" t="str">
        <f t="shared" si="57"/>
        <v/>
      </c>
      <c r="AI113" s="42" t="str">
        <f t="shared" si="58"/>
        <v/>
      </c>
      <c r="AJ113" s="65">
        <f t="shared" si="59"/>
        <v>0</v>
      </c>
      <c r="AK113" s="74"/>
      <c r="AL113" s="41">
        <f t="shared" si="72"/>
        <v>0</v>
      </c>
      <c r="AM113" s="39">
        <f t="shared" si="73"/>
        <v>0</v>
      </c>
      <c r="AN113" s="40">
        <f t="shared" si="74"/>
        <v>0</v>
      </c>
      <c r="AO113" s="134">
        <f t="shared" si="75"/>
        <v>0</v>
      </c>
      <c r="AP113" s="17"/>
      <c r="AQ113" s="129"/>
      <c r="AR113" s="130">
        <f t="shared" si="60"/>
        <v>0</v>
      </c>
      <c r="AS113" s="134">
        <f t="shared" si="61"/>
        <v>0</v>
      </c>
      <c r="AT113" s="131">
        <f>+IF($I$7="SI",'INPUTS Y LISTAS'!$B$31,0)</f>
        <v>0</v>
      </c>
      <c r="AU113" s="132"/>
      <c r="AV113" s="130">
        <f t="shared" si="62"/>
        <v>0</v>
      </c>
      <c r="AW113" s="134">
        <f t="shared" si="63"/>
        <v>0</v>
      </c>
      <c r="AX113" s="131">
        <f>+IF($I$7="SI",'INPUTS Y LISTAS'!$B$32,0)</f>
        <v>0</v>
      </c>
      <c r="AY113" s="132"/>
      <c r="AZ113" s="130">
        <f t="shared" si="64"/>
        <v>0</v>
      </c>
      <c r="BA113" s="134">
        <f t="shared" si="65"/>
        <v>0</v>
      </c>
      <c r="BB113" s="131">
        <f>+IF($I$7="SI",'INPUTS Y LISTAS'!$B$33,0)</f>
        <v>0</v>
      </c>
      <c r="BC113" s="132"/>
      <c r="BD113" s="130">
        <f t="shared" si="66"/>
        <v>0</v>
      </c>
      <c r="BE113" s="134">
        <f t="shared" si="67"/>
        <v>0</v>
      </c>
      <c r="BF113" s="136">
        <f t="shared" si="68"/>
        <v>0</v>
      </c>
    </row>
    <row r="114" spans="3:58" ht="15.75" outlineLevel="2" x14ac:dyDescent="0.2">
      <c r="C114" s="14">
        <f t="shared" si="69"/>
        <v>100</v>
      </c>
      <c r="D114" s="88"/>
      <c r="E114" s="87"/>
      <c r="F114" s="70"/>
      <c r="G114" s="83"/>
      <c r="H114" s="84"/>
      <c r="I114" s="85"/>
      <c r="J114" s="71"/>
      <c r="K114" s="72"/>
      <c r="L114" s="86"/>
      <c r="M114" s="15" t="str">
        <f>IF(G114="","",IF(L114="SI",G114*(1+'INPUTS Y LISTAS'!$B$15),'Modelo Estadistico'!G114))</f>
        <v/>
      </c>
      <c r="N114" s="15" t="str">
        <f>IF(H114="","",IF(L114="SI",H114*(1+'INPUTS Y LISTAS'!$B$15),'Modelo Estadistico'!H114))</f>
        <v/>
      </c>
      <c r="O114" s="15" t="str">
        <f>IF(I114="","",IF(L114="SI",I114*(1+'INPUTS Y LISTAS'!$B$15),'Modelo Estadistico'!I114))</f>
        <v/>
      </c>
      <c r="P114" s="15" t="str">
        <f>IF(J114="","",IF(L114="SI",J114*(1+'INPUTS Y LISTAS'!$B$15),'Modelo Estadistico'!J114))</f>
        <v/>
      </c>
      <c r="Q114" s="72"/>
      <c r="R114" s="29" t="str">
        <f t="shared" si="44"/>
        <v/>
      </c>
      <c r="S114" s="15" t="str">
        <f t="shared" si="45"/>
        <v/>
      </c>
      <c r="T114" s="15" t="str">
        <f t="shared" si="70"/>
        <v/>
      </c>
      <c r="U114" s="30" t="str">
        <f t="shared" si="71"/>
        <v/>
      </c>
      <c r="V114" s="28" t="str">
        <f t="shared" si="46"/>
        <v/>
      </c>
      <c r="W114" s="16" t="str">
        <f t="shared" si="47"/>
        <v/>
      </c>
      <c r="X114" s="16" t="str">
        <f t="shared" si="48"/>
        <v/>
      </c>
      <c r="Y114" s="16" t="str">
        <f t="shared" si="49"/>
        <v/>
      </c>
      <c r="Z114" s="28" t="str">
        <f t="shared" si="50"/>
        <v/>
      </c>
      <c r="AA114" s="16" t="str">
        <f t="shared" si="51"/>
        <v/>
      </c>
      <c r="AB114" s="16" t="str">
        <f t="shared" si="52"/>
        <v/>
      </c>
      <c r="AC114" s="16" t="str">
        <f>IF(Y114="Incluir Cotización",#REF!,"")</f>
        <v/>
      </c>
      <c r="AD114" s="66" t="str">
        <f t="shared" si="53"/>
        <v/>
      </c>
      <c r="AE114" s="42" t="str">
        <f t="shared" si="54"/>
        <v/>
      </c>
      <c r="AF114" s="42" t="str">
        <f t="shared" si="55"/>
        <v/>
      </c>
      <c r="AG114" s="42" t="str">
        <f t="shared" si="56"/>
        <v/>
      </c>
      <c r="AH114" s="42" t="str">
        <f t="shared" si="57"/>
        <v/>
      </c>
      <c r="AI114" s="42" t="str">
        <f t="shared" si="58"/>
        <v/>
      </c>
      <c r="AJ114" s="65">
        <f t="shared" si="59"/>
        <v>0</v>
      </c>
      <c r="AK114" s="74"/>
      <c r="AL114" s="41">
        <f t="shared" si="72"/>
        <v>0</v>
      </c>
      <c r="AM114" s="39">
        <f t="shared" si="73"/>
        <v>0</v>
      </c>
      <c r="AN114" s="40">
        <f t="shared" si="74"/>
        <v>0</v>
      </c>
      <c r="AO114" s="134">
        <f t="shared" si="75"/>
        <v>0</v>
      </c>
      <c r="AP114" s="17"/>
      <c r="AQ114" s="129"/>
      <c r="AR114" s="130">
        <f t="shared" si="60"/>
        <v>0</v>
      </c>
      <c r="AS114" s="134">
        <f t="shared" si="61"/>
        <v>0</v>
      </c>
      <c r="AT114" s="131">
        <f>+IF($I$7="SI",'INPUTS Y LISTAS'!$B$31,0)</f>
        <v>0</v>
      </c>
      <c r="AU114" s="132"/>
      <c r="AV114" s="130">
        <f t="shared" si="62"/>
        <v>0</v>
      </c>
      <c r="AW114" s="134">
        <f t="shared" si="63"/>
        <v>0</v>
      </c>
      <c r="AX114" s="131">
        <f>+IF($I$7="SI",'INPUTS Y LISTAS'!$B$32,0)</f>
        <v>0</v>
      </c>
      <c r="AY114" s="132"/>
      <c r="AZ114" s="130">
        <f t="shared" si="64"/>
        <v>0</v>
      </c>
      <c r="BA114" s="134">
        <f t="shared" si="65"/>
        <v>0</v>
      </c>
      <c r="BB114" s="131">
        <f>+IF($I$7="SI",'INPUTS Y LISTAS'!$B$33,0)</f>
        <v>0</v>
      </c>
      <c r="BC114" s="132"/>
      <c r="BD114" s="130">
        <f t="shared" si="66"/>
        <v>0</v>
      </c>
      <c r="BE114" s="134">
        <f t="shared" si="67"/>
        <v>0</v>
      </c>
      <c r="BF114" s="136">
        <f t="shared" si="68"/>
        <v>0</v>
      </c>
    </row>
    <row r="115" spans="3:58" ht="15.75" outlineLevel="2" x14ac:dyDescent="0.2">
      <c r="C115" s="14">
        <f t="shared" si="69"/>
        <v>101</v>
      </c>
      <c r="D115" s="88"/>
      <c r="E115" s="87"/>
      <c r="F115" s="70"/>
      <c r="G115" s="83"/>
      <c r="H115" s="84"/>
      <c r="I115" s="85"/>
      <c r="J115" s="71"/>
      <c r="K115" s="72"/>
      <c r="L115" s="86"/>
      <c r="M115" s="15" t="str">
        <f>IF(G115="","",IF(L115="SI",G115*(1+'INPUTS Y LISTAS'!$B$15),'Modelo Estadistico'!G115))</f>
        <v/>
      </c>
      <c r="N115" s="15" t="str">
        <f>IF(H115="","",IF(L115="SI",H115*(1+'INPUTS Y LISTAS'!$B$15),'Modelo Estadistico'!H115))</f>
        <v/>
      </c>
      <c r="O115" s="15" t="str">
        <f>IF(I115="","",IF(L115="SI",I115*(1+'INPUTS Y LISTAS'!$B$15),'Modelo Estadistico'!I115))</f>
        <v/>
      </c>
      <c r="P115" s="15" t="str">
        <f>IF(J115="","",IF(L115="SI",J115*(1+'INPUTS Y LISTAS'!$B$15),'Modelo Estadistico'!J115))</f>
        <v/>
      </c>
      <c r="Q115" s="72"/>
      <c r="R115" s="29" t="str">
        <f t="shared" si="44"/>
        <v/>
      </c>
      <c r="S115" s="15" t="str">
        <f t="shared" si="45"/>
        <v/>
      </c>
      <c r="T115" s="15" t="str">
        <f t="shared" si="70"/>
        <v/>
      </c>
      <c r="U115" s="30" t="str">
        <f t="shared" si="71"/>
        <v/>
      </c>
      <c r="V115" s="28" t="str">
        <f t="shared" si="46"/>
        <v/>
      </c>
      <c r="W115" s="16" t="str">
        <f t="shared" si="47"/>
        <v/>
      </c>
      <c r="X115" s="16" t="str">
        <f t="shared" si="48"/>
        <v/>
      </c>
      <c r="Y115" s="16" t="str">
        <f t="shared" si="49"/>
        <v/>
      </c>
      <c r="Z115" s="28" t="str">
        <f t="shared" si="50"/>
        <v/>
      </c>
      <c r="AA115" s="16" t="str">
        <f t="shared" si="51"/>
        <v/>
      </c>
      <c r="AB115" s="16" t="str">
        <f t="shared" si="52"/>
        <v/>
      </c>
      <c r="AC115" s="16" t="str">
        <f>IF(Y115="Incluir Cotización",#REF!,"")</f>
        <v/>
      </c>
      <c r="AD115" s="66" t="str">
        <f t="shared" si="53"/>
        <v/>
      </c>
      <c r="AE115" s="42" t="str">
        <f t="shared" si="54"/>
        <v/>
      </c>
      <c r="AF115" s="42" t="str">
        <f t="shared" si="55"/>
        <v/>
      </c>
      <c r="AG115" s="42" t="str">
        <f t="shared" si="56"/>
        <v/>
      </c>
      <c r="AH115" s="42" t="str">
        <f t="shared" si="57"/>
        <v/>
      </c>
      <c r="AI115" s="42" t="str">
        <f t="shared" si="58"/>
        <v/>
      </c>
      <c r="AJ115" s="65">
        <f t="shared" si="59"/>
        <v>0</v>
      </c>
      <c r="AK115" s="74"/>
      <c r="AL115" s="41">
        <f t="shared" si="72"/>
        <v>0</v>
      </c>
      <c r="AM115" s="39">
        <f t="shared" si="73"/>
        <v>0</v>
      </c>
      <c r="AN115" s="40">
        <f t="shared" si="74"/>
        <v>0</v>
      </c>
      <c r="AO115" s="134">
        <f t="shared" si="75"/>
        <v>0</v>
      </c>
      <c r="AP115" s="17"/>
      <c r="AQ115" s="129"/>
      <c r="AR115" s="130">
        <f t="shared" si="60"/>
        <v>0</v>
      </c>
      <c r="AS115" s="134">
        <f t="shared" si="61"/>
        <v>0</v>
      </c>
      <c r="AT115" s="131">
        <f>+IF($I$7="SI",'INPUTS Y LISTAS'!$B$31,0)</f>
        <v>0</v>
      </c>
      <c r="AU115" s="132"/>
      <c r="AV115" s="130">
        <f t="shared" si="62"/>
        <v>0</v>
      </c>
      <c r="AW115" s="134">
        <f t="shared" si="63"/>
        <v>0</v>
      </c>
      <c r="AX115" s="131">
        <f>+IF($I$7="SI",'INPUTS Y LISTAS'!$B$32,0)</f>
        <v>0</v>
      </c>
      <c r="AY115" s="132"/>
      <c r="AZ115" s="130">
        <f t="shared" si="64"/>
        <v>0</v>
      </c>
      <c r="BA115" s="134">
        <f t="shared" si="65"/>
        <v>0</v>
      </c>
      <c r="BB115" s="131">
        <f>+IF($I$7="SI",'INPUTS Y LISTAS'!$B$33,0)</f>
        <v>0</v>
      </c>
      <c r="BC115" s="132"/>
      <c r="BD115" s="130">
        <f t="shared" si="66"/>
        <v>0</v>
      </c>
      <c r="BE115" s="134">
        <f t="shared" si="67"/>
        <v>0</v>
      </c>
      <c r="BF115" s="136">
        <f t="shared" si="68"/>
        <v>0</v>
      </c>
    </row>
    <row r="116" spans="3:58" ht="15.75" outlineLevel="2" x14ac:dyDescent="0.2">
      <c r="C116" s="14">
        <f t="shared" si="69"/>
        <v>102</v>
      </c>
      <c r="D116" s="88"/>
      <c r="E116" s="87"/>
      <c r="F116" s="70"/>
      <c r="G116" s="83"/>
      <c r="H116" s="84"/>
      <c r="I116" s="85"/>
      <c r="J116" s="71"/>
      <c r="K116" s="72"/>
      <c r="L116" s="86"/>
      <c r="M116" s="15" t="str">
        <f>IF(G116="","",IF(L116="SI",G116*(1+'INPUTS Y LISTAS'!$B$15),'Modelo Estadistico'!G116))</f>
        <v/>
      </c>
      <c r="N116" s="15" t="str">
        <f>IF(H116="","",IF(L116="SI",H116*(1+'INPUTS Y LISTAS'!$B$15),'Modelo Estadistico'!H116))</f>
        <v/>
      </c>
      <c r="O116" s="15" t="str">
        <f>IF(I116="","",IF(L116="SI",I116*(1+'INPUTS Y LISTAS'!$B$15),'Modelo Estadistico'!I116))</f>
        <v/>
      </c>
      <c r="P116" s="15" t="str">
        <f>IF(J116="","",IF(L116="SI",J116*(1+'INPUTS Y LISTAS'!$B$15),'Modelo Estadistico'!J116))</f>
        <v/>
      </c>
      <c r="Q116" s="72"/>
      <c r="R116" s="29" t="str">
        <f t="shared" si="44"/>
        <v/>
      </c>
      <c r="S116" s="15" t="str">
        <f t="shared" si="45"/>
        <v/>
      </c>
      <c r="T116" s="15" t="str">
        <f t="shared" si="70"/>
        <v/>
      </c>
      <c r="U116" s="30" t="str">
        <f t="shared" si="71"/>
        <v/>
      </c>
      <c r="V116" s="28" t="str">
        <f t="shared" si="46"/>
        <v/>
      </c>
      <c r="W116" s="16" t="str">
        <f t="shared" si="47"/>
        <v/>
      </c>
      <c r="X116" s="16" t="str">
        <f t="shared" si="48"/>
        <v/>
      </c>
      <c r="Y116" s="16" t="str">
        <f t="shared" si="49"/>
        <v/>
      </c>
      <c r="Z116" s="28" t="str">
        <f t="shared" si="50"/>
        <v/>
      </c>
      <c r="AA116" s="16" t="str">
        <f t="shared" si="51"/>
        <v/>
      </c>
      <c r="AB116" s="16" t="str">
        <f t="shared" si="52"/>
        <v/>
      </c>
      <c r="AC116" s="16" t="str">
        <f>IF(Y116="Incluir Cotización",#REF!,"")</f>
        <v/>
      </c>
      <c r="AD116" s="66" t="str">
        <f t="shared" si="53"/>
        <v/>
      </c>
      <c r="AE116" s="42" t="str">
        <f t="shared" si="54"/>
        <v/>
      </c>
      <c r="AF116" s="42" t="str">
        <f t="shared" si="55"/>
        <v/>
      </c>
      <c r="AG116" s="42" t="str">
        <f t="shared" si="56"/>
        <v/>
      </c>
      <c r="AH116" s="42" t="str">
        <f t="shared" si="57"/>
        <v/>
      </c>
      <c r="AI116" s="42" t="str">
        <f t="shared" si="58"/>
        <v/>
      </c>
      <c r="AJ116" s="65">
        <f t="shared" si="59"/>
        <v>0</v>
      </c>
      <c r="AK116" s="74"/>
      <c r="AL116" s="41">
        <f t="shared" si="72"/>
        <v>0</v>
      </c>
      <c r="AM116" s="39">
        <f t="shared" si="73"/>
        <v>0</v>
      </c>
      <c r="AN116" s="40">
        <f t="shared" si="74"/>
        <v>0</v>
      </c>
      <c r="AO116" s="134">
        <f t="shared" si="75"/>
        <v>0</v>
      </c>
      <c r="AP116" s="17"/>
      <c r="AQ116" s="129"/>
      <c r="AR116" s="130">
        <f t="shared" si="60"/>
        <v>0</v>
      </c>
      <c r="AS116" s="134">
        <f t="shared" si="61"/>
        <v>0</v>
      </c>
      <c r="AT116" s="131">
        <f>+IF($I$7="SI",'INPUTS Y LISTAS'!$B$31,0)</f>
        <v>0</v>
      </c>
      <c r="AU116" s="132"/>
      <c r="AV116" s="130">
        <f t="shared" si="62"/>
        <v>0</v>
      </c>
      <c r="AW116" s="134">
        <f t="shared" si="63"/>
        <v>0</v>
      </c>
      <c r="AX116" s="131">
        <f>+IF($I$7="SI",'INPUTS Y LISTAS'!$B$32,0)</f>
        <v>0</v>
      </c>
      <c r="AY116" s="132"/>
      <c r="AZ116" s="130">
        <f t="shared" si="64"/>
        <v>0</v>
      </c>
      <c r="BA116" s="134">
        <f t="shared" si="65"/>
        <v>0</v>
      </c>
      <c r="BB116" s="131">
        <f>+IF($I$7="SI",'INPUTS Y LISTAS'!$B$33,0)</f>
        <v>0</v>
      </c>
      <c r="BC116" s="132"/>
      <c r="BD116" s="130">
        <f t="shared" si="66"/>
        <v>0</v>
      </c>
      <c r="BE116" s="134">
        <f t="shared" si="67"/>
        <v>0</v>
      </c>
      <c r="BF116" s="136">
        <f t="shared" si="68"/>
        <v>0</v>
      </c>
    </row>
    <row r="117" spans="3:58" ht="15.75" outlineLevel="2" x14ac:dyDescent="0.2">
      <c r="C117" s="14">
        <f t="shared" si="69"/>
        <v>103</v>
      </c>
      <c r="D117" s="88"/>
      <c r="E117" s="87"/>
      <c r="F117" s="70"/>
      <c r="G117" s="83"/>
      <c r="H117" s="84"/>
      <c r="I117" s="85"/>
      <c r="J117" s="71"/>
      <c r="K117" s="72"/>
      <c r="L117" s="86"/>
      <c r="M117" s="15" t="str">
        <f>IF(G117="","",IF(L117="SI",G117*(1+'INPUTS Y LISTAS'!$B$15),'Modelo Estadistico'!G117))</f>
        <v/>
      </c>
      <c r="N117" s="15" t="str">
        <f>IF(H117="","",IF(L117="SI",H117*(1+'INPUTS Y LISTAS'!$B$15),'Modelo Estadistico'!H117))</f>
        <v/>
      </c>
      <c r="O117" s="15" t="str">
        <f>IF(I117="","",IF(L117="SI",I117*(1+'INPUTS Y LISTAS'!$B$15),'Modelo Estadistico'!I117))</f>
        <v/>
      </c>
      <c r="P117" s="15" t="str">
        <f>IF(J117="","",IF(L117="SI",J117*(1+'INPUTS Y LISTAS'!$B$15),'Modelo Estadistico'!J117))</f>
        <v/>
      </c>
      <c r="Q117" s="72"/>
      <c r="R117" s="29" t="str">
        <f t="shared" si="44"/>
        <v/>
      </c>
      <c r="S117" s="15" t="str">
        <f t="shared" si="45"/>
        <v/>
      </c>
      <c r="T117" s="15" t="str">
        <f t="shared" si="70"/>
        <v/>
      </c>
      <c r="U117" s="30" t="str">
        <f t="shared" si="71"/>
        <v/>
      </c>
      <c r="V117" s="28" t="str">
        <f t="shared" si="46"/>
        <v/>
      </c>
      <c r="W117" s="16" t="str">
        <f t="shared" si="47"/>
        <v/>
      </c>
      <c r="X117" s="16" t="str">
        <f t="shared" si="48"/>
        <v/>
      </c>
      <c r="Y117" s="16" t="str">
        <f t="shared" si="49"/>
        <v/>
      </c>
      <c r="Z117" s="28" t="str">
        <f t="shared" si="50"/>
        <v/>
      </c>
      <c r="AA117" s="16" t="str">
        <f t="shared" si="51"/>
        <v/>
      </c>
      <c r="AB117" s="16" t="str">
        <f t="shared" si="52"/>
        <v/>
      </c>
      <c r="AC117" s="16" t="str">
        <f>IF(Y117="Incluir Cotización",#REF!,"")</f>
        <v/>
      </c>
      <c r="AD117" s="66" t="str">
        <f t="shared" si="53"/>
        <v/>
      </c>
      <c r="AE117" s="42" t="str">
        <f t="shared" si="54"/>
        <v/>
      </c>
      <c r="AF117" s="42" t="str">
        <f t="shared" si="55"/>
        <v/>
      </c>
      <c r="AG117" s="42" t="str">
        <f t="shared" si="56"/>
        <v/>
      </c>
      <c r="AH117" s="42" t="str">
        <f t="shared" si="57"/>
        <v/>
      </c>
      <c r="AI117" s="42" t="str">
        <f t="shared" si="58"/>
        <v/>
      </c>
      <c r="AJ117" s="65">
        <f t="shared" si="59"/>
        <v>0</v>
      </c>
      <c r="AK117" s="74"/>
      <c r="AL117" s="41">
        <f t="shared" si="72"/>
        <v>0</v>
      </c>
      <c r="AM117" s="39">
        <f t="shared" si="73"/>
        <v>0</v>
      </c>
      <c r="AN117" s="40">
        <f t="shared" si="74"/>
        <v>0</v>
      </c>
      <c r="AO117" s="134">
        <f t="shared" si="75"/>
        <v>0</v>
      </c>
      <c r="AP117" s="17"/>
      <c r="AQ117" s="129"/>
      <c r="AR117" s="130">
        <f t="shared" si="60"/>
        <v>0</v>
      </c>
      <c r="AS117" s="134">
        <f t="shared" si="61"/>
        <v>0</v>
      </c>
      <c r="AT117" s="131">
        <f>+IF($I$7="SI",'INPUTS Y LISTAS'!$B$31,0)</f>
        <v>0</v>
      </c>
      <c r="AU117" s="132"/>
      <c r="AV117" s="130">
        <f t="shared" si="62"/>
        <v>0</v>
      </c>
      <c r="AW117" s="134">
        <f t="shared" si="63"/>
        <v>0</v>
      </c>
      <c r="AX117" s="131">
        <f>+IF($I$7="SI",'INPUTS Y LISTAS'!$B$32,0)</f>
        <v>0</v>
      </c>
      <c r="AY117" s="132"/>
      <c r="AZ117" s="130">
        <f t="shared" si="64"/>
        <v>0</v>
      </c>
      <c r="BA117" s="134">
        <f t="shared" si="65"/>
        <v>0</v>
      </c>
      <c r="BB117" s="131">
        <f>+IF($I$7="SI",'INPUTS Y LISTAS'!$B$33,0)</f>
        <v>0</v>
      </c>
      <c r="BC117" s="132"/>
      <c r="BD117" s="130">
        <f t="shared" si="66"/>
        <v>0</v>
      </c>
      <c r="BE117" s="134">
        <f t="shared" si="67"/>
        <v>0</v>
      </c>
      <c r="BF117" s="136">
        <f t="shared" si="68"/>
        <v>0</v>
      </c>
    </row>
    <row r="118" spans="3:58" ht="15.75" outlineLevel="2" x14ac:dyDescent="0.2">
      <c r="C118" s="14">
        <f t="shared" si="69"/>
        <v>104</v>
      </c>
      <c r="D118" s="88"/>
      <c r="E118" s="87"/>
      <c r="F118" s="70"/>
      <c r="G118" s="83"/>
      <c r="H118" s="84"/>
      <c r="I118" s="85"/>
      <c r="J118" s="71"/>
      <c r="K118" s="72"/>
      <c r="L118" s="86"/>
      <c r="M118" s="15" t="str">
        <f>IF(G118="","",IF(L118="SI",G118*(1+'INPUTS Y LISTAS'!$B$15),'Modelo Estadistico'!G118))</f>
        <v/>
      </c>
      <c r="N118" s="15" t="str">
        <f>IF(H118="","",IF(L118="SI",H118*(1+'INPUTS Y LISTAS'!$B$15),'Modelo Estadistico'!H118))</f>
        <v/>
      </c>
      <c r="O118" s="15" t="str">
        <f>IF(I118="","",IF(L118="SI",I118*(1+'INPUTS Y LISTAS'!$B$15),'Modelo Estadistico'!I118))</f>
        <v/>
      </c>
      <c r="P118" s="15" t="str">
        <f>IF(J118="","",IF(L118="SI",J118*(1+'INPUTS Y LISTAS'!$B$15),'Modelo Estadistico'!J118))</f>
        <v/>
      </c>
      <c r="Q118" s="72"/>
      <c r="R118" s="29" t="str">
        <f t="shared" si="44"/>
        <v/>
      </c>
      <c r="S118" s="15" t="str">
        <f t="shared" si="45"/>
        <v/>
      </c>
      <c r="T118" s="15" t="str">
        <f t="shared" si="70"/>
        <v/>
      </c>
      <c r="U118" s="30" t="str">
        <f t="shared" si="71"/>
        <v/>
      </c>
      <c r="V118" s="28" t="str">
        <f t="shared" si="46"/>
        <v/>
      </c>
      <c r="W118" s="16" t="str">
        <f t="shared" si="47"/>
        <v/>
      </c>
      <c r="X118" s="16" t="str">
        <f t="shared" si="48"/>
        <v/>
      </c>
      <c r="Y118" s="16" t="str">
        <f t="shared" si="49"/>
        <v/>
      </c>
      <c r="Z118" s="28" t="str">
        <f t="shared" si="50"/>
        <v/>
      </c>
      <c r="AA118" s="16" t="str">
        <f t="shared" si="51"/>
        <v/>
      </c>
      <c r="AB118" s="16" t="str">
        <f t="shared" si="52"/>
        <v/>
      </c>
      <c r="AC118" s="16" t="str">
        <f>IF(Y118="Incluir Cotización",#REF!,"")</f>
        <v/>
      </c>
      <c r="AD118" s="66" t="str">
        <f t="shared" si="53"/>
        <v/>
      </c>
      <c r="AE118" s="42" t="str">
        <f t="shared" si="54"/>
        <v/>
      </c>
      <c r="AF118" s="42" t="str">
        <f t="shared" si="55"/>
        <v/>
      </c>
      <c r="AG118" s="42" t="str">
        <f t="shared" si="56"/>
        <v/>
      </c>
      <c r="AH118" s="42" t="str">
        <f t="shared" si="57"/>
        <v/>
      </c>
      <c r="AI118" s="42" t="str">
        <f t="shared" si="58"/>
        <v/>
      </c>
      <c r="AJ118" s="65">
        <f t="shared" si="59"/>
        <v>0</v>
      </c>
      <c r="AK118" s="74"/>
      <c r="AL118" s="41">
        <f t="shared" si="72"/>
        <v>0</v>
      </c>
      <c r="AM118" s="39">
        <f t="shared" si="73"/>
        <v>0</v>
      </c>
      <c r="AN118" s="40">
        <f t="shared" si="74"/>
        <v>0</v>
      </c>
      <c r="AO118" s="134">
        <f t="shared" si="75"/>
        <v>0</v>
      </c>
      <c r="AP118" s="17"/>
      <c r="AQ118" s="129"/>
      <c r="AR118" s="130">
        <f t="shared" si="60"/>
        <v>0</v>
      </c>
      <c r="AS118" s="134">
        <f t="shared" si="61"/>
        <v>0</v>
      </c>
      <c r="AT118" s="131">
        <f>+IF($I$7="SI",'INPUTS Y LISTAS'!$B$31,0)</f>
        <v>0</v>
      </c>
      <c r="AU118" s="132"/>
      <c r="AV118" s="130">
        <f t="shared" si="62"/>
        <v>0</v>
      </c>
      <c r="AW118" s="134">
        <f t="shared" si="63"/>
        <v>0</v>
      </c>
      <c r="AX118" s="131">
        <f>+IF($I$7="SI",'INPUTS Y LISTAS'!$B$32,0)</f>
        <v>0</v>
      </c>
      <c r="AY118" s="132"/>
      <c r="AZ118" s="130">
        <f t="shared" si="64"/>
        <v>0</v>
      </c>
      <c r="BA118" s="134">
        <f t="shared" si="65"/>
        <v>0</v>
      </c>
      <c r="BB118" s="131">
        <f>+IF($I$7="SI",'INPUTS Y LISTAS'!$B$33,0)</f>
        <v>0</v>
      </c>
      <c r="BC118" s="132"/>
      <c r="BD118" s="130">
        <f t="shared" si="66"/>
        <v>0</v>
      </c>
      <c r="BE118" s="134">
        <f t="shared" si="67"/>
        <v>0</v>
      </c>
      <c r="BF118" s="136">
        <f t="shared" si="68"/>
        <v>0</v>
      </c>
    </row>
    <row r="119" spans="3:58" ht="15.75" outlineLevel="2" x14ac:dyDescent="0.2">
      <c r="C119" s="14">
        <f t="shared" si="69"/>
        <v>105</v>
      </c>
      <c r="D119" s="88"/>
      <c r="E119" s="87"/>
      <c r="F119" s="70"/>
      <c r="G119" s="83"/>
      <c r="H119" s="84"/>
      <c r="I119" s="85"/>
      <c r="J119" s="71"/>
      <c r="K119" s="72"/>
      <c r="L119" s="86"/>
      <c r="M119" s="15" t="str">
        <f>IF(G119="","",IF(L119="SI",G119*(1+'INPUTS Y LISTAS'!$B$15),'Modelo Estadistico'!G119))</f>
        <v/>
      </c>
      <c r="N119" s="15" t="str">
        <f>IF(H119="","",IF(L119="SI",H119*(1+'INPUTS Y LISTAS'!$B$15),'Modelo Estadistico'!H119))</f>
        <v/>
      </c>
      <c r="O119" s="15" t="str">
        <f>IF(I119="","",IF(L119="SI",I119*(1+'INPUTS Y LISTAS'!$B$15),'Modelo Estadistico'!I119))</f>
        <v/>
      </c>
      <c r="P119" s="15" t="str">
        <f>IF(J119="","",IF(L119="SI",J119*(1+'INPUTS Y LISTAS'!$B$15),'Modelo Estadistico'!J119))</f>
        <v/>
      </c>
      <c r="Q119" s="72"/>
      <c r="R119" s="29" t="str">
        <f t="shared" si="44"/>
        <v/>
      </c>
      <c r="S119" s="15" t="str">
        <f t="shared" si="45"/>
        <v/>
      </c>
      <c r="T119" s="15" t="str">
        <f t="shared" si="70"/>
        <v/>
      </c>
      <c r="U119" s="30" t="str">
        <f t="shared" si="71"/>
        <v/>
      </c>
      <c r="V119" s="28" t="str">
        <f t="shared" si="46"/>
        <v/>
      </c>
      <c r="W119" s="16" t="str">
        <f t="shared" si="47"/>
        <v/>
      </c>
      <c r="X119" s="16" t="str">
        <f t="shared" si="48"/>
        <v/>
      </c>
      <c r="Y119" s="16" t="str">
        <f t="shared" si="49"/>
        <v/>
      </c>
      <c r="Z119" s="28" t="str">
        <f t="shared" si="50"/>
        <v/>
      </c>
      <c r="AA119" s="16" t="str">
        <f t="shared" si="51"/>
        <v/>
      </c>
      <c r="AB119" s="16" t="str">
        <f t="shared" si="52"/>
        <v/>
      </c>
      <c r="AC119" s="16" t="str">
        <f>IF(Y119="Incluir Cotización",#REF!,"")</f>
        <v/>
      </c>
      <c r="AD119" s="66" t="str">
        <f t="shared" si="53"/>
        <v/>
      </c>
      <c r="AE119" s="42" t="str">
        <f t="shared" si="54"/>
        <v/>
      </c>
      <c r="AF119" s="42" t="str">
        <f t="shared" si="55"/>
        <v/>
      </c>
      <c r="AG119" s="42" t="str">
        <f t="shared" si="56"/>
        <v/>
      </c>
      <c r="AH119" s="42" t="str">
        <f t="shared" si="57"/>
        <v/>
      </c>
      <c r="AI119" s="42" t="str">
        <f t="shared" si="58"/>
        <v/>
      </c>
      <c r="AJ119" s="65">
        <f t="shared" si="59"/>
        <v>0</v>
      </c>
      <c r="AK119" s="74"/>
      <c r="AL119" s="41">
        <f t="shared" si="72"/>
        <v>0</v>
      </c>
      <c r="AM119" s="39">
        <f t="shared" si="73"/>
        <v>0</v>
      </c>
      <c r="AN119" s="40">
        <f t="shared" si="74"/>
        <v>0</v>
      </c>
      <c r="AO119" s="134">
        <f t="shared" si="75"/>
        <v>0</v>
      </c>
      <c r="AP119" s="17"/>
      <c r="AQ119" s="129"/>
      <c r="AR119" s="130">
        <f t="shared" si="60"/>
        <v>0</v>
      </c>
      <c r="AS119" s="134">
        <f t="shared" si="61"/>
        <v>0</v>
      </c>
      <c r="AT119" s="131">
        <f>+IF($I$7="SI",'INPUTS Y LISTAS'!$B$31,0)</f>
        <v>0</v>
      </c>
      <c r="AU119" s="132"/>
      <c r="AV119" s="130">
        <f t="shared" si="62"/>
        <v>0</v>
      </c>
      <c r="AW119" s="134">
        <f t="shared" si="63"/>
        <v>0</v>
      </c>
      <c r="AX119" s="131">
        <f>+IF($I$7="SI",'INPUTS Y LISTAS'!$B$32,0)</f>
        <v>0</v>
      </c>
      <c r="AY119" s="132"/>
      <c r="AZ119" s="130">
        <f t="shared" si="64"/>
        <v>0</v>
      </c>
      <c r="BA119" s="134">
        <f t="shared" si="65"/>
        <v>0</v>
      </c>
      <c r="BB119" s="131">
        <f>+IF($I$7="SI",'INPUTS Y LISTAS'!$B$33,0)</f>
        <v>0</v>
      </c>
      <c r="BC119" s="132"/>
      <c r="BD119" s="130">
        <f t="shared" si="66"/>
        <v>0</v>
      </c>
      <c r="BE119" s="134">
        <f t="shared" si="67"/>
        <v>0</v>
      </c>
      <c r="BF119" s="136">
        <f t="shared" si="68"/>
        <v>0</v>
      </c>
    </row>
    <row r="120" spans="3:58" ht="15.75" outlineLevel="2" x14ac:dyDescent="0.2">
      <c r="C120" s="14">
        <f t="shared" si="69"/>
        <v>106</v>
      </c>
      <c r="D120" s="88"/>
      <c r="E120" s="87"/>
      <c r="F120" s="70"/>
      <c r="G120" s="83"/>
      <c r="H120" s="84"/>
      <c r="I120" s="85"/>
      <c r="J120" s="71"/>
      <c r="K120" s="72"/>
      <c r="L120" s="86"/>
      <c r="M120" s="15" t="str">
        <f>IF(G120="","",IF(L120="SI",G120*(1+'INPUTS Y LISTAS'!$B$15),'Modelo Estadistico'!G120))</f>
        <v/>
      </c>
      <c r="N120" s="15" t="str">
        <f>IF(H120="","",IF(L120="SI",H120*(1+'INPUTS Y LISTAS'!$B$15),'Modelo Estadistico'!H120))</f>
        <v/>
      </c>
      <c r="O120" s="15" t="str">
        <f>IF(I120="","",IF(L120="SI",I120*(1+'INPUTS Y LISTAS'!$B$15),'Modelo Estadistico'!I120))</f>
        <v/>
      </c>
      <c r="P120" s="15" t="str">
        <f>IF(J120="","",IF(L120="SI",J120*(1+'INPUTS Y LISTAS'!$B$15),'Modelo Estadistico'!J120))</f>
        <v/>
      </c>
      <c r="Q120" s="72"/>
      <c r="R120" s="29" t="str">
        <f t="shared" si="44"/>
        <v/>
      </c>
      <c r="S120" s="15" t="str">
        <f t="shared" si="45"/>
        <v/>
      </c>
      <c r="T120" s="15" t="str">
        <f t="shared" si="70"/>
        <v/>
      </c>
      <c r="U120" s="30" t="str">
        <f t="shared" si="71"/>
        <v/>
      </c>
      <c r="V120" s="28" t="str">
        <f t="shared" si="46"/>
        <v/>
      </c>
      <c r="W120" s="16" t="str">
        <f t="shared" si="47"/>
        <v/>
      </c>
      <c r="X120" s="16" t="str">
        <f t="shared" si="48"/>
        <v/>
      </c>
      <c r="Y120" s="16" t="str">
        <f t="shared" si="49"/>
        <v/>
      </c>
      <c r="Z120" s="28" t="str">
        <f t="shared" si="50"/>
        <v/>
      </c>
      <c r="AA120" s="16" t="str">
        <f t="shared" si="51"/>
        <v/>
      </c>
      <c r="AB120" s="16" t="str">
        <f t="shared" si="52"/>
        <v/>
      </c>
      <c r="AC120" s="16" t="str">
        <f>IF(Y120="Incluir Cotización",#REF!,"")</f>
        <v/>
      </c>
      <c r="AD120" s="66" t="str">
        <f t="shared" si="53"/>
        <v/>
      </c>
      <c r="AE120" s="42" t="str">
        <f t="shared" si="54"/>
        <v/>
      </c>
      <c r="AF120" s="42" t="str">
        <f t="shared" si="55"/>
        <v/>
      </c>
      <c r="AG120" s="42" t="str">
        <f t="shared" si="56"/>
        <v/>
      </c>
      <c r="AH120" s="42" t="str">
        <f t="shared" si="57"/>
        <v/>
      </c>
      <c r="AI120" s="42" t="str">
        <f t="shared" si="58"/>
        <v/>
      </c>
      <c r="AJ120" s="65">
        <f t="shared" si="59"/>
        <v>0</v>
      </c>
      <c r="AK120" s="74"/>
      <c r="AL120" s="41">
        <f t="shared" si="72"/>
        <v>0</v>
      </c>
      <c r="AM120" s="39">
        <f t="shared" si="73"/>
        <v>0</v>
      </c>
      <c r="AN120" s="40">
        <f t="shared" si="74"/>
        <v>0</v>
      </c>
      <c r="AO120" s="134">
        <f t="shared" si="75"/>
        <v>0</v>
      </c>
      <c r="AP120" s="17"/>
      <c r="AQ120" s="129"/>
      <c r="AR120" s="130">
        <f t="shared" si="60"/>
        <v>0</v>
      </c>
      <c r="AS120" s="134">
        <f t="shared" si="61"/>
        <v>0</v>
      </c>
      <c r="AT120" s="131">
        <f>+IF($I$7="SI",'INPUTS Y LISTAS'!$B$31,0)</f>
        <v>0</v>
      </c>
      <c r="AU120" s="132"/>
      <c r="AV120" s="130">
        <f t="shared" si="62"/>
        <v>0</v>
      </c>
      <c r="AW120" s="134">
        <f t="shared" si="63"/>
        <v>0</v>
      </c>
      <c r="AX120" s="131">
        <f>+IF($I$7="SI",'INPUTS Y LISTAS'!$B$32,0)</f>
        <v>0</v>
      </c>
      <c r="AY120" s="132"/>
      <c r="AZ120" s="130">
        <f t="shared" si="64"/>
        <v>0</v>
      </c>
      <c r="BA120" s="134">
        <f t="shared" si="65"/>
        <v>0</v>
      </c>
      <c r="BB120" s="131">
        <f>+IF($I$7="SI",'INPUTS Y LISTAS'!$B$33,0)</f>
        <v>0</v>
      </c>
      <c r="BC120" s="132"/>
      <c r="BD120" s="130">
        <f t="shared" si="66"/>
        <v>0</v>
      </c>
      <c r="BE120" s="134">
        <f t="shared" si="67"/>
        <v>0</v>
      </c>
      <c r="BF120" s="136">
        <f t="shared" si="68"/>
        <v>0</v>
      </c>
    </row>
    <row r="121" spans="3:58" ht="15.75" outlineLevel="2" x14ac:dyDescent="0.2">
      <c r="C121" s="14">
        <f t="shared" si="69"/>
        <v>107</v>
      </c>
      <c r="D121" s="88"/>
      <c r="E121" s="87"/>
      <c r="F121" s="70"/>
      <c r="G121" s="83"/>
      <c r="H121" s="84"/>
      <c r="I121" s="85"/>
      <c r="J121" s="71"/>
      <c r="K121" s="72"/>
      <c r="L121" s="86"/>
      <c r="M121" s="15" t="str">
        <f>IF(G121="","",IF(L121="SI",G121*(1+'INPUTS Y LISTAS'!$B$15),'Modelo Estadistico'!G121))</f>
        <v/>
      </c>
      <c r="N121" s="15" t="str">
        <f>IF(H121="","",IF(L121="SI",H121*(1+'INPUTS Y LISTAS'!$B$15),'Modelo Estadistico'!H121))</f>
        <v/>
      </c>
      <c r="O121" s="15" t="str">
        <f>IF(I121="","",IF(L121="SI",I121*(1+'INPUTS Y LISTAS'!$B$15),'Modelo Estadistico'!I121))</f>
        <v/>
      </c>
      <c r="P121" s="15" t="str">
        <f>IF(J121="","",IF(L121="SI",J121*(1+'INPUTS Y LISTAS'!$B$15),'Modelo Estadistico'!J121))</f>
        <v/>
      </c>
      <c r="Q121" s="72"/>
      <c r="R121" s="29" t="str">
        <f t="shared" si="44"/>
        <v/>
      </c>
      <c r="S121" s="15" t="str">
        <f t="shared" si="45"/>
        <v/>
      </c>
      <c r="T121" s="15" t="str">
        <f t="shared" si="70"/>
        <v/>
      </c>
      <c r="U121" s="30" t="str">
        <f t="shared" si="71"/>
        <v/>
      </c>
      <c r="V121" s="28" t="str">
        <f t="shared" si="46"/>
        <v/>
      </c>
      <c r="W121" s="16" t="str">
        <f t="shared" si="47"/>
        <v/>
      </c>
      <c r="X121" s="16" t="str">
        <f t="shared" si="48"/>
        <v/>
      </c>
      <c r="Y121" s="16" t="str">
        <f t="shared" si="49"/>
        <v/>
      </c>
      <c r="Z121" s="28" t="str">
        <f t="shared" si="50"/>
        <v/>
      </c>
      <c r="AA121" s="16" t="str">
        <f t="shared" si="51"/>
        <v/>
      </c>
      <c r="AB121" s="16" t="str">
        <f t="shared" si="52"/>
        <v/>
      </c>
      <c r="AC121" s="16" t="str">
        <f>IF(Y121="Incluir Cotización",#REF!,"")</f>
        <v/>
      </c>
      <c r="AD121" s="66" t="str">
        <f t="shared" si="53"/>
        <v/>
      </c>
      <c r="AE121" s="42" t="str">
        <f t="shared" si="54"/>
        <v/>
      </c>
      <c r="AF121" s="42" t="str">
        <f t="shared" si="55"/>
        <v/>
      </c>
      <c r="AG121" s="42" t="str">
        <f t="shared" si="56"/>
        <v/>
      </c>
      <c r="AH121" s="42" t="str">
        <f t="shared" si="57"/>
        <v/>
      </c>
      <c r="AI121" s="42" t="str">
        <f t="shared" si="58"/>
        <v/>
      </c>
      <c r="AJ121" s="65">
        <f t="shared" si="59"/>
        <v>0</v>
      </c>
      <c r="AK121" s="74"/>
      <c r="AL121" s="41">
        <f t="shared" si="72"/>
        <v>0</v>
      </c>
      <c r="AM121" s="39">
        <f t="shared" si="73"/>
        <v>0</v>
      </c>
      <c r="AN121" s="40">
        <f t="shared" si="74"/>
        <v>0</v>
      </c>
      <c r="AO121" s="134">
        <f t="shared" si="75"/>
        <v>0</v>
      </c>
      <c r="AP121" s="17"/>
      <c r="AQ121" s="129"/>
      <c r="AR121" s="130">
        <f t="shared" si="60"/>
        <v>0</v>
      </c>
      <c r="AS121" s="134">
        <f t="shared" si="61"/>
        <v>0</v>
      </c>
      <c r="AT121" s="131">
        <f>+IF($I$7="SI",'INPUTS Y LISTAS'!$B$31,0)</f>
        <v>0</v>
      </c>
      <c r="AU121" s="132"/>
      <c r="AV121" s="130">
        <f t="shared" si="62"/>
        <v>0</v>
      </c>
      <c r="AW121" s="134">
        <f t="shared" si="63"/>
        <v>0</v>
      </c>
      <c r="AX121" s="131">
        <f>+IF($I$7="SI",'INPUTS Y LISTAS'!$B$32,0)</f>
        <v>0</v>
      </c>
      <c r="AY121" s="132"/>
      <c r="AZ121" s="130">
        <f t="shared" si="64"/>
        <v>0</v>
      </c>
      <c r="BA121" s="134">
        <f t="shared" si="65"/>
        <v>0</v>
      </c>
      <c r="BB121" s="131">
        <f>+IF($I$7="SI",'INPUTS Y LISTAS'!$B$33,0)</f>
        <v>0</v>
      </c>
      <c r="BC121" s="132"/>
      <c r="BD121" s="130">
        <f t="shared" si="66"/>
        <v>0</v>
      </c>
      <c r="BE121" s="134">
        <f t="shared" si="67"/>
        <v>0</v>
      </c>
      <c r="BF121" s="136">
        <f t="shared" si="68"/>
        <v>0</v>
      </c>
    </row>
    <row r="122" spans="3:58" ht="15.75" outlineLevel="2" x14ac:dyDescent="0.2">
      <c r="C122" s="14">
        <f t="shared" si="69"/>
        <v>108</v>
      </c>
      <c r="D122" s="88"/>
      <c r="E122" s="87"/>
      <c r="F122" s="70"/>
      <c r="G122" s="83"/>
      <c r="H122" s="84"/>
      <c r="I122" s="85"/>
      <c r="J122" s="71"/>
      <c r="K122" s="72"/>
      <c r="L122" s="86"/>
      <c r="M122" s="15" t="str">
        <f>IF(G122="","",IF(L122="SI",G122*(1+'INPUTS Y LISTAS'!$B$15),'Modelo Estadistico'!G122))</f>
        <v/>
      </c>
      <c r="N122" s="15" t="str">
        <f>IF(H122="","",IF(L122="SI",H122*(1+'INPUTS Y LISTAS'!$B$15),'Modelo Estadistico'!H122))</f>
        <v/>
      </c>
      <c r="O122" s="15" t="str">
        <f>IF(I122="","",IF(L122="SI",I122*(1+'INPUTS Y LISTAS'!$B$15),'Modelo Estadistico'!I122))</f>
        <v/>
      </c>
      <c r="P122" s="15" t="str">
        <f>IF(J122="","",IF(L122="SI",J122*(1+'INPUTS Y LISTAS'!$B$15),'Modelo Estadistico'!J122))</f>
        <v/>
      </c>
      <c r="Q122" s="72"/>
      <c r="R122" s="29" t="str">
        <f t="shared" si="44"/>
        <v/>
      </c>
      <c r="S122" s="15" t="str">
        <f t="shared" si="45"/>
        <v/>
      </c>
      <c r="T122" s="15" t="str">
        <f t="shared" si="70"/>
        <v/>
      </c>
      <c r="U122" s="30" t="str">
        <f t="shared" si="71"/>
        <v/>
      </c>
      <c r="V122" s="28" t="str">
        <f t="shared" si="46"/>
        <v/>
      </c>
      <c r="W122" s="16" t="str">
        <f t="shared" si="47"/>
        <v/>
      </c>
      <c r="X122" s="16" t="str">
        <f t="shared" si="48"/>
        <v/>
      </c>
      <c r="Y122" s="16" t="str">
        <f t="shared" si="49"/>
        <v/>
      </c>
      <c r="Z122" s="28" t="str">
        <f t="shared" si="50"/>
        <v/>
      </c>
      <c r="AA122" s="16" t="str">
        <f t="shared" si="51"/>
        <v/>
      </c>
      <c r="AB122" s="16" t="str">
        <f t="shared" si="52"/>
        <v/>
      </c>
      <c r="AC122" s="16" t="str">
        <f>IF(Y122="Incluir Cotización",#REF!,"")</f>
        <v/>
      </c>
      <c r="AD122" s="66" t="str">
        <f t="shared" si="53"/>
        <v/>
      </c>
      <c r="AE122" s="42" t="str">
        <f t="shared" si="54"/>
        <v/>
      </c>
      <c r="AF122" s="42" t="str">
        <f t="shared" si="55"/>
        <v/>
      </c>
      <c r="AG122" s="42" t="str">
        <f t="shared" si="56"/>
        <v/>
      </c>
      <c r="AH122" s="42" t="str">
        <f t="shared" si="57"/>
        <v/>
      </c>
      <c r="AI122" s="42" t="str">
        <f t="shared" si="58"/>
        <v/>
      </c>
      <c r="AJ122" s="65">
        <f t="shared" si="59"/>
        <v>0</v>
      </c>
      <c r="AK122" s="74"/>
      <c r="AL122" s="41">
        <f t="shared" si="72"/>
        <v>0</v>
      </c>
      <c r="AM122" s="39">
        <f t="shared" si="73"/>
        <v>0</v>
      </c>
      <c r="AN122" s="40">
        <f t="shared" si="74"/>
        <v>0</v>
      </c>
      <c r="AO122" s="134">
        <f t="shared" si="75"/>
        <v>0</v>
      </c>
      <c r="AP122" s="17"/>
      <c r="AQ122" s="129"/>
      <c r="AR122" s="130">
        <f t="shared" si="60"/>
        <v>0</v>
      </c>
      <c r="AS122" s="134">
        <f t="shared" si="61"/>
        <v>0</v>
      </c>
      <c r="AT122" s="131">
        <f>+IF($I$7="SI",'INPUTS Y LISTAS'!$B$31,0)</f>
        <v>0</v>
      </c>
      <c r="AU122" s="132"/>
      <c r="AV122" s="130">
        <f t="shared" si="62"/>
        <v>0</v>
      </c>
      <c r="AW122" s="134">
        <f t="shared" si="63"/>
        <v>0</v>
      </c>
      <c r="AX122" s="131">
        <f>+IF($I$7="SI",'INPUTS Y LISTAS'!$B$32,0)</f>
        <v>0</v>
      </c>
      <c r="AY122" s="132"/>
      <c r="AZ122" s="130">
        <f t="shared" si="64"/>
        <v>0</v>
      </c>
      <c r="BA122" s="134">
        <f t="shared" si="65"/>
        <v>0</v>
      </c>
      <c r="BB122" s="131">
        <f>+IF($I$7="SI",'INPUTS Y LISTAS'!$B$33,0)</f>
        <v>0</v>
      </c>
      <c r="BC122" s="132"/>
      <c r="BD122" s="130">
        <f t="shared" si="66"/>
        <v>0</v>
      </c>
      <c r="BE122" s="134">
        <f t="shared" si="67"/>
        <v>0</v>
      </c>
      <c r="BF122" s="136">
        <f t="shared" si="68"/>
        <v>0</v>
      </c>
    </row>
    <row r="123" spans="3:58" ht="15.75" outlineLevel="2" x14ac:dyDescent="0.2">
      <c r="C123" s="14">
        <f t="shared" si="69"/>
        <v>109</v>
      </c>
      <c r="D123" s="88"/>
      <c r="E123" s="87"/>
      <c r="F123" s="70"/>
      <c r="G123" s="83"/>
      <c r="H123" s="84"/>
      <c r="I123" s="85"/>
      <c r="J123" s="71"/>
      <c r="K123" s="72"/>
      <c r="L123" s="86"/>
      <c r="M123" s="15" t="str">
        <f>IF(G123="","",IF(L123="SI",G123*(1+'INPUTS Y LISTAS'!$B$15),'Modelo Estadistico'!G123))</f>
        <v/>
      </c>
      <c r="N123" s="15" t="str">
        <f>IF(H123="","",IF(L123="SI",H123*(1+'INPUTS Y LISTAS'!$B$15),'Modelo Estadistico'!H123))</f>
        <v/>
      </c>
      <c r="O123" s="15" t="str">
        <f>IF(I123="","",IF(L123="SI",I123*(1+'INPUTS Y LISTAS'!$B$15),'Modelo Estadistico'!I123))</f>
        <v/>
      </c>
      <c r="P123" s="15" t="str">
        <f>IF(J123="","",IF(L123="SI",J123*(1+'INPUTS Y LISTAS'!$B$15),'Modelo Estadistico'!J123))</f>
        <v/>
      </c>
      <c r="Q123" s="72"/>
      <c r="R123" s="29" t="str">
        <f t="shared" si="44"/>
        <v/>
      </c>
      <c r="S123" s="15" t="str">
        <f t="shared" si="45"/>
        <v/>
      </c>
      <c r="T123" s="15" t="str">
        <f t="shared" si="70"/>
        <v/>
      </c>
      <c r="U123" s="30" t="str">
        <f t="shared" si="71"/>
        <v/>
      </c>
      <c r="V123" s="28" t="str">
        <f t="shared" si="46"/>
        <v/>
      </c>
      <c r="W123" s="16" t="str">
        <f t="shared" si="47"/>
        <v/>
      </c>
      <c r="X123" s="16" t="str">
        <f t="shared" si="48"/>
        <v/>
      </c>
      <c r="Y123" s="16" t="str">
        <f t="shared" si="49"/>
        <v/>
      </c>
      <c r="Z123" s="28" t="str">
        <f t="shared" si="50"/>
        <v/>
      </c>
      <c r="AA123" s="16" t="str">
        <f t="shared" si="51"/>
        <v/>
      </c>
      <c r="AB123" s="16" t="str">
        <f t="shared" si="52"/>
        <v/>
      </c>
      <c r="AC123" s="16" t="str">
        <f>IF(Y123="Incluir Cotización",#REF!,"")</f>
        <v/>
      </c>
      <c r="AD123" s="66" t="str">
        <f t="shared" si="53"/>
        <v/>
      </c>
      <c r="AE123" s="42" t="str">
        <f t="shared" si="54"/>
        <v/>
      </c>
      <c r="AF123" s="42" t="str">
        <f t="shared" si="55"/>
        <v/>
      </c>
      <c r="AG123" s="42" t="str">
        <f t="shared" si="56"/>
        <v/>
      </c>
      <c r="AH123" s="42" t="str">
        <f t="shared" si="57"/>
        <v/>
      </c>
      <c r="AI123" s="42" t="str">
        <f t="shared" si="58"/>
        <v/>
      </c>
      <c r="AJ123" s="65">
        <f t="shared" si="59"/>
        <v>0</v>
      </c>
      <c r="AK123" s="74"/>
      <c r="AL123" s="41">
        <f t="shared" si="72"/>
        <v>0</v>
      </c>
      <c r="AM123" s="39">
        <f t="shared" si="73"/>
        <v>0</v>
      </c>
      <c r="AN123" s="40">
        <f t="shared" si="74"/>
        <v>0</v>
      </c>
      <c r="AO123" s="134">
        <f t="shared" si="75"/>
        <v>0</v>
      </c>
      <c r="AP123" s="17"/>
      <c r="AQ123" s="129"/>
      <c r="AR123" s="130">
        <f t="shared" si="60"/>
        <v>0</v>
      </c>
      <c r="AS123" s="134">
        <f t="shared" si="61"/>
        <v>0</v>
      </c>
      <c r="AT123" s="131">
        <f>+IF($I$7="SI",'INPUTS Y LISTAS'!$B$31,0)</f>
        <v>0</v>
      </c>
      <c r="AU123" s="132"/>
      <c r="AV123" s="130">
        <f t="shared" si="62"/>
        <v>0</v>
      </c>
      <c r="AW123" s="134">
        <f t="shared" si="63"/>
        <v>0</v>
      </c>
      <c r="AX123" s="131">
        <f>+IF($I$7="SI",'INPUTS Y LISTAS'!$B$32,0)</f>
        <v>0</v>
      </c>
      <c r="AY123" s="132"/>
      <c r="AZ123" s="130">
        <f t="shared" si="64"/>
        <v>0</v>
      </c>
      <c r="BA123" s="134">
        <f t="shared" si="65"/>
        <v>0</v>
      </c>
      <c r="BB123" s="131">
        <f>+IF($I$7="SI",'INPUTS Y LISTAS'!$B$33,0)</f>
        <v>0</v>
      </c>
      <c r="BC123" s="132"/>
      <c r="BD123" s="130">
        <f t="shared" si="66"/>
        <v>0</v>
      </c>
      <c r="BE123" s="134">
        <f t="shared" si="67"/>
        <v>0</v>
      </c>
      <c r="BF123" s="136">
        <f t="shared" si="68"/>
        <v>0</v>
      </c>
    </row>
    <row r="124" spans="3:58" ht="15.75" outlineLevel="2" x14ac:dyDescent="0.2">
      <c r="C124" s="14">
        <f t="shared" si="69"/>
        <v>110</v>
      </c>
      <c r="D124" s="88"/>
      <c r="E124" s="87"/>
      <c r="F124" s="70"/>
      <c r="G124" s="83"/>
      <c r="H124" s="84"/>
      <c r="I124" s="85"/>
      <c r="J124" s="71"/>
      <c r="K124" s="72"/>
      <c r="L124" s="86"/>
      <c r="M124" s="15" t="str">
        <f>IF(G124="","",IF(L124="SI",G124*(1+'INPUTS Y LISTAS'!$B$15),'Modelo Estadistico'!G124))</f>
        <v/>
      </c>
      <c r="N124" s="15" t="str">
        <f>IF(H124="","",IF(L124="SI",H124*(1+'INPUTS Y LISTAS'!$B$15),'Modelo Estadistico'!H124))</f>
        <v/>
      </c>
      <c r="O124" s="15" t="str">
        <f>IF(I124="","",IF(L124="SI",I124*(1+'INPUTS Y LISTAS'!$B$15),'Modelo Estadistico'!I124))</f>
        <v/>
      </c>
      <c r="P124" s="15" t="str">
        <f>IF(J124="","",IF(L124="SI",J124*(1+'INPUTS Y LISTAS'!$B$15),'Modelo Estadistico'!J124))</f>
        <v/>
      </c>
      <c r="Q124" s="72"/>
      <c r="R124" s="29" t="str">
        <f t="shared" si="44"/>
        <v/>
      </c>
      <c r="S124" s="15" t="str">
        <f t="shared" si="45"/>
        <v/>
      </c>
      <c r="T124" s="15" t="str">
        <f t="shared" si="70"/>
        <v/>
      </c>
      <c r="U124" s="30" t="str">
        <f t="shared" si="71"/>
        <v/>
      </c>
      <c r="V124" s="28" t="str">
        <f t="shared" si="46"/>
        <v/>
      </c>
      <c r="W124" s="16" t="str">
        <f t="shared" si="47"/>
        <v/>
      </c>
      <c r="X124" s="16" t="str">
        <f t="shared" si="48"/>
        <v/>
      </c>
      <c r="Y124" s="16" t="str">
        <f t="shared" si="49"/>
        <v/>
      </c>
      <c r="Z124" s="28" t="str">
        <f t="shared" si="50"/>
        <v/>
      </c>
      <c r="AA124" s="16" t="str">
        <f t="shared" si="51"/>
        <v/>
      </c>
      <c r="AB124" s="16" t="str">
        <f t="shared" si="52"/>
        <v/>
      </c>
      <c r="AC124" s="16" t="str">
        <f>IF(Y124="Incluir Cotización",#REF!,"")</f>
        <v/>
      </c>
      <c r="AD124" s="66" t="str">
        <f t="shared" si="53"/>
        <v/>
      </c>
      <c r="AE124" s="42" t="str">
        <f t="shared" si="54"/>
        <v/>
      </c>
      <c r="AF124" s="42" t="str">
        <f t="shared" si="55"/>
        <v/>
      </c>
      <c r="AG124" s="42" t="str">
        <f t="shared" si="56"/>
        <v/>
      </c>
      <c r="AH124" s="42" t="str">
        <f t="shared" si="57"/>
        <v/>
      </c>
      <c r="AI124" s="42" t="str">
        <f t="shared" si="58"/>
        <v/>
      </c>
      <c r="AJ124" s="65">
        <f t="shared" si="59"/>
        <v>0</v>
      </c>
      <c r="AK124" s="74"/>
      <c r="AL124" s="41">
        <f t="shared" si="72"/>
        <v>0</v>
      </c>
      <c r="AM124" s="39">
        <f t="shared" si="73"/>
        <v>0</v>
      </c>
      <c r="AN124" s="40">
        <f t="shared" si="74"/>
        <v>0</v>
      </c>
      <c r="AO124" s="134">
        <f t="shared" si="75"/>
        <v>0</v>
      </c>
      <c r="AP124" s="17"/>
      <c r="AQ124" s="129"/>
      <c r="AR124" s="130">
        <f t="shared" si="60"/>
        <v>0</v>
      </c>
      <c r="AS124" s="134">
        <f t="shared" si="61"/>
        <v>0</v>
      </c>
      <c r="AT124" s="131">
        <f>+IF($I$7="SI",'INPUTS Y LISTAS'!$B$31,0)</f>
        <v>0</v>
      </c>
      <c r="AU124" s="132"/>
      <c r="AV124" s="130">
        <f t="shared" si="62"/>
        <v>0</v>
      </c>
      <c r="AW124" s="134">
        <f t="shared" si="63"/>
        <v>0</v>
      </c>
      <c r="AX124" s="131">
        <f>+IF($I$7="SI",'INPUTS Y LISTAS'!$B$32,0)</f>
        <v>0</v>
      </c>
      <c r="AY124" s="132"/>
      <c r="AZ124" s="130">
        <f t="shared" si="64"/>
        <v>0</v>
      </c>
      <c r="BA124" s="134">
        <f t="shared" si="65"/>
        <v>0</v>
      </c>
      <c r="BB124" s="131">
        <f>+IF($I$7="SI",'INPUTS Y LISTAS'!$B$33,0)</f>
        <v>0</v>
      </c>
      <c r="BC124" s="132"/>
      <c r="BD124" s="130">
        <f t="shared" si="66"/>
        <v>0</v>
      </c>
      <c r="BE124" s="134">
        <f t="shared" si="67"/>
        <v>0</v>
      </c>
      <c r="BF124" s="136">
        <f t="shared" si="68"/>
        <v>0</v>
      </c>
    </row>
    <row r="125" spans="3:58" ht="15.75" outlineLevel="2" x14ac:dyDescent="0.2">
      <c r="C125" s="14">
        <f t="shared" si="69"/>
        <v>111</v>
      </c>
      <c r="D125" s="88"/>
      <c r="E125" s="87"/>
      <c r="F125" s="70"/>
      <c r="G125" s="83"/>
      <c r="H125" s="84"/>
      <c r="I125" s="85"/>
      <c r="J125" s="71"/>
      <c r="K125" s="72"/>
      <c r="L125" s="86"/>
      <c r="M125" s="15" t="str">
        <f>IF(G125="","",IF(L125="SI",G125*(1+'INPUTS Y LISTAS'!$B$15),'Modelo Estadistico'!G125))</f>
        <v/>
      </c>
      <c r="N125" s="15" t="str">
        <f>IF(H125="","",IF(L125="SI",H125*(1+'INPUTS Y LISTAS'!$B$15),'Modelo Estadistico'!H125))</f>
        <v/>
      </c>
      <c r="O125" s="15" t="str">
        <f>IF(I125="","",IF(L125="SI",I125*(1+'INPUTS Y LISTAS'!$B$15),'Modelo Estadistico'!I125))</f>
        <v/>
      </c>
      <c r="P125" s="15" t="str">
        <f>IF(J125="","",IF(L125="SI",J125*(1+'INPUTS Y LISTAS'!$B$15),'Modelo Estadistico'!J125))</f>
        <v/>
      </c>
      <c r="Q125" s="72"/>
      <c r="R125" s="29" t="str">
        <f t="shared" si="44"/>
        <v/>
      </c>
      <c r="S125" s="15" t="str">
        <f t="shared" si="45"/>
        <v/>
      </c>
      <c r="T125" s="15" t="str">
        <f t="shared" si="70"/>
        <v/>
      </c>
      <c r="U125" s="30" t="str">
        <f t="shared" si="71"/>
        <v/>
      </c>
      <c r="V125" s="28" t="str">
        <f t="shared" si="46"/>
        <v/>
      </c>
      <c r="W125" s="16" t="str">
        <f t="shared" si="47"/>
        <v/>
      </c>
      <c r="X125" s="16" t="str">
        <f t="shared" si="48"/>
        <v/>
      </c>
      <c r="Y125" s="16" t="str">
        <f t="shared" si="49"/>
        <v/>
      </c>
      <c r="Z125" s="28" t="str">
        <f t="shared" si="50"/>
        <v/>
      </c>
      <c r="AA125" s="16" t="str">
        <f t="shared" si="51"/>
        <v/>
      </c>
      <c r="AB125" s="16" t="str">
        <f t="shared" si="52"/>
        <v/>
      </c>
      <c r="AC125" s="16" t="str">
        <f>IF(Y125="Incluir Cotización",#REF!,"")</f>
        <v/>
      </c>
      <c r="AD125" s="66" t="str">
        <f t="shared" si="53"/>
        <v/>
      </c>
      <c r="AE125" s="42" t="str">
        <f t="shared" si="54"/>
        <v/>
      </c>
      <c r="AF125" s="42" t="str">
        <f t="shared" si="55"/>
        <v/>
      </c>
      <c r="AG125" s="42" t="str">
        <f t="shared" si="56"/>
        <v/>
      </c>
      <c r="AH125" s="42" t="str">
        <f t="shared" si="57"/>
        <v/>
      </c>
      <c r="AI125" s="42" t="str">
        <f t="shared" si="58"/>
        <v/>
      </c>
      <c r="AJ125" s="65">
        <f t="shared" si="59"/>
        <v>0</v>
      </c>
      <c r="AK125" s="74"/>
      <c r="AL125" s="41">
        <f t="shared" si="72"/>
        <v>0</v>
      </c>
      <c r="AM125" s="39">
        <f t="shared" si="73"/>
        <v>0</v>
      </c>
      <c r="AN125" s="40">
        <f t="shared" si="74"/>
        <v>0</v>
      </c>
      <c r="AO125" s="134">
        <f t="shared" si="75"/>
        <v>0</v>
      </c>
      <c r="AP125" s="17"/>
      <c r="AQ125" s="129"/>
      <c r="AR125" s="130">
        <f t="shared" si="60"/>
        <v>0</v>
      </c>
      <c r="AS125" s="134">
        <f t="shared" si="61"/>
        <v>0</v>
      </c>
      <c r="AT125" s="131">
        <f>+IF($I$7="SI",'INPUTS Y LISTAS'!$B$31,0)</f>
        <v>0</v>
      </c>
      <c r="AU125" s="132"/>
      <c r="AV125" s="130">
        <f t="shared" si="62"/>
        <v>0</v>
      </c>
      <c r="AW125" s="134">
        <f t="shared" si="63"/>
        <v>0</v>
      </c>
      <c r="AX125" s="131">
        <f>+IF($I$7="SI",'INPUTS Y LISTAS'!$B$32,0)</f>
        <v>0</v>
      </c>
      <c r="AY125" s="132"/>
      <c r="AZ125" s="130">
        <f t="shared" si="64"/>
        <v>0</v>
      </c>
      <c r="BA125" s="134">
        <f t="shared" si="65"/>
        <v>0</v>
      </c>
      <c r="BB125" s="131">
        <f>+IF($I$7="SI",'INPUTS Y LISTAS'!$B$33,0)</f>
        <v>0</v>
      </c>
      <c r="BC125" s="132"/>
      <c r="BD125" s="130">
        <f t="shared" si="66"/>
        <v>0</v>
      </c>
      <c r="BE125" s="134">
        <f t="shared" si="67"/>
        <v>0</v>
      </c>
      <c r="BF125" s="136">
        <f t="shared" si="68"/>
        <v>0</v>
      </c>
    </row>
    <row r="126" spans="3:58" ht="15.75" outlineLevel="2" x14ac:dyDescent="0.2">
      <c r="C126" s="14">
        <f t="shared" si="69"/>
        <v>112</v>
      </c>
      <c r="D126" s="88"/>
      <c r="E126" s="87"/>
      <c r="F126" s="70"/>
      <c r="G126" s="83"/>
      <c r="H126" s="84"/>
      <c r="I126" s="85"/>
      <c r="J126" s="71"/>
      <c r="K126" s="72"/>
      <c r="L126" s="86"/>
      <c r="M126" s="15" t="str">
        <f>IF(G126="","",IF(L126="SI",G126*(1+'INPUTS Y LISTAS'!$B$15),'Modelo Estadistico'!G126))</f>
        <v/>
      </c>
      <c r="N126" s="15" t="str">
        <f>IF(H126="","",IF(L126="SI",H126*(1+'INPUTS Y LISTAS'!$B$15),'Modelo Estadistico'!H126))</f>
        <v/>
      </c>
      <c r="O126" s="15" t="str">
        <f>IF(I126="","",IF(L126="SI",I126*(1+'INPUTS Y LISTAS'!$B$15),'Modelo Estadistico'!I126))</f>
        <v/>
      </c>
      <c r="P126" s="15" t="str">
        <f>IF(J126="","",IF(L126="SI",J126*(1+'INPUTS Y LISTAS'!$B$15),'Modelo Estadistico'!J126))</f>
        <v/>
      </c>
      <c r="Q126" s="72"/>
      <c r="R126" s="29" t="str">
        <f t="shared" si="44"/>
        <v/>
      </c>
      <c r="S126" s="15" t="str">
        <f t="shared" si="45"/>
        <v/>
      </c>
      <c r="T126" s="15" t="str">
        <f t="shared" si="70"/>
        <v/>
      </c>
      <c r="U126" s="30" t="str">
        <f t="shared" si="71"/>
        <v/>
      </c>
      <c r="V126" s="28" t="str">
        <f t="shared" si="46"/>
        <v/>
      </c>
      <c r="W126" s="16" t="str">
        <f t="shared" si="47"/>
        <v/>
      </c>
      <c r="X126" s="16" t="str">
        <f t="shared" si="48"/>
        <v/>
      </c>
      <c r="Y126" s="16" t="str">
        <f t="shared" si="49"/>
        <v/>
      </c>
      <c r="Z126" s="28" t="str">
        <f t="shared" si="50"/>
        <v/>
      </c>
      <c r="AA126" s="16" t="str">
        <f t="shared" si="51"/>
        <v/>
      </c>
      <c r="AB126" s="16" t="str">
        <f t="shared" si="52"/>
        <v/>
      </c>
      <c r="AC126" s="16" t="str">
        <f>IF(Y126="Incluir Cotización",#REF!,"")</f>
        <v/>
      </c>
      <c r="AD126" s="66" t="str">
        <f t="shared" si="53"/>
        <v/>
      </c>
      <c r="AE126" s="42" t="str">
        <f t="shared" si="54"/>
        <v/>
      </c>
      <c r="AF126" s="42" t="str">
        <f t="shared" si="55"/>
        <v/>
      </c>
      <c r="AG126" s="42" t="str">
        <f t="shared" si="56"/>
        <v/>
      </c>
      <c r="AH126" s="42" t="str">
        <f t="shared" si="57"/>
        <v/>
      </c>
      <c r="AI126" s="42" t="str">
        <f t="shared" si="58"/>
        <v/>
      </c>
      <c r="AJ126" s="65">
        <f t="shared" si="59"/>
        <v>0</v>
      </c>
      <c r="AK126" s="74"/>
      <c r="AL126" s="41">
        <f t="shared" si="72"/>
        <v>0</v>
      </c>
      <c r="AM126" s="39">
        <f t="shared" si="73"/>
        <v>0</v>
      </c>
      <c r="AN126" s="40">
        <f t="shared" si="74"/>
        <v>0</v>
      </c>
      <c r="AO126" s="134">
        <f t="shared" si="75"/>
        <v>0</v>
      </c>
      <c r="AP126" s="17"/>
      <c r="AQ126" s="129"/>
      <c r="AR126" s="130">
        <f t="shared" si="60"/>
        <v>0</v>
      </c>
      <c r="AS126" s="134">
        <f t="shared" si="61"/>
        <v>0</v>
      </c>
      <c r="AT126" s="131">
        <f>+IF($I$7="SI",'INPUTS Y LISTAS'!$B$31,0)</f>
        <v>0</v>
      </c>
      <c r="AU126" s="132"/>
      <c r="AV126" s="130">
        <f t="shared" si="62"/>
        <v>0</v>
      </c>
      <c r="AW126" s="134">
        <f t="shared" si="63"/>
        <v>0</v>
      </c>
      <c r="AX126" s="131">
        <f>+IF($I$7="SI",'INPUTS Y LISTAS'!$B$32,0)</f>
        <v>0</v>
      </c>
      <c r="AY126" s="132"/>
      <c r="AZ126" s="130">
        <f t="shared" si="64"/>
        <v>0</v>
      </c>
      <c r="BA126" s="134">
        <f t="shared" si="65"/>
        <v>0</v>
      </c>
      <c r="BB126" s="131">
        <f>+IF($I$7="SI",'INPUTS Y LISTAS'!$B$33,0)</f>
        <v>0</v>
      </c>
      <c r="BC126" s="132"/>
      <c r="BD126" s="130">
        <f t="shared" si="66"/>
        <v>0</v>
      </c>
      <c r="BE126" s="134">
        <f t="shared" si="67"/>
        <v>0</v>
      </c>
      <c r="BF126" s="136">
        <f t="shared" si="68"/>
        <v>0</v>
      </c>
    </row>
    <row r="127" spans="3:58" ht="15.75" outlineLevel="2" x14ac:dyDescent="0.2">
      <c r="C127" s="14">
        <f t="shared" si="69"/>
        <v>113</v>
      </c>
      <c r="D127" s="88"/>
      <c r="E127" s="87"/>
      <c r="F127" s="70"/>
      <c r="G127" s="83"/>
      <c r="H127" s="84"/>
      <c r="I127" s="85"/>
      <c r="J127" s="71"/>
      <c r="K127" s="72"/>
      <c r="L127" s="86"/>
      <c r="M127" s="15" t="str">
        <f>IF(G127="","",IF(L127="SI",G127*(1+'INPUTS Y LISTAS'!$B$15),'Modelo Estadistico'!G127))</f>
        <v/>
      </c>
      <c r="N127" s="15" t="str">
        <f>IF(H127="","",IF(L127="SI",H127*(1+'INPUTS Y LISTAS'!$B$15),'Modelo Estadistico'!H127))</f>
        <v/>
      </c>
      <c r="O127" s="15" t="str">
        <f>IF(I127="","",IF(L127="SI",I127*(1+'INPUTS Y LISTAS'!$B$15),'Modelo Estadistico'!I127))</f>
        <v/>
      </c>
      <c r="P127" s="15" t="str">
        <f>IF(J127="","",IF(L127="SI",J127*(1+'INPUTS Y LISTAS'!$B$15),'Modelo Estadistico'!J127))</f>
        <v/>
      </c>
      <c r="Q127" s="72"/>
      <c r="R127" s="29" t="str">
        <f t="shared" si="44"/>
        <v/>
      </c>
      <c r="S127" s="15" t="str">
        <f t="shared" si="45"/>
        <v/>
      </c>
      <c r="T127" s="15" t="str">
        <f t="shared" si="70"/>
        <v/>
      </c>
      <c r="U127" s="30" t="str">
        <f t="shared" si="71"/>
        <v/>
      </c>
      <c r="V127" s="28" t="str">
        <f t="shared" si="46"/>
        <v/>
      </c>
      <c r="W127" s="16" t="str">
        <f t="shared" si="47"/>
        <v/>
      </c>
      <c r="X127" s="16" t="str">
        <f t="shared" si="48"/>
        <v/>
      </c>
      <c r="Y127" s="16" t="str">
        <f t="shared" si="49"/>
        <v/>
      </c>
      <c r="Z127" s="28" t="str">
        <f t="shared" si="50"/>
        <v/>
      </c>
      <c r="AA127" s="16" t="str">
        <f t="shared" si="51"/>
        <v/>
      </c>
      <c r="AB127" s="16" t="str">
        <f t="shared" si="52"/>
        <v/>
      </c>
      <c r="AC127" s="16" t="str">
        <f>IF(Y127="Incluir Cotización",#REF!,"")</f>
        <v/>
      </c>
      <c r="AD127" s="66" t="str">
        <f t="shared" si="53"/>
        <v/>
      </c>
      <c r="AE127" s="42" t="str">
        <f t="shared" si="54"/>
        <v/>
      </c>
      <c r="AF127" s="42" t="str">
        <f t="shared" si="55"/>
        <v/>
      </c>
      <c r="AG127" s="42" t="str">
        <f t="shared" si="56"/>
        <v/>
      </c>
      <c r="AH127" s="42" t="str">
        <f t="shared" si="57"/>
        <v/>
      </c>
      <c r="AI127" s="42" t="str">
        <f t="shared" si="58"/>
        <v/>
      </c>
      <c r="AJ127" s="65">
        <f t="shared" si="59"/>
        <v>0</v>
      </c>
      <c r="AK127" s="74"/>
      <c r="AL127" s="41">
        <f t="shared" si="72"/>
        <v>0</v>
      </c>
      <c r="AM127" s="39">
        <f t="shared" si="73"/>
        <v>0</v>
      </c>
      <c r="AN127" s="40">
        <f t="shared" si="74"/>
        <v>0</v>
      </c>
      <c r="AO127" s="134">
        <f t="shared" si="75"/>
        <v>0</v>
      </c>
      <c r="AP127" s="17"/>
      <c r="AQ127" s="129"/>
      <c r="AR127" s="130">
        <f t="shared" si="60"/>
        <v>0</v>
      </c>
      <c r="AS127" s="134">
        <f t="shared" si="61"/>
        <v>0</v>
      </c>
      <c r="AT127" s="131">
        <f>+IF($I$7="SI",'INPUTS Y LISTAS'!$B$31,0)</f>
        <v>0</v>
      </c>
      <c r="AU127" s="132"/>
      <c r="AV127" s="130">
        <f t="shared" si="62"/>
        <v>0</v>
      </c>
      <c r="AW127" s="134">
        <f t="shared" si="63"/>
        <v>0</v>
      </c>
      <c r="AX127" s="131">
        <f>+IF($I$7="SI",'INPUTS Y LISTAS'!$B$32,0)</f>
        <v>0</v>
      </c>
      <c r="AY127" s="132"/>
      <c r="AZ127" s="130">
        <f t="shared" si="64"/>
        <v>0</v>
      </c>
      <c r="BA127" s="134">
        <f t="shared" si="65"/>
        <v>0</v>
      </c>
      <c r="BB127" s="131">
        <f>+IF($I$7="SI",'INPUTS Y LISTAS'!$B$33,0)</f>
        <v>0</v>
      </c>
      <c r="BC127" s="132"/>
      <c r="BD127" s="130">
        <f t="shared" si="66"/>
        <v>0</v>
      </c>
      <c r="BE127" s="134">
        <f t="shared" si="67"/>
        <v>0</v>
      </c>
      <c r="BF127" s="136">
        <f t="shared" si="68"/>
        <v>0</v>
      </c>
    </row>
    <row r="128" spans="3:58" ht="15.75" outlineLevel="2" x14ac:dyDescent="0.2">
      <c r="C128" s="14">
        <f t="shared" si="69"/>
        <v>114</v>
      </c>
      <c r="D128" s="88"/>
      <c r="E128" s="87"/>
      <c r="F128" s="70"/>
      <c r="G128" s="83"/>
      <c r="H128" s="84"/>
      <c r="I128" s="85"/>
      <c r="J128" s="71"/>
      <c r="K128" s="72"/>
      <c r="L128" s="86"/>
      <c r="M128" s="15" t="str">
        <f>IF(G128="","",IF(L128="SI",G128*(1+'INPUTS Y LISTAS'!$B$15),'Modelo Estadistico'!G128))</f>
        <v/>
      </c>
      <c r="N128" s="15" t="str">
        <f>IF(H128="","",IF(L128="SI",H128*(1+'INPUTS Y LISTAS'!$B$15),'Modelo Estadistico'!H128))</f>
        <v/>
      </c>
      <c r="O128" s="15" t="str">
        <f>IF(I128="","",IF(L128="SI",I128*(1+'INPUTS Y LISTAS'!$B$15),'Modelo Estadistico'!I128))</f>
        <v/>
      </c>
      <c r="P128" s="15" t="str">
        <f>IF(J128="","",IF(L128="SI",J128*(1+'INPUTS Y LISTAS'!$B$15),'Modelo Estadistico'!J128))</f>
        <v/>
      </c>
      <c r="Q128" s="72"/>
      <c r="R128" s="29" t="str">
        <f t="shared" si="44"/>
        <v/>
      </c>
      <c r="S128" s="15" t="str">
        <f t="shared" si="45"/>
        <v/>
      </c>
      <c r="T128" s="15" t="str">
        <f t="shared" si="70"/>
        <v/>
      </c>
      <c r="U128" s="30" t="str">
        <f t="shared" si="71"/>
        <v/>
      </c>
      <c r="V128" s="28" t="str">
        <f t="shared" si="46"/>
        <v/>
      </c>
      <c r="W128" s="16" t="str">
        <f t="shared" si="47"/>
        <v/>
      </c>
      <c r="X128" s="16" t="str">
        <f t="shared" si="48"/>
        <v/>
      </c>
      <c r="Y128" s="16" t="str">
        <f t="shared" si="49"/>
        <v/>
      </c>
      <c r="Z128" s="28" t="str">
        <f t="shared" si="50"/>
        <v/>
      </c>
      <c r="AA128" s="16" t="str">
        <f t="shared" si="51"/>
        <v/>
      </c>
      <c r="AB128" s="16" t="str">
        <f t="shared" si="52"/>
        <v/>
      </c>
      <c r="AC128" s="16" t="str">
        <f>IF(Y128="Incluir Cotización",#REF!,"")</f>
        <v/>
      </c>
      <c r="AD128" s="66" t="str">
        <f t="shared" si="53"/>
        <v/>
      </c>
      <c r="AE128" s="42" t="str">
        <f t="shared" si="54"/>
        <v/>
      </c>
      <c r="AF128" s="42" t="str">
        <f t="shared" si="55"/>
        <v/>
      </c>
      <c r="AG128" s="42" t="str">
        <f t="shared" si="56"/>
        <v/>
      </c>
      <c r="AH128" s="42" t="str">
        <f t="shared" si="57"/>
        <v/>
      </c>
      <c r="AI128" s="42" t="str">
        <f t="shared" si="58"/>
        <v/>
      </c>
      <c r="AJ128" s="65">
        <f t="shared" si="59"/>
        <v>0</v>
      </c>
      <c r="AK128" s="74"/>
      <c r="AL128" s="41">
        <f t="shared" si="72"/>
        <v>0</v>
      </c>
      <c r="AM128" s="39">
        <f t="shared" si="73"/>
        <v>0</v>
      </c>
      <c r="AN128" s="40">
        <f t="shared" si="74"/>
        <v>0</v>
      </c>
      <c r="AO128" s="134">
        <f t="shared" si="75"/>
        <v>0</v>
      </c>
      <c r="AP128" s="17"/>
      <c r="AQ128" s="129"/>
      <c r="AR128" s="130">
        <f t="shared" si="60"/>
        <v>0</v>
      </c>
      <c r="AS128" s="134">
        <f t="shared" si="61"/>
        <v>0</v>
      </c>
      <c r="AT128" s="131">
        <f>+IF($I$7="SI",'INPUTS Y LISTAS'!$B$31,0)</f>
        <v>0</v>
      </c>
      <c r="AU128" s="132"/>
      <c r="AV128" s="130">
        <f t="shared" si="62"/>
        <v>0</v>
      </c>
      <c r="AW128" s="134">
        <f t="shared" si="63"/>
        <v>0</v>
      </c>
      <c r="AX128" s="131">
        <f>+IF($I$7="SI",'INPUTS Y LISTAS'!$B$32,0)</f>
        <v>0</v>
      </c>
      <c r="AY128" s="132"/>
      <c r="AZ128" s="130">
        <f t="shared" si="64"/>
        <v>0</v>
      </c>
      <c r="BA128" s="134">
        <f t="shared" si="65"/>
        <v>0</v>
      </c>
      <c r="BB128" s="131">
        <f>+IF($I$7="SI",'INPUTS Y LISTAS'!$B$33,0)</f>
        <v>0</v>
      </c>
      <c r="BC128" s="132"/>
      <c r="BD128" s="130">
        <f t="shared" si="66"/>
        <v>0</v>
      </c>
      <c r="BE128" s="134">
        <f t="shared" si="67"/>
        <v>0</v>
      </c>
      <c r="BF128" s="136">
        <f t="shared" si="68"/>
        <v>0</v>
      </c>
    </row>
    <row r="129" spans="3:58" ht="15.75" outlineLevel="2" x14ac:dyDescent="0.2">
      <c r="C129" s="14">
        <f t="shared" si="69"/>
        <v>115</v>
      </c>
      <c r="D129" s="88"/>
      <c r="E129" s="87"/>
      <c r="F129" s="70"/>
      <c r="G129" s="83"/>
      <c r="H129" s="84"/>
      <c r="I129" s="85"/>
      <c r="J129" s="71"/>
      <c r="K129" s="72"/>
      <c r="L129" s="86"/>
      <c r="M129" s="15" t="str">
        <f>IF(G129="","",IF(L129="SI",G129*(1+'INPUTS Y LISTAS'!$B$15),'Modelo Estadistico'!G129))</f>
        <v/>
      </c>
      <c r="N129" s="15" t="str">
        <f>IF(H129="","",IF(L129="SI",H129*(1+'INPUTS Y LISTAS'!$B$15),'Modelo Estadistico'!H129))</f>
        <v/>
      </c>
      <c r="O129" s="15" t="str">
        <f>IF(I129="","",IF(L129="SI",I129*(1+'INPUTS Y LISTAS'!$B$15),'Modelo Estadistico'!I129))</f>
        <v/>
      </c>
      <c r="P129" s="15" t="str">
        <f>IF(J129="","",IF(L129="SI",J129*(1+'INPUTS Y LISTAS'!$B$15),'Modelo Estadistico'!J129))</f>
        <v/>
      </c>
      <c r="Q129" s="72"/>
      <c r="R129" s="29" t="str">
        <f t="shared" si="44"/>
        <v/>
      </c>
      <c r="S129" s="15" t="str">
        <f t="shared" si="45"/>
        <v/>
      </c>
      <c r="T129" s="15" t="str">
        <f t="shared" si="70"/>
        <v/>
      </c>
      <c r="U129" s="30" t="str">
        <f t="shared" si="71"/>
        <v/>
      </c>
      <c r="V129" s="28" t="str">
        <f t="shared" si="46"/>
        <v/>
      </c>
      <c r="W129" s="16" t="str">
        <f t="shared" si="47"/>
        <v/>
      </c>
      <c r="X129" s="16" t="str">
        <f t="shared" si="48"/>
        <v/>
      </c>
      <c r="Y129" s="16" t="str">
        <f t="shared" si="49"/>
        <v/>
      </c>
      <c r="Z129" s="28" t="str">
        <f t="shared" si="50"/>
        <v/>
      </c>
      <c r="AA129" s="16" t="str">
        <f t="shared" si="51"/>
        <v/>
      </c>
      <c r="AB129" s="16" t="str">
        <f t="shared" si="52"/>
        <v/>
      </c>
      <c r="AC129" s="16" t="str">
        <f>IF(Y129="Incluir Cotización",#REF!,"")</f>
        <v/>
      </c>
      <c r="AD129" s="66" t="str">
        <f t="shared" si="53"/>
        <v/>
      </c>
      <c r="AE129" s="42" t="str">
        <f t="shared" si="54"/>
        <v/>
      </c>
      <c r="AF129" s="42" t="str">
        <f t="shared" si="55"/>
        <v/>
      </c>
      <c r="AG129" s="42" t="str">
        <f t="shared" si="56"/>
        <v/>
      </c>
      <c r="AH129" s="42" t="str">
        <f t="shared" si="57"/>
        <v/>
      </c>
      <c r="AI129" s="42" t="str">
        <f t="shared" si="58"/>
        <v/>
      </c>
      <c r="AJ129" s="65">
        <f t="shared" si="59"/>
        <v>0</v>
      </c>
      <c r="AK129" s="74"/>
      <c r="AL129" s="41">
        <f t="shared" si="72"/>
        <v>0</v>
      </c>
      <c r="AM129" s="39">
        <f t="shared" si="73"/>
        <v>0</v>
      </c>
      <c r="AN129" s="40">
        <f t="shared" si="74"/>
        <v>0</v>
      </c>
      <c r="AO129" s="134">
        <f t="shared" si="75"/>
        <v>0</v>
      </c>
      <c r="AP129" s="17"/>
      <c r="AQ129" s="129"/>
      <c r="AR129" s="130">
        <f t="shared" si="60"/>
        <v>0</v>
      </c>
      <c r="AS129" s="134">
        <f t="shared" si="61"/>
        <v>0</v>
      </c>
      <c r="AT129" s="131">
        <f>+IF($I$7="SI",'INPUTS Y LISTAS'!$B$31,0)</f>
        <v>0</v>
      </c>
      <c r="AU129" s="132"/>
      <c r="AV129" s="130">
        <f t="shared" si="62"/>
        <v>0</v>
      </c>
      <c r="AW129" s="134">
        <f t="shared" si="63"/>
        <v>0</v>
      </c>
      <c r="AX129" s="131">
        <f>+IF($I$7="SI",'INPUTS Y LISTAS'!$B$32,0)</f>
        <v>0</v>
      </c>
      <c r="AY129" s="132"/>
      <c r="AZ129" s="130">
        <f t="shared" si="64"/>
        <v>0</v>
      </c>
      <c r="BA129" s="134">
        <f t="shared" si="65"/>
        <v>0</v>
      </c>
      <c r="BB129" s="131">
        <f>+IF($I$7="SI",'INPUTS Y LISTAS'!$B$33,0)</f>
        <v>0</v>
      </c>
      <c r="BC129" s="132"/>
      <c r="BD129" s="130">
        <f t="shared" si="66"/>
        <v>0</v>
      </c>
      <c r="BE129" s="134">
        <f t="shared" si="67"/>
        <v>0</v>
      </c>
      <c r="BF129" s="136">
        <f t="shared" si="68"/>
        <v>0</v>
      </c>
    </row>
    <row r="130" spans="3:58" ht="15.75" outlineLevel="2" x14ac:dyDescent="0.2">
      <c r="C130" s="14">
        <f t="shared" si="69"/>
        <v>116</v>
      </c>
      <c r="D130" s="88"/>
      <c r="E130" s="87"/>
      <c r="F130" s="70"/>
      <c r="G130" s="83"/>
      <c r="H130" s="84"/>
      <c r="I130" s="85"/>
      <c r="J130" s="71"/>
      <c r="K130" s="72"/>
      <c r="L130" s="86"/>
      <c r="M130" s="15" t="str">
        <f>IF(G130="","",IF(L130="SI",G130*(1+'INPUTS Y LISTAS'!$B$15),'Modelo Estadistico'!G130))</f>
        <v/>
      </c>
      <c r="N130" s="15" t="str">
        <f>IF(H130="","",IF(L130="SI",H130*(1+'INPUTS Y LISTAS'!$B$15),'Modelo Estadistico'!H130))</f>
        <v/>
      </c>
      <c r="O130" s="15" t="str">
        <f>IF(I130="","",IF(L130="SI",I130*(1+'INPUTS Y LISTAS'!$B$15),'Modelo Estadistico'!I130))</f>
        <v/>
      </c>
      <c r="P130" s="15" t="str">
        <f>IF(J130="","",IF(L130="SI",J130*(1+'INPUTS Y LISTAS'!$B$15),'Modelo Estadistico'!J130))</f>
        <v/>
      </c>
      <c r="Q130" s="72"/>
      <c r="R130" s="29" t="str">
        <f t="shared" si="44"/>
        <v/>
      </c>
      <c r="S130" s="15" t="str">
        <f t="shared" si="45"/>
        <v/>
      </c>
      <c r="T130" s="15" t="str">
        <f t="shared" si="70"/>
        <v/>
      </c>
      <c r="U130" s="30" t="str">
        <f t="shared" si="71"/>
        <v/>
      </c>
      <c r="V130" s="28" t="str">
        <f t="shared" si="46"/>
        <v/>
      </c>
      <c r="W130" s="16" t="str">
        <f t="shared" si="47"/>
        <v/>
      </c>
      <c r="X130" s="16" t="str">
        <f t="shared" si="48"/>
        <v/>
      </c>
      <c r="Y130" s="16" t="str">
        <f t="shared" si="49"/>
        <v/>
      </c>
      <c r="Z130" s="28" t="str">
        <f t="shared" si="50"/>
        <v/>
      </c>
      <c r="AA130" s="16" t="str">
        <f t="shared" si="51"/>
        <v/>
      </c>
      <c r="AB130" s="16" t="str">
        <f t="shared" si="52"/>
        <v/>
      </c>
      <c r="AC130" s="16" t="str">
        <f>IF(Y130="Incluir Cotización",#REF!,"")</f>
        <v/>
      </c>
      <c r="AD130" s="66" t="str">
        <f t="shared" si="53"/>
        <v/>
      </c>
      <c r="AE130" s="42" t="str">
        <f t="shared" si="54"/>
        <v/>
      </c>
      <c r="AF130" s="42" t="str">
        <f t="shared" si="55"/>
        <v/>
      </c>
      <c r="AG130" s="42" t="str">
        <f t="shared" si="56"/>
        <v/>
      </c>
      <c r="AH130" s="42" t="str">
        <f t="shared" si="57"/>
        <v/>
      </c>
      <c r="AI130" s="42" t="str">
        <f t="shared" si="58"/>
        <v/>
      </c>
      <c r="AJ130" s="65">
        <f t="shared" si="59"/>
        <v>0</v>
      </c>
      <c r="AK130" s="74"/>
      <c r="AL130" s="41">
        <f t="shared" si="72"/>
        <v>0</v>
      </c>
      <c r="AM130" s="39">
        <f t="shared" si="73"/>
        <v>0</v>
      </c>
      <c r="AN130" s="40">
        <f t="shared" si="74"/>
        <v>0</v>
      </c>
      <c r="AO130" s="134">
        <f t="shared" si="75"/>
        <v>0</v>
      </c>
      <c r="AP130" s="17"/>
      <c r="AQ130" s="129"/>
      <c r="AR130" s="130">
        <f t="shared" si="60"/>
        <v>0</v>
      </c>
      <c r="AS130" s="134">
        <f t="shared" si="61"/>
        <v>0</v>
      </c>
      <c r="AT130" s="131">
        <f>+IF($I$7="SI",'INPUTS Y LISTAS'!$B$31,0)</f>
        <v>0</v>
      </c>
      <c r="AU130" s="132"/>
      <c r="AV130" s="130">
        <f t="shared" si="62"/>
        <v>0</v>
      </c>
      <c r="AW130" s="134">
        <f t="shared" si="63"/>
        <v>0</v>
      </c>
      <c r="AX130" s="131">
        <f>+IF($I$7="SI",'INPUTS Y LISTAS'!$B$32,0)</f>
        <v>0</v>
      </c>
      <c r="AY130" s="132"/>
      <c r="AZ130" s="130">
        <f t="shared" si="64"/>
        <v>0</v>
      </c>
      <c r="BA130" s="134">
        <f t="shared" si="65"/>
        <v>0</v>
      </c>
      <c r="BB130" s="131">
        <f>+IF($I$7="SI",'INPUTS Y LISTAS'!$B$33,0)</f>
        <v>0</v>
      </c>
      <c r="BC130" s="132"/>
      <c r="BD130" s="130">
        <f t="shared" si="66"/>
        <v>0</v>
      </c>
      <c r="BE130" s="134">
        <f t="shared" si="67"/>
        <v>0</v>
      </c>
      <c r="BF130" s="136">
        <f t="shared" si="68"/>
        <v>0</v>
      </c>
    </row>
    <row r="131" spans="3:58" ht="15.75" outlineLevel="2" x14ac:dyDescent="0.2">
      <c r="C131" s="14">
        <f t="shared" si="69"/>
        <v>117</v>
      </c>
      <c r="D131" s="88"/>
      <c r="E131" s="87"/>
      <c r="F131" s="70"/>
      <c r="G131" s="83"/>
      <c r="H131" s="84"/>
      <c r="I131" s="85"/>
      <c r="J131" s="71"/>
      <c r="K131" s="72"/>
      <c r="L131" s="86"/>
      <c r="M131" s="15" t="str">
        <f>IF(G131="","",IF(L131="SI",G131*(1+'INPUTS Y LISTAS'!$B$15),'Modelo Estadistico'!G131))</f>
        <v/>
      </c>
      <c r="N131" s="15" t="str">
        <f>IF(H131="","",IF(L131="SI",H131*(1+'INPUTS Y LISTAS'!$B$15),'Modelo Estadistico'!H131))</f>
        <v/>
      </c>
      <c r="O131" s="15" t="str">
        <f>IF(I131="","",IF(L131="SI",I131*(1+'INPUTS Y LISTAS'!$B$15),'Modelo Estadistico'!I131))</f>
        <v/>
      </c>
      <c r="P131" s="15" t="str">
        <f>IF(J131="","",IF(L131="SI",J131*(1+'INPUTS Y LISTAS'!$B$15),'Modelo Estadistico'!J131))</f>
        <v/>
      </c>
      <c r="Q131" s="72"/>
      <c r="R131" s="29" t="str">
        <f t="shared" si="44"/>
        <v/>
      </c>
      <c r="S131" s="15" t="str">
        <f t="shared" si="45"/>
        <v/>
      </c>
      <c r="T131" s="15" t="str">
        <f t="shared" si="70"/>
        <v/>
      </c>
      <c r="U131" s="30" t="str">
        <f t="shared" si="71"/>
        <v/>
      </c>
      <c r="V131" s="28" t="str">
        <f t="shared" si="46"/>
        <v/>
      </c>
      <c r="W131" s="16" t="str">
        <f t="shared" si="47"/>
        <v/>
      </c>
      <c r="X131" s="16" t="str">
        <f t="shared" si="48"/>
        <v/>
      </c>
      <c r="Y131" s="16" t="str">
        <f t="shared" si="49"/>
        <v/>
      </c>
      <c r="Z131" s="28" t="str">
        <f t="shared" si="50"/>
        <v/>
      </c>
      <c r="AA131" s="16" t="str">
        <f t="shared" si="51"/>
        <v/>
      </c>
      <c r="AB131" s="16" t="str">
        <f t="shared" si="52"/>
        <v/>
      </c>
      <c r="AC131" s="16" t="str">
        <f>IF(Y131="Incluir Cotización",#REF!,"")</f>
        <v/>
      </c>
      <c r="AD131" s="66" t="str">
        <f t="shared" si="53"/>
        <v/>
      </c>
      <c r="AE131" s="42" t="str">
        <f t="shared" si="54"/>
        <v/>
      </c>
      <c r="AF131" s="42" t="str">
        <f t="shared" si="55"/>
        <v/>
      </c>
      <c r="AG131" s="42" t="str">
        <f t="shared" si="56"/>
        <v/>
      </c>
      <c r="AH131" s="42" t="str">
        <f t="shared" si="57"/>
        <v/>
      </c>
      <c r="AI131" s="42" t="str">
        <f t="shared" si="58"/>
        <v/>
      </c>
      <c r="AJ131" s="65">
        <f t="shared" si="59"/>
        <v>0</v>
      </c>
      <c r="AK131" s="74"/>
      <c r="AL131" s="41">
        <f t="shared" si="72"/>
        <v>0</v>
      </c>
      <c r="AM131" s="39">
        <f t="shared" si="73"/>
        <v>0</v>
      </c>
      <c r="AN131" s="40">
        <f t="shared" si="74"/>
        <v>0</v>
      </c>
      <c r="AO131" s="134">
        <f t="shared" si="75"/>
        <v>0</v>
      </c>
      <c r="AP131" s="17"/>
      <c r="AQ131" s="129"/>
      <c r="AR131" s="130">
        <f t="shared" si="60"/>
        <v>0</v>
      </c>
      <c r="AS131" s="134">
        <f t="shared" si="61"/>
        <v>0</v>
      </c>
      <c r="AT131" s="131">
        <f>+IF($I$7="SI",'INPUTS Y LISTAS'!$B$31,0)</f>
        <v>0</v>
      </c>
      <c r="AU131" s="132"/>
      <c r="AV131" s="130">
        <f t="shared" si="62"/>
        <v>0</v>
      </c>
      <c r="AW131" s="134">
        <f t="shared" si="63"/>
        <v>0</v>
      </c>
      <c r="AX131" s="131">
        <f>+IF($I$7="SI",'INPUTS Y LISTAS'!$B$32,0)</f>
        <v>0</v>
      </c>
      <c r="AY131" s="132"/>
      <c r="AZ131" s="130">
        <f t="shared" si="64"/>
        <v>0</v>
      </c>
      <c r="BA131" s="134">
        <f t="shared" si="65"/>
        <v>0</v>
      </c>
      <c r="BB131" s="131">
        <f>+IF($I$7="SI",'INPUTS Y LISTAS'!$B$33,0)</f>
        <v>0</v>
      </c>
      <c r="BC131" s="132"/>
      <c r="BD131" s="130">
        <f t="shared" si="66"/>
        <v>0</v>
      </c>
      <c r="BE131" s="134">
        <f t="shared" si="67"/>
        <v>0</v>
      </c>
      <c r="BF131" s="136">
        <f t="shared" si="68"/>
        <v>0</v>
      </c>
    </row>
    <row r="132" spans="3:58" ht="15.75" outlineLevel="2" x14ac:dyDescent="0.2">
      <c r="C132" s="14">
        <f t="shared" si="69"/>
        <v>118</v>
      </c>
      <c r="D132" s="88"/>
      <c r="E132" s="87"/>
      <c r="F132" s="70"/>
      <c r="G132" s="83"/>
      <c r="H132" s="84"/>
      <c r="I132" s="85"/>
      <c r="J132" s="71"/>
      <c r="K132" s="72"/>
      <c r="L132" s="86"/>
      <c r="M132" s="15" t="str">
        <f>IF(G132="","",IF(L132="SI",G132*(1+'INPUTS Y LISTAS'!$B$15),'Modelo Estadistico'!G132))</f>
        <v/>
      </c>
      <c r="N132" s="15" t="str">
        <f>IF(H132="","",IF(L132="SI",H132*(1+'INPUTS Y LISTAS'!$B$15),'Modelo Estadistico'!H132))</f>
        <v/>
      </c>
      <c r="O132" s="15" t="str">
        <f>IF(I132="","",IF(L132="SI",I132*(1+'INPUTS Y LISTAS'!$B$15),'Modelo Estadistico'!I132))</f>
        <v/>
      </c>
      <c r="P132" s="15" t="str">
        <f>IF(J132="","",IF(L132="SI",J132*(1+'INPUTS Y LISTAS'!$B$15),'Modelo Estadistico'!J132))</f>
        <v/>
      </c>
      <c r="Q132" s="72"/>
      <c r="R132" s="29" t="str">
        <f t="shared" si="44"/>
        <v/>
      </c>
      <c r="S132" s="15" t="str">
        <f t="shared" si="45"/>
        <v/>
      </c>
      <c r="T132" s="15" t="str">
        <f t="shared" si="70"/>
        <v/>
      </c>
      <c r="U132" s="30" t="str">
        <f t="shared" si="71"/>
        <v/>
      </c>
      <c r="V132" s="28" t="str">
        <f t="shared" si="46"/>
        <v/>
      </c>
      <c r="W132" s="16" t="str">
        <f t="shared" si="47"/>
        <v/>
      </c>
      <c r="X132" s="16" t="str">
        <f t="shared" si="48"/>
        <v/>
      </c>
      <c r="Y132" s="16" t="str">
        <f t="shared" si="49"/>
        <v/>
      </c>
      <c r="Z132" s="28" t="str">
        <f t="shared" si="50"/>
        <v/>
      </c>
      <c r="AA132" s="16" t="str">
        <f t="shared" si="51"/>
        <v/>
      </c>
      <c r="AB132" s="16" t="str">
        <f t="shared" si="52"/>
        <v/>
      </c>
      <c r="AC132" s="16" t="str">
        <f>IF(Y132="Incluir Cotización",#REF!,"")</f>
        <v/>
      </c>
      <c r="AD132" s="66" t="str">
        <f t="shared" si="53"/>
        <v/>
      </c>
      <c r="AE132" s="42" t="str">
        <f t="shared" si="54"/>
        <v/>
      </c>
      <c r="AF132" s="42" t="str">
        <f t="shared" si="55"/>
        <v/>
      </c>
      <c r="AG132" s="42" t="str">
        <f t="shared" si="56"/>
        <v/>
      </c>
      <c r="AH132" s="42" t="str">
        <f t="shared" si="57"/>
        <v/>
      </c>
      <c r="AI132" s="42" t="str">
        <f t="shared" si="58"/>
        <v/>
      </c>
      <c r="AJ132" s="65">
        <f t="shared" si="59"/>
        <v>0</v>
      </c>
      <c r="AK132" s="74"/>
      <c r="AL132" s="41">
        <f t="shared" si="72"/>
        <v>0</v>
      </c>
      <c r="AM132" s="39">
        <f t="shared" si="73"/>
        <v>0</v>
      </c>
      <c r="AN132" s="40">
        <f t="shared" si="74"/>
        <v>0</v>
      </c>
      <c r="AO132" s="134">
        <f t="shared" si="75"/>
        <v>0</v>
      </c>
      <c r="AP132" s="17"/>
      <c r="AQ132" s="129"/>
      <c r="AR132" s="130">
        <f t="shared" si="60"/>
        <v>0</v>
      </c>
      <c r="AS132" s="134">
        <f t="shared" si="61"/>
        <v>0</v>
      </c>
      <c r="AT132" s="131">
        <f>+IF($I$7="SI",'INPUTS Y LISTAS'!$B$31,0)</f>
        <v>0</v>
      </c>
      <c r="AU132" s="132"/>
      <c r="AV132" s="130">
        <f t="shared" si="62"/>
        <v>0</v>
      </c>
      <c r="AW132" s="134">
        <f t="shared" si="63"/>
        <v>0</v>
      </c>
      <c r="AX132" s="131">
        <f>+IF($I$7="SI",'INPUTS Y LISTAS'!$B$32,0)</f>
        <v>0</v>
      </c>
      <c r="AY132" s="132"/>
      <c r="AZ132" s="130">
        <f t="shared" si="64"/>
        <v>0</v>
      </c>
      <c r="BA132" s="134">
        <f t="shared" si="65"/>
        <v>0</v>
      </c>
      <c r="BB132" s="131">
        <f>+IF($I$7="SI",'INPUTS Y LISTAS'!$B$33,0)</f>
        <v>0</v>
      </c>
      <c r="BC132" s="132"/>
      <c r="BD132" s="130">
        <f t="shared" si="66"/>
        <v>0</v>
      </c>
      <c r="BE132" s="134">
        <f t="shared" si="67"/>
        <v>0</v>
      </c>
      <c r="BF132" s="136">
        <f t="shared" si="68"/>
        <v>0</v>
      </c>
    </row>
    <row r="133" spans="3:58" ht="15.75" outlineLevel="2" x14ac:dyDescent="0.2">
      <c r="C133" s="14">
        <f t="shared" si="69"/>
        <v>119</v>
      </c>
      <c r="D133" s="88"/>
      <c r="E133" s="87"/>
      <c r="F133" s="70"/>
      <c r="G133" s="83"/>
      <c r="H133" s="84"/>
      <c r="I133" s="85"/>
      <c r="J133" s="71"/>
      <c r="K133" s="72"/>
      <c r="L133" s="86"/>
      <c r="M133" s="15" t="str">
        <f>IF(G133="","",IF(L133="SI",G133*(1+'INPUTS Y LISTAS'!$B$15),'Modelo Estadistico'!G133))</f>
        <v/>
      </c>
      <c r="N133" s="15" t="str">
        <f>IF(H133="","",IF(L133="SI",H133*(1+'INPUTS Y LISTAS'!$B$15),'Modelo Estadistico'!H133))</f>
        <v/>
      </c>
      <c r="O133" s="15" t="str">
        <f>IF(I133="","",IF(L133="SI",I133*(1+'INPUTS Y LISTAS'!$B$15),'Modelo Estadistico'!I133))</f>
        <v/>
      </c>
      <c r="P133" s="15" t="str">
        <f>IF(J133="","",IF(L133="SI",J133*(1+'INPUTS Y LISTAS'!$B$15),'Modelo Estadistico'!J133))</f>
        <v/>
      </c>
      <c r="Q133" s="72"/>
      <c r="R133" s="29" t="str">
        <f t="shared" si="44"/>
        <v/>
      </c>
      <c r="S133" s="15" t="str">
        <f t="shared" si="45"/>
        <v/>
      </c>
      <c r="T133" s="15" t="str">
        <f t="shared" si="70"/>
        <v/>
      </c>
      <c r="U133" s="30" t="str">
        <f t="shared" si="71"/>
        <v/>
      </c>
      <c r="V133" s="28" t="str">
        <f t="shared" si="46"/>
        <v/>
      </c>
      <c r="W133" s="16" t="str">
        <f t="shared" si="47"/>
        <v/>
      </c>
      <c r="X133" s="16" t="str">
        <f t="shared" si="48"/>
        <v/>
      </c>
      <c r="Y133" s="16" t="str">
        <f t="shared" si="49"/>
        <v/>
      </c>
      <c r="Z133" s="28" t="str">
        <f t="shared" si="50"/>
        <v/>
      </c>
      <c r="AA133" s="16" t="str">
        <f t="shared" si="51"/>
        <v/>
      </c>
      <c r="AB133" s="16" t="str">
        <f t="shared" si="52"/>
        <v/>
      </c>
      <c r="AC133" s="16" t="str">
        <f>IF(Y133="Incluir Cotización",#REF!,"")</f>
        <v/>
      </c>
      <c r="AD133" s="66" t="str">
        <f t="shared" si="53"/>
        <v/>
      </c>
      <c r="AE133" s="42" t="str">
        <f t="shared" si="54"/>
        <v/>
      </c>
      <c r="AF133" s="42" t="str">
        <f t="shared" si="55"/>
        <v/>
      </c>
      <c r="AG133" s="42" t="str">
        <f t="shared" si="56"/>
        <v/>
      </c>
      <c r="AH133" s="42" t="str">
        <f t="shared" si="57"/>
        <v/>
      </c>
      <c r="AI133" s="42" t="str">
        <f t="shared" si="58"/>
        <v/>
      </c>
      <c r="AJ133" s="65">
        <f t="shared" si="59"/>
        <v>0</v>
      </c>
      <c r="AK133" s="74"/>
      <c r="AL133" s="41">
        <f t="shared" si="72"/>
        <v>0</v>
      </c>
      <c r="AM133" s="39">
        <f t="shared" si="73"/>
        <v>0</v>
      </c>
      <c r="AN133" s="40">
        <f t="shared" si="74"/>
        <v>0</v>
      </c>
      <c r="AO133" s="134">
        <f t="shared" si="75"/>
        <v>0</v>
      </c>
      <c r="AP133" s="17"/>
      <c r="AQ133" s="129"/>
      <c r="AR133" s="130">
        <f t="shared" si="60"/>
        <v>0</v>
      </c>
      <c r="AS133" s="134">
        <f t="shared" si="61"/>
        <v>0</v>
      </c>
      <c r="AT133" s="131">
        <f>+IF($I$7="SI",'INPUTS Y LISTAS'!$B$31,0)</f>
        <v>0</v>
      </c>
      <c r="AU133" s="132"/>
      <c r="AV133" s="130">
        <f t="shared" si="62"/>
        <v>0</v>
      </c>
      <c r="AW133" s="134">
        <f t="shared" si="63"/>
        <v>0</v>
      </c>
      <c r="AX133" s="131">
        <f>+IF($I$7="SI",'INPUTS Y LISTAS'!$B$32,0)</f>
        <v>0</v>
      </c>
      <c r="AY133" s="132"/>
      <c r="AZ133" s="130">
        <f t="shared" si="64"/>
        <v>0</v>
      </c>
      <c r="BA133" s="134">
        <f t="shared" si="65"/>
        <v>0</v>
      </c>
      <c r="BB133" s="131">
        <f>+IF($I$7="SI",'INPUTS Y LISTAS'!$B$33,0)</f>
        <v>0</v>
      </c>
      <c r="BC133" s="132"/>
      <c r="BD133" s="130">
        <f t="shared" si="66"/>
        <v>0</v>
      </c>
      <c r="BE133" s="134">
        <f t="shared" si="67"/>
        <v>0</v>
      </c>
      <c r="BF133" s="136">
        <f t="shared" si="68"/>
        <v>0</v>
      </c>
    </row>
    <row r="134" spans="3:58" ht="15.75" outlineLevel="2" x14ac:dyDescent="0.2">
      <c r="C134" s="14">
        <f t="shared" si="69"/>
        <v>120</v>
      </c>
      <c r="D134" s="88"/>
      <c r="E134" s="87"/>
      <c r="F134" s="70"/>
      <c r="G134" s="83"/>
      <c r="H134" s="84"/>
      <c r="I134" s="85"/>
      <c r="J134" s="71"/>
      <c r="K134" s="72"/>
      <c r="L134" s="86"/>
      <c r="M134" s="15" t="str">
        <f>IF(G134="","",IF(L134="SI",G134*(1+'INPUTS Y LISTAS'!$B$15),'Modelo Estadistico'!G134))</f>
        <v/>
      </c>
      <c r="N134" s="15" t="str">
        <f>IF(H134="","",IF(L134="SI",H134*(1+'INPUTS Y LISTAS'!$B$15),'Modelo Estadistico'!H134))</f>
        <v/>
      </c>
      <c r="O134" s="15" t="str">
        <f>IF(I134="","",IF(L134="SI",I134*(1+'INPUTS Y LISTAS'!$B$15),'Modelo Estadistico'!I134))</f>
        <v/>
      </c>
      <c r="P134" s="15" t="str">
        <f>IF(J134="","",IF(L134="SI",J134*(1+'INPUTS Y LISTAS'!$B$15),'Modelo Estadistico'!J134))</f>
        <v/>
      </c>
      <c r="Q134" s="72"/>
      <c r="R134" s="29" t="str">
        <f t="shared" si="44"/>
        <v/>
      </c>
      <c r="S134" s="15" t="str">
        <f t="shared" si="45"/>
        <v/>
      </c>
      <c r="T134" s="15" t="str">
        <f t="shared" si="70"/>
        <v/>
      </c>
      <c r="U134" s="30" t="str">
        <f t="shared" si="71"/>
        <v/>
      </c>
      <c r="V134" s="28" t="str">
        <f t="shared" si="46"/>
        <v/>
      </c>
      <c r="W134" s="16" t="str">
        <f t="shared" si="47"/>
        <v/>
      </c>
      <c r="X134" s="16" t="str">
        <f t="shared" si="48"/>
        <v/>
      </c>
      <c r="Y134" s="16" t="str">
        <f t="shared" si="49"/>
        <v/>
      </c>
      <c r="Z134" s="28" t="str">
        <f t="shared" si="50"/>
        <v/>
      </c>
      <c r="AA134" s="16" t="str">
        <f t="shared" si="51"/>
        <v/>
      </c>
      <c r="AB134" s="16" t="str">
        <f t="shared" si="52"/>
        <v/>
      </c>
      <c r="AC134" s="16" t="str">
        <f>IF(Y134="Incluir Cotización",#REF!,"")</f>
        <v/>
      </c>
      <c r="AD134" s="66" t="str">
        <f t="shared" si="53"/>
        <v/>
      </c>
      <c r="AE134" s="42" t="str">
        <f t="shared" si="54"/>
        <v/>
      </c>
      <c r="AF134" s="42" t="str">
        <f t="shared" si="55"/>
        <v/>
      </c>
      <c r="AG134" s="42" t="str">
        <f t="shared" si="56"/>
        <v/>
      </c>
      <c r="AH134" s="42" t="str">
        <f t="shared" si="57"/>
        <v/>
      </c>
      <c r="AI134" s="42" t="str">
        <f t="shared" si="58"/>
        <v/>
      </c>
      <c r="AJ134" s="65">
        <f t="shared" si="59"/>
        <v>0</v>
      </c>
      <c r="AK134" s="74"/>
      <c r="AL134" s="41">
        <f t="shared" si="72"/>
        <v>0</v>
      </c>
      <c r="AM134" s="39">
        <f t="shared" si="73"/>
        <v>0</v>
      </c>
      <c r="AN134" s="40">
        <f t="shared" si="74"/>
        <v>0</v>
      </c>
      <c r="AO134" s="134">
        <f t="shared" si="75"/>
        <v>0</v>
      </c>
      <c r="AP134" s="17"/>
      <c r="AQ134" s="129"/>
      <c r="AR134" s="130">
        <f t="shared" si="60"/>
        <v>0</v>
      </c>
      <c r="AS134" s="134">
        <f t="shared" si="61"/>
        <v>0</v>
      </c>
      <c r="AT134" s="131">
        <f>+IF($I$7="SI",'INPUTS Y LISTAS'!$B$31,0)</f>
        <v>0</v>
      </c>
      <c r="AU134" s="132"/>
      <c r="AV134" s="130">
        <f t="shared" si="62"/>
        <v>0</v>
      </c>
      <c r="AW134" s="134">
        <f t="shared" si="63"/>
        <v>0</v>
      </c>
      <c r="AX134" s="131">
        <f>+IF($I$7="SI",'INPUTS Y LISTAS'!$B$32,0)</f>
        <v>0</v>
      </c>
      <c r="AY134" s="132"/>
      <c r="AZ134" s="130">
        <f t="shared" si="64"/>
        <v>0</v>
      </c>
      <c r="BA134" s="134">
        <f t="shared" si="65"/>
        <v>0</v>
      </c>
      <c r="BB134" s="131">
        <f>+IF($I$7="SI",'INPUTS Y LISTAS'!$B$33,0)</f>
        <v>0</v>
      </c>
      <c r="BC134" s="132"/>
      <c r="BD134" s="130">
        <f t="shared" si="66"/>
        <v>0</v>
      </c>
      <c r="BE134" s="134">
        <f t="shared" si="67"/>
        <v>0</v>
      </c>
      <c r="BF134" s="136">
        <f t="shared" si="68"/>
        <v>0</v>
      </c>
    </row>
    <row r="135" spans="3:58" ht="15.75" outlineLevel="2" x14ac:dyDescent="0.2">
      <c r="C135" s="14">
        <f t="shared" si="69"/>
        <v>121</v>
      </c>
      <c r="D135" s="88"/>
      <c r="E135" s="87"/>
      <c r="F135" s="70"/>
      <c r="G135" s="83"/>
      <c r="H135" s="84"/>
      <c r="I135" s="85"/>
      <c r="J135" s="71"/>
      <c r="K135" s="72"/>
      <c r="L135" s="86"/>
      <c r="M135" s="15" t="str">
        <f>IF(G135="","",IF(L135="SI",G135*(1+'INPUTS Y LISTAS'!$B$15),'Modelo Estadistico'!G135))</f>
        <v/>
      </c>
      <c r="N135" s="15" t="str">
        <f>IF(H135="","",IF(L135="SI",H135*(1+'INPUTS Y LISTAS'!$B$15),'Modelo Estadistico'!H135))</f>
        <v/>
      </c>
      <c r="O135" s="15" t="str">
        <f>IF(I135="","",IF(L135="SI",I135*(1+'INPUTS Y LISTAS'!$B$15),'Modelo Estadistico'!I135))</f>
        <v/>
      </c>
      <c r="P135" s="15" t="str">
        <f>IF(J135="","",IF(L135="SI",J135*(1+'INPUTS Y LISTAS'!$B$15),'Modelo Estadistico'!J135))</f>
        <v/>
      </c>
      <c r="Q135" s="72"/>
      <c r="R135" s="29" t="str">
        <f t="shared" si="44"/>
        <v/>
      </c>
      <c r="S135" s="15" t="str">
        <f t="shared" si="45"/>
        <v/>
      </c>
      <c r="T135" s="15" t="str">
        <f t="shared" si="70"/>
        <v/>
      </c>
      <c r="U135" s="30" t="str">
        <f t="shared" si="71"/>
        <v/>
      </c>
      <c r="V135" s="28" t="str">
        <f t="shared" si="46"/>
        <v/>
      </c>
      <c r="W135" s="16" t="str">
        <f t="shared" si="47"/>
        <v/>
      </c>
      <c r="X135" s="16" t="str">
        <f t="shared" si="48"/>
        <v/>
      </c>
      <c r="Y135" s="16" t="str">
        <f t="shared" si="49"/>
        <v/>
      </c>
      <c r="Z135" s="28" t="str">
        <f t="shared" si="50"/>
        <v/>
      </c>
      <c r="AA135" s="16" t="str">
        <f t="shared" si="51"/>
        <v/>
      </c>
      <c r="AB135" s="16" t="str">
        <f t="shared" si="52"/>
        <v/>
      </c>
      <c r="AC135" s="16" t="str">
        <f>IF(Y135="Incluir Cotización",#REF!,"")</f>
        <v/>
      </c>
      <c r="AD135" s="66" t="str">
        <f t="shared" si="53"/>
        <v/>
      </c>
      <c r="AE135" s="42" t="str">
        <f t="shared" si="54"/>
        <v/>
      </c>
      <c r="AF135" s="42" t="str">
        <f t="shared" si="55"/>
        <v/>
      </c>
      <c r="AG135" s="42" t="str">
        <f t="shared" si="56"/>
        <v/>
      </c>
      <c r="AH135" s="42" t="str">
        <f t="shared" si="57"/>
        <v/>
      </c>
      <c r="AI135" s="42" t="str">
        <f t="shared" si="58"/>
        <v/>
      </c>
      <c r="AJ135" s="65">
        <f t="shared" si="59"/>
        <v>0</v>
      </c>
      <c r="AK135" s="74"/>
      <c r="AL135" s="41">
        <f t="shared" si="72"/>
        <v>0</v>
      </c>
      <c r="AM135" s="39">
        <f t="shared" si="73"/>
        <v>0</v>
      </c>
      <c r="AN135" s="40">
        <f t="shared" si="74"/>
        <v>0</v>
      </c>
      <c r="AO135" s="134">
        <f t="shared" si="75"/>
        <v>0</v>
      </c>
      <c r="AP135" s="17"/>
      <c r="AQ135" s="129"/>
      <c r="AR135" s="130">
        <f t="shared" si="60"/>
        <v>0</v>
      </c>
      <c r="AS135" s="134">
        <f t="shared" si="61"/>
        <v>0</v>
      </c>
      <c r="AT135" s="131">
        <f>+IF($I$7="SI",'INPUTS Y LISTAS'!$B$31,0)</f>
        <v>0</v>
      </c>
      <c r="AU135" s="132"/>
      <c r="AV135" s="130">
        <f t="shared" si="62"/>
        <v>0</v>
      </c>
      <c r="AW135" s="134">
        <f t="shared" si="63"/>
        <v>0</v>
      </c>
      <c r="AX135" s="131">
        <f>+IF($I$7="SI",'INPUTS Y LISTAS'!$B$32,0)</f>
        <v>0</v>
      </c>
      <c r="AY135" s="132"/>
      <c r="AZ135" s="130">
        <f t="shared" si="64"/>
        <v>0</v>
      </c>
      <c r="BA135" s="134">
        <f t="shared" si="65"/>
        <v>0</v>
      </c>
      <c r="BB135" s="131">
        <f>+IF($I$7="SI",'INPUTS Y LISTAS'!$B$33,0)</f>
        <v>0</v>
      </c>
      <c r="BC135" s="132"/>
      <c r="BD135" s="130">
        <f t="shared" si="66"/>
        <v>0</v>
      </c>
      <c r="BE135" s="134">
        <f t="shared" si="67"/>
        <v>0</v>
      </c>
      <c r="BF135" s="136">
        <f t="shared" si="68"/>
        <v>0</v>
      </c>
    </row>
    <row r="136" spans="3:58" ht="15.75" outlineLevel="2" x14ac:dyDescent="0.2">
      <c r="C136" s="14">
        <f t="shared" si="69"/>
        <v>122</v>
      </c>
      <c r="D136" s="88"/>
      <c r="E136" s="87"/>
      <c r="F136" s="70"/>
      <c r="G136" s="83"/>
      <c r="H136" s="84"/>
      <c r="I136" s="85"/>
      <c r="J136" s="71"/>
      <c r="K136" s="72"/>
      <c r="L136" s="86"/>
      <c r="M136" s="15" t="str">
        <f>IF(G136="","",IF(L136="SI",G136*(1+'INPUTS Y LISTAS'!$B$15),'Modelo Estadistico'!G136))</f>
        <v/>
      </c>
      <c r="N136" s="15" t="str">
        <f>IF(H136="","",IF(L136="SI",H136*(1+'INPUTS Y LISTAS'!$B$15),'Modelo Estadistico'!H136))</f>
        <v/>
      </c>
      <c r="O136" s="15" t="str">
        <f>IF(I136="","",IF(L136="SI",I136*(1+'INPUTS Y LISTAS'!$B$15),'Modelo Estadistico'!I136))</f>
        <v/>
      </c>
      <c r="P136" s="15" t="str">
        <f>IF(J136="","",IF(L136="SI",J136*(1+'INPUTS Y LISTAS'!$B$15),'Modelo Estadistico'!J136))</f>
        <v/>
      </c>
      <c r="Q136" s="72"/>
      <c r="R136" s="29" t="str">
        <f t="shared" si="44"/>
        <v/>
      </c>
      <c r="S136" s="15" t="str">
        <f t="shared" si="45"/>
        <v/>
      </c>
      <c r="T136" s="15" t="str">
        <f t="shared" si="70"/>
        <v/>
      </c>
      <c r="U136" s="30" t="str">
        <f t="shared" si="71"/>
        <v/>
      </c>
      <c r="V136" s="28" t="str">
        <f t="shared" si="46"/>
        <v/>
      </c>
      <c r="W136" s="16" t="str">
        <f t="shared" si="47"/>
        <v/>
      </c>
      <c r="X136" s="16" t="str">
        <f t="shared" si="48"/>
        <v/>
      </c>
      <c r="Y136" s="16" t="str">
        <f t="shared" si="49"/>
        <v/>
      </c>
      <c r="Z136" s="28" t="str">
        <f t="shared" si="50"/>
        <v/>
      </c>
      <c r="AA136" s="16" t="str">
        <f t="shared" si="51"/>
        <v/>
      </c>
      <c r="AB136" s="16" t="str">
        <f t="shared" si="52"/>
        <v/>
      </c>
      <c r="AC136" s="16" t="str">
        <f>IF(Y136="Incluir Cotización",#REF!,"")</f>
        <v/>
      </c>
      <c r="AD136" s="66" t="str">
        <f t="shared" si="53"/>
        <v/>
      </c>
      <c r="AE136" s="42" t="str">
        <f t="shared" si="54"/>
        <v/>
      </c>
      <c r="AF136" s="42" t="str">
        <f t="shared" si="55"/>
        <v/>
      </c>
      <c r="AG136" s="42" t="str">
        <f t="shared" si="56"/>
        <v/>
      </c>
      <c r="AH136" s="42" t="str">
        <f t="shared" si="57"/>
        <v/>
      </c>
      <c r="AI136" s="42" t="str">
        <f t="shared" si="58"/>
        <v/>
      </c>
      <c r="AJ136" s="65">
        <f t="shared" si="59"/>
        <v>0</v>
      </c>
      <c r="AK136" s="74"/>
      <c r="AL136" s="41">
        <f t="shared" si="72"/>
        <v>0</v>
      </c>
      <c r="AM136" s="39">
        <f t="shared" si="73"/>
        <v>0</v>
      </c>
      <c r="AN136" s="40">
        <f t="shared" si="74"/>
        <v>0</v>
      </c>
      <c r="AO136" s="134">
        <f t="shared" si="75"/>
        <v>0</v>
      </c>
      <c r="AP136" s="17"/>
      <c r="AQ136" s="129"/>
      <c r="AR136" s="130">
        <f t="shared" si="60"/>
        <v>0</v>
      </c>
      <c r="AS136" s="134">
        <f t="shared" si="61"/>
        <v>0</v>
      </c>
      <c r="AT136" s="131">
        <f>+IF($I$7="SI",'INPUTS Y LISTAS'!$B$31,0)</f>
        <v>0</v>
      </c>
      <c r="AU136" s="132"/>
      <c r="AV136" s="130">
        <f t="shared" si="62"/>
        <v>0</v>
      </c>
      <c r="AW136" s="134">
        <f t="shared" si="63"/>
        <v>0</v>
      </c>
      <c r="AX136" s="131">
        <f>+IF($I$7="SI",'INPUTS Y LISTAS'!$B$32,0)</f>
        <v>0</v>
      </c>
      <c r="AY136" s="132"/>
      <c r="AZ136" s="130">
        <f t="shared" si="64"/>
        <v>0</v>
      </c>
      <c r="BA136" s="134">
        <f t="shared" si="65"/>
        <v>0</v>
      </c>
      <c r="BB136" s="131">
        <f>+IF($I$7="SI",'INPUTS Y LISTAS'!$B$33,0)</f>
        <v>0</v>
      </c>
      <c r="BC136" s="132"/>
      <c r="BD136" s="130">
        <f t="shared" si="66"/>
        <v>0</v>
      </c>
      <c r="BE136" s="134">
        <f t="shared" si="67"/>
        <v>0</v>
      </c>
      <c r="BF136" s="136">
        <f t="shared" si="68"/>
        <v>0</v>
      </c>
    </row>
    <row r="137" spans="3:58" ht="15.75" outlineLevel="2" x14ac:dyDescent="0.2">
      <c r="C137" s="14">
        <f t="shared" si="69"/>
        <v>123</v>
      </c>
      <c r="D137" s="88"/>
      <c r="E137" s="87"/>
      <c r="F137" s="70"/>
      <c r="G137" s="83"/>
      <c r="H137" s="84"/>
      <c r="I137" s="85"/>
      <c r="J137" s="71"/>
      <c r="K137" s="72"/>
      <c r="L137" s="86"/>
      <c r="M137" s="15" t="str">
        <f>IF(G137="","",IF(L137="SI",G137*(1+'INPUTS Y LISTAS'!$B$15),'Modelo Estadistico'!G137))</f>
        <v/>
      </c>
      <c r="N137" s="15" t="str">
        <f>IF(H137="","",IF(L137="SI",H137*(1+'INPUTS Y LISTAS'!$B$15),'Modelo Estadistico'!H137))</f>
        <v/>
      </c>
      <c r="O137" s="15" t="str">
        <f>IF(I137="","",IF(L137="SI",I137*(1+'INPUTS Y LISTAS'!$B$15),'Modelo Estadistico'!I137))</f>
        <v/>
      </c>
      <c r="P137" s="15" t="str">
        <f>IF(J137="","",IF(L137="SI",J137*(1+'INPUTS Y LISTAS'!$B$15),'Modelo Estadistico'!J137))</f>
        <v/>
      </c>
      <c r="Q137" s="72"/>
      <c r="R137" s="29" t="str">
        <f t="shared" si="44"/>
        <v/>
      </c>
      <c r="S137" s="15" t="str">
        <f t="shared" si="45"/>
        <v/>
      </c>
      <c r="T137" s="15" t="str">
        <f t="shared" si="70"/>
        <v/>
      </c>
      <c r="U137" s="30" t="str">
        <f t="shared" si="71"/>
        <v/>
      </c>
      <c r="V137" s="28" t="str">
        <f t="shared" si="46"/>
        <v/>
      </c>
      <c r="W137" s="16" t="str">
        <f t="shared" si="47"/>
        <v/>
      </c>
      <c r="X137" s="16" t="str">
        <f t="shared" si="48"/>
        <v/>
      </c>
      <c r="Y137" s="16" t="str">
        <f t="shared" si="49"/>
        <v/>
      </c>
      <c r="Z137" s="28" t="str">
        <f t="shared" si="50"/>
        <v/>
      </c>
      <c r="AA137" s="16" t="str">
        <f t="shared" si="51"/>
        <v/>
      </c>
      <c r="AB137" s="16" t="str">
        <f t="shared" si="52"/>
        <v/>
      </c>
      <c r="AC137" s="16" t="str">
        <f>IF(Y137="Incluir Cotización",#REF!,"")</f>
        <v/>
      </c>
      <c r="AD137" s="66" t="str">
        <f t="shared" si="53"/>
        <v/>
      </c>
      <c r="AE137" s="42" t="str">
        <f t="shared" si="54"/>
        <v/>
      </c>
      <c r="AF137" s="42" t="str">
        <f t="shared" si="55"/>
        <v/>
      </c>
      <c r="AG137" s="42" t="str">
        <f t="shared" si="56"/>
        <v/>
      </c>
      <c r="AH137" s="42" t="str">
        <f t="shared" si="57"/>
        <v/>
      </c>
      <c r="AI137" s="42" t="str">
        <f t="shared" si="58"/>
        <v/>
      </c>
      <c r="AJ137" s="65">
        <f t="shared" si="59"/>
        <v>0</v>
      </c>
      <c r="AK137" s="74"/>
      <c r="AL137" s="41">
        <f t="shared" si="72"/>
        <v>0</v>
      </c>
      <c r="AM137" s="39">
        <f t="shared" si="73"/>
        <v>0</v>
      </c>
      <c r="AN137" s="40">
        <f t="shared" si="74"/>
        <v>0</v>
      </c>
      <c r="AO137" s="134">
        <f t="shared" si="75"/>
        <v>0</v>
      </c>
      <c r="AP137" s="17"/>
      <c r="AQ137" s="129"/>
      <c r="AR137" s="130">
        <f t="shared" si="60"/>
        <v>0</v>
      </c>
      <c r="AS137" s="134">
        <f t="shared" si="61"/>
        <v>0</v>
      </c>
      <c r="AT137" s="131">
        <f>+IF($I$7="SI",'INPUTS Y LISTAS'!$B$31,0)</f>
        <v>0</v>
      </c>
      <c r="AU137" s="132"/>
      <c r="AV137" s="130">
        <f t="shared" si="62"/>
        <v>0</v>
      </c>
      <c r="AW137" s="134">
        <f t="shared" si="63"/>
        <v>0</v>
      </c>
      <c r="AX137" s="131">
        <f>+IF($I$7="SI",'INPUTS Y LISTAS'!$B$32,0)</f>
        <v>0</v>
      </c>
      <c r="AY137" s="132"/>
      <c r="AZ137" s="130">
        <f t="shared" si="64"/>
        <v>0</v>
      </c>
      <c r="BA137" s="134">
        <f t="shared" si="65"/>
        <v>0</v>
      </c>
      <c r="BB137" s="131">
        <f>+IF($I$7="SI",'INPUTS Y LISTAS'!$B$33,0)</f>
        <v>0</v>
      </c>
      <c r="BC137" s="132"/>
      <c r="BD137" s="130">
        <f t="shared" si="66"/>
        <v>0</v>
      </c>
      <c r="BE137" s="134">
        <f t="shared" si="67"/>
        <v>0</v>
      </c>
      <c r="BF137" s="136">
        <f t="shared" si="68"/>
        <v>0</v>
      </c>
    </row>
    <row r="138" spans="3:58" ht="15.75" outlineLevel="2" x14ac:dyDescent="0.2">
      <c r="C138" s="14">
        <f t="shared" si="69"/>
        <v>124</v>
      </c>
      <c r="D138" s="88"/>
      <c r="E138" s="87"/>
      <c r="F138" s="70"/>
      <c r="G138" s="83"/>
      <c r="H138" s="84"/>
      <c r="I138" s="85"/>
      <c r="J138" s="71"/>
      <c r="K138" s="72"/>
      <c r="L138" s="86"/>
      <c r="M138" s="15" t="str">
        <f>IF(G138="","",IF(L138="SI",G138*(1+'INPUTS Y LISTAS'!$B$15),'Modelo Estadistico'!G138))</f>
        <v/>
      </c>
      <c r="N138" s="15" t="str">
        <f>IF(H138="","",IF(L138="SI",H138*(1+'INPUTS Y LISTAS'!$B$15),'Modelo Estadistico'!H138))</f>
        <v/>
      </c>
      <c r="O138" s="15" t="str">
        <f>IF(I138="","",IF(L138="SI",I138*(1+'INPUTS Y LISTAS'!$B$15),'Modelo Estadistico'!I138))</f>
        <v/>
      </c>
      <c r="P138" s="15" t="str">
        <f>IF(J138="","",IF(L138="SI",J138*(1+'INPUTS Y LISTAS'!$B$15),'Modelo Estadistico'!J138))</f>
        <v/>
      </c>
      <c r="Q138" s="72"/>
      <c r="R138" s="29" t="str">
        <f t="shared" si="44"/>
        <v/>
      </c>
      <c r="S138" s="15" t="str">
        <f t="shared" si="45"/>
        <v/>
      </c>
      <c r="T138" s="15" t="str">
        <f t="shared" si="70"/>
        <v/>
      </c>
      <c r="U138" s="30" t="str">
        <f t="shared" si="71"/>
        <v/>
      </c>
      <c r="V138" s="28" t="str">
        <f t="shared" si="46"/>
        <v/>
      </c>
      <c r="W138" s="16" t="str">
        <f t="shared" si="47"/>
        <v/>
      </c>
      <c r="X138" s="16" t="str">
        <f t="shared" si="48"/>
        <v/>
      </c>
      <c r="Y138" s="16" t="str">
        <f t="shared" si="49"/>
        <v/>
      </c>
      <c r="Z138" s="28" t="str">
        <f t="shared" si="50"/>
        <v/>
      </c>
      <c r="AA138" s="16" t="str">
        <f t="shared" si="51"/>
        <v/>
      </c>
      <c r="AB138" s="16" t="str">
        <f t="shared" si="52"/>
        <v/>
      </c>
      <c r="AC138" s="16" t="str">
        <f>IF(Y138="Incluir Cotización",#REF!,"")</f>
        <v/>
      </c>
      <c r="AD138" s="66" t="str">
        <f t="shared" si="53"/>
        <v/>
      </c>
      <c r="AE138" s="42" t="str">
        <f t="shared" si="54"/>
        <v/>
      </c>
      <c r="AF138" s="42" t="str">
        <f t="shared" si="55"/>
        <v/>
      </c>
      <c r="AG138" s="42" t="str">
        <f t="shared" si="56"/>
        <v/>
      </c>
      <c r="AH138" s="42" t="str">
        <f t="shared" si="57"/>
        <v/>
      </c>
      <c r="AI138" s="42" t="str">
        <f t="shared" si="58"/>
        <v/>
      </c>
      <c r="AJ138" s="65">
        <f t="shared" si="59"/>
        <v>0</v>
      </c>
      <c r="AK138" s="74"/>
      <c r="AL138" s="41">
        <f t="shared" si="72"/>
        <v>0</v>
      </c>
      <c r="AM138" s="39">
        <f t="shared" si="73"/>
        <v>0</v>
      </c>
      <c r="AN138" s="40">
        <f t="shared" si="74"/>
        <v>0</v>
      </c>
      <c r="AO138" s="134">
        <f t="shared" si="75"/>
        <v>0</v>
      </c>
      <c r="AP138" s="17"/>
      <c r="AQ138" s="129"/>
      <c r="AR138" s="130">
        <f t="shared" si="60"/>
        <v>0</v>
      </c>
      <c r="AS138" s="134">
        <f t="shared" si="61"/>
        <v>0</v>
      </c>
      <c r="AT138" s="131">
        <f>+IF($I$7="SI",'INPUTS Y LISTAS'!$B$31,0)</f>
        <v>0</v>
      </c>
      <c r="AU138" s="132"/>
      <c r="AV138" s="130">
        <f t="shared" si="62"/>
        <v>0</v>
      </c>
      <c r="AW138" s="134">
        <f t="shared" si="63"/>
        <v>0</v>
      </c>
      <c r="AX138" s="131">
        <f>+IF($I$7="SI",'INPUTS Y LISTAS'!$B$32,0)</f>
        <v>0</v>
      </c>
      <c r="AY138" s="132"/>
      <c r="AZ138" s="130">
        <f t="shared" si="64"/>
        <v>0</v>
      </c>
      <c r="BA138" s="134">
        <f t="shared" si="65"/>
        <v>0</v>
      </c>
      <c r="BB138" s="131">
        <f>+IF($I$7="SI",'INPUTS Y LISTAS'!$B$33,0)</f>
        <v>0</v>
      </c>
      <c r="BC138" s="132"/>
      <c r="BD138" s="130">
        <f t="shared" si="66"/>
        <v>0</v>
      </c>
      <c r="BE138" s="134">
        <f t="shared" si="67"/>
        <v>0</v>
      </c>
      <c r="BF138" s="136">
        <f t="shared" si="68"/>
        <v>0</v>
      </c>
    </row>
    <row r="139" spans="3:58" ht="15.75" outlineLevel="2" x14ac:dyDescent="0.2">
      <c r="C139" s="14">
        <f t="shared" si="69"/>
        <v>125</v>
      </c>
      <c r="D139" s="88"/>
      <c r="E139" s="87"/>
      <c r="F139" s="70"/>
      <c r="G139" s="83"/>
      <c r="H139" s="84"/>
      <c r="I139" s="85"/>
      <c r="J139" s="71"/>
      <c r="K139" s="72"/>
      <c r="L139" s="86"/>
      <c r="M139" s="15" t="str">
        <f>IF(G139="","",IF(L139="SI",G139*(1+'INPUTS Y LISTAS'!$B$15),'Modelo Estadistico'!G139))</f>
        <v/>
      </c>
      <c r="N139" s="15" t="str">
        <f>IF(H139="","",IF(L139="SI",H139*(1+'INPUTS Y LISTAS'!$B$15),'Modelo Estadistico'!H139))</f>
        <v/>
      </c>
      <c r="O139" s="15" t="str">
        <f>IF(I139="","",IF(L139="SI",I139*(1+'INPUTS Y LISTAS'!$B$15),'Modelo Estadistico'!I139))</f>
        <v/>
      </c>
      <c r="P139" s="15" t="str">
        <f>IF(J139="","",IF(L139="SI",J139*(1+'INPUTS Y LISTAS'!$B$15),'Modelo Estadistico'!J139))</f>
        <v/>
      </c>
      <c r="Q139" s="72"/>
      <c r="R139" s="29" t="str">
        <f t="shared" si="44"/>
        <v/>
      </c>
      <c r="S139" s="15" t="str">
        <f t="shared" si="45"/>
        <v/>
      </c>
      <c r="T139" s="15" t="str">
        <f t="shared" si="70"/>
        <v/>
      </c>
      <c r="U139" s="30" t="str">
        <f t="shared" si="71"/>
        <v/>
      </c>
      <c r="V139" s="28" t="str">
        <f t="shared" si="46"/>
        <v/>
      </c>
      <c r="W139" s="16" t="str">
        <f t="shared" si="47"/>
        <v/>
      </c>
      <c r="X139" s="16" t="str">
        <f t="shared" si="48"/>
        <v/>
      </c>
      <c r="Y139" s="16" t="str">
        <f t="shared" si="49"/>
        <v/>
      </c>
      <c r="Z139" s="28" t="str">
        <f t="shared" si="50"/>
        <v/>
      </c>
      <c r="AA139" s="16" t="str">
        <f t="shared" si="51"/>
        <v/>
      </c>
      <c r="AB139" s="16" t="str">
        <f t="shared" si="52"/>
        <v/>
      </c>
      <c r="AC139" s="16" t="str">
        <f>IF(Y139="Incluir Cotización",#REF!,"")</f>
        <v/>
      </c>
      <c r="AD139" s="66" t="str">
        <f t="shared" si="53"/>
        <v/>
      </c>
      <c r="AE139" s="42" t="str">
        <f t="shared" si="54"/>
        <v/>
      </c>
      <c r="AF139" s="42" t="str">
        <f t="shared" si="55"/>
        <v/>
      </c>
      <c r="AG139" s="42" t="str">
        <f t="shared" si="56"/>
        <v/>
      </c>
      <c r="AH139" s="42" t="str">
        <f t="shared" si="57"/>
        <v/>
      </c>
      <c r="AI139" s="42" t="str">
        <f t="shared" si="58"/>
        <v/>
      </c>
      <c r="AJ139" s="65">
        <f t="shared" si="59"/>
        <v>0</v>
      </c>
      <c r="AK139" s="74"/>
      <c r="AL139" s="41">
        <f t="shared" si="72"/>
        <v>0</v>
      </c>
      <c r="AM139" s="39">
        <f t="shared" si="73"/>
        <v>0</v>
      </c>
      <c r="AN139" s="40">
        <f t="shared" si="74"/>
        <v>0</v>
      </c>
      <c r="AO139" s="134">
        <f t="shared" si="75"/>
        <v>0</v>
      </c>
      <c r="AP139" s="17"/>
      <c r="AQ139" s="129"/>
      <c r="AR139" s="130">
        <f t="shared" si="60"/>
        <v>0</v>
      </c>
      <c r="AS139" s="134">
        <f t="shared" si="61"/>
        <v>0</v>
      </c>
      <c r="AT139" s="131">
        <f>+IF($I$7="SI",'INPUTS Y LISTAS'!$B$31,0)</f>
        <v>0</v>
      </c>
      <c r="AU139" s="132"/>
      <c r="AV139" s="130">
        <f t="shared" si="62"/>
        <v>0</v>
      </c>
      <c r="AW139" s="134">
        <f t="shared" si="63"/>
        <v>0</v>
      </c>
      <c r="AX139" s="131">
        <f>+IF($I$7="SI",'INPUTS Y LISTAS'!$B$32,0)</f>
        <v>0</v>
      </c>
      <c r="AY139" s="132"/>
      <c r="AZ139" s="130">
        <f t="shared" si="64"/>
        <v>0</v>
      </c>
      <c r="BA139" s="134">
        <f t="shared" si="65"/>
        <v>0</v>
      </c>
      <c r="BB139" s="131">
        <f>+IF($I$7="SI",'INPUTS Y LISTAS'!$B$33,0)</f>
        <v>0</v>
      </c>
      <c r="BC139" s="132"/>
      <c r="BD139" s="130">
        <f t="shared" si="66"/>
        <v>0</v>
      </c>
      <c r="BE139" s="134">
        <f t="shared" si="67"/>
        <v>0</v>
      </c>
      <c r="BF139" s="136">
        <f t="shared" si="68"/>
        <v>0</v>
      </c>
    </row>
    <row r="140" spans="3:58" ht="15.75" outlineLevel="2" x14ac:dyDescent="0.2">
      <c r="C140" s="14">
        <f t="shared" si="69"/>
        <v>126</v>
      </c>
      <c r="D140" s="88"/>
      <c r="E140" s="87"/>
      <c r="F140" s="70"/>
      <c r="G140" s="83"/>
      <c r="H140" s="84"/>
      <c r="I140" s="85"/>
      <c r="J140" s="71"/>
      <c r="K140" s="72"/>
      <c r="L140" s="86"/>
      <c r="M140" s="15" t="str">
        <f>IF(G140="","",IF(L140="SI",G140*(1+'INPUTS Y LISTAS'!$B$15),'Modelo Estadistico'!G140))</f>
        <v/>
      </c>
      <c r="N140" s="15" t="str">
        <f>IF(H140="","",IF(L140="SI",H140*(1+'INPUTS Y LISTAS'!$B$15),'Modelo Estadistico'!H140))</f>
        <v/>
      </c>
      <c r="O140" s="15" t="str">
        <f>IF(I140="","",IF(L140="SI",I140*(1+'INPUTS Y LISTAS'!$B$15),'Modelo Estadistico'!I140))</f>
        <v/>
      </c>
      <c r="P140" s="15" t="str">
        <f>IF(J140="","",IF(L140="SI",J140*(1+'INPUTS Y LISTAS'!$B$15),'Modelo Estadistico'!J140))</f>
        <v/>
      </c>
      <c r="Q140" s="72"/>
      <c r="R140" s="29" t="str">
        <f t="shared" si="44"/>
        <v/>
      </c>
      <c r="S140" s="15" t="str">
        <f t="shared" si="45"/>
        <v/>
      </c>
      <c r="T140" s="15" t="str">
        <f t="shared" si="70"/>
        <v/>
      </c>
      <c r="U140" s="30" t="str">
        <f t="shared" si="71"/>
        <v/>
      </c>
      <c r="V140" s="28" t="str">
        <f t="shared" si="46"/>
        <v/>
      </c>
      <c r="W140" s="16" t="str">
        <f t="shared" si="47"/>
        <v/>
      </c>
      <c r="X140" s="16" t="str">
        <f t="shared" si="48"/>
        <v/>
      </c>
      <c r="Y140" s="16" t="str">
        <f t="shared" si="49"/>
        <v/>
      </c>
      <c r="Z140" s="28" t="str">
        <f t="shared" si="50"/>
        <v/>
      </c>
      <c r="AA140" s="16" t="str">
        <f t="shared" si="51"/>
        <v/>
      </c>
      <c r="AB140" s="16" t="str">
        <f t="shared" si="52"/>
        <v/>
      </c>
      <c r="AC140" s="16" t="str">
        <f>IF(Y140="Incluir Cotización",#REF!,"")</f>
        <v/>
      </c>
      <c r="AD140" s="66" t="str">
        <f t="shared" si="53"/>
        <v/>
      </c>
      <c r="AE140" s="42" t="str">
        <f t="shared" si="54"/>
        <v/>
      </c>
      <c r="AF140" s="42" t="str">
        <f t="shared" si="55"/>
        <v/>
      </c>
      <c r="AG140" s="42" t="str">
        <f t="shared" si="56"/>
        <v/>
      </c>
      <c r="AH140" s="42" t="str">
        <f t="shared" si="57"/>
        <v/>
      </c>
      <c r="AI140" s="42" t="str">
        <f t="shared" si="58"/>
        <v/>
      </c>
      <c r="AJ140" s="65">
        <f t="shared" si="59"/>
        <v>0</v>
      </c>
      <c r="AK140" s="74"/>
      <c r="AL140" s="41">
        <f t="shared" si="72"/>
        <v>0</v>
      </c>
      <c r="AM140" s="39">
        <f t="shared" si="73"/>
        <v>0</v>
      </c>
      <c r="AN140" s="40">
        <f t="shared" si="74"/>
        <v>0</v>
      </c>
      <c r="AO140" s="134">
        <f t="shared" si="75"/>
        <v>0</v>
      </c>
      <c r="AP140" s="17"/>
      <c r="AQ140" s="129"/>
      <c r="AR140" s="130">
        <f t="shared" si="60"/>
        <v>0</v>
      </c>
      <c r="AS140" s="134">
        <f t="shared" si="61"/>
        <v>0</v>
      </c>
      <c r="AT140" s="131">
        <f>+IF($I$7="SI",'INPUTS Y LISTAS'!$B$31,0)</f>
        <v>0</v>
      </c>
      <c r="AU140" s="132"/>
      <c r="AV140" s="130">
        <f t="shared" si="62"/>
        <v>0</v>
      </c>
      <c r="AW140" s="134">
        <f t="shared" si="63"/>
        <v>0</v>
      </c>
      <c r="AX140" s="131">
        <f>+IF($I$7="SI",'INPUTS Y LISTAS'!$B$32,0)</f>
        <v>0</v>
      </c>
      <c r="AY140" s="132"/>
      <c r="AZ140" s="130">
        <f t="shared" si="64"/>
        <v>0</v>
      </c>
      <c r="BA140" s="134">
        <f t="shared" si="65"/>
        <v>0</v>
      </c>
      <c r="BB140" s="131">
        <f>+IF($I$7="SI",'INPUTS Y LISTAS'!$B$33,0)</f>
        <v>0</v>
      </c>
      <c r="BC140" s="132"/>
      <c r="BD140" s="130">
        <f t="shared" si="66"/>
        <v>0</v>
      </c>
      <c r="BE140" s="134">
        <f t="shared" si="67"/>
        <v>0</v>
      </c>
      <c r="BF140" s="136">
        <f t="shared" si="68"/>
        <v>0</v>
      </c>
    </row>
    <row r="141" spans="3:58" ht="15.75" outlineLevel="2" x14ac:dyDescent="0.2">
      <c r="C141" s="14">
        <f t="shared" si="69"/>
        <v>127</v>
      </c>
      <c r="D141" s="88"/>
      <c r="E141" s="87"/>
      <c r="F141" s="70"/>
      <c r="G141" s="83"/>
      <c r="H141" s="84"/>
      <c r="I141" s="85"/>
      <c r="J141" s="71"/>
      <c r="K141" s="72"/>
      <c r="L141" s="86"/>
      <c r="M141" s="15" t="str">
        <f>IF(G141="","",IF(L141="SI",G141*(1+'INPUTS Y LISTAS'!$B$15),'Modelo Estadistico'!G141))</f>
        <v/>
      </c>
      <c r="N141" s="15" t="str">
        <f>IF(H141="","",IF(L141="SI",H141*(1+'INPUTS Y LISTAS'!$B$15),'Modelo Estadistico'!H141))</f>
        <v/>
      </c>
      <c r="O141" s="15" t="str">
        <f>IF(I141="","",IF(L141="SI",I141*(1+'INPUTS Y LISTAS'!$B$15),'Modelo Estadistico'!I141))</f>
        <v/>
      </c>
      <c r="P141" s="15" t="str">
        <f>IF(J141="","",IF(L141="SI",J141*(1+'INPUTS Y LISTAS'!$B$15),'Modelo Estadistico'!J141))</f>
        <v/>
      </c>
      <c r="Q141" s="72"/>
      <c r="R141" s="29" t="str">
        <f t="shared" si="44"/>
        <v/>
      </c>
      <c r="S141" s="15" t="str">
        <f t="shared" si="45"/>
        <v/>
      </c>
      <c r="T141" s="15" t="str">
        <f t="shared" si="70"/>
        <v/>
      </c>
      <c r="U141" s="30" t="str">
        <f t="shared" si="71"/>
        <v/>
      </c>
      <c r="V141" s="28" t="str">
        <f t="shared" si="46"/>
        <v/>
      </c>
      <c r="W141" s="16" t="str">
        <f t="shared" si="47"/>
        <v/>
      </c>
      <c r="X141" s="16" t="str">
        <f t="shared" si="48"/>
        <v/>
      </c>
      <c r="Y141" s="16" t="str">
        <f t="shared" si="49"/>
        <v/>
      </c>
      <c r="Z141" s="28" t="str">
        <f t="shared" si="50"/>
        <v/>
      </c>
      <c r="AA141" s="16" t="str">
        <f t="shared" si="51"/>
        <v/>
      </c>
      <c r="AB141" s="16" t="str">
        <f t="shared" si="52"/>
        <v/>
      </c>
      <c r="AC141" s="16" t="str">
        <f>IF(Y141="Incluir Cotización",#REF!,"")</f>
        <v/>
      </c>
      <c r="AD141" s="66" t="str">
        <f t="shared" si="53"/>
        <v/>
      </c>
      <c r="AE141" s="42" t="str">
        <f t="shared" si="54"/>
        <v/>
      </c>
      <c r="AF141" s="42" t="str">
        <f t="shared" si="55"/>
        <v/>
      </c>
      <c r="AG141" s="42" t="str">
        <f t="shared" si="56"/>
        <v/>
      </c>
      <c r="AH141" s="42" t="str">
        <f t="shared" si="57"/>
        <v/>
      </c>
      <c r="AI141" s="42" t="str">
        <f t="shared" si="58"/>
        <v/>
      </c>
      <c r="AJ141" s="65">
        <f t="shared" si="59"/>
        <v>0</v>
      </c>
      <c r="AK141" s="74"/>
      <c r="AL141" s="41">
        <f t="shared" si="72"/>
        <v>0</v>
      </c>
      <c r="AM141" s="39">
        <f t="shared" si="73"/>
        <v>0</v>
      </c>
      <c r="AN141" s="40">
        <f t="shared" si="74"/>
        <v>0</v>
      </c>
      <c r="AO141" s="134">
        <f t="shared" si="75"/>
        <v>0</v>
      </c>
      <c r="AP141" s="17"/>
      <c r="AQ141" s="129"/>
      <c r="AR141" s="130">
        <f t="shared" si="60"/>
        <v>0</v>
      </c>
      <c r="AS141" s="134">
        <f t="shared" si="61"/>
        <v>0</v>
      </c>
      <c r="AT141" s="131">
        <f>+IF($I$7="SI",'INPUTS Y LISTAS'!$B$31,0)</f>
        <v>0</v>
      </c>
      <c r="AU141" s="132"/>
      <c r="AV141" s="130">
        <f t="shared" si="62"/>
        <v>0</v>
      </c>
      <c r="AW141" s="134">
        <f t="shared" si="63"/>
        <v>0</v>
      </c>
      <c r="AX141" s="131">
        <f>+IF($I$7="SI",'INPUTS Y LISTAS'!$B$32,0)</f>
        <v>0</v>
      </c>
      <c r="AY141" s="132"/>
      <c r="AZ141" s="130">
        <f t="shared" si="64"/>
        <v>0</v>
      </c>
      <c r="BA141" s="134">
        <f t="shared" si="65"/>
        <v>0</v>
      </c>
      <c r="BB141" s="131">
        <f>+IF($I$7="SI",'INPUTS Y LISTAS'!$B$33,0)</f>
        <v>0</v>
      </c>
      <c r="BC141" s="132"/>
      <c r="BD141" s="130">
        <f t="shared" si="66"/>
        <v>0</v>
      </c>
      <c r="BE141" s="134">
        <f t="shared" si="67"/>
        <v>0</v>
      </c>
      <c r="BF141" s="136">
        <f t="shared" si="68"/>
        <v>0</v>
      </c>
    </row>
    <row r="142" spans="3:58" ht="15.75" outlineLevel="2" x14ac:dyDescent="0.2">
      <c r="C142" s="14">
        <f t="shared" si="69"/>
        <v>128</v>
      </c>
      <c r="D142" s="88"/>
      <c r="E142" s="87"/>
      <c r="F142" s="70"/>
      <c r="G142" s="83"/>
      <c r="H142" s="84"/>
      <c r="I142" s="85"/>
      <c r="J142" s="71"/>
      <c r="K142" s="72"/>
      <c r="L142" s="86"/>
      <c r="M142" s="15" t="str">
        <f>IF(G142="","",IF(L142="SI",G142*(1+'INPUTS Y LISTAS'!$B$15),'Modelo Estadistico'!G142))</f>
        <v/>
      </c>
      <c r="N142" s="15" t="str">
        <f>IF(H142="","",IF(L142="SI",H142*(1+'INPUTS Y LISTAS'!$B$15),'Modelo Estadistico'!H142))</f>
        <v/>
      </c>
      <c r="O142" s="15" t="str">
        <f>IF(I142="","",IF(L142="SI",I142*(1+'INPUTS Y LISTAS'!$B$15),'Modelo Estadistico'!I142))</f>
        <v/>
      </c>
      <c r="P142" s="15" t="str">
        <f>IF(J142="","",IF(L142="SI",J142*(1+'INPUTS Y LISTAS'!$B$15),'Modelo Estadistico'!J142))</f>
        <v/>
      </c>
      <c r="Q142" s="72"/>
      <c r="R142" s="29" t="str">
        <f t="shared" si="44"/>
        <v/>
      </c>
      <c r="S142" s="15" t="str">
        <f t="shared" si="45"/>
        <v/>
      </c>
      <c r="T142" s="15" t="str">
        <f t="shared" si="70"/>
        <v/>
      </c>
      <c r="U142" s="30" t="str">
        <f t="shared" si="71"/>
        <v/>
      </c>
      <c r="V142" s="28" t="str">
        <f t="shared" si="46"/>
        <v/>
      </c>
      <c r="W142" s="16" t="str">
        <f t="shared" si="47"/>
        <v/>
      </c>
      <c r="X142" s="16" t="str">
        <f t="shared" si="48"/>
        <v/>
      </c>
      <c r="Y142" s="16" t="str">
        <f t="shared" si="49"/>
        <v/>
      </c>
      <c r="Z142" s="28" t="str">
        <f t="shared" si="50"/>
        <v/>
      </c>
      <c r="AA142" s="16" t="str">
        <f t="shared" si="51"/>
        <v/>
      </c>
      <c r="AB142" s="16" t="str">
        <f t="shared" si="52"/>
        <v/>
      </c>
      <c r="AC142" s="16" t="str">
        <f>IF(Y142="Incluir Cotización",#REF!,"")</f>
        <v/>
      </c>
      <c r="AD142" s="66" t="str">
        <f t="shared" si="53"/>
        <v/>
      </c>
      <c r="AE142" s="42" t="str">
        <f t="shared" si="54"/>
        <v/>
      </c>
      <c r="AF142" s="42" t="str">
        <f t="shared" si="55"/>
        <v/>
      </c>
      <c r="AG142" s="42" t="str">
        <f t="shared" si="56"/>
        <v/>
      </c>
      <c r="AH142" s="42" t="str">
        <f t="shared" si="57"/>
        <v/>
      </c>
      <c r="AI142" s="42" t="str">
        <f t="shared" si="58"/>
        <v/>
      </c>
      <c r="AJ142" s="65">
        <f t="shared" si="59"/>
        <v>0</v>
      </c>
      <c r="AK142" s="74"/>
      <c r="AL142" s="41">
        <f t="shared" si="72"/>
        <v>0</v>
      </c>
      <c r="AM142" s="39">
        <f t="shared" si="73"/>
        <v>0</v>
      </c>
      <c r="AN142" s="40">
        <f t="shared" si="74"/>
        <v>0</v>
      </c>
      <c r="AO142" s="134">
        <f t="shared" si="75"/>
        <v>0</v>
      </c>
      <c r="AP142" s="17"/>
      <c r="AQ142" s="129"/>
      <c r="AR142" s="130">
        <f t="shared" si="60"/>
        <v>0</v>
      </c>
      <c r="AS142" s="134">
        <f t="shared" si="61"/>
        <v>0</v>
      </c>
      <c r="AT142" s="131">
        <f>+IF($I$7="SI",'INPUTS Y LISTAS'!$B$31,0)</f>
        <v>0</v>
      </c>
      <c r="AU142" s="132"/>
      <c r="AV142" s="130">
        <f t="shared" si="62"/>
        <v>0</v>
      </c>
      <c r="AW142" s="134">
        <f t="shared" si="63"/>
        <v>0</v>
      </c>
      <c r="AX142" s="131">
        <f>+IF($I$7="SI",'INPUTS Y LISTAS'!$B$32,0)</f>
        <v>0</v>
      </c>
      <c r="AY142" s="132"/>
      <c r="AZ142" s="130">
        <f t="shared" si="64"/>
        <v>0</v>
      </c>
      <c r="BA142" s="134">
        <f t="shared" si="65"/>
        <v>0</v>
      </c>
      <c r="BB142" s="131">
        <f>+IF($I$7="SI",'INPUTS Y LISTAS'!$B$33,0)</f>
        <v>0</v>
      </c>
      <c r="BC142" s="132"/>
      <c r="BD142" s="130">
        <f t="shared" si="66"/>
        <v>0</v>
      </c>
      <c r="BE142" s="134">
        <f t="shared" si="67"/>
        <v>0</v>
      </c>
      <c r="BF142" s="136">
        <f t="shared" si="68"/>
        <v>0</v>
      </c>
    </row>
    <row r="143" spans="3:58" ht="15.75" outlineLevel="2" x14ac:dyDescent="0.2">
      <c r="C143" s="14">
        <f t="shared" si="69"/>
        <v>129</v>
      </c>
      <c r="D143" s="88"/>
      <c r="E143" s="87"/>
      <c r="F143" s="70"/>
      <c r="G143" s="83"/>
      <c r="H143" s="84"/>
      <c r="I143" s="85"/>
      <c r="J143" s="71"/>
      <c r="K143" s="72"/>
      <c r="L143" s="86"/>
      <c r="M143" s="15" t="str">
        <f>IF(G143="","",IF(L143="SI",G143*(1+'INPUTS Y LISTAS'!$B$15),'Modelo Estadistico'!G143))</f>
        <v/>
      </c>
      <c r="N143" s="15" t="str">
        <f>IF(H143="","",IF(L143="SI",H143*(1+'INPUTS Y LISTAS'!$B$15),'Modelo Estadistico'!H143))</f>
        <v/>
      </c>
      <c r="O143" s="15" t="str">
        <f>IF(I143="","",IF(L143="SI",I143*(1+'INPUTS Y LISTAS'!$B$15),'Modelo Estadistico'!I143))</f>
        <v/>
      </c>
      <c r="P143" s="15" t="str">
        <f>IF(J143="","",IF(L143="SI",J143*(1+'INPUTS Y LISTAS'!$B$15),'Modelo Estadistico'!J143))</f>
        <v/>
      </c>
      <c r="Q143" s="72"/>
      <c r="R143" s="29" t="str">
        <f t="shared" ref="R143:R206" si="76">IFERROR(AVERAGE(M143:P143),"")</f>
        <v/>
      </c>
      <c r="S143" s="15" t="str">
        <f t="shared" ref="S143:S206" si="77">IFERROR(STDEV(M143:P143),"")</f>
        <v/>
      </c>
      <c r="T143" s="15" t="str">
        <f t="shared" si="70"/>
        <v/>
      </c>
      <c r="U143" s="30" t="str">
        <f t="shared" si="71"/>
        <v/>
      </c>
      <c r="V143" s="28" t="str">
        <f t="shared" ref="V143:V206" si="78">IF(M143="","",IF(COUNT($M143:$P143)=1,"Incluir Cotización",IF(OR(M143&lt;$T143,M143&gt;$U143),"Excluir Cotización","Incluir Cotización")))</f>
        <v/>
      </c>
      <c r="W143" s="16" t="str">
        <f t="shared" ref="W143:W206" si="79">IF(N143="","",IF(COUNT($M143:$P143)=1,"Incluir Cotización",IF(OR(N143&lt;$T143,N143&gt;$U143),"Excluir Cotización","Incluir Cotización")))</f>
        <v/>
      </c>
      <c r="X143" s="16" t="str">
        <f t="shared" ref="X143:X206" si="80">IF(O143="","",IF(COUNT($M143:$P143)=1,"Incluir Cotización",IF(OR(O143&lt;$T143,O143&gt;$U143),"Excluir Cotización","Incluir Cotización")))</f>
        <v/>
      </c>
      <c r="Y143" s="16" t="str">
        <f t="shared" ref="Y143:Y206" si="81">IF(P143="","",IF(COUNT($M143:$P143)=1,"Incluir Cotización",IF(OR(P143&lt;$T143,P143&gt;$U143),"Excluir Cotización","Incluir Cotización")))</f>
        <v/>
      </c>
      <c r="Z143" s="28" t="str">
        <f t="shared" ref="Z143:Z206" si="82">IF(V143="Incluir Cotización",$M143,"")</f>
        <v/>
      </c>
      <c r="AA143" s="16" t="str">
        <f t="shared" ref="AA143:AA206" si="83">IF(W143="Incluir Cotización",$N143,"")</f>
        <v/>
      </c>
      <c r="AB143" s="16" t="str">
        <f t="shared" ref="AB143:AB206" si="84">IF(X143="Incluir Cotización",$O143,"")</f>
        <v/>
      </c>
      <c r="AC143" s="16" t="str">
        <f>IF(Y143="Incluir Cotización",#REF!,"")</f>
        <v/>
      </c>
      <c r="AD143" s="66" t="str">
        <f t="shared" ref="AD143:AD206" si="85">IFERROR(AVERAGE(M143:P143),"")</f>
        <v/>
      </c>
      <c r="AE143" s="42" t="str">
        <f t="shared" ref="AE143:AE206" si="86">IFERROR(AVERAGE(Z143:AC143),"")</f>
        <v/>
      </c>
      <c r="AF143" s="42" t="str">
        <f t="shared" ref="AF143:AF206" si="87">IFERROR(MEDIAN(Z143:AC143),"")</f>
        <v/>
      </c>
      <c r="AG143" s="42" t="str">
        <f t="shared" ref="AG143:AG206" si="88">IFERROR(GEOMEAN(Z143:AC143),"")</f>
        <v/>
      </c>
      <c r="AH143" s="42" t="str">
        <f t="shared" ref="AH143:AH206" si="89">IFERROR(TRIMMEAN(Z143:AC143,$AH$10),"")</f>
        <v/>
      </c>
      <c r="AI143" s="42" t="str">
        <f t="shared" ref="AI143:AI206" si="90">IFERROR(HARMEAN(Z143:AC143),"")</f>
        <v/>
      </c>
      <c r="AJ143" s="65">
        <f t="shared" si="59"/>
        <v>0</v>
      </c>
      <c r="AK143" s="74"/>
      <c r="AL143" s="41">
        <f t="shared" si="72"/>
        <v>0</v>
      </c>
      <c r="AM143" s="39">
        <f t="shared" si="73"/>
        <v>0</v>
      </c>
      <c r="AN143" s="40">
        <f t="shared" si="74"/>
        <v>0</v>
      </c>
      <c r="AO143" s="134">
        <f t="shared" si="75"/>
        <v>0</v>
      </c>
      <c r="AP143" s="17"/>
      <c r="AQ143" s="129"/>
      <c r="AR143" s="130">
        <f t="shared" si="60"/>
        <v>0</v>
      </c>
      <c r="AS143" s="134">
        <f t="shared" si="61"/>
        <v>0</v>
      </c>
      <c r="AT143" s="131">
        <f>+IF($I$7="SI",'INPUTS Y LISTAS'!$B$31,0)</f>
        <v>0</v>
      </c>
      <c r="AU143" s="132"/>
      <c r="AV143" s="130">
        <f t="shared" si="62"/>
        <v>0</v>
      </c>
      <c r="AW143" s="134">
        <f t="shared" si="63"/>
        <v>0</v>
      </c>
      <c r="AX143" s="131">
        <f>+IF($I$7="SI",'INPUTS Y LISTAS'!$B$32,0)</f>
        <v>0</v>
      </c>
      <c r="AY143" s="132"/>
      <c r="AZ143" s="130">
        <f t="shared" si="64"/>
        <v>0</v>
      </c>
      <c r="BA143" s="134">
        <f t="shared" si="65"/>
        <v>0</v>
      </c>
      <c r="BB143" s="131">
        <f>+IF($I$7="SI",'INPUTS Y LISTAS'!$B$33,0)</f>
        <v>0</v>
      </c>
      <c r="BC143" s="132"/>
      <c r="BD143" s="130">
        <f t="shared" si="66"/>
        <v>0</v>
      </c>
      <c r="BE143" s="134">
        <f t="shared" si="67"/>
        <v>0</v>
      </c>
      <c r="BF143" s="136">
        <f t="shared" si="68"/>
        <v>0</v>
      </c>
    </row>
    <row r="144" spans="3:58" ht="15.75" outlineLevel="2" x14ac:dyDescent="0.2">
      <c r="C144" s="14">
        <f t="shared" si="69"/>
        <v>130</v>
      </c>
      <c r="D144" s="88"/>
      <c r="E144" s="87"/>
      <c r="F144" s="70"/>
      <c r="G144" s="83"/>
      <c r="H144" s="84"/>
      <c r="I144" s="85"/>
      <c r="J144" s="71"/>
      <c r="K144" s="72"/>
      <c r="L144" s="86"/>
      <c r="M144" s="15" t="str">
        <f>IF(G144="","",IF(L144="SI",G144*(1+'INPUTS Y LISTAS'!$B$15),'Modelo Estadistico'!G144))</f>
        <v/>
      </c>
      <c r="N144" s="15" t="str">
        <f>IF(H144="","",IF(L144="SI",H144*(1+'INPUTS Y LISTAS'!$B$15),'Modelo Estadistico'!H144))</f>
        <v/>
      </c>
      <c r="O144" s="15" t="str">
        <f>IF(I144="","",IF(L144="SI",I144*(1+'INPUTS Y LISTAS'!$B$15),'Modelo Estadistico'!I144))</f>
        <v/>
      </c>
      <c r="P144" s="15" t="str">
        <f>IF(J144="","",IF(L144="SI",J144*(1+'INPUTS Y LISTAS'!$B$15),'Modelo Estadistico'!J144))</f>
        <v/>
      </c>
      <c r="Q144" s="72"/>
      <c r="R144" s="29" t="str">
        <f t="shared" si="76"/>
        <v/>
      </c>
      <c r="S144" s="15" t="str">
        <f t="shared" si="77"/>
        <v/>
      </c>
      <c r="T144" s="15" t="str">
        <f t="shared" si="70"/>
        <v/>
      </c>
      <c r="U144" s="30" t="str">
        <f t="shared" si="71"/>
        <v/>
      </c>
      <c r="V144" s="28" t="str">
        <f t="shared" si="78"/>
        <v/>
      </c>
      <c r="W144" s="16" t="str">
        <f t="shared" si="79"/>
        <v/>
      </c>
      <c r="X144" s="16" t="str">
        <f t="shared" si="80"/>
        <v/>
      </c>
      <c r="Y144" s="16" t="str">
        <f t="shared" si="81"/>
        <v/>
      </c>
      <c r="Z144" s="28" t="str">
        <f t="shared" si="82"/>
        <v/>
      </c>
      <c r="AA144" s="16" t="str">
        <f t="shared" si="83"/>
        <v/>
      </c>
      <c r="AB144" s="16" t="str">
        <f t="shared" si="84"/>
        <v/>
      </c>
      <c r="AC144" s="16" t="str">
        <f>IF(Y144="Incluir Cotización",#REF!,"")</f>
        <v/>
      </c>
      <c r="AD144" s="66" t="str">
        <f t="shared" si="85"/>
        <v/>
      </c>
      <c r="AE144" s="42" t="str">
        <f t="shared" si="86"/>
        <v/>
      </c>
      <c r="AF144" s="42" t="str">
        <f t="shared" si="87"/>
        <v/>
      </c>
      <c r="AG144" s="42" t="str">
        <f t="shared" si="88"/>
        <v/>
      </c>
      <c r="AH144" s="42" t="str">
        <f t="shared" si="89"/>
        <v/>
      </c>
      <c r="AI144" s="42" t="str">
        <f t="shared" si="90"/>
        <v/>
      </c>
      <c r="AJ144" s="65">
        <f t="shared" ref="AJ144:AJ207" si="91">IFERROR(MIN(AE144:AG144),0)</f>
        <v>0</v>
      </c>
      <c r="AK144" s="74"/>
      <c r="AL144" s="41">
        <f t="shared" si="72"/>
        <v>0</v>
      </c>
      <c r="AM144" s="39">
        <f t="shared" si="73"/>
        <v>0</v>
      </c>
      <c r="AN144" s="40">
        <f t="shared" si="74"/>
        <v>0</v>
      </c>
      <c r="AO144" s="134">
        <f t="shared" si="75"/>
        <v>0</v>
      </c>
      <c r="AP144" s="17"/>
      <c r="AQ144" s="129"/>
      <c r="AR144" s="130">
        <f t="shared" ref="AR144:AR207" si="92">+AJ144</f>
        <v>0</v>
      </c>
      <c r="AS144" s="134">
        <f t="shared" ref="AS144:AS207" si="93">+AR144*AQ144</f>
        <v>0</v>
      </c>
      <c r="AT144" s="131">
        <f>+IF($I$7="SI",'INPUTS Y LISTAS'!$B$31,0)</f>
        <v>0</v>
      </c>
      <c r="AU144" s="132"/>
      <c r="AV144" s="130">
        <f t="shared" ref="AV144:AV207" si="94">+AR144*(1+AT144)</f>
        <v>0</v>
      </c>
      <c r="AW144" s="134">
        <f t="shared" ref="AW144:AW207" si="95">+AV144*AU144</f>
        <v>0</v>
      </c>
      <c r="AX144" s="131">
        <f>+IF($I$7="SI",'INPUTS Y LISTAS'!$B$32,0)</f>
        <v>0</v>
      </c>
      <c r="AY144" s="132"/>
      <c r="AZ144" s="130">
        <f t="shared" ref="AZ144:AZ207" si="96">+AV144*(1+AX144)</f>
        <v>0</v>
      </c>
      <c r="BA144" s="134">
        <f t="shared" ref="BA144:BA207" si="97">+AZ144*AY144</f>
        <v>0</v>
      </c>
      <c r="BB144" s="131">
        <f>+IF($I$7="SI",'INPUTS Y LISTAS'!$B$33,0)</f>
        <v>0</v>
      </c>
      <c r="BC144" s="132"/>
      <c r="BD144" s="130">
        <f t="shared" ref="BD144:BD207" si="98">+AZ144*(1+BB144)</f>
        <v>0</v>
      </c>
      <c r="BE144" s="134">
        <f t="shared" ref="BE144:BE207" si="99">+BD144*BC144</f>
        <v>0</v>
      </c>
      <c r="BF144" s="136">
        <f t="shared" ref="BF144:BF207" si="100">+AS144+AW144+BA144+BE144</f>
        <v>0</v>
      </c>
    </row>
    <row r="145" spans="3:58" ht="15.75" outlineLevel="2" x14ac:dyDescent="0.2">
      <c r="C145" s="14">
        <f t="shared" si="69"/>
        <v>131</v>
      </c>
      <c r="D145" s="88"/>
      <c r="E145" s="87"/>
      <c r="F145" s="70"/>
      <c r="G145" s="83"/>
      <c r="H145" s="84"/>
      <c r="I145" s="85"/>
      <c r="J145" s="71"/>
      <c r="K145" s="72"/>
      <c r="L145" s="86"/>
      <c r="M145" s="15" t="str">
        <f>IF(G145="","",IF(L145="SI",G145*(1+'INPUTS Y LISTAS'!$B$15),'Modelo Estadistico'!G145))</f>
        <v/>
      </c>
      <c r="N145" s="15" t="str">
        <f>IF(H145="","",IF(L145="SI",H145*(1+'INPUTS Y LISTAS'!$B$15),'Modelo Estadistico'!H145))</f>
        <v/>
      </c>
      <c r="O145" s="15" t="str">
        <f>IF(I145="","",IF(L145="SI",I145*(1+'INPUTS Y LISTAS'!$B$15),'Modelo Estadistico'!I145))</f>
        <v/>
      </c>
      <c r="P145" s="15" t="str">
        <f>IF(J145="","",IF(L145="SI",J145*(1+'INPUTS Y LISTAS'!$B$15),'Modelo Estadistico'!J145))</f>
        <v/>
      </c>
      <c r="Q145" s="72"/>
      <c r="R145" s="29" t="str">
        <f t="shared" si="76"/>
        <v/>
      </c>
      <c r="S145" s="15" t="str">
        <f t="shared" si="77"/>
        <v/>
      </c>
      <c r="T145" s="15" t="str">
        <f t="shared" si="70"/>
        <v/>
      </c>
      <c r="U145" s="30" t="str">
        <f t="shared" si="71"/>
        <v/>
      </c>
      <c r="V145" s="28" t="str">
        <f t="shared" si="78"/>
        <v/>
      </c>
      <c r="W145" s="16" t="str">
        <f t="shared" si="79"/>
        <v/>
      </c>
      <c r="X145" s="16" t="str">
        <f t="shared" si="80"/>
        <v/>
      </c>
      <c r="Y145" s="16" t="str">
        <f t="shared" si="81"/>
        <v/>
      </c>
      <c r="Z145" s="28" t="str">
        <f t="shared" si="82"/>
        <v/>
      </c>
      <c r="AA145" s="16" t="str">
        <f t="shared" si="83"/>
        <v/>
      </c>
      <c r="AB145" s="16" t="str">
        <f t="shared" si="84"/>
        <v/>
      </c>
      <c r="AC145" s="16" t="str">
        <f>IF(Y145="Incluir Cotización",#REF!,"")</f>
        <v/>
      </c>
      <c r="AD145" s="66" t="str">
        <f t="shared" si="85"/>
        <v/>
      </c>
      <c r="AE145" s="42" t="str">
        <f t="shared" si="86"/>
        <v/>
      </c>
      <c r="AF145" s="42" t="str">
        <f t="shared" si="87"/>
        <v/>
      </c>
      <c r="AG145" s="42" t="str">
        <f t="shared" si="88"/>
        <v/>
      </c>
      <c r="AH145" s="42" t="str">
        <f t="shared" si="89"/>
        <v/>
      </c>
      <c r="AI145" s="42" t="str">
        <f t="shared" si="90"/>
        <v/>
      </c>
      <c r="AJ145" s="65">
        <f t="shared" si="91"/>
        <v>0</v>
      </c>
      <c r="AK145" s="74"/>
      <c r="AL145" s="41">
        <f t="shared" si="72"/>
        <v>0</v>
      </c>
      <c r="AM145" s="39">
        <f t="shared" si="73"/>
        <v>0</v>
      </c>
      <c r="AN145" s="40">
        <f t="shared" si="74"/>
        <v>0</v>
      </c>
      <c r="AO145" s="134">
        <f t="shared" si="75"/>
        <v>0</v>
      </c>
      <c r="AP145" s="17"/>
      <c r="AQ145" s="129"/>
      <c r="AR145" s="130">
        <f t="shared" si="92"/>
        <v>0</v>
      </c>
      <c r="AS145" s="134">
        <f t="shared" si="93"/>
        <v>0</v>
      </c>
      <c r="AT145" s="131">
        <f>+IF($I$7="SI",'INPUTS Y LISTAS'!$B$31,0)</f>
        <v>0</v>
      </c>
      <c r="AU145" s="132"/>
      <c r="AV145" s="130">
        <f t="shared" si="94"/>
        <v>0</v>
      </c>
      <c r="AW145" s="134">
        <f t="shared" si="95"/>
        <v>0</v>
      </c>
      <c r="AX145" s="131">
        <f>+IF($I$7="SI",'INPUTS Y LISTAS'!$B$32,0)</f>
        <v>0</v>
      </c>
      <c r="AY145" s="132"/>
      <c r="AZ145" s="130">
        <f t="shared" si="96"/>
        <v>0</v>
      </c>
      <c r="BA145" s="134">
        <f t="shared" si="97"/>
        <v>0</v>
      </c>
      <c r="BB145" s="131">
        <f>+IF($I$7="SI",'INPUTS Y LISTAS'!$B$33,0)</f>
        <v>0</v>
      </c>
      <c r="BC145" s="132"/>
      <c r="BD145" s="130">
        <f t="shared" si="98"/>
        <v>0</v>
      </c>
      <c r="BE145" s="134">
        <f t="shared" si="99"/>
        <v>0</v>
      </c>
      <c r="BF145" s="136">
        <f t="shared" si="100"/>
        <v>0</v>
      </c>
    </row>
    <row r="146" spans="3:58" ht="15.75" outlineLevel="2" x14ac:dyDescent="0.2">
      <c r="C146" s="14">
        <f t="shared" si="69"/>
        <v>132</v>
      </c>
      <c r="D146" s="88"/>
      <c r="E146" s="87"/>
      <c r="F146" s="70"/>
      <c r="G146" s="83"/>
      <c r="H146" s="84"/>
      <c r="I146" s="85"/>
      <c r="J146" s="71"/>
      <c r="K146" s="72"/>
      <c r="L146" s="86"/>
      <c r="M146" s="15" t="str">
        <f>IF(G146="","",IF(L146="SI",G146*(1+'INPUTS Y LISTAS'!$B$15),'Modelo Estadistico'!G146))</f>
        <v/>
      </c>
      <c r="N146" s="15" t="str">
        <f>IF(H146="","",IF(L146="SI",H146*(1+'INPUTS Y LISTAS'!$B$15),'Modelo Estadistico'!H146))</f>
        <v/>
      </c>
      <c r="O146" s="15" t="str">
        <f>IF(I146="","",IF(L146="SI",I146*(1+'INPUTS Y LISTAS'!$B$15),'Modelo Estadistico'!I146))</f>
        <v/>
      </c>
      <c r="P146" s="15" t="str">
        <f>IF(J146="","",IF(L146="SI",J146*(1+'INPUTS Y LISTAS'!$B$15),'Modelo Estadistico'!J146))</f>
        <v/>
      </c>
      <c r="Q146" s="72"/>
      <c r="R146" s="29" t="str">
        <f t="shared" si="76"/>
        <v/>
      </c>
      <c r="S146" s="15" t="str">
        <f t="shared" si="77"/>
        <v/>
      </c>
      <c r="T146" s="15" t="str">
        <f t="shared" si="70"/>
        <v/>
      </c>
      <c r="U146" s="30" t="str">
        <f t="shared" si="71"/>
        <v/>
      </c>
      <c r="V146" s="28" t="str">
        <f t="shared" si="78"/>
        <v/>
      </c>
      <c r="W146" s="16" t="str">
        <f t="shared" si="79"/>
        <v/>
      </c>
      <c r="X146" s="16" t="str">
        <f t="shared" si="80"/>
        <v/>
      </c>
      <c r="Y146" s="16" t="str">
        <f t="shared" si="81"/>
        <v/>
      </c>
      <c r="Z146" s="28" t="str">
        <f t="shared" si="82"/>
        <v/>
      </c>
      <c r="AA146" s="16" t="str">
        <f t="shared" si="83"/>
        <v/>
      </c>
      <c r="AB146" s="16" t="str">
        <f t="shared" si="84"/>
        <v/>
      </c>
      <c r="AC146" s="16" t="str">
        <f>IF(Y146="Incluir Cotización",#REF!,"")</f>
        <v/>
      </c>
      <c r="AD146" s="66" t="str">
        <f t="shared" si="85"/>
        <v/>
      </c>
      <c r="AE146" s="42" t="str">
        <f t="shared" si="86"/>
        <v/>
      </c>
      <c r="AF146" s="42" t="str">
        <f t="shared" si="87"/>
        <v/>
      </c>
      <c r="AG146" s="42" t="str">
        <f t="shared" si="88"/>
        <v/>
      </c>
      <c r="AH146" s="42" t="str">
        <f t="shared" si="89"/>
        <v/>
      </c>
      <c r="AI146" s="42" t="str">
        <f t="shared" si="90"/>
        <v/>
      </c>
      <c r="AJ146" s="65">
        <f t="shared" si="91"/>
        <v>0</v>
      </c>
      <c r="AK146" s="74"/>
      <c r="AL146" s="41">
        <f t="shared" si="72"/>
        <v>0</v>
      </c>
      <c r="AM146" s="39">
        <f t="shared" si="73"/>
        <v>0</v>
      </c>
      <c r="AN146" s="40">
        <f t="shared" si="74"/>
        <v>0</v>
      </c>
      <c r="AO146" s="134">
        <f t="shared" si="75"/>
        <v>0</v>
      </c>
      <c r="AP146" s="17"/>
      <c r="AQ146" s="129"/>
      <c r="AR146" s="130">
        <f t="shared" si="92"/>
        <v>0</v>
      </c>
      <c r="AS146" s="134">
        <f t="shared" si="93"/>
        <v>0</v>
      </c>
      <c r="AT146" s="131">
        <f>+IF($I$7="SI",'INPUTS Y LISTAS'!$B$31,0)</f>
        <v>0</v>
      </c>
      <c r="AU146" s="132"/>
      <c r="AV146" s="130">
        <f t="shared" si="94"/>
        <v>0</v>
      </c>
      <c r="AW146" s="134">
        <f t="shared" si="95"/>
        <v>0</v>
      </c>
      <c r="AX146" s="131">
        <f>+IF($I$7="SI",'INPUTS Y LISTAS'!$B$32,0)</f>
        <v>0</v>
      </c>
      <c r="AY146" s="132"/>
      <c r="AZ146" s="130">
        <f t="shared" si="96"/>
        <v>0</v>
      </c>
      <c r="BA146" s="134">
        <f t="shared" si="97"/>
        <v>0</v>
      </c>
      <c r="BB146" s="131">
        <f>+IF($I$7="SI",'INPUTS Y LISTAS'!$B$33,0)</f>
        <v>0</v>
      </c>
      <c r="BC146" s="132"/>
      <c r="BD146" s="130">
        <f t="shared" si="98"/>
        <v>0</v>
      </c>
      <c r="BE146" s="134">
        <f t="shared" si="99"/>
        <v>0</v>
      </c>
      <c r="BF146" s="136">
        <f t="shared" si="100"/>
        <v>0</v>
      </c>
    </row>
    <row r="147" spans="3:58" ht="15.75" outlineLevel="2" x14ac:dyDescent="0.2">
      <c r="C147" s="14">
        <f t="shared" si="69"/>
        <v>133</v>
      </c>
      <c r="D147" s="88"/>
      <c r="E147" s="87"/>
      <c r="F147" s="70"/>
      <c r="G147" s="83"/>
      <c r="H147" s="84"/>
      <c r="I147" s="85"/>
      <c r="J147" s="71"/>
      <c r="K147" s="72"/>
      <c r="L147" s="86"/>
      <c r="M147" s="15" t="str">
        <f>IF(G147="","",IF(L147="SI",G147*(1+'INPUTS Y LISTAS'!$B$15),'Modelo Estadistico'!G147))</f>
        <v/>
      </c>
      <c r="N147" s="15" t="str">
        <f>IF(H147="","",IF(L147="SI",H147*(1+'INPUTS Y LISTAS'!$B$15),'Modelo Estadistico'!H147))</f>
        <v/>
      </c>
      <c r="O147" s="15" t="str">
        <f>IF(I147="","",IF(L147="SI",I147*(1+'INPUTS Y LISTAS'!$B$15),'Modelo Estadistico'!I147))</f>
        <v/>
      </c>
      <c r="P147" s="15" t="str">
        <f>IF(J147="","",IF(L147="SI",J147*(1+'INPUTS Y LISTAS'!$B$15),'Modelo Estadistico'!J147))</f>
        <v/>
      </c>
      <c r="Q147" s="72"/>
      <c r="R147" s="29" t="str">
        <f t="shared" si="76"/>
        <v/>
      </c>
      <c r="S147" s="15" t="str">
        <f t="shared" si="77"/>
        <v/>
      </c>
      <c r="T147" s="15" t="str">
        <f t="shared" si="70"/>
        <v/>
      </c>
      <c r="U147" s="30" t="str">
        <f t="shared" si="71"/>
        <v/>
      </c>
      <c r="V147" s="28" t="str">
        <f t="shared" si="78"/>
        <v/>
      </c>
      <c r="W147" s="16" t="str">
        <f t="shared" si="79"/>
        <v/>
      </c>
      <c r="X147" s="16" t="str">
        <f t="shared" si="80"/>
        <v/>
      </c>
      <c r="Y147" s="16" t="str">
        <f t="shared" si="81"/>
        <v/>
      </c>
      <c r="Z147" s="28" t="str">
        <f t="shared" si="82"/>
        <v/>
      </c>
      <c r="AA147" s="16" t="str">
        <f t="shared" si="83"/>
        <v/>
      </c>
      <c r="AB147" s="16" t="str">
        <f t="shared" si="84"/>
        <v/>
      </c>
      <c r="AC147" s="16" t="str">
        <f>IF(Y147="Incluir Cotización",#REF!,"")</f>
        <v/>
      </c>
      <c r="AD147" s="66" t="str">
        <f t="shared" si="85"/>
        <v/>
      </c>
      <c r="AE147" s="42" t="str">
        <f t="shared" si="86"/>
        <v/>
      </c>
      <c r="AF147" s="42" t="str">
        <f t="shared" si="87"/>
        <v/>
      </c>
      <c r="AG147" s="42" t="str">
        <f t="shared" si="88"/>
        <v/>
      </c>
      <c r="AH147" s="42" t="str">
        <f t="shared" si="89"/>
        <v/>
      </c>
      <c r="AI147" s="42" t="str">
        <f t="shared" si="90"/>
        <v/>
      </c>
      <c r="AJ147" s="65">
        <f t="shared" si="91"/>
        <v>0</v>
      </c>
      <c r="AK147" s="74"/>
      <c r="AL147" s="41">
        <f t="shared" si="72"/>
        <v>0</v>
      </c>
      <c r="AM147" s="39">
        <f t="shared" si="73"/>
        <v>0</v>
      </c>
      <c r="AN147" s="40">
        <f t="shared" si="74"/>
        <v>0</v>
      </c>
      <c r="AO147" s="134">
        <f t="shared" si="75"/>
        <v>0</v>
      </c>
      <c r="AP147" s="17"/>
      <c r="AQ147" s="129"/>
      <c r="AR147" s="130">
        <f t="shared" si="92"/>
        <v>0</v>
      </c>
      <c r="AS147" s="134">
        <f t="shared" si="93"/>
        <v>0</v>
      </c>
      <c r="AT147" s="131">
        <f>+IF($I$7="SI",'INPUTS Y LISTAS'!$B$31,0)</f>
        <v>0</v>
      </c>
      <c r="AU147" s="132"/>
      <c r="AV147" s="130">
        <f t="shared" si="94"/>
        <v>0</v>
      </c>
      <c r="AW147" s="134">
        <f t="shared" si="95"/>
        <v>0</v>
      </c>
      <c r="AX147" s="131">
        <f>+IF($I$7="SI",'INPUTS Y LISTAS'!$B$32,0)</f>
        <v>0</v>
      </c>
      <c r="AY147" s="132"/>
      <c r="AZ147" s="130">
        <f t="shared" si="96"/>
        <v>0</v>
      </c>
      <c r="BA147" s="134">
        <f t="shared" si="97"/>
        <v>0</v>
      </c>
      <c r="BB147" s="131">
        <f>+IF($I$7="SI",'INPUTS Y LISTAS'!$B$33,0)</f>
        <v>0</v>
      </c>
      <c r="BC147" s="132"/>
      <c r="BD147" s="130">
        <f t="shared" si="98"/>
        <v>0</v>
      </c>
      <c r="BE147" s="134">
        <f t="shared" si="99"/>
        <v>0</v>
      </c>
      <c r="BF147" s="136">
        <f t="shared" si="100"/>
        <v>0</v>
      </c>
    </row>
    <row r="148" spans="3:58" ht="15.75" outlineLevel="2" x14ac:dyDescent="0.2">
      <c r="C148" s="14">
        <f t="shared" si="69"/>
        <v>134</v>
      </c>
      <c r="D148" s="88"/>
      <c r="E148" s="87"/>
      <c r="F148" s="70"/>
      <c r="G148" s="83"/>
      <c r="H148" s="84"/>
      <c r="I148" s="85"/>
      <c r="J148" s="71"/>
      <c r="K148" s="72"/>
      <c r="L148" s="86"/>
      <c r="M148" s="15" t="str">
        <f>IF(G148="","",IF(L148="SI",G148*(1+'INPUTS Y LISTAS'!$B$15),'Modelo Estadistico'!G148))</f>
        <v/>
      </c>
      <c r="N148" s="15" t="str">
        <f>IF(H148="","",IF(L148="SI",H148*(1+'INPUTS Y LISTAS'!$B$15),'Modelo Estadistico'!H148))</f>
        <v/>
      </c>
      <c r="O148" s="15" t="str">
        <f>IF(I148="","",IF(L148="SI",I148*(1+'INPUTS Y LISTAS'!$B$15),'Modelo Estadistico'!I148))</f>
        <v/>
      </c>
      <c r="P148" s="15" t="str">
        <f>IF(J148="","",IF(L148="SI",J148*(1+'INPUTS Y LISTAS'!$B$15),'Modelo Estadistico'!J148))</f>
        <v/>
      </c>
      <c r="Q148" s="72"/>
      <c r="R148" s="29" t="str">
        <f t="shared" si="76"/>
        <v/>
      </c>
      <c r="S148" s="15" t="str">
        <f t="shared" si="77"/>
        <v/>
      </c>
      <c r="T148" s="15" t="str">
        <f t="shared" si="70"/>
        <v/>
      </c>
      <c r="U148" s="30" t="str">
        <f t="shared" si="71"/>
        <v/>
      </c>
      <c r="V148" s="28" t="str">
        <f t="shared" si="78"/>
        <v/>
      </c>
      <c r="W148" s="16" t="str">
        <f t="shared" si="79"/>
        <v/>
      </c>
      <c r="X148" s="16" t="str">
        <f t="shared" si="80"/>
        <v/>
      </c>
      <c r="Y148" s="16" t="str">
        <f t="shared" si="81"/>
        <v/>
      </c>
      <c r="Z148" s="28" t="str">
        <f t="shared" si="82"/>
        <v/>
      </c>
      <c r="AA148" s="16" t="str">
        <f t="shared" si="83"/>
        <v/>
      </c>
      <c r="AB148" s="16" t="str">
        <f t="shared" si="84"/>
        <v/>
      </c>
      <c r="AC148" s="16" t="str">
        <f>IF(Y148="Incluir Cotización",#REF!,"")</f>
        <v/>
      </c>
      <c r="AD148" s="66" t="str">
        <f t="shared" si="85"/>
        <v/>
      </c>
      <c r="AE148" s="42" t="str">
        <f t="shared" si="86"/>
        <v/>
      </c>
      <c r="AF148" s="42" t="str">
        <f t="shared" si="87"/>
        <v/>
      </c>
      <c r="AG148" s="42" t="str">
        <f t="shared" si="88"/>
        <v/>
      </c>
      <c r="AH148" s="42" t="str">
        <f t="shared" si="89"/>
        <v/>
      </c>
      <c r="AI148" s="42" t="str">
        <f t="shared" si="90"/>
        <v/>
      </c>
      <c r="AJ148" s="65">
        <f t="shared" si="91"/>
        <v>0</v>
      </c>
      <c r="AK148" s="74"/>
      <c r="AL148" s="41">
        <f t="shared" si="72"/>
        <v>0</v>
      </c>
      <c r="AM148" s="39">
        <f t="shared" si="73"/>
        <v>0</v>
      </c>
      <c r="AN148" s="40">
        <f t="shared" si="74"/>
        <v>0</v>
      </c>
      <c r="AO148" s="134">
        <f t="shared" si="75"/>
        <v>0</v>
      </c>
      <c r="AP148" s="17"/>
      <c r="AQ148" s="129"/>
      <c r="AR148" s="130">
        <f t="shared" si="92"/>
        <v>0</v>
      </c>
      <c r="AS148" s="134">
        <f t="shared" si="93"/>
        <v>0</v>
      </c>
      <c r="AT148" s="131">
        <f>+IF($I$7="SI",'INPUTS Y LISTAS'!$B$31,0)</f>
        <v>0</v>
      </c>
      <c r="AU148" s="132"/>
      <c r="AV148" s="130">
        <f t="shared" si="94"/>
        <v>0</v>
      </c>
      <c r="AW148" s="134">
        <f t="shared" si="95"/>
        <v>0</v>
      </c>
      <c r="AX148" s="131">
        <f>+IF($I$7="SI",'INPUTS Y LISTAS'!$B$32,0)</f>
        <v>0</v>
      </c>
      <c r="AY148" s="132"/>
      <c r="AZ148" s="130">
        <f t="shared" si="96"/>
        <v>0</v>
      </c>
      <c r="BA148" s="134">
        <f t="shared" si="97"/>
        <v>0</v>
      </c>
      <c r="BB148" s="131">
        <f>+IF($I$7="SI",'INPUTS Y LISTAS'!$B$33,0)</f>
        <v>0</v>
      </c>
      <c r="BC148" s="132"/>
      <c r="BD148" s="130">
        <f t="shared" si="98"/>
        <v>0</v>
      </c>
      <c r="BE148" s="134">
        <f t="shared" si="99"/>
        <v>0</v>
      </c>
      <c r="BF148" s="136">
        <f t="shared" si="100"/>
        <v>0</v>
      </c>
    </row>
    <row r="149" spans="3:58" ht="15.75" outlineLevel="2" x14ac:dyDescent="0.2">
      <c r="C149" s="14">
        <f t="shared" si="69"/>
        <v>135</v>
      </c>
      <c r="D149" s="88"/>
      <c r="E149" s="87"/>
      <c r="F149" s="70"/>
      <c r="G149" s="83"/>
      <c r="H149" s="84"/>
      <c r="I149" s="85"/>
      <c r="J149" s="71"/>
      <c r="K149" s="72"/>
      <c r="L149" s="86"/>
      <c r="M149" s="15" t="str">
        <f>IF(G149="","",IF(L149="SI",G149*(1+'INPUTS Y LISTAS'!$B$15),'Modelo Estadistico'!G149))</f>
        <v/>
      </c>
      <c r="N149" s="15" t="str">
        <f>IF(H149="","",IF(L149="SI",H149*(1+'INPUTS Y LISTAS'!$B$15),'Modelo Estadistico'!H149))</f>
        <v/>
      </c>
      <c r="O149" s="15" t="str">
        <f>IF(I149="","",IF(L149="SI",I149*(1+'INPUTS Y LISTAS'!$B$15),'Modelo Estadistico'!I149))</f>
        <v/>
      </c>
      <c r="P149" s="15" t="str">
        <f>IF(J149="","",IF(L149="SI",J149*(1+'INPUTS Y LISTAS'!$B$15),'Modelo Estadistico'!J149))</f>
        <v/>
      </c>
      <c r="Q149" s="72"/>
      <c r="R149" s="29" t="str">
        <f t="shared" si="76"/>
        <v/>
      </c>
      <c r="S149" s="15" t="str">
        <f t="shared" si="77"/>
        <v/>
      </c>
      <c r="T149" s="15" t="str">
        <f t="shared" si="70"/>
        <v/>
      </c>
      <c r="U149" s="30" t="str">
        <f t="shared" si="71"/>
        <v/>
      </c>
      <c r="V149" s="28" t="str">
        <f t="shared" si="78"/>
        <v/>
      </c>
      <c r="W149" s="16" t="str">
        <f t="shared" si="79"/>
        <v/>
      </c>
      <c r="X149" s="16" t="str">
        <f t="shared" si="80"/>
        <v/>
      </c>
      <c r="Y149" s="16" t="str">
        <f t="shared" si="81"/>
        <v/>
      </c>
      <c r="Z149" s="28" t="str">
        <f t="shared" si="82"/>
        <v/>
      </c>
      <c r="AA149" s="16" t="str">
        <f t="shared" si="83"/>
        <v/>
      </c>
      <c r="AB149" s="16" t="str">
        <f t="shared" si="84"/>
        <v/>
      </c>
      <c r="AC149" s="16" t="str">
        <f>IF(Y149="Incluir Cotización",#REF!,"")</f>
        <v/>
      </c>
      <c r="AD149" s="66" t="str">
        <f t="shared" si="85"/>
        <v/>
      </c>
      <c r="AE149" s="42" t="str">
        <f t="shared" si="86"/>
        <v/>
      </c>
      <c r="AF149" s="42" t="str">
        <f t="shared" si="87"/>
        <v/>
      </c>
      <c r="AG149" s="42" t="str">
        <f t="shared" si="88"/>
        <v/>
      </c>
      <c r="AH149" s="42" t="str">
        <f t="shared" si="89"/>
        <v/>
      </c>
      <c r="AI149" s="42" t="str">
        <f t="shared" si="90"/>
        <v/>
      </c>
      <c r="AJ149" s="65">
        <f t="shared" si="91"/>
        <v>0</v>
      </c>
      <c r="AK149" s="74"/>
      <c r="AL149" s="41">
        <f t="shared" si="72"/>
        <v>0</v>
      </c>
      <c r="AM149" s="39">
        <f t="shared" si="73"/>
        <v>0</v>
      </c>
      <c r="AN149" s="40">
        <f t="shared" si="74"/>
        <v>0</v>
      </c>
      <c r="AO149" s="134">
        <f t="shared" si="75"/>
        <v>0</v>
      </c>
      <c r="AP149" s="17"/>
      <c r="AQ149" s="129"/>
      <c r="AR149" s="130">
        <f t="shared" si="92"/>
        <v>0</v>
      </c>
      <c r="AS149" s="134">
        <f t="shared" si="93"/>
        <v>0</v>
      </c>
      <c r="AT149" s="131">
        <f>+IF($I$7="SI",'INPUTS Y LISTAS'!$B$31,0)</f>
        <v>0</v>
      </c>
      <c r="AU149" s="132"/>
      <c r="AV149" s="130">
        <f t="shared" si="94"/>
        <v>0</v>
      </c>
      <c r="AW149" s="134">
        <f t="shared" si="95"/>
        <v>0</v>
      </c>
      <c r="AX149" s="131">
        <f>+IF($I$7="SI",'INPUTS Y LISTAS'!$B$32,0)</f>
        <v>0</v>
      </c>
      <c r="AY149" s="132"/>
      <c r="AZ149" s="130">
        <f t="shared" si="96"/>
        <v>0</v>
      </c>
      <c r="BA149" s="134">
        <f t="shared" si="97"/>
        <v>0</v>
      </c>
      <c r="BB149" s="131">
        <f>+IF($I$7="SI",'INPUTS Y LISTAS'!$B$33,0)</f>
        <v>0</v>
      </c>
      <c r="BC149" s="132"/>
      <c r="BD149" s="130">
        <f t="shared" si="98"/>
        <v>0</v>
      </c>
      <c r="BE149" s="134">
        <f t="shared" si="99"/>
        <v>0</v>
      </c>
      <c r="BF149" s="136">
        <f t="shared" si="100"/>
        <v>0</v>
      </c>
    </row>
    <row r="150" spans="3:58" ht="15.75" outlineLevel="2" x14ac:dyDescent="0.2">
      <c r="C150" s="14">
        <f t="shared" si="69"/>
        <v>136</v>
      </c>
      <c r="D150" s="88"/>
      <c r="E150" s="87"/>
      <c r="F150" s="70"/>
      <c r="G150" s="83"/>
      <c r="H150" s="84"/>
      <c r="I150" s="85"/>
      <c r="J150" s="71"/>
      <c r="K150" s="72"/>
      <c r="L150" s="86"/>
      <c r="M150" s="15" t="str">
        <f>IF(G150="","",IF(L150="SI",G150*(1+'INPUTS Y LISTAS'!$B$15),'Modelo Estadistico'!G150))</f>
        <v/>
      </c>
      <c r="N150" s="15" t="str">
        <f>IF(H150="","",IF(L150="SI",H150*(1+'INPUTS Y LISTAS'!$B$15),'Modelo Estadistico'!H150))</f>
        <v/>
      </c>
      <c r="O150" s="15" t="str">
        <f>IF(I150="","",IF(L150="SI",I150*(1+'INPUTS Y LISTAS'!$B$15),'Modelo Estadistico'!I150))</f>
        <v/>
      </c>
      <c r="P150" s="15" t="str">
        <f>IF(J150="","",IF(L150="SI",J150*(1+'INPUTS Y LISTAS'!$B$15),'Modelo Estadistico'!J150))</f>
        <v/>
      </c>
      <c r="Q150" s="72"/>
      <c r="R150" s="29" t="str">
        <f t="shared" si="76"/>
        <v/>
      </c>
      <c r="S150" s="15" t="str">
        <f t="shared" si="77"/>
        <v/>
      </c>
      <c r="T150" s="15" t="str">
        <f t="shared" si="70"/>
        <v/>
      </c>
      <c r="U150" s="30" t="str">
        <f t="shared" si="71"/>
        <v/>
      </c>
      <c r="V150" s="28" t="str">
        <f t="shared" si="78"/>
        <v/>
      </c>
      <c r="W150" s="16" t="str">
        <f t="shared" si="79"/>
        <v/>
      </c>
      <c r="X150" s="16" t="str">
        <f t="shared" si="80"/>
        <v/>
      </c>
      <c r="Y150" s="16" t="str">
        <f t="shared" si="81"/>
        <v/>
      </c>
      <c r="Z150" s="28" t="str">
        <f t="shared" si="82"/>
        <v/>
      </c>
      <c r="AA150" s="16" t="str">
        <f t="shared" si="83"/>
        <v/>
      </c>
      <c r="AB150" s="16" t="str">
        <f t="shared" si="84"/>
        <v/>
      </c>
      <c r="AC150" s="16" t="str">
        <f>IF(Y150="Incluir Cotización",#REF!,"")</f>
        <v/>
      </c>
      <c r="AD150" s="66" t="str">
        <f t="shared" si="85"/>
        <v/>
      </c>
      <c r="AE150" s="42" t="str">
        <f t="shared" si="86"/>
        <v/>
      </c>
      <c r="AF150" s="42" t="str">
        <f t="shared" si="87"/>
        <v/>
      </c>
      <c r="AG150" s="42" t="str">
        <f t="shared" si="88"/>
        <v/>
      </c>
      <c r="AH150" s="42" t="str">
        <f t="shared" si="89"/>
        <v/>
      </c>
      <c r="AI150" s="42" t="str">
        <f t="shared" si="90"/>
        <v/>
      </c>
      <c r="AJ150" s="65">
        <f t="shared" si="91"/>
        <v>0</v>
      </c>
      <c r="AK150" s="74"/>
      <c r="AL150" s="41">
        <f t="shared" si="72"/>
        <v>0</v>
      </c>
      <c r="AM150" s="39">
        <f t="shared" si="73"/>
        <v>0</v>
      </c>
      <c r="AN150" s="40">
        <f t="shared" si="74"/>
        <v>0</v>
      </c>
      <c r="AO150" s="134">
        <f t="shared" si="75"/>
        <v>0</v>
      </c>
      <c r="AP150" s="17"/>
      <c r="AQ150" s="129"/>
      <c r="AR150" s="130">
        <f t="shared" si="92"/>
        <v>0</v>
      </c>
      <c r="AS150" s="134">
        <f t="shared" si="93"/>
        <v>0</v>
      </c>
      <c r="AT150" s="131">
        <f>+IF($I$7="SI",'INPUTS Y LISTAS'!$B$31,0)</f>
        <v>0</v>
      </c>
      <c r="AU150" s="132"/>
      <c r="AV150" s="130">
        <f t="shared" si="94"/>
        <v>0</v>
      </c>
      <c r="AW150" s="134">
        <f t="shared" si="95"/>
        <v>0</v>
      </c>
      <c r="AX150" s="131">
        <f>+IF($I$7="SI",'INPUTS Y LISTAS'!$B$32,0)</f>
        <v>0</v>
      </c>
      <c r="AY150" s="132"/>
      <c r="AZ150" s="130">
        <f t="shared" si="96"/>
        <v>0</v>
      </c>
      <c r="BA150" s="134">
        <f t="shared" si="97"/>
        <v>0</v>
      </c>
      <c r="BB150" s="131">
        <f>+IF($I$7="SI",'INPUTS Y LISTAS'!$B$33,0)</f>
        <v>0</v>
      </c>
      <c r="BC150" s="132"/>
      <c r="BD150" s="130">
        <f t="shared" si="98"/>
        <v>0</v>
      </c>
      <c r="BE150" s="134">
        <f t="shared" si="99"/>
        <v>0</v>
      </c>
      <c r="BF150" s="136">
        <f t="shared" si="100"/>
        <v>0</v>
      </c>
    </row>
    <row r="151" spans="3:58" ht="15.75" outlineLevel="2" x14ac:dyDescent="0.2">
      <c r="C151" s="14">
        <f t="shared" si="69"/>
        <v>137</v>
      </c>
      <c r="D151" s="88"/>
      <c r="E151" s="87"/>
      <c r="F151" s="70"/>
      <c r="G151" s="83"/>
      <c r="H151" s="84"/>
      <c r="I151" s="85"/>
      <c r="J151" s="71"/>
      <c r="K151" s="72"/>
      <c r="L151" s="86"/>
      <c r="M151" s="15" t="str">
        <f>IF(G151="","",IF(L151="SI",G151*(1+'INPUTS Y LISTAS'!$B$15),'Modelo Estadistico'!G151))</f>
        <v/>
      </c>
      <c r="N151" s="15" t="str">
        <f>IF(H151="","",IF(L151="SI",H151*(1+'INPUTS Y LISTAS'!$B$15),'Modelo Estadistico'!H151))</f>
        <v/>
      </c>
      <c r="O151" s="15" t="str">
        <f>IF(I151="","",IF(L151="SI",I151*(1+'INPUTS Y LISTAS'!$B$15),'Modelo Estadistico'!I151))</f>
        <v/>
      </c>
      <c r="P151" s="15" t="str">
        <f>IF(J151="","",IF(L151="SI",J151*(1+'INPUTS Y LISTAS'!$B$15),'Modelo Estadistico'!J151))</f>
        <v/>
      </c>
      <c r="Q151" s="72"/>
      <c r="R151" s="29" t="str">
        <f t="shared" si="76"/>
        <v/>
      </c>
      <c r="S151" s="15" t="str">
        <f t="shared" si="77"/>
        <v/>
      </c>
      <c r="T151" s="15" t="str">
        <f t="shared" si="70"/>
        <v/>
      </c>
      <c r="U151" s="30" t="str">
        <f t="shared" si="71"/>
        <v/>
      </c>
      <c r="V151" s="28" t="str">
        <f t="shared" si="78"/>
        <v/>
      </c>
      <c r="W151" s="16" t="str">
        <f t="shared" si="79"/>
        <v/>
      </c>
      <c r="X151" s="16" t="str">
        <f t="shared" si="80"/>
        <v/>
      </c>
      <c r="Y151" s="16" t="str">
        <f t="shared" si="81"/>
        <v/>
      </c>
      <c r="Z151" s="28" t="str">
        <f t="shared" si="82"/>
        <v/>
      </c>
      <c r="AA151" s="16" t="str">
        <f t="shared" si="83"/>
        <v/>
      </c>
      <c r="AB151" s="16" t="str">
        <f t="shared" si="84"/>
        <v/>
      </c>
      <c r="AC151" s="16" t="str">
        <f>IF(Y151="Incluir Cotización",#REF!,"")</f>
        <v/>
      </c>
      <c r="AD151" s="66" t="str">
        <f t="shared" si="85"/>
        <v/>
      </c>
      <c r="AE151" s="42" t="str">
        <f t="shared" si="86"/>
        <v/>
      </c>
      <c r="AF151" s="42" t="str">
        <f t="shared" si="87"/>
        <v/>
      </c>
      <c r="AG151" s="42" t="str">
        <f t="shared" si="88"/>
        <v/>
      </c>
      <c r="AH151" s="42" t="str">
        <f t="shared" si="89"/>
        <v/>
      </c>
      <c r="AI151" s="42" t="str">
        <f t="shared" si="90"/>
        <v/>
      </c>
      <c r="AJ151" s="65">
        <f t="shared" si="91"/>
        <v>0</v>
      </c>
      <c r="AK151" s="74"/>
      <c r="AL151" s="41">
        <f t="shared" si="72"/>
        <v>0</v>
      </c>
      <c r="AM151" s="39">
        <f t="shared" si="73"/>
        <v>0</v>
      </c>
      <c r="AN151" s="40">
        <f t="shared" si="74"/>
        <v>0</v>
      </c>
      <c r="AO151" s="134">
        <f t="shared" si="75"/>
        <v>0</v>
      </c>
      <c r="AP151" s="17"/>
      <c r="AQ151" s="129"/>
      <c r="AR151" s="130">
        <f t="shared" si="92"/>
        <v>0</v>
      </c>
      <c r="AS151" s="134">
        <f t="shared" si="93"/>
        <v>0</v>
      </c>
      <c r="AT151" s="131">
        <f>+IF($I$7="SI",'INPUTS Y LISTAS'!$B$31,0)</f>
        <v>0</v>
      </c>
      <c r="AU151" s="132"/>
      <c r="AV151" s="130">
        <f t="shared" si="94"/>
        <v>0</v>
      </c>
      <c r="AW151" s="134">
        <f t="shared" si="95"/>
        <v>0</v>
      </c>
      <c r="AX151" s="131">
        <f>+IF($I$7="SI",'INPUTS Y LISTAS'!$B$32,0)</f>
        <v>0</v>
      </c>
      <c r="AY151" s="132"/>
      <c r="AZ151" s="130">
        <f t="shared" si="96"/>
        <v>0</v>
      </c>
      <c r="BA151" s="134">
        <f t="shared" si="97"/>
        <v>0</v>
      </c>
      <c r="BB151" s="131">
        <f>+IF($I$7="SI",'INPUTS Y LISTAS'!$B$33,0)</f>
        <v>0</v>
      </c>
      <c r="BC151" s="132"/>
      <c r="BD151" s="130">
        <f t="shared" si="98"/>
        <v>0</v>
      </c>
      <c r="BE151" s="134">
        <f t="shared" si="99"/>
        <v>0</v>
      </c>
      <c r="BF151" s="136">
        <f t="shared" si="100"/>
        <v>0</v>
      </c>
    </row>
    <row r="152" spans="3:58" ht="15.75" outlineLevel="2" x14ac:dyDescent="0.2">
      <c r="C152" s="14">
        <f t="shared" si="69"/>
        <v>138</v>
      </c>
      <c r="D152" s="88"/>
      <c r="E152" s="87"/>
      <c r="F152" s="70"/>
      <c r="G152" s="83"/>
      <c r="H152" s="84"/>
      <c r="I152" s="85"/>
      <c r="J152" s="71"/>
      <c r="K152" s="72"/>
      <c r="L152" s="86"/>
      <c r="M152" s="15" t="str">
        <f>IF(G152="","",IF(L152="SI",G152*(1+'INPUTS Y LISTAS'!$B$15),'Modelo Estadistico'!G152))</f>
        <v/>
      </c>
      <c r="N152" s="15" t="str">
        <f>IF(H152="","",IF(L152="SI",H152*(1+'INPUTS Y LISTAS'!$B$15),'Modelo Estadistico'!H152))</f>
        <v/>
      </c>
      <c r="O152" s="15" t="str">
        <f>IF(I152="","",IF(L152="SI",I152*(1+'INPUTS Y LISTAS'!$B$15),'Modelo Estadistico'!I152))</f>
        <v/>
      </c>
      <c r="P152" s="15" t="str">
        <f>IF(J152="","",IF(L152="SI",J152*(1+'INPUTS Y LISTAS'!$B$15),'Modelo Estadistico'!J152))</f>
        <v/>
      </c>
      <c r="Q152" s="72"/>
      <c r="R152" s="29" t="str">
        <f t="shared" si="76"/>
        <v/>
      </c>
      <c r="S152" s="15" t="str">
        <f t="shared" si="77"/>
        <v/>
      </c>
      <c r="T152" s="15" t="str">
        <f t="shared" si="70"/>
        <v/>
      </c>
      <c r="U152" s="30" t="str">
        <f t="shared" si="71"/>
        <v/>
      </c>
      <c r="V152" s="28" t="str">
        <f t="shared" si="78"/>
        <v/>
      </c>
      <c r="W152" s="16" t="str">
        <f t="shared" si="79"/>
        <v/>
      </c>
      <c r="X152" s="16" t="str">
        <f t="shared" si="80"/>
        <v/>
      </c>
      <c r="Y152" s="16" t="str">
        <f t="shared" si="81"/>
        <v/>
      </c>
      <c r="Z152" s="28" t="str">
        <f t="shared" si="82"/>
        <v/>
      </c>
      <c r="AA152" s="16" t="str">
        <f t="shared" si="83"/>
        <v/>
      </c>
      <c r="AB152" s="16" t="str">
        <f t="shared" si="84"/>
        <v/>
      </c>
      <c r="AC152" s="16" t="str">
        <f>IF(Y152="Incluir Cotización",#REF!,"")</f>
        <v/>
      </c>
      <c r="AD152" s="66" t="str">
        <f t="shared" si="85"/>
        <v/>
      </c>
      <c r="AE152" s="42" t="str">
        <f t="shared" si="86"/>
        <v/>
      </c>
      <c r="AF152" s="42" t="str">
        <f t="shared" si="87"/>
        <v/>
      </c>
      <c r="AG152" s="42" t="str">
        <f t="shared" si="88"/>
        <v/>
      </c>
      <c r="AH152" s="42" t="str">
        <f t="shared" si="89"/>
        <v/>
      </c>
      <c r="AI152" s="42" t="str">
        <f t="shared" si="90"/>
        <v/>
      </c>
      <c r="AJ152" s="65">
        <f t="shared" si="91"/>
        <v>0</v>
      </c>
      <c r="AK152" s="74"/>
      <c r="AL152" s="41">
        <f t="shared" si="72"/>
        <v>0</v>
      </c>
      <c r="AM152" s="39">
        <f t="shared" si="73"/>
        <v>0</v>
      </c>
      <c r="AN152" s="40">
        <f t="shared" si="74"/>
        <v>0</v>
      </c>
      <c r="AO152" s="134">
        <f t="shared" si="75"/>
        <v>0</v>
      </c>
      <c r="AP152" s="17"/>
      <c r="AQ152" s="129"/>
      <c r="AR152" s="130">
        <f t="shared" si="92"/>
        <v>0</v>
      </c>
      <c r="AS152" s="134">
        <f t="shared" si="93"/>
        <v>0</v>
      </c>
      <c r="AT152" s="131">
        <f>+IF($I$7="SI",'INPUTS Y LISTAS'!$B$31,0)</f>
        <v>0</v>
      </c>
      <c r="AU152" s="132"/>
      <c r="AV152" s="130">
        <f t="shared" si="94"/>
        <v>0</v>
      </c>
      <c r="AW152" s="134">
        <f t="shared" si="95"/>
        <v>0</v>
      </c>
      <c r="AX152" s="131">
        <f>+IF($I$7="SI",'INPUTS Y LISTAS'!$B$32,0)</f>
        <v>0</v>
      </c>
      <c r="AY152" s="132"/>
      <c r="AZ152" s="130">
        <f t="shared" si="96"/>
        <v>0</v>
      </c>
      <c r="BA152" s="134">
        <f t="shared" si="97"/>
        <v>0</v>
      </c>
      <c r="BB152" s="131">
        <f>+IF($I$7="SI",'INPUTS Y LISTAS'!$B$33,0)</f>
        <v>0</v>
      </c>
      <c r="BC152" s="132"/>
      <c r="BD152" s="130">
        <f t="shared" si="98"/>
        <v>0</v>
      </c>
      <c r="BE152" s="134">
        <f t="shared" si="99"/>
        <v>0</v>
      </c>
      <c r="BF152" s="136">
        <f t="shared" si="100"/>
        <v>0</v>
      </c>
    </row>
    <row r="153" spans="3:58" ht="15.75" outlineLevel="2" x14ac:dyDescent="0.2">
      <c r="C153" s="14">
        <f t="shared" si="69"/>
        <v>139</v>
      </c>
      <c r="D153" s="88"/>
      <c r="E153" s="87"/>
      <c r="F153" s="70"/>
      <c r="G153" s="83"/>
      <c r="H153" s="84"/>
      <c r="I153" s="85"/>
      <c r="J153" s="71"/>
      <c r="K153" s="72"/>
      <c r="L153" s="86"/>
      <c r="M153" s="15" t="str">
        <f>IF(G153="","",IF(L153="SI",G153*(1+'INPUTS Y LISTAS'!$B$15),'Modelo Estadistico'!G153))</f>
        <v/>
      </c>
      <c r="N153" s="15" t="str">
        <f>IF(H153="","",IF(L153="SI",H153*(1+'INPUTS Y LISTAS'!$B$15),'Modelo Estadistico'!H153))</f>
        <v/>
      </c>
      <c r="O153" s="15" t="str">
        <f>IF(I153="","",IF(L153="SI",I153*(1+'INPUTS Y LISTAS'!$B$15),'Modelo Estadistico'!I153))</f>
        <v/>
      </c>
      <c r="P153" s="15" t="str">
        <f>IF(J153="","",IF(L153="SI",J153*(1+'INPUTS Y LISTAS'!$B$15),'Modelo Estadistico'!J153))</f>
        <v/>
      </c>
      <c r="Q153" s="72"/>
      <c r="R153" s="29" t="str">
        <f t="shared" si="76"/>
        <v/>
      </c>
      <c r="S153" s="15" t="str">
        <f t="shared" si="77"/>
        <v/>
      </c>
      <c r="T153" s="15" t="str">
        <f t="shared" si="70"/>
        <v/>
      </c>
      <c r="U153" s="30" t="str">
        <f t="shared" si="71"/>
        <v/>
      </c>
      <c r="V153" s="28" t="str">
        <f t="shared" si="78"/>
        <v/>
      </c>
      <c r="W153" s="16" t="str">
        <f t="shared" si="79"/>
        <v/>
      </c>
      <c r="X153" s="16" t="str">
        <f t="shared" si="80"/>
        <v/>
      </c>
      <c r="Y153" s="16" t="str">
        <f t="shared" si="81"/>
        <v/>
      </c>
      <c r="Z153" s="28" t="str">
        <f t="shared" si="82"/>
        <v/>
      </c>
      <c r="AA153" s="16" t="str">
        <f t="shared" si="83"/>
        <v/>
      </c>
      <c r="AB153" s="16" t="str">
        <f t="shared" si="84"/>
        <v/>
      </c>
      <c r="AC153" s="16" t="str">
        <f>IF(Y153="Incluir Cotización",#REF!,"")</f>
        <v/>
      </c>
      <c r="AD153" s="66" t="str">
        <f t="shared" si="85"/>
        <v/>
      </c>
      <c r="AE153" s="42" t="str">
        <f t="shared" si="86"/>
        <v/>
      </c>
      <c r="AF153" s="42" t="str">
        <f t="shared" si="87"/>
        <v/>
      </c>
      <c r="AG153" s="42" t="str">
        <f t="shared" si="88"/>
        <v/>
      </c>
      <c r="AH153" s="42" t="str">
        <f t="shared" si="89"/>
        <v/>
      </c>
      <c r="AI153" s="42" t="str">
        <f t="shared" si="90"/>
        <v/>
      </c>
      <c r="AJ153" s="65">
        <f t="shared" si="91"/>
        <v>0</v>
      </c>
      <c r="AK153" s="74"/>
      <c r="AL153" s="41">
        <f t="shared" si="72"/>
        <v>0</v>
      </c>
      <c r="AM153" s="39">
        <f t="shared" si="73"/>
        <v>0</v>
      </c>
      <c r="AN153" s="40">
        <f t="shared" si="74"/>
        <v>0</v>
      </c>
      <c r="AO153" s="134">
        <f t="shared" si="75"/>
        <v>0</v>
      </c>
      <c r="AP153" s="17"/>
      <c r="AQ153" s="129"/>
      <c r="AR153" s="130">
        <f t="shared" si="92"/>
        <v>0</v>
      </c>
      <c r="AS153" s="134">
        <f t="shared" si="93"/>
        <v>0</v>
      </c>
      <c r="AT153" s="131">
        <f>+IF($I$7="SI",'INPUTS Y LISTAS'!$B$31,0)</f>
        <v>0</v>
      </c>
      <c r="AU153" s="132"/>
      <c r="AV153" s="130">
        <f t="shared" si="94"/>
        <v>0</v>
      </c>
      <c r="AW153" s="134">
        <f t="shared" si="95"/>
        <v>0</v>
      </c>
      <c r="AX153" s="131">
        <f>+IF($I$7="SI",'INPUTS Y LISTAS'!$B$32,0)</f>
        <v>0</v>
      </c>
      <c r="AY153" s="132"/>
      <c r="AZ153" s="130">
        <f t="shared" si="96"/>
        <v>0</v>
      </c>
      <c r="BA153" s="134">
        <f t="shared" si="97"/>
        <v>0</v>
      </c>
      <c r="BB153" s="131">
        <f>+IF($I$7="SI",'INPUTS Y LISTAS'!$B$33,0)</f>
        <v>0</v>
      </c>
      <c r="BC153" s="132"/>
      <c r="BD153" s="130">
        <f t="shared" si="98"/>
        <v>0</v>
      </c>
      <c r="BE153" s="134">
        <f t="shared" si="99"/>
        <v>0</v>
      </c>
      <c r="BF153" s="136">
        <f t="shared" si="100"/>
        <v>0</v>
      </c>
    </row>
    <row r="154" spans="3:58" ht="15.75" outlineLevel="2" x14ac:dyDescent="0.2">
      <c r="C154" s="14">
        <f t="shared" si="69"/>
        <v>140</v>
      </c>
      <c r="D154" s="88"/>
      <c r="E154" s="87"/>
      <c r="F154" s="70"/>
      <c r="G154" s="83"/>
      <c r="H154" s="84"/>
      <c r="I154" s="85"/>
      <c r="J154" s="71"/>
      <c r="K154" s="72"/>
      <c r="L154" s="86"/>
      <c r="M154" s="15" t="str">
        <f>IF(G154="","",IF(L154="SI",G154*(1+'INPUTS Y LISTAS'!$B$15),'Modelo Estadistico'!G154))</f>
        <v/>
      </c>
      <c r="N154" s="15" t="str">
        <f>IF(H154="","",IF(L154="SI",H154*(1+'INPUTS Y LISTAS'!$B$15),'Modelo Estadistico'!H154))</f>
        <v/>
      </c>
      <c r="O154" s="15" t="str">
        <f>IF(I154="","",IF(L154="SI",I154*(1+'INPUTS Y LISTAS'!$B$15),'Modelo Estadistico'!I154))</f>
        <v/>
      </c>
      <c r="P154" s="15" t="str">
        <f>IF(J154="","",IF(L154="SI",J154*(1+'INPUTS Y LISTAS'!$B$15),'Modelo Estadistico'!J154))</f>
        <v/>
      </c>
      <c r="Q154" s="72"/>
      <c r="R154" s="29" t="str">
        <f t="shared" si="76"/>
        <v/>
      </c>
      <c r="S154" s="15" t="str">
        <f t="shared" si="77"/>
        <v/>
      </c>
      <c r="T154" s="15" t="str">
        <f t="shared" si="70"/>
        <v/>
      </c>
      <c r="U154" s="30" t="str">
        <f t="shared" si="71"/>
        <v/>
      </c>
      <c r="V154" s="28" t="str">
        <f t="shared" si="78"/>
        <v/>
      </c>
      <c r="W154" s="16" t="str">
        <f t="shared" si="79"/>
        <v/>
      </c>
      <c r="X154" s="16" t="str">
        <f t="shared" si="80"/>
        <v/>
      </c>
      <c r="Y154" s="16" t="str">
        <f t="shared" si="81"/>
        <v/>
      </c>
      <c r="Z154" s="28" t="str">
        <f t="shared" si="82"/>
        <v/>
      </c>
      <c r="AA154" s="16" t="str">
        <f t="shared" si="83"/>
        <v/>
      </c>
      <c r="AB154" s="16" t="str">
        <f t="shared" si="84"/>
        <v/>
      </c>
      <c r="AC154" s="16" t="str">
        <f>IF(Y154="Incluir Cotización",#REF!,"")</f>
        <v/>
      </c>
      <c r="AD154" s="66" t="str">
        <f t="shared" si="85"/>
        <v/>
      </c>
      <c r="AE154" s="42" t="str">
        <f t="shared" si="86"/>
        <v/>
      </c>
      <c r="AF154" s="42" t="str">
        <f t="shared" si="87"/>
        <v/>
      </c>
      <c r="AG154" s="42" t="str">
        <f t="shared" si="88"/>
        <v/>
      </c>
      <c r="AH154" s="42" t="str">
        <f t="shared" si="89"/>
        <v/>
      </c>
      <c r="AI154" s="42" t="str">
        <f t="shared" si="90"/>
        <v/>
      </c>
      <c r="AJ154" s="65">
        <f t="shared" si="91"/>
        <v>0</v>
      </c>
      <c r="AK154" s="74"/>
      <c r="AL154" s="41">
        <f t="shared" si="72"/>
        <v>0</v>
      </c>
      <c r="AM154" s="39">
        <f t="shared" si="73"/>
        <v>0</v>
      </c>
      <c r="AN154" s="40">
        <f t="shared" si="74"/>
        <v>0</v>
      </c>
      <c r="AO154" s="134">
        <f t="shared" si="75"/>
        <v>0</v>
      </c>
      <c r="AP154" s="17"/>
      <c r="AQ154" s="129"/>
      <c r="AR154" s="130">
        <f t="shared" si="92"/>
        <v>0</v>
      </c>
      <c r="AS154" s="134">
        <f t="shared" si="93"/>
        <v>0</v>
      </c>
      <c r="AT154" s="131">
        <f>+IF($I$7="SI",'INPUTS Y LISTAS'!$B$31,0)</f>
        <v>0</v>
      </c>
      <c r="AU154" s="132"/>
      <c r="AV154" s="130">
        <f t="shared" si="94"/>
        <v>0</v>
      </c>
      <c r="AW154" s="134">
        <f t="shared" si="95"/>
        <v>0</v>
      </c>
      <c r="AX154" s="131">
        <f>+IF($I$7="SI",'INPUTS Y LISTAS'!$B$32,0)</f>
        <v>0</v>
      </c>
      <c r="AY154" s="132"/>
      <c r="AZ154" s="130">
        <f t="shared" si="96"/>
        <v>0</v>
      </c>
      <c r="BA154" s="134">
        <f t="shared" si="97"/>
        <v>0</v>
      </c>
      <c r="BB154" s="131">
        <f>+IF($I$7="SI",'INPUTS Y LISTAS'!$B$33,0)</f>
        <v>0</v>
      </c>
      <c r="BC154" s="132"/>
      <c r="BD154" s="130">
        <f t="shared" si="98"/>
        <v>0</v>
      </c>
      <c r="BE154" s="134">
        <f t="shared" si="99"/>
        <v>0</v>
      </c>
      <c r="BF154" s="136">
        <f t="shared" si="100"/>
        <v>0</v>
      </c>
    </row>
    <row r="155" spans="3:58" ht="15.75" outlineLevel="2" x14ac:dyDescent="0.2">
      <c r="C155" s="14">
        <f t="shared" si="69"/>
        <v>141</v>
      </c>
      <c r="D155" s="88"/>
      <c r="E155" s="87"/>
      <c r="F155" s="70"/>
      <c r="G155" s="83"/>
      <c r="H155" s="84"/>
      <c r="I155" s="85"/>
      <c r="J155" s="71"/>
      <c r="K155" s="72"/>
      <c r="L155" s="86"/>
      <c r="M155" s="15" t="str">
        <f>IF(G155="","",IF(L155="SI",G155*(1+'INPUTS Y LISTAS'!$B$15),'Modelo Estadistico'!G155))</f>
        <v/>
      </c>
      <c r="N155" s="15" t="str">
        <f>IF(H155="","",IF(L155="SI",H155*(1+'INPUTS Y LISTAS'!$B$15),'Modelo Estadistico'!H155))</f>
        <v/>
      </c>
      <c r="O155" s="15" t="str">
        <f>IF(I155="","",IF(L155="SI",I155*(1+'INPUTS Y LISTAS'!$B$15),'Modelo Estadistico'!I155))</f>
        <v/>
      </c>
      <c r="P155" s="15" t="str">
        <f>IF(J155="","",IF(L155="SI",J155*(1+'INPUTS Y LISTAS'!$B$15),'Modelo Estadistico'!J155))</f>
        <v/>
      </c>
      <c r="Q155" s="72"/>
      <c r="R155" s="29" t="str">
        <f t="shared" si="76"/>
        <v/>
      </c>
      <c r="S155" s="15" t="str">
        <f t="shared" si="77"/>
        <v/>
      </c>
      <c r="T155" s="15" t="str">
        <f t="shared" si="70"/>
        <v/>
      </c>
      <c r="U155" s="30" t="str">
        <f t="shared" si="71"/>
        <v/>
      </c>
      <c r="V155" s="28" t="str">
        <f t="shared" si="78"/>
        <v/>
      </c>
      <c r="W155" s="16" t="str">
        <f t="shared" si="79"/>
        <v/>
      </c>
      <c r="X155" s="16" t="str">
        <f t="shared" si="80"/>
        <v/>
      </c>
      <c r="Y155" s="16" t="str">
        <f t="shared" si="81"/>
        <v/>
      </c>
      <c r="Z155" s="28" t="str">
        <f t="shared" si="82"/>
        <v/>
      </c>
      <c r="AA155" s="16" t="str">
        <f t="shared" si="83"/>
        <v/>
      </c>
      <c r="AB155" s="16" t="str">
        <f t="shared" si="84"/>
        <v/>
      </c>
      <c r="AC155" s="16" t="str">
        <f>IF(Y155="Incluir Cotización",#REF!,"")</f>
        <v/>
      </c>
      <c r="AD155" s="66" t="str">
        <f t="shared" si="85"/>
        <v/>
      </c>
      <c r="AE155" s="42" t="str">
        <f t="shared" si="86"/>
        <v/>
      </c>
      <c r="AF155" s="42" t="str">
        <f t="shared" si="87"/>
        <v/>
      </c>
      <c r="AG155" s="42" t="str">
        <f t="shared" si="88"/>
        <v/>
      </c>
      <c r="AH155" s="42" t="str">
        <f t="shared" si="89"/>
        <v/>
      </c>
      <c r="AI155" s="42" t="str">
        <f t="shared" si="90"/>
        <v/>
      </c>
      <c r="AJ155" s="65">
        <f t="shared" si="91"/>
        <v>0</v>
      </c>
      <c r="AK155" s="74"/>
      <c r="AL155" s="41">
        <f t="shared" si="72"/>
        <v>0</v>
      </c>
      <c r="AM155" s="39">
        <f t="shared" si="73"/>
        <v>0</v>
      </c>
      <c r="AN155" s="40">
        <f t="shared" si="74"/>
        <v>0</v>
      </c>
      <c r="AO155" s="134">
        <f t="shared" si="75"/>
        <v>0</v>
      </c>
      <c r="AP155" s="17"/>
      <c r="AQ155" s="129"/>
      <c r="AR155" s="130">
        <f t="shared" si="92"/>
        <v>0</v>
      </c>
      <c r="AS155" s="134">
        <f t="shared" si="93"/>
        <v>0</v>
      </c>
      <c r="AT155" s="131">
        <f>+IF($I$7="SI",'INPUTS Y LISTAS'!$B$31,0)</f>
        <v>0</v>
      </c>
      <c r="AU155" s="132"/>
      <c r="AV155" s="130">
        <f t="shared" si="94"/>
        <v>0</v>
      </c>
      <c r="AW155" s="134">
        <f t="shared" si="95"/>
        <v>0</v>
      </c>
      <c r="AX155" s="131">
        <f>+IF($I$7="SI",'INPUTS Y LISTAS'!$B$32,0)</f>
        <v>0</v>
      </c>
      <c r="AY155" s="132"/>
      <c r="AZ155" s="130">
        <f t="shared" si="96"/>
        <v>0</v>
      </c>
      <c r="BA155" s="134">
        <f t="shared" si="97"/>
        <v>0</v>
      </c>
      <c r="BB155" s="131">
        <f>+IF($I$7="SI",'INPUTS Y LISTAS'!$B$33,0)</f>
        <v>0</v>
      </c>
      <c r="BC155" s="132"/>
      <c r="BD155" s="130">
        <f t="shared" si="98"/>
        <v>0</v>
      </c>
      <c r="BE155" s="134">
        <f t="shared" si="99"/>
        <v>0</v>
      </c>
      <c r="BF155" s="136">
        <f t="shared" si="100"/>
        <v>0</v>
      </c>
    </row>
    <row r="156" spans="3:58" ht="15.75" outlineLevel="2" x14ac:dyDescent="0.2">
      <c r="C156" s="14">
        <f t="shared" si="69"/>
        <v>142</v>
      </c>
      <c r="D156" s="88"/>
      <c r="E156" s="87"/>
      <c r="F156" s="70"/>
      <c r="G156" s="83"/>
      <c r="H156" s="84"/>
      <c r="I156" s="85"/>
      <c r="J156" s="71"/>
      <c r="K156" s="72"/>
      <c r="L156" s="86"/>
      <c r="M156" s="15" t="str">
        <f>IF(G156="","",IF(L156="SI",G156*(1+'INPUTS Y LISTAS'!$B$15),'Modelo Estadistico'!G156))</f>
        <v/>
      </c>
      <c r="N156" s="15" t="str">
        <f>IF(H156="","",IF(L156="SI",H156*(1+'INPUTS Y LISTAS'!$B$15),'Modelo Estadistico'!H156))</f>
        <v/>
      </c>
      <c r="O156" s="15" t="str">
        <f>IF(I156="","",IF(L156="SI",I156*(1+'INPUTS Y LISTAS'!$B$15),'Modelo Estadistico'!I156))</f>
        <v/>
      </c>
      <c r="P156" s="15" t="str">
        <f>IF(J156="","",IF(L156="SI",J156*(1+'INPUTS Y LISTAS'!$B$15),'Modelo Estadistico'!J156))</f>
        <v/>
      </c>
      <c r="Q156" s="72"/>
      <c r="R156" s="29" t="str">
        <f t="shared" si="76"/>
        <v/>
      </c>
      <c r="S156" s="15" t="str">
        <f t="shared" si="77"/>
        <v/>
      </c>
      <c r="T156" s="15" t="str">
        <f t="shared" si="70"/>
        <v/>
      </c>
      <c r="U156" s="30" t="str">
        <f t="shared" si="71"/>
        <v/>
      </c>
      <c r="V156" s="28" t="str">
        <f t="shared" si="78"/>
        <v/>
      </c>
      <c r="W156" s="16" t="str">
        <f t="shared" si="79"/>
        <v/>
      </c>
      <c r="X156" s="16" t="str">
        <f t="shared" si="80"/>
        <v/>
      </c>
      <c r="Y156" s="16" t="str">
        <f t="shared" si="81"/>
        <v/>
      </c>
      <c r="Z156" s="28" t="str">
        <f t="shared" si="82"/>
        <v/>
      </c>
      <c r="AA156" s="16" t="str">
        <f t="shared" si="83"/>
        <v/>
      </c>
      <c r="AB156" s="16" t="str">
        <f t="shared" si="84"/>
        <v/>
      </c>
      <c r="AC156" s="16" t="str">
        <f>IF(Y156="Incluir Cotización",#REF!,"")</f>
        <v/>
      </c>
      <c r="AD156" s="66" t="str">
        <f t="shared" si="85"/>
        <v/>
      </c>
      <c r="AE156" s="42" t="str">
        <f t="shared" si="86"/>
        <v/>
      </c>
      <c r="AF156" s="42" t="str">
        <f t="shared" si="87"/>
        <v/>
      </c>
      <c r="AG156" s="42" t="str">
        <f t="shared" si="88"/>
        <v/>
      </c>
      <c r="AH156" s="42" t="str">
        <f t="shared" si="89"/>
        <v/>
      </c>
      <c r="AI156" s="42" t="str">
        <f t="shared" si="90"/>
        <v/>
      </c>
      <c r="AJ156" s="65">
        <f t="shared" si="91"/>
        <v>0</v>
      </c>
      <c r="AK156" s="74"/>
      <c r="AL156" s="41">
        <f t="shared" si="72"/>
        <v>0</v>
      </c>
      <c r="AM156" s="39">
        <f t="shared" si="73"/>
        <v>0</v>
      </c>
      <c r="AN156" s="40">
        <f t="shared" si="74"/>
        <v>0</v>
      </c>
      <c r="AO156" s="134">
        <f t="shared" si="75"/>
        <v>0</v>
      </c>
      <c r="AP156" s="17"/>
      <c r="AQ156" s="129"/>
      <c r="AR156" s="130">
        <f t="shared" si="92"/>
        <v>0</v>
      </c>
      <c r="AS156" s="134">
        <f t="shared" si="93"/>
        <v>0</v>
      </c>
      <c r="AT156" s="131">
        <f>+IF($I$7="SI",'INPUTS Y LISTAS'!$B$31,0)</f>
        <v>0</v>
      </c>
      <c r="AU156" s="132"/>
      <c r="AV156" s="130">
        <f t="shared" si="94"/>
        <v>0</v>
      </c>
      <c r="AW156" s="134">
        <f t="shared" si="95"/>
        <v>0</v>
      </c>
      <c r="AX156" s="131">
        <f>+IF($I$7="SI",'INPUTS Y LISTAS'!$B$32,0)</f>
        <v>0</v>
      </c>
      <c r="AY156" s="132"/>
      <c r="AZ156" s="130">
        <f t="shared" si="96"/>
        <v>0</v>
      </c>
      <c r="BA156" s="134">
        <f t="shared" si="97"/>
        <v>0</v>
      </c>
      <c r="BB156" s="131">
        <f>+IF($I$7="SI",'INPUTS Y LISTAS'!$B$33,0)</f>
        <v>0</v>
      </c>
      <c r="BC156" s="132"/>
      <c r="BD156" s="130">
        <f t="shared" si="98"/>
        <v>0</v>
      </c>
      <c r="BE156" s="134">
        <f t="shared" si="99"/>
        <v>0</v>
      </c>
      <c r="BF156" s="136">
        <f t="shared" si="100"/>
        <v>0</v>
      </c>
    </row>
    <row r="157" spans="3:58" ht="15.75" outlineLevel="2" x14ac:dyDescent="0.2">
      <c r="C157" s="14">
        <f t="shared" si="69"/>
        <v>143</v>
      </c>
      <c r="D157" s="88"/>
      <c r="E157" s="87"/>
      <c r="F157" s="70"/>
      <c r="G157" s="83"/>
      <c r="H157" s="84"/>
      <c r="I157" s="85"/>
      <c r="J157" s="71"/>
      <c r="K157" s="72"/>
      <c r="L157" s="86"/>
      <c r="M157" s="15" t="str">
        <f>IF(G157="","",IF(L157="SI",G157*(1+'INPUTS Y LISTAS'!$B$15),'Modelo Estadistico'!G157))</f>
        <v/>
      </c>
      <c r="N157" s="15" t="str">
        <f>IF(H157="","",IF(L157="SI",H157*(1+'INPUTS Y LISTAS'!$B$15),'Modelo Estadistico'!H157))</f>
        <v/>
      </c>
      <c r="O157" s="15" t="str">
        <f>IF(I157="","",IF(L157="SI",I157*(1+'INPUTS Y LISTAS'!$B$15),'Modelo Estadistico'!I157))</f>
        <v/>
      </c>
      <c r="P157" s="15" t="str">
        <f>IF(J157="","",IF(L157="SI",J157*(1+'INPUTS Y LISTAS'!$B$15),'Modelo Estadistico'!J157))</f>
        <v/>
      </c>
      <c r="Q157" s="72"/>
      <c r="R157" s="29" t="str">
        <f t="shared" si="76"/>
        <v/>
      </c>
      <c r="S157" s="15" t="str">
        <f t="shared" si="77"/>
        <v/>
      </c>
      <c r="T157" s="15" t="str">
        <f t="shared" si="70"/>
        <v/>
      </c>
      <c r="U157" s="30" t="str">
        <f t="shared" si="71"/>
        <v/>
      </c>
      <c r="V157" s="28" t="str">
        <f t="shared" si="78"/>
        <v/>
      </c>
      <c r="W157" s="16" t="str">
        <f t="shared" si="79"/>
        <v/>
      </c>
      <c r="X157" s="16" t="str">
        <f t="shared" si="80"/>
        <v/>
      </c>
      <c r="Y157" s="16" t="str">
        <f t="shared" si="81"/>
        <v/>
      </c>
      <c r="Z157" s="28" t="str">
        <f t="shared" si="82"/>
        <v/>
      </c>
      <c r="AA157" s="16" t="str">
        <f t="shared" si="83"/>
        <v/>
      </c>
      <c r="AB157" s="16" t="str">
        <f t="shared" si="84"/>
        <v/>
      </c>
      <c r="AC157" s="16" t="str">
        <f>IF(Y157="Incluir Cotización",#REF!,"")</f>
        <v/>
      </c>
      <c r="AD157" s="66" t="str">
        <f t="shared" si="85"/>
        <v/>
      </c>
      <c r="AE157" s="42" t="str">
        <f t="shared" si="86"/>
        <v/>
      </c>
      <c r="AF157" s="42" t="str">
        <f t="shared" si="87"/>
        <v/>
      </c>
      <c r="AG157" s="42" t="str">
        <f t="shared" si="88"/>
        <v/>
      </c>
      <c r="AH157" s="42" t="str">
        <f t="shared" si="89"/>
        <v/>
      </c>
      <c r="AI157" s="42" t="str">
        <f t="shared" si="90"/>
        <v/>
      </c>
      <c r="AJ157" s="65">
        <f t="shared" si="91"/>
        <v>0</v>
      </c>
      <c r="AK157" s="74"/>
      <c r="AL157" s="41">
        <f t="shared" si="72"/>
        <v>0</v>
      </c>
      <c r="AM157" s="39">
        <f t="shared" si="73"/>
        <v>0</v>
      </c>
      <c r="AN157" s="40">
        <f t="shared" si="74"/>
        <v>0</v>
      </c>
      <c r="AO157" s="134">
        <f t="shared" si="75"/>
        <v>0</v>
      </c>
      <c r="AP157" s="17"/>
      <c r="AQ157" s="129"/>
      <c r="AR157" s="130">
        <f t="shared" si="92"/>
        <v>0</v>
      </c>
      <c r="AS157" s="134">
        <f t="shared" si="93"/>
        <v>0</v>
      </c>
      <c r="AT157" s="131">
        <f>+IF($I$7="SI",'INPUTS Y LISTAS'!$B$31,0)</f>
        <v>0</v>
      </c>
      <c r="AU157" s="132"/>
      <c r="AV157" s="130">
        <f t="shared" si="94"/>
        <v>0</v>
      </c>
      <c r="AW157" s="134">
        <f t="shared" si="95"/>
        <v>0</v>
      </c>
      <c r="AX157" s="131">
        <f>+IF($I$7="SI",'INPUTS Y LISTAS'!$B$32,0)</f>
        <v>0</v>
      </c>
      <c r="AY157" s="132"/>
      <c r="AZ157" s="130">
        <f t="shared" si="96"/>
        <v>0</v>
      </c>
      <c r="BA157" s="134">
        <f t="shared" si="97"/>
        <v>0</v>
      </c>
      <c r="BB157" s="131">
        <f>+IF($I$7="SI",'INPUTS Y LISTAS'!$B$33,0)</f>
        <v>0</v>
      </c>
      <c r="BC157" s="132"/>
      <c r="BD157" s="130">
        <f t="shared" si="98"/>
        <v>0</v>
      </c>
      <c r="BE157" s="134">
        <f t="shared" si="99"/>
        <v>0</v>
      </c>
      <c r="BF157" s="136">
        <f t="shared" si="100"/>
        <v>0</v>
      </c>
    </row>
    <row r="158" spans="3:58" ht="15.75" outlineLevel="2" x14ac:dyDescent="0.2">
      <c r="C158" s="14">
        <f t="shared" si="69"/>
        <v>144</v>
      </c>
      <c r="D158" s="88"/>
      <c r="E158" s="87"/>
      <c r="F158" s="70"/>
      <c r="G158" s="83"/>
      <c r="H158" s="84"/>
      <c r="I158" s="85"/>
      <c r="J158" s="71"/>
      <c r="K158" s="72"/>
      <c r="L158" s="86"/>
      <c r="M158" s="15" t="str">
        <f>IF(G158="","",IF(L158="SI",G158*(1+'INPUTS Y LISTAS'!$B$15),'Modelo Estadistico'!G158))</f>
        <v/>
      </c>
      <c r="N158" s="15" t="str">
        <f>IF(H158="","",IF(L158="SI",H158*(1+'INPUTS Y LISTAS'!$B$15),'Modelo Estadistico'!H158))</f>
        <v/>
      </c>
      <c r="O158" s="15" t="str">
        <f>IF(I158="","",IF(L158="SI",I158*(1+'INPUTS Y LISTAS'!$B$15),'Modelo Estadistico'!I158))</f>
        <v/>
      </c>
      <c r="P158" s="15" t="str">
        <f>IF(J158="","",IF(L158="SI",J158*(1+'INPUTS Y LISTAS'!$B$15),'Modelo Estadistico'!J158))</f>
        <v/>
      </c>
      <c r="Q158" s="72"/>
      <c r="R158" s="29" t="str">
        <f t="shared" si="76"/>
        <v/>
      </c>
      <c r="S158" s="15" t="str">
        <f t="shared" si="77"/>
        <v/>
      </c>
      <c r="T158" s="15" t="str">
        <f t="shared" si="70"/>
        <v/>
      </c>
      <c r="U158" s="30" t="str">
        <f t="shared" si="71"/>
        <v/>
      </c>
      <c r="V158" s="28" t="str">
        <f t="shared" si="78"/>
        <v/>
      </c>
      <c r="W158" s="16" t="str">
        <f t="shared" si="79"/>
        <v/>
      </c>
      <c r="X158" s="16" t="str">
        <f t="shared" si="80"/>
        <v/>
      </c>
      <c r="Y158" s="16" t="str">
        <f t="shared" si="81"/>
        <v/>
      </c>
      <c r="Z158" s="28" t="str">
        <f t="shared" si="82"/>
        <v/>
      </c>
      <c r="AA158" s="16" t="str">
        <f t="shared" si="83"/>
        <v/>
      </c>
      <c r="AB158" s="16" t="str">
        <f t="shared" si="84"/>
        <v/>
      </c>
      <c r="AC158" s="16" t="str">
        <f>IF(Y158="Incluir Cotización",#REF!,"")</f>
        <v/>
      </c>
      <c r="AD158" s="66" t="str">
        <f t="shared" si="85"/>
        <v/>
      </c>
      <c r="AE158" s="42" t="str">
        <f t="shared" si="86"/>
        <v/>
      </c>
      <c r="AF158" s="42" t="str">
        <f t="shared" si="87"/>
        <v/>
      </c>
      <c r="AG158" s="42" t="str">
        <f t="shared" si="88"/>
        <v/>
      </c>
      <c r="AH158" s="42" t="str">
        <f t="shared" si="89"/>
        <v/>
      </c>
      <c r="AI158" s="42" t="str">
        <f t="shared" si="90"/>
        <v/>
      </c>
      <c r="AJ158" s="65">
        <f t="shared" si="91"/>
        <v>0</v>
      </c>
      <c r="AK158" s="74"/>
      <c r="AL158" s="41">
        <f t="shared" si="72"/>
        <v>0</v>
      </c>
      <c r="AM158" s="39">
        <f t="shared" si="73"/>
        <v>0</v>
      </c>
      <c r="AN158" s="40">
        <f t="shared" si="74"/>
        <v>0</v>
      </c>
      <c r="AO158" s="134">
        <f t="shared" si="75"/>
        <v>0</v>
      </c>
      <c r="AP158" s="17"/>
      <c r="AQ158" s="129"/>
      <c r="AR158" s="130">
        <f t="shared" si="92"/>
        <v>0</v>
      </c>
      <c r="AS158" s="134">
        <f t="shared" si="93"/>
        <v>0</v>
      </c>
      <c r="AT158" s="131">
        <f>+IF($I$7="SI",'INPUTS Y LISTAS'!$B$31,0)</f>
        <v>0</v>
      </c>
      <c r="AU158" s="132"/>
      <c r="AV158" s="130">
        <f t="shared" si="94"/>
        <v>0</v>
      </c>
      <c r="AW158" s="134">
        <f t="shared" si="95"/>
        <v>0</v>
      </c>
      <c r="AX158" s="131">
        <f>+IF($I$7="SI",'INPUTS Y LISTAS'!$B$32,0)</f>
        <v>0</v>
      </c>
      <c r="AY158" s="132"/>
      <c r="AZ158" s="130">
        <f t="shared" si="96"/>
        <v>0</v>
      </c>
      <c r="BA158" s="134">
        <f t="shared" si="97"/>
        <v>0</v>
      </c>
      <c r="BB158" s="131">
        <f>+IF($I$7="SI",'INPUTS Y LISTAS'!$B$33,0)</f>
        <v>0</v>
      </c>
      <c r="BC158" s="132"/>
      <c r="BD158" s="130">
        <f t="shared" si="98"/>
        <v>0</v>
      </c>
      <c r="BE158" s="134">
        <f t="shared" si="99"/>
        <v>0</v>
      </c>
      <c r="BF158" s="136">
        <f t="shared" si="100"/>
        <v>0</v>
      </c>
    </row>
    <row r="159" spans="3:58" ht="15.75" outlineLevel="2" x14ac:dyDescent="0.2">
      <c r="C159" s="14">
        <f t="shared" si="69"/>
        <v>145</v>
      </c>
      <c r="D159" s="73"/>
      <c r="E159" s="69"/>
      <c r="F159" s="70"/>
      <c r="G159" s="71"/>
      <c r="H159" s="71"/>
      <c r="I159" s="71"/>
      <c r="J159" s="71"/>
      <c r="K159" s="72"/>
      <c r="L159" s="86"/>
      <c r="M159" s="15" t="str">
        <f>IF(G159="","",IF(L159="SI",G159*(1+'INPUTS Y LISTAS'!$B$15),'Modelo Estadistico'!G159))</f>
        <v/>
      </c>
      <c r="N159" s="15" t="str">
        <f>IF(H159="","",IF(L159="SI",H159*(1+'INPUTS Y LISTAS'!$B$15),'Modelo Estadistico'!H159))</f>
        <v/>
      </c>
      <c r="O159" s="15" t="str">
        <f>IF(I159="","",IF(L159="SI",I159*(1+'INPUTS Y LISTAS'!$B$15),'Modelo Estadistico'!I159))</f>
        <v/>
      </c>
      <c r="P159" s="15" t="str">
        <f>IF(J159="","",IF(L159="SI",J159*(1+'INPUTS Y LISTAS'!$B$15),'Modelo Estadistico'!J159))</f>
        <v/>
      </c>
      <c r="Q159" s="72"/>
      <c r="R159" s="29" t="str">
        <f t="shared" si="76"/>
        <v/>
      </c>
      <c r="S159" s="15" t="str">
        <f t="shared" si="77"/>
        <v/>
      </c>
      <c r="T159" s="15" t="str">
        <f t="shared" si="70"/>
        <v/>
      </c>
      <c r="U159" s="30" t="str">
        <f t="shared" si="71"/>
        <v/>
      </c>
      <c r="V159" s="28" t="str">
        <f t="shared" si="78"/>
        <v/>
      </c>
      <c r="W159" s="16" t="str">
        <f t="shared" si="79"/>
        <v/>
      </c>
      <c r="X159" s="16" t="str">
        <f t="shared" si="80"/>
        <v/>
      </c>
      <c r="Y159" s="16" t="str">
        <f t="shared" si="81"/>
        <v/>
      </c>
      <c r="Z159" s="28" t="str">
        <f t="shared" si="82"/>
        <v/>
      </c>
      <c r="AA159" s="16" t="str">
        <f t="shared" si="83"/>
        <v/>
      </c>
      <c r="AB159" s="16" t="str">
        <f t="shared" si="84"/>
        <v/>
      </c>
      <c r="AC159" s="16" t="str">
        <f>IF(Y159="Incluir Cotización",#REF!,"")</f>
        <v/>
      </c>
      <c r="AD159" s="66" t="str">
        <f t="shared" si="85"/>
        <v/>
      </c>
      <c r="AE159" s="42" t="str">
        <f t="shared" si="86"/>
        <v/>
      </c>
      <c r="AF159" s="42" t="str">
        <f t="shared" si="87"/>
        <v/>
      </c>
      <c r="AG159" s="42" t="str">
        <f t="shared" si="88"/>
        <v/>
      </c>
      <c r="AH159" s="42" t="str">
        <f t="shared" si="89"/>
        <v/>
      </c>
      <c r="AI159" s="42" t="str">
        <f t="shared" si="90"/>
        <v/>
      </c>
      <c r="AJ159" s="65">
        <f t="shared" si="91"/>
        <v>0</v>
      </c>
      <c r="AK159" s="74"/>
      <c r="AL159" s="41">
        <f t="shared" si="72"/>
        <v>0</v>
      </c>
      <c r="AM159" s="39">
        <f t="shared" si="73"/>
        <v>0</v>
      </c>
      <c r="AN159" s="40">
        <f t="shared" si="74"/>
        <v>0</v>
      </c>
      <c r="AO159" s="134">
        <f t="shared" si="75"/>
        <v>0</v>
      </c>
      <c r="AP159" s="17"/>
      <c r="AQ159" s="129"/>
      <c r="AR159" s="130">
        <f t="shared" si="92"/>
        <v>0</v>
      </c>
      <c r="AS159" s="134">
        <f t="shared" si="93"/>
        <v>0</v>
      </c>
      <c r="AT159" s="131">
        <f>+IF($I$7="SI",'INPUTS Y LISTAS'!$B$31,0)</f>
        <v>0</v>
      </c>
      <c r="AU159" s="132"/>
      <c r="AV159" s="130">
        <f t="shared" si="94"/>
        <v>0</v>
      </c>
      <c r="AW159" s="134">
        <f t="shared" si="95"/>
        <v>0</v>
      </c>
      <c r="AX159" s="131">
        <f>+IF($I$7="SI",'INPUTS Y LISTAS'!$B$32,0)</f>
        <v>0</v>
      </c>
      <c r="AY159" s="132"/>
      <c r="AZ159" s="130">
        <f t="shared" si="96"/>
        <v>0</v>
      </c>
      <c r="BA159" s="134">
        <f t="shared" si="97"/>
        <v>0</v>
      </c>
      <c r="BB159" s="131">
        <f>+IF($I$7="SI",'INPUTS Y LISTAS'!$B$33,0)</f>
        <v>0</v>
      </c>
      <c r="BC159" s="132"/>
      <c r="BD159" s="130">
        <f t="shared" si="98"/>
        <v>0</v>
      </c>
      <c r="BE159" s="134">
        <f t="shared" si="99"/>
        <v>0</v>
      </c>
      <c r="BF159" s="136">
        <f t="shared" si="100"/>
        <v>0</v>
      </c>
    </row>
    <row r="160" spans="3:58" ht="15.75" outlineLevel="2" x14ac:dyDescent="0.2">
      <c r="C160" s="14">
        <f t="shared" si="69"/>
        <v>146</v>
      </c>
      <c r="D160" s="73"/>
      <c r="E160" s="69"/>
      <c r="F160" s="70"/>
      <c r="G160" s="71"/>
      <c r="H160" s="71"/>
      <c r="I160" s="71"/>
      <c r="J160" s="71"/>
      <c r="K160" s="72"/>
      <c r="L160" s="86"/>
      <c r="M160" s="15" t="str">
        <f>IF(G160="","",IF(L160="SI",G160*(1+'INPUTS Y LISTAS'!$B$15),'Modelo Estadistico'!G160))</f>
        <v/>
      </c>
      <c r="N160" s="15" t="str">
        <f>IF(H160="","",IF(L160="SI",H160*(1+'INPUTS Y LISTAS'!$B$15),'Modelo Estadistico'!H160))</f>
        <v/>
      </c>
      <c r="O160" s="15" t="str">
        <f>IF(I160="","",IF(L160="SI",I160*(1+'INPUTS Y LISTAS'!$B$15),'Modelo Estadistico'!I160))</f>
        <v/>
      </c>
      <c r="P160" s="15" t="str">
        <f>IF(J160="","",IF(L160="SI",J160*(1+'INPUTS Y LISTAS'!$B$15),'Modelo Estadistico'!J160))</f>
        <v/>
      </c>
      <c r="Q160" s="72"/>
      <c r="R160" s="29" t="str">
        <f t="shared" si="76"/>
        <v/>
      </c>
      <c r="S160" s="15" t="str">
        <f t="shared" si="77"/>
        <v/>
      </c>
      <c r="T160" s="15" t="str">
        <f t="shared" si="70"/>
        <v/>
      </c>
      <c r="U160" s="30" t="str">
        <f t="shared" si="71"/>
        <v/>
      </c>
      <c r="V160" s="28" t="str">
        <f t="shared" si="78"/>
        <v/>
      </c>
      <c r="W160" s="16" t="str">
        <f t="shared" si="79"/>
        <v/>
      </c>
      <c r="X160" s="16" t="str">
        <f t="shared" si="80"/>
        <v/>
      </c>
      <c r="Y160" s="16" t="str">
        <f t="shared" si="81"/>
        <v/>
      </c>
      <c r="Z160" s="28" t="str">
        <f t="shared" si="82"/>
        <v/>
      </c>
      <c r="AA160" s="16" t="str">
        <f t="shared" si="83"/>
        <v/>
      </c>
      <c r="AB160" s="16" t="str">
        <f t="shared" si="84"/>
        <v/>
      </c>
      <c r="AC160" s="16" t="str">
        <f>IF(Y160="Incluir Cotización",#REF!,"")</f>
        <v/>
      </c>
      <c r="AD160" s="66" t="str">
        <f t="shared" si="85"/>
        <v/>
      </c>
      <c r="AE160" s="42" t="str">
        <f t="shared" si="86"/>
        <v/>
      </c>
      <c r="AF160" s="42" t="str">
        <f t="shared" si="87"/>
        <v/>
      </c>
      <c r="AG160" s="42" t="str">
        <f t="shared" si="88"/>
        <v/>
      </c>
      <c r="AH160" s="42" t="str">
        <f t="shared" si="89"/>
        <v/>
      </c>
      <c r="AI160" s="42" t="str">
        <f t="shared" si="90"/>
        <v/>
      </c>
      <c r="AJ160" s="65">
        <f t="shared" si="91"/>
        <v>0</v>
      </c>
      <c r="AK160" s="74"/>
      <c r="AL160" s="41">
        <f t="shared" si="72"/>
        <v>0</v>
      </c>
      <c r="AM160" s="39">
        <f t="shared" si="73"/>
        <v>0</v>
      </c>
      <c r="AN160" s="40">
        <f t="shared" si="74"/>
        <v>0</v>
      </c>
      <c r="AO160" s="134">
        <f t="shared" si="75"/>
        <v>0</v>
      </c>
      <c r="AP160" s="17"/>
      <c r="AQ160" s="129"/>
      <c r="AR160" s="130">
        <f t="shared" si="92"/>
        <v>0</v>
      </c>
      <c r="AS160" s="134">
        <f t="shared" si="93"/>
        <v>0</v>
      </c>
      <c r="AT160" s="131">
        <f>+IF($I$7="SI",'INPUTS Y LISTAS'!$B$31,0)</f>
        <v>0</v>
      </c>
      <c r="AU160" s="132"/>
      <c r="AV160" s="130">
        <f t="shared" si="94"/>
        <v>0</v>
      </c>
      <c r="AW160" s="134">
        <f t="shared" si="95"/>
        <v>0</v>
      </c>
      <c r="AX160" s="131">
        <f>+IF($I$7="SI",'INPUTS Y LISTAS'!$B$32,0)</f>
        <v>0</v>
      </c>
      <c r="AY160" s="132"/>
      <c r="AZ160" s="130">
        <f t="shared" si="96"/>
        <v>0</v>
      </c>
      <c r="BA160" s="134">
        <f t="shared" si="97"/>
        <v>0</v>
      </c>
      <c r="BB160" s="131">
        <f>+IF($I$7="SI",'INPUTS Y LISTAS'!$B$33,0)</f>
        <v>0</v>
      </c>
      <c r="BC160" s="132"/>
      <c r="BD160" s="130">
        <f t="shared" si="98"/>
        <v>0</v>
      </c>
      <c r="BE160" s="134">
        <f t="shared" si="99"/>
        <v>0</v>
      </c>
      <c r="BF160" s="136">
        <f t="shared" si="100"/>
        <v>0</v>
      </c>
    </row>
    <row r="161" spans="3:58" ht="15.75" outlineLevel="2" x14ac:dyDescent="0.2">
      <c r="C161" s="14">
        <f t="shared" ref="C161:C224" si="101">+C160+1</f>
        <v>147</v>
      </c>
      <c r="D161" s="73"/>
      <c r="E161" s="69"/>
      <c r="F161" s="70"/>
      <c r="G161" s="71"/>
      <c r="H161" s="71"/>
      <c r="I161" s="71"/>
      <c r="J161" s="71"/>
      <c r="K161" s="72"/>
      <c r="L161" s="86"/>
      <c r="M161" s="15" t="str">
        <f>IF(G161="","",IF(L161="SI",G161*(1+'INPUTS Y LISTAS'!$B$15),'Modelo Estadistico'!G161))</f>
        <v/>
      </c>
      <c r="N161" s="15" t="str">
        <f>IF(H161="","",IF(L161="SI",H161*(1+'INPUTS Y LISTAS'!$B$15),'Modelo Estadistico'!H161))</f>
        <v/>
      </c>
      <c r="O161" s="15" t="str">
        <f>IF(I161="","",IF(L161="SI",I161*(1+'INPUTS Y LISTAS'!$B$15),'Modelo Estadistico'!I161))</f>
        <v/>
      </c>
      <c r="P161" s="15" t="str">
        <f>IF(J161="","",IF(L161="SI",J161*(1+'INPUTS Y LISTAS'!$B$15),'Modelo Estadistico'!J161))</f>
        <v/>
      </c>
      <c r="Q161" s="72"/>
      <c r="R161" s="29" t="str">
        <f t="shared" si="76"/>
        <v/>
      </c>
      <c r="S161" s="15" t="str">
        <f t="shared" si="77"/>
        <v/>
      </c>
      <c r="T161" s="15" t="str">
        <f t="shared" si="70"/>
        <v/>
      </c>
      <c r="U161" s="30" t="str">
        <f t="shared" si="71"/>
        <v/>
      </c>
      <c r="V161" s="28" t="str">
        <f t="shared" si="78"/>
        <v/>
      </c>
      <c r="W161" s="16" t="str">
        <f t="shared" si="79"/>
        <v/>
      </c>
      <c r="X161" s="16" t="str">
        <f t="shared" si="80"/>
        <v/>
      </c>
      <c r="Y161" s="16" t="str">
        <f t="shared" si="81"/>
        <v/>
      </c>
      <c r="Z161" s="28" t="str">
        <f t="shared" si="82"/>
        <v/>
      </c>
      <c r="AA161" s="16" t="str">
        <f t="shared" si="83"/>
        <v/>
      </c>
      <c r="AB161" s="16" t="str">
        <f t="shared" si="84"/>
        <v/>
      </c>
      <c r="AC161" s="16" t="str">
        <f>IF(Y161="Incluir Cotización",#REF!,"")</f>
        <v/>
      </c>
      <c r="AD161" s="66" t="str">
        <f t="shared" si="85"/>
        <v/>
      </c>
      <c r="AE161" s="42" t="str">
        <f t="shared" si="86"/>
        <v/>
      </c>
      <c r="AF161" s="42" t="str">
        <f t="shared" si="87"/>
        <v/>
      </c>
      <c r="AG161" s="42" t="str">
        <f t="shared" si="88"/>
        <v/>
      </c>
      <c r="AH161" s="42" t="str">
        <f t="shared" si="89"/>
        <v/>
      </c>
      <c r="AI161" s="42" t="str">
        <f t="shared" si="90"/>
        <v/>
      </c>
      <c r="AJ161" s="65">
        <f t="shared" si="91"/>
        <v>0</v>
      </c>
      <c r="AK161" s="74"/>
      <c r="AL161" s="41">
        <f t="shared" si="72"/>
        <v>0</v>
      </c>
      <c r="AM161" s="39">
        <f t="shared" si="73"/>
        <v>0</v>
      </c>
      <c r="AN161" s="40">
        <f t="shared" si="74"/>
        <v>0</v>
      </c>
      <c r="AO161" s="134">
        <f t="shared" si="75"/>
        <v>0</v>
      </c>
      <c r="AP161" s="17"/>
      <c r="AQ161" s="129"/>
      <c r="AR161" s="130">
        <f t="shared" si="92"/>
        <v>0</v>
      </c>
      <c r="AS161" s="134">
        <f t="shared" si="93"/>
        <v>0</v>
      </c>
      <c r="AT161" s="131">
        <f>+IF($I$7="SI",'INPUTS Y LISTAS'!$B$31,0)</f>
        <v>0</v>
      </c>
      <c r="AU161" s="132"/>
      <c r="AV161" s="130">
        <f t="shared" si="94"/>
        <v>0</v>
      </c>
      <c r="AW161" s="134">
        <f t="shared" si="95"/>
        <v>0</v>
      </c>
      <c r="AX161" s="131">
        <f>+IF($I$7="SI",'INPUTS Y LISTAS'!$B$32,0)</f>
        <v>0</v>
      </c>
      <c r="AY161" s="132"/>
      <c r="AZ161" s="130">
        <f t="shared" si="96"/>
        <v>0</v>
      </c>
      <c r="BA161" s="134">
        <f t="shared" si="97"/>
        <v>0</v>
      </c>
      <c r="BB161" s="131">
        <f>+IF($I$7="SI",'INPUTS Y LISTAS'!$B$33,0)</f>
        <v>0</v>
      </c>
      <c r="BC161" s="132"/>
      <c r="BD161" s="130">
        <f t="shared" si="98"/>
        <v>0</v>
      </c>
      <c r="BE161" s="134">
        <f t="shared" si="99"/>
        <v>0</v>
      </c>
      <c r="BF161" s="136">
        <f t="shared" si="100"/>
        <v>0</v>
      </c>
    </row>
    <row r="162" spans="3:58" ht="15.75" outlineLevel="2" x14ac:dyDescent="0.2">
      <c r="C162" s="14">
        <f t="shared" si="101"/>
        <v>148</v>
      </c>
      <c r="D162" s="73"/>
      <c r="E162" s="69"/>
      <c r="F162" s="70"/>
      <c r="G162" s="71"/>
      <c r="H162" s="71"/>
      <c r="I162" s="71"/>
      <c r="J162" s="71"/>
      <c r="K162" s="72"/>
      <c r="L162" s="86"/>
      <c r="M162" s="15" t="str">
        <f>IF(G162="","",IF(L162="SI",G162*(1+'INPUTS Y LISTAS'!$B$15),'Modelo Estadistico'!G162))</f>
        <v/>
      </c>
      <c r="N162" s="15" t="str">
        <f>IF(H162="","",IF(L162="SI",H162*(1+'INPUTS Y LISTAS'!$B$15),'Modelo Estadistico'!H162))</f>
        <v/>
      </c>
      <c r="O162" s="15" t="str">
        <f>IF(I162="","",IF(L162="SI",I162*(1+'INPUTS Y LISTAS'!$B$15),'Modelo Estadistico'!I162))</f>
        <v/>
      </c>
      <c r="P162" s="15" t="str">
        <f>IF(J162="","",IF(L162="SI",J162*(1+'INPUTS Y LISTAS'!$B$15),'Modelo Estadistico'!J162))</f>
        <v/>
      </c>
      <c r="Q162" s="72"/>
      <c r="R162" s="29" t="str">
        <f t="shared" si="76"/>
        <v/>
      </c>
      <c r="S162" s="15" t="str">
        <f t="shared" si="77"/>
        <v/>
      </c>
      <c r="T162" s="15" t="str">
        <f t="shared" ref="T162:T225" si="102">IFERROR(R162-S162,"")</f>
        <v/>
      </c>
      <c r="U162" s="30" t="str">
        <f t="shared" ref="U162:U225" si="103">IFERROR(+R162+S162,"")</f>
        <v/>
      </c>
      <c r="V162" s="28" t="str">
        <f t="shared" si="78"/>
        <v/>
      </c>
      <c r="W162" s="16" t="str">
        <f t="shared" si="79"/>
        <v/>
      </c>
      <c r="X162" s="16" t="str">
        <f t="shared" si="80"/>
        <v/>
      </c>
      <c r="Y162" s="16" t="str">
        <f t="shared" si="81"/>
        <v/>
      </c>
      <c r="Z162" s="28" t="str">
        <f t="shared" si="82"/>
        <v/>
      </c>
      <c r="AA162" s="16" t="str">
        <f t="shared" si="83"/>
        <v/>
      </c>
      <c r="AB162" s="16" t="str">
        <f t="shared" si="84"/>
        <v/>
      </c>
      <c r="AC162" s="16" t="str">
        <f>IF(Y162="Incluir Cotización",#REF!,"")</f>
        <v/>
      </c>
      <c r="AD162" s="66" t="str">
        <f t="shared" si="85"/>
        <v/>
      </c>
      <c r="AE162" s="42" t="str">
        <f t="shared" si="86"/>
        <v/>
      </c>
      <c r="AF162" s="42" t="str">
        <f t="shared" si="87"/>
        <v/>
      </c>
      <c r="AG162" s="42" t="str">
        <f t="shared" si="88"/>
        <v/>
      </c>
      <c r="AH162" s="42" t="str">
        <f t="shared" si="89"/>
        <v/>
      </c>
      <c r="AI162" s="42" t="str">
        <f t="shared" si="90"/>
        <v/>
      </c>
      <c r="AJ162" s="65">
        <f t="shared" si="91"/>
        <v>0</v>
      </c>
      <c r="AK162" s="74"/>
      <c r="AL162" s="41">
        <f t="shared" ref="AL162:AL225" si="104">+AK162-AJ162</f>
        <v>0</v>
      </c>
      <c r="AM162" s="39">
        <f t="shared" ref="AM162:AM225" si="105">+AJ162*$E162</f>
        <v>0</v>
      </c>
      <c r="AN162" s="40">
        <f t="shared" ref="AN162:AN225" si="106">+AK162*$E162</f>
        <v>0</v>
      </c>
      <c r="AO162" s="134">
        <f t="shared" ref="AO162:AO225" si="107">+AN162-AM162</f>
        <v>0</v>
      </c>
      <c r="AP162" s="17"/>
      <c r="AQ162" s="129"/>
      <c r="AR162" s="130">
        <f t="shared" si="92"/>
        <v>0</v>
      </c>
      <c r="AS162" s="134">
        <f t="shared" si="93"/>
        <v>0</v>
      </c>
      <c r="AT162" s="131">
        <f>+IF($I$7="SI",'INPUTS Y LISTAS'!$B$31,0)</f>
        <v>0</v>
      </c>
      <c r="AU162" s="132"/>
      <c r="AV162" s="130">
        <f t="shared" si="94"/>
        <v>0</v>
      </c>
      <c r="AW162" s="134">
        <f t="shared" si="95"/>
        <v>0</v>
      </c>
      <c r="AX162" s="131">
        <f>+IF($I$7="SI",'INPUTS Y LISTAS'!$B$32,0)</f>
        <v>0</v>
      </c>
      <c r="AY162" s="132"/>
      <c r="AZ162" s="130">
        <f t="shared" si="96"/>
        <v>0</v>
      </c>
      <c r="BA162" s="134">
        <f t="shared" si="97"/>
        <v>0</v>
      </c>
      <c r="BB162" s="131">
        <f>+IF($I$7="SI",'INPUTS Y LISTAS'!$B$33,0)</f>
        <v>0</v>
      </c>
      <c r="BC162" s="132"/>
      <c r="BD162" s="130">
        <f t="shared" si="98"/>
        <v>0</v>
      </c>
      <c r="BE162" s="134">
        <f t="shared" si="99"/>
        <v>0</v>
      </c>
      <c r="BF162" s="136">
        <f t="shared" si="100"/>
        <v>0</v>
      </c>
    </row>
    <row r="163" spans="3:58" ht="15.75" outlineLevel="2" x14ac:dyDescent="0.2">
      <c r="C163" s="14">
        <f t="shared" si="101"/>
        <v>149</v>
      </c>
      <c r="D163" s="73"/>
      <c r="E163" s="69"/>
      <c r="F163" s="70"/>
      <c r="G163" s="71"/>
      <c r="H163" s="71"/>
      <c r="I163" s="71"/>
      <c r="J163" s="71"/>
      <c r="K163" s="72"/>
      <c r="L163" s="86"/>
      <c r="M163" s="15" t="str">
        <f>IF(G163="","",IF(L163="SI",G163*(1+'INPUTS Y LISTAS'!$B$15),'Modelo Estadistico'!G163))</f>
        <v/>
      </c>
      <c r="N163" s="15" t="str">
        <f>IF(H163="","",IF(L163="SI",H163*(1+'INPUTS Y LISTAS'!$B$15),'Modelo Estadistico'!H163))</f>
        <v/>
      </c>
      <c r="O163" s="15" t="str">
        <f>IF(I163="","",IF(L163="SI",I163*(1+'INPUTS Y LISTAS'!$B$15),'Modelo Estadistico'!I163))</f>
        <v/>
      </c>
      <c r="P163" s="15" t="str">
        <f>IF(J163="","",IF(L163="SI",J163*(1+'INPUTS Y LISTAS'!$B$15),'Modelo Estadistico'!J163))</f>
        <v/>
      </c>
      <c r="Q163" s="72"/>
      <c r="R163" s="29" t="str">
        <f t="shared" si="76"/>
        <v/>
      </c>
      <c r="S163" s="15" t="str">
        <f t="shared" si="77"/>
        <v/>
      </c>
      <c r="T163" s="15" t="str">
        <f t="shared" si="102"/>
        <v/>
      </c>
      <c r="U163" s="30" t="str">
        <f t="shared" si="103"/>
        <v/>
      </c>
      <c r="V163" s="28" t="str">
        <f t="shared" si="78"/>
        <v/>
      </c>
      <c r="W163" s="16" t="str">
        <f t="shared" si="79"/>
        <v/>
      </c>
      <c r="X163" s="16" t="str">
        <f t="shared" si="80"/>
        <v/>
      </c>
      <c r="Y163" s="16" t="str">
        <f t="shared" si="81"/>
        <v/>
      </c>
      <c r="Z163" s="28" t="str">
        <f t="shared" si="82"/>
        <v/>
      </c>
      <c r="AA163" s="16" t="str">
        <f t="shared" si="83"/>
        <v/>
      </c>
      <c r="AB163" s="16" t="str">
        <f t="shared" si="84"/>
        <v/>
      </c>
      <c r="AC163" s="16" t="str">
        <f>IF(Y163="Incluir Cotización",#REF!,"")</f>
        <v/>
      </c>
      <c r="AD163" s="66" t="str">
        <f t="shared" si="85"/>
        <v/>
      </c>
      <c r="AE163" s="42" t="str">
        <f t="shared" si="86"/>
        <v/>
      </c>
      <c r="AF163" s="42" t="str">
        <f t="shared" si="87"/>
        <v/>
      </c>
      <c r="AG163" s="42" t="str">
        <f t="shared" si="88"/>
        <v/>
      </c>
      <c r="AH163" s="42" t="str">
        <f t="shared" si="89"/>
        <v/>
      </c>
      <c r="AI163" s="42" t="str">
        <f t="shared" si="90"/>
        <v/>
      </c>
      <c r="AJ163" s="65">
        <f t="shared" si="91"/>
        <v>0</v>
      </c>
      <c r="AK163" s="74"/>
      <c r="AL163" s="41">
        <f t="shared" si="104"/>
        <v>0</v>
      </c>
      <c r="AM163" s="39">
        <f t="shared" si="105"/>
        <v>0</v>
      </c>
      <c r="AN163" s="40">
        <f t="shared" si="106"/>
        <v>0</v>
      </c>
      <c r="AO163" s="134">
        <f t="shared" si="107"/>
        <v>0</v>
      </c>
      <c r="AP163" s="17"/>
      <c r="AQ163" s="129"/>
      <c r="AR163" s="130">
        <f t="shared" si="92"/>
        <v>0</v>
      </c>
      <c r="AS163" s="134">
        <f t="shared" si="93"/>
        <v>0</v>
      </c>
      <c r="AT163" s="131">
        <f>+IF($I$7="SI",'INPUTS Y LISTAS'!$B$31,0)</f>
        <v>0</v>
      </c>
      <c r="AU163" s="132"/>
      <c r="AV163" s="130">
        <f t="shared" si="94"/>
        <v>0</v>
      </c>
      <c r="AW163" s="134">
        <f t="shared" si="95"/>
        <v>0</v>
      </c>
      <c r="AX163" s="131">
        <f>+IF($I$7="SI",'INPUTS Y LISTAS'!$B$32,0)</f>
        <v>0</v>
      </c>
      <c r="AY163" s="132"/>
      <c r="AZ163" s="130">
        <f t="shared" si="96"/>
        <v>0</v>
      </c>
      <c r="BA163" s="134">
        <f t="shared" si="97"/>
        <v>0</v>
      </c>
      <c r="BB163" s="131">
        <f>+IF($I$7="SI",'INPUTS Y LISTAS'!$B$33,0)</f>
        <v>0</v>
      </c>
      <c r="BC163" s="132"/>
      <c r="BD163" s="130">
        <f t="shared" si="98"/>
        <v>0</v>
      </c>
      <c r="BE163" s="134">
        <f t="shared" si="99"/>
        <v>0</v>
      </c>
      <c r="BF163" s="136">
        <f t="shared" si="100"/>
        <v>0</v>
      </c>
    </row>
    <row r="164" spans="3:58" ht="15.75" outlineLevel="2" x14ac:dyDescent="0.2">
      <c r="C164" s="14">
        <f t="shared" si="101"/>
        <v>150</v>
      </c>
      <c r="D164" s="73"/>
      <c r="E164" s="69"/>
      <c r="F164" s="70"/>
      <c r="G164" s="71"/>
      <c r="H164" s="71"/>
      <c r="I164" s="71"/>
      <c r="J164" s="71"/>
      <c r="K164" s="72"/>
      <c r="L164" s="86"/>
      <c r="M164" s="15" t="str">
        <f>IF(G164="","",IF(L164="SI",G164*(1+'INPUTS Y LISTAS'!$B$15),'Modelo Estadistico'!G164))</f>
        <v/>
      </c>
      <c r="N164" s="15" t="str">
        <f>IF(H164="","",IF(L164="SI",H164*(1+'INPUTS Y LISTAS'!$B$15),'Modelo Estadistico'!H164))</f>
        <v/>
      </c>
      <c r="O164" s="15" t="str">
        <f>IF(I164="","",IF(L164="SI",I164*(1+'INPUTS Y LISTAS'!$B$15),'Modelo Estadistico'!I164))</f>
        <v/>
      </c>
      <c r="P164" s="15" t="str">
        <f>IF(J164="","",IF(L164="SI",J164*(1+'INPUTS Y LISTAS'!$B$15),'Modelo Estadistico'!J164))</f>
        <v/>
      </c>
      <c r="Q164" s="72"/>
      <c r="R164" s="29" t="str">
        <f t="shared" si="76"/>
        <v/>
      </c>
      <c r="S164" s="15" t="str">
        <f t="shared" si="77"/>
        <v/>
      </c>
      <c r="T164" s="15" t="str">
        <f t="shared" si="102"/>
        <v/>
      </c>
      <c r="U164" s="30" t="str">
        <f t="shared" si="103"/>
        <v/>
      </c>
      <c r="V164" s="28" t="str">
        <f t="shared" si="78"/>
        <v/>
      </c>
      <c r="W164" s="16" t="str">
        <f t="shared" si="79"/>
        <v/>
      </c>
      <c r="X164" s="16" t="str">
        <f t="shared" si="80"/>
        <v/>
      </c>
      <c r="Y164" s="16" t="str">
        <f t="shared" si="81"/>
        <v/>
      </c>
      <c r="Z164" s="28" t="str">
        <f t="shared" si="82"/>
        <v/>
      </c>
      <c r="AA164" s="16" t="str">
        <f t="shared" si="83"/>
        <v/>
      </c>
      <c r="AB164" s="16" t="str">
        <f t="shared" si="84"/>
        <v/>
      </c>
      <c r="AC164" s="16" t="str">
        <f>IF(Y164="Incluir Cotización",#REF!,"")</f>
        <v/>
      </c>
      <c r="AD164" s="66" t="str">
        <f t="shared" si="85"/>
        <v/>
      </c>
      <c r="AE164" s="42" t="str">
        <f t="shared" si="86"/>
        <v/>
      </c>
      <c r="AF164" s="42" t="str">
        <f t="shared" si="87"/>
        <v/>
      </c>
      <c r="AG164" s="42" t="str">
        <f t="shared" si="88"/>
        <v/>
      </c>
      <c r="AH164" s="42" t="str">
        <f t="shared" si="89"/>
        <v/>
      </c>
      <c r="AI164" s="42" t="str">
        <f t="shared" si="90"/>
        <v/>
      </c>
      <c r="AJ164" s="65">
        <f t="shared" si="91"/>
        <v>0</v>
      </c>
      <c r="AK164" s="74"/>
      <c r="AL164" s="41">
        <f t="shared" si="104"/>
        <v>0</v>
      </c>
      <c r="AM164" s="39">
        <f t="shared" si="105"/>
        <v>0</v>
      </c>
      <c r="AN164" s="40">
        <f t="shared" si="106"/>
        <v>0</v>
      </c>
      <c r="AO164" s="134">
        <f t="shared" si="107"/>
        <v>0</v>
      </c>
      <c r="AP164" s="17"/>
      <c r="AQ164" s="129"/>
      <c r="AR164" s="130">
        <f t="shared" si="92"/>
        <v>0</v>
      </c>
      <c r="AS164" s="134">
        <f t="shared" si="93"/>
        <v>0</v>
      </c>
      <c r="AT164" s="131">
        <f>+IF($I$7="SI",'INPUTS Y LISTAS'!$B$31,0)</f>
        <v>0</v>
      </c>
      <c r="AU164" s="132"/>
      <c r="AV164" s="130">
        <f t="shared" si="94"/>
        <v>0</v>
      </c>
      <c r="AW164" s="134">
        <f t="shared" si="95"/>
        <v>0</v>
      </c>
      <c r="AX164" s="131">
        <f>+IF($I$7="SI",'INPUTS Y LISTAS'!$B$32,0)</f>
        <v>0</v>
      </c>
      <c r="AY164" s="132"/>
      <c r="AZ164" s="130">
        <f t="shared" si="96"/>
        <v>0</v>
      </c>
      <c r="BA164" s="134">
        <f t="shared" si="97"/>
        <v>0</v>
      </c>
      <c r="BB164" s="131">
        <f>+IF($I$7="SI",'INPUTS Y LISTAS'!$B$33,0)</f>
        <v>0</v>
      </c>
      <c r="BC164" s="132"/>
      <c r="BD164" s="130">
        <f t="shared" si="98"/>
        <v>0</v>
      </c>
      <c r="BE164" s="134">
        <f t="shared" si="99"/>
        <v>0</v>
      </c>
      <c r="BF164" s="136">
        <f t="shared" si="100"/>
        <v>0</v>
      </c>
    </row>
    <row r="165" spans="3:58" ht="15.75" outlineLevel="2" x14ac:dyDescent="0.2">
      <c r="C165" s="14">
        <f t="shared" si="101"/>
        <v>151</v>
      </c>
      <c r="D165" s="73"/>
      <c r="E165" s="69"/>
      <c r="F165" s="70"/>
      <c r="G165" s="71"/>
      <c r="H165" s="71"/>
      <c r="I165" s="71"/>
      <c r="J165" s="71"/>
      <c r="K165" s="72"/>
      <c r="L165" s="86"/>
      <c r="M165" s="15" t="str">
        <f>IF(G165="","",IF(L165="SI",G165*(1+'INPUTS Y LISTAS'!$B$15),'Modelo Estadistico'!G165))</f>
        <v/>
      </c>
      <c r="N165" s="15" t="str">
        <f>IF(H165="","",IF(L165="SI",H165*(1+'INPUTS Y LISTAS'!$B$15),'Modelo Estadistico'!H165))</f>
        <v/>
      </c>
      <c r="O165" s="15" t="str">
        <f>IF(I165="","",IF(L165="SI",I165*(1+'INPUTS Y LISTAS'!$B$15),'Modelo Estadistico'!I165))</f>
        <v/>
      </c>
      <c r="P165" s="15" t="str">
        <f>IF(J165="","",IF(L165="SI",J165*(1+'INPUTS Y LISTAS'!$B$15),'Modelo Estadistico'!J165))</f>
        <v/>
      </c>
      <c r="Q165" s="72"/>
      <c r="R165" s="29" t="str">
        <f t="shared" si="76"/>
        <v/>
      </c>
      <c r="S165" s="15" t="str">
        <f t="shared" si="77"/>
        <v/>
      </c>
      <c r="T165" s="15" t="str">
        <f t="shared" si="102"/>
        <v/>
      </c>
      <c r="U165" s="30" t="str">
        <f t="shared" si="103"/>
        <v/>
      </c>
      <c r="V165" s="28" t="str">
        <f t="shared" si="78"/>
        <v/>
      </c>
      <c r="W165" s="16" t="str">
        <f t="shared" si="79"/>
        <v/>
      </c>
      <c r="X165" s="16" t="str">
        <f t="shared" si="80"/>
        <v/>
      </c>
      <c r="Y165" s="16" t="str">
        <f t="shared" si="81"/>
        <v/>
      </c>
      <c r="Z165" s="28" t="str">
        <f t="shared" si="82"/>
        <v/>
      </c>
      <c r="AA165" s="16" t="str">
        <f t="shared" si="83"/>
        <v/>
      </c>
      <c r="AB165" s="16" t="str">
        <f t="shared" si="84"/>
        <v/>
      </c>
      <c r="AC165" s="16" t="str">
        <f>IF(Y165="Incluir Cotización",#REF!,"")</f>
        <v/>
      </c>
      <c r="AD165" s="66" t="str">
        <f t="shared" si="85"/>
        <v/>
      </c>
      <c r="AE165" s="42" t="str">
        <f t="shared" si="86"/>
        <v/>
      </c>
      <c r="AF165" s="42" t="str">
        <f t="shared" si="87"/>
        <v/>
      </c>
      <c r="AG165" s="42" t="str">
        <f t="shared" si="88"/>
        <v/>
      </c>
      <c r="AH165" s="42" t="str">
        <f t="shared" si="89"/>
        <v/>
      </c>
      <c r="AI165" s="42" t="str">
        <f t="shared" si="90"/>
        <v/>
      </c>
      <c r="AJ165" s="65">
        <f t="shared" si="91"/>
        <v>0</v>
      </c>
      <c r="AK165" s="74"/>
      <c r="AL165" s="41">
        <f t="shared" si="104"/>
        <v>0</v>
      </c>
      <c r="AM165" s="39">
        <f t="shared" si="105"/>
        <v>0</v>
      </c>
      <c r="AN165" s="40">
        <f t="shared" si="106"/>
        <v>0</v>
      </c>
      <c r="AO165" s="134">
        <f t="shared" si="107"/>
        <v>0</v>
      </c>
      <c r="AP165" s="17"/>
      <c r="AQ165" s="129"/>
      <c r="AR165" s="130">
        <f t="shared" si="92"/>
        <v>0</v>
      </c>
      <c r="AS165" s="134">
        <f t="shared" si="93"/>
        <v>0</v>
      </c>
      <c r="AT165" s="131">
        <f>+IF($I$7="SI",'INPUTS Y LISTAS'!$B$31,0)</f>
        <v>0</v>
      </c>
      <c r="AU165" s="132"/>
      <c r="AV165" s="130">
        <f t="shared" si="94"/>
        <v>0</v>
      </c>
      <c r="AW165" s="134">
        <f t="shared" si="95"/>
        <v>0</v>
      </c>
      <c r="AX165" s="131">
        <f>+IF($I$7="SI",'INPUTS Y LISTAS'!$B$32,0)</f>
        <v>0</v>
      </c>
      <c r="AY165" s="132"/>
      <c r="AZ165" s="130">
        <f t="shared" si="96"/>
        <v>0</v>
      </c>
      <c r="BA165" s="134">
        <f t="shared" si="97"/>
        <v>0</v>
      </c>
      <c r="BB165" s="131">
        <f>+IF($I$7="SI",'INPUTS Y LISTAS'!$B$33,0)</f>
        <v>0</v>
      </c>
      <c r="BC165" s="132"/>
      <c r="BD165" s="130">
        <f t="shared" si="98"/>
        <v>0</v>
      </c>
      <c r="BE165" s="134">
        <f t="shared" si="99"/>
        <v>0</v>
      </c>
      <c r="BF165" s="136">
        <f t="shared" si="100"/>
        <v>0</v>
      </c>
    </row>
    <row r="166" spans="3:58" ht="15.75" outlineLevel="2" x14ac:dyDescent="0.2">
      <c r="C166" s="14">
        <f t="shared" si="101"/>
        <v>152</v>
      </c>
      <c r="D166" s="73"/>
      <c r="E166" s="69"/>
      <c r="F166" s="70"/>
      <c r="G166" s="71"/>
      <c r="H166" s="71"/>
      <c r="I166" s="71"/>
      <c r="J166" s="71"/>
      <c r="K166" s="72"/>
      <c r="L166" s="86"/>
      <c r="M166" s="15" t="str">
        <f>IF(G166="","",IF(L166="SI",G166*(1+'INPUTS Y LISTAS'!$B$15),'Modelo Estadistico'!G166))</f>
        <v/>
      </c>
      <c r="N166" s="15" t="str">
        <f>IF(H166="","",IF(L166="SI",H166*(1+'INPUTS Y LISTAS'!$B$15),'Modelo Estadistico'!H166))</f>
        <v/>
      </c>
      <c r="O166" s="15" t="str">
        <f>IF(I166="","",IF(L166="SI",I166*(1+'INPUTS Y LISTAS'!$B$15),'Modelo Estadistico'!I166))</f>
        <v/>
      </c>
      <c r="P166" s="15" t="str">
        <f>IF(J166="","",IF(L166="SI",J166*(1+'INPUTS Y LISTAS'!$B$15),'Modelo Estadistico'!J166))</f>
        <v/>
      </c>
      <c r="Q166" s="72"/>
      <c r="R166" s="29" t="str">
        <f t="shared" si="76"/>
        <v/>
      </c>
      <c r="S166" s="15" t="str">
        <f t="shared" si="77"/>
        <v/>
      </c>
      <c r="T166" s="15" t="str">
        <f t="shared" si="102"/>
        <v/>
      </c>
      <c r="U166" s="30" t="str">
        <f t="shared" si="103"/>
        <v/>
      </c>
      <c r="V166" s="28" t="str">
        <f t="shared" si="78"/>
        <v/>
      </c>
      <c r="W166" s="16" t="str">
        <f t="shared" si="79"/>
        <v/>
      </c>
      <c r="X166" s="16" t="str">
        <f t="shared" si="80"/>
        <v/>
      </c>
      <c r="Y166" s="16" t="str">
        <f t="shared" si="81"/>
        <v/>
      </c>
      <c r="Z166" s="28" t="str">
        <f t="shared" si="82"/>
        <v/>
      </c>
      <c r="AA166" s="16" t="str">
        <f t="shared" si="83"/>
        <v/>
      </c>
      <c r="AB166" s="16" t="str">
        <f t="shared" si="84"/>
        <v/>
      </c>
      <c r="AC166" s="16" t="str">
        <f>IF(Y166="Incluir Cotización",#REF!,"")</f>
        <v/>
      </c>
      <c r="AD166" s="66" t="str">
        <f t="shared" si="85"/>
        <v/>
      </c>
      <c r="AE166" s="42" t="str">
        <f t="shared" si="86"/>
        <v/>
      </c>
      <c r="AF166" s="42" t="str">
        <f t="shared" si="87"/>
        <v/>
      </c>
      <c r="AG166" s="42" t="str">
        <f t="shared" si="88"/>
        <v/>
      </c>
      <c r="AH166" s="42" t="str">
        <f t="shared" si="89"/>
        <v/>
      </c>
      <c r="AI166" s="42" t="str">
        <f t="shared" si="90"/>
        <v/>
      </c>
      <c r="AJ166" s="65">
        <f t="shared" si="91"/>
        <v>0</v>
      </c>
      <c r="AK166" s="74"/>
      <c r="AL166" s="41">
        <f t="shared" si="104"/>
        <v>0</v>
      </c>
      <c r="AM166" s="39">
        <f t="shared" si="105"/>
        <v>0</v>
      </c>
      <c r="AN166" s="40">
        <f t="shared" si="106"/>
        <v>0</v>
      </c>
      <c r="AO166" s="134">
        <f t="shared" si="107"/>
        <v>0</v>
      </c>
      <c r="AP166" s="17"/>
      <c r="AQ166" s="129"/>
      <c r="AR166" s="130">
        <f t="shared" si="92"/>
        <v>0</v>
      </c>
      <c r="AS166" s="134">
        <f t="shared" si="93"/>
        <v>0</v>
      </c>
      <c r="AT166" s="131">
        <f>+IF($I$7="SI",'INPUTS Y LISTAS'!$B$31,0)</f>
        <v>0</v>
      </c>
      <c r="AU166" s="132"/>
      <c r="AV166" s="130">
        <f t="shared" si="94"/>
        <v>0</v>
      </c>
      <c r="AW166" s="134">
        <f t="shared" si="95"/>
        <v>0</v>
      </c>
      <c r="AX166" s="131">
        <f>+IF($I$7="SI",'INPUTS Y LISTAS'!$B$32,0)</f>
        <v>0</v>
      </c>
      <c r="AY166" s="132"/>
      <c r="AZ166" s="130">
        <f t="shared" si="96"/>
        <v>0</v>
      </c>
      <c r="BA166" s="134">
        <f t="shared" si="97"/>
        <v>0</v>
      </c>
      <c r="BB166" s="131">
        <f>+IF($I$7="SI",'INPUTS Y LISTAS'!$B$33,0)</f>
        <v>0</v>
      </c>
      <c r="BC166" s="132"/>
      <c r="BD166" s="130">
        <f t="shared" si="98"/>
        <v>0</v>
      </c>
      <c r="BE166" s="134">
        <f t="shared" si="99"/>
        <v>0</v>
      </c>
      <c r="BF166" s="136">
        <f t="shared" si="100"/>
        <v>0</v>
      </c>
    </row>
    <row r="167" spans="3:58" ht="15.75" outlineLevel="2" x14ac:dyDescent="0.2">
      <c r="C167" s="14">
        <f t="shared" si="101"/>
        <v>153</v>
      </c>
      <c r="D167" s="73"/>
      <c r="E167" s="69"/>
      <c r="F167" s="70"/>
      <c r="G167" s="71"/>
      <c r="H167" s="71"/>
      <c r="I167" s="71"/>
      <c r="J167" s="71"/>
      <c r="K167" s="72"/>
      <c r="L167" s="86"/>
      <c r="M167" s="15" t="str">
        <f>IF(G167="","",IF(L167="SI",G167*(1+'INPUTS Y LISTAS'!$B$15),'Modelo Estadistico'!G167))</f>
        <v/>
      </c>
      <c r="N167" s="15" t="str">
        <f>IF(H167="","",IF(L167="SI",H167*(1+'INPUTS Y LISTAS'!$B$15),'Modelo Estadistico'!H167))</f>
        <v/>
      </c>
      <c r="O167" s="15" t="str">
        <f>IF(I167="","",IF(L167="SI",I167*(1+'INPUTS Y LISTAS'!$B$15),'Modelo Estadistico'!I167))</f>
        <v/>
      </c>
      <c r="P167" s="15" t="str">
        <f>IF(J167="","",IF(L167="SI",J167*(1+'INPUTS Y LISTAS'!$B$15),'Modelo Estadistico'!J167))</f>
        <v/>
      </c>
      <c r="Q167" s="72"/>
      <c r="R167" s="29" t="str">
        <f t="shared" si="76"/>
        <v/>
      </c>
      <c r="S167" s="15" t="str">
        <f t="shared" si="77"/>
        <v/>
      </c>
      <c r="T167" s="15" t="str">
        <f t="shared" si="102"/>
        <v/>
      </c>
      <c r="U167" s="30" t="str">
        <f t="shared" si="103"/>
        <v/>
      </c>
      <c r="V167" s="28" t="str">
        <f t="shared" si="78"/>
        <v/>
      </c>
      <c r="W167" s="16" t="str">
        <f t="shared" si="79"/>
        <v/>
      </c>
      <c r="X167" s="16" t="str">
        <f t="shared" si="80"/>
        <v/>
      </c>
      <c r="Y167" s="16" t="str">
        <f t="shared" si="81"/>
        <v/>
      </c>
      <c r="Z167" s="28" t="str">
        <f t="shared" si="82"/>
        <v/>
      </c>
      <c r="AA167" s="16" t="str">
        <f t="shared" si="83"/>
        <v/>
      </c>
      <c r="AB167" s="16" t="str">
        <f t="shared" si="84"/>
        <v/>
      </c>
      <c r="AC167" s="16" t="str">
        <f>IF(Y167="Incluir Cotización",#REF!,"")</f>
        <v/>
      </c>
      <c r="AD167" s="66" t="str">
        <f t="shared" si="85"/>
        <v/>
      </c>
      <c r="AE167" s="42" t="str">
        <f t="shared" si="86"/>
        <v/>
      </c>
      <c r="AF167" s="42" t="str">
        <f t="shared" si="87"/>
        <v/>
      </c>
      <c r="AG167" s="42" t="str">
        <f t="shared" si="88"/>
        <v/>
      </c>
      <c r="AH167" s="42" t="str">
        <f t="shared" si="89"/>
        <v/>
      </c>
      <c r="AI167" s="42" t="str">
        <f t="shared" si="90"/>
        <v/>
      </c>
      <c r="AJ167" s="65">
        <f t="shared" si="91"/>
        <v>0</v>
      </c>
      <c r="AK167" s="74"/>
      <c r="AL167" s="41">
        <f t="shared" si="104"/>
        <v>0</v>
      </c>
      <c r="AM167" s="39">
        <f t="shared" si="105"/>
        <v>0</v>
      </c>
      <c r="AN167" s="40">
        <f t="shared" si="106"/>
        <v>0</v>
      </c>
      <c r="AO167" s="134">
        <f t="shared" si="107"/>
        <v>0</v>
      </c>
      <c r="AP167" s="17"/>
      <c r="AQ167" s="129"/>
      <c r="AR167" s="130">
        <f t="shared" si="92"/>
        <v>0</v>
      </c>
      <c r="AS167" s="134">
        <f t="shared" si="93"/>
        <v>0</v>
      </c>
      <c r="AT167" s="131">
        <f>+IF($I$7="SI",'INPUTS Y LISTAS'!$B$31,0)</f>
        <v>0</v>
      </c>
      <c r="AU167" s="132"/>
      <c r="AV167" s="130">
        <f t="shared" si="94"/>
        <v>0</v>
      </c>
      <c r="AW167" s="134">
        <f t="shared" si="95"/>
        <v>0</v>
      </c>
      <c r="AX167" s="131">
        <f>+IF($I$7="SI",'INPUTS Y LISTAS'!$B$32,0)</f>
        <v>0</v>
      </c>
      <c r="AY167" s="132"/>
      <c r="AZ167" s="130">
        <f t="shared" si="96"/>
        <v>0</v>
      </c>
      <c r="BA167" s="134">
        <f t="shared" si="97"/>
        <v>0</v>
      </c>
      <c r="BB167" s="131">
        <f>+IF($I$7="SI",'INPUTS Y LISTAS'!$B$33,0)</f>
        <v>0</v>
      </c>
      <c r="BC167" s="132"/>
      <c r="BD167" s="130">
        <f t="shared" si="98"/>
        <v>0</v>
      </c>
      <c r="BE167" s="134">
        <f t="shared" si="99"/>
        <v>0</v>
      </c>
      <c r="BF167" s="136">
        <f t="shared" si="100"/>
        <v>0</v>
      </c>
    </row>
    <row r="168" spans="3:58" ht="15.75" outlineLevel="2" x14ac:dyDescent="0.2">
      <c r="C168" s="14">
        <f t="shared" si="101"/>
        <v>154</v>
      </c>
      <c r="D168" s="73"/>
      <c r="E168" s="69"/>
      <c r="F168" s="70"/>
      <c r="G168" s="71"/>
      <c r="H168" s="71"/>
      <c r="I168" s="71"/>
      <c r="J168" s="71"/>
      <c r="K168" s="72"/>
      <c r="L168" s="86"/>
      <c r="M168" s="15" t="str">
        <f>IF(G168="","",IF(L168="SI",G168*(1+'INPUTS Y LISTAS'!$B$15),'Modelo Estadistico'!G168))</f>
        <v/>
      </c>
      <c r="N168" s="15" t="str">
        <f>IF(H168="","",IF(L168="SI",H168*(1+'INPUTS Y LISTAS'!$B$15),'Modelo Estadistico'!H168))</f>
        <v/>
      </c>
      <c r="O168" s="15" t="str">
        <f>IF(I168="","",IF(L168="SI",I168*(1+'INPUTS Y LISTAS'!$B$15),'Modelo Estadistico'!I168))</f>
        <v/>
      </c>
      <c r="P168" s="15" t="str">
        <f>IF(J168="","",IF(L168="SI",J168*(1+'INPUTS Y LISTAS'!$B$15),'Modelo Estadistico'!J168))</f>
        <v/>
      </c>
      <c r="Q168" s="72"/>
      <c r="R168" s="29" t="str">
        <f t="shared" si="76"/>
        <v/>
      </c>
      <c r="S168" s="15" t="str">
        <f t="shared" si="77"/>
        <v/>
      </c>
      <c r="T168" s="15" t="str">
        <f t="shared" si="102"/>
        <v/>
      </c>
      <c r="U168" s="30" t="str">
        <f t="shared" si="103"/>
        <v/>
      </c>
      <c r="V168" s="28" t="str">
        <f t="shared" si="78"/>
        <v/>
      </c>
      <c r="W168" s="16" t="str">
        <f t="shared" si="79"/>
        <v/>
      </c>
      <c r="X168" s="16" t="str">
        <f t="shared" si="80"/>
        <v/>
      </c>
      <c r="Y168" s="16" t="str">
        <f t="shared" si="81"/>
        <v/>
      </c>
      <c r="Z168" s="28" t="str">
        <f t="shared" si="82"/>
        <v/>
      </c>
      <c r="AA168" s="16" t="str">
        <f t="shared" si="83"/>
        <v/>
      </c>
      <c r="AB168" s="16" t="str">
        <f t="shared" si="84"/>
        <v/>
      </c>
      <c r="AC168" s="16" t="str">
        <f>IF(Y168="Incluir Cotización",#REF!,"")</f>
        <v/>
      </c>
      <c r="AD168" s="66" t="str">
        <f t="shared" si="85"/>
        <v/>
      </c>
      <c r="AE168" s="42" t="str">
        <f t="shared" si="86"/>
        <v/>
      </c>
      <c r="AF168" s="42" t="str">
        <f t="shared" si="87"/>
        <v/>
      </c>
      <c r="AG168" s="42" t="str">
        <f t="shared" si="88"/>
        <v/>
      </c>
      <c r="AH168" s="42" t="str">
        <f t="shared" si="89"/>
        <v/>
      </c>
      <c r="AI168" s="42" t="str">
        <f t="shared" si="90"/>
        <v/>
      </c>
      <c r="AJ168" s="65">
        <f t="shared" si="91"/>
        <v>0</v>
      </c>
      <c r="AK168" s="74"/>
      <c r="AL168" s="41">
        <f t="shared" si="104"/>
        <v>0</v>
      </c>
      <c r="AM168" s="39">
        <f t="shared" si="105"/>
        <v>0</v>
      </c>
      <c r="AN168" s="40">
        <f t="shared" si="106"/>
        <v>0</v>
      </c>
      <c r="AO168" s="134">
        <f t="shared" si="107"/>
        <v>0</v>
      </c>
      <c r="AP168" s="17"/>
      <c r="AQ168" s="129"/>
      <c r="AR168" s="130">
        <f t="shared" si="92"/>
        <v>0</v>
      </c>
      <c r="AS168" s="134">
        <f t="shared" si="93"/>
        <v>0</v>
      </c>
      <c r="AT168" s="131">
        <f>+IF($I$7="SI",'INPUTS Y LISTAS'!$B$31,0)</f>
        <v>0</v>
      </c>
      <c r="AU168" s="132"/>
      <c r="AV168" s="130">
        <f t="shared" si="94"/>
        <v>0</v>
      </c>
      <c r="AW168" s="134">
        <f t="shared" si="95"/>
        <v>0</v>
      </c>
      <c r="AX168" s="131">
        <f>+IF($I$7="SI",'INPUTS Y LISTAS'!$B$32,0)</f>
        <v>0</v>
      </c>
      <c r="AY168" s="132"/>
      <c r="AZ168" s="130">
        <f t="shared" si="96"/>
        <v>0</v>
      </c>
      <c r="BA168" s="134">
        <f t="shared" si="97"/>
        <v>0</v>
      </c>
      <c r="BB168" s="131">
        <f>+IF($I$7="SI",'INPUTS Y LISTAS'!$B$33,0)</f>
        <v>0</v>
      </c>
      <c r="BC168" s="132"/>
      <c r="BD168" s="130">
        <f t="shared" si="98"/>
        <v>0</v>
      </c>
      <c r="BE168" s="134">
        <f t="shared" si="99"/>
        <v>0</v>
      </c>
      <c r="BF168" s="136">
        <f t="shared" si="100"/>
        <v>0</v>
      </c>
    </row>
    <row r="169" spans="3:58" ht="15.75" outlineLevel="2" x14ac:dyDescent="0.2">
      <c r="C169" s="14">
        <f t="shared" si="101"/>
        <v>155</v>
      </c>
      <c r="D169" s="73"/>
      <c r="E169" s="69"/>
      <c r="F169" s="70"/>
      <c r="G169" s="71"/>
      <c r="H169" s="71"/>
      <c r="I169" s="71"/>
      <c r="J169" s="71"/>
      <c r="K169" s="72"/>
      <c r="L169" s="86"/>
      <c r="M169" s="15" t="str">
        <f>IF(G169="","",IF(L169="SI",G169*(1+'INPUTS Y LISTAS'!$B$15),'Modelo Estadistico'!G169))</f>
        <v/>
      </c>
      <c r="N169" s="15" t="str">
        <f>IF(H169="","",IF(L169="SI",H169*(1+'INPUTS Y LISTAS'!$B$15),'Modelo Estadistico'!H169))</f>
        <v/>
      </c>
      <c r="O169" s="15" t="str">
        <f>IF(I169="","",IF(L169="SI",I169*(1+'INPUTS Y LISTAS'!$B$15),'Modelo Estadistico'!I169))</f>
        <v/>
      </c>
      <c r="P169" s="15" t="str">
        <f>IF(J169="","",IF(L169="SI",J169*(1+'INPUTS Y LISTAS'!$B$15),'Modelo Estadistico'!J169))</f>
        <v/>
      </c>
      <c r="Q169" s="72"/>
      <c r="R169" s="29" t="str">
        <f t="shared" si="76"/>
        <v/>
      </c>
      <c r="S169" s="15" t="str">
        <f t="shared" si="77"/>
        <v/>
      </c>
      <c r="T169" s="15" t="str">
        <f t="shared" si="102"/>
        <v/>
      </c>
      <c r="U169" s="30" t="str">
        <f t="shared" si="103"/>
        <v/>
      </c>
      <c r="V169" s="28" t="str">
        <f t="shared" si="78"/>
        <v/>
      </c>
      <c r="W169" s="16" t="str">
        <f t="shared" si="79"/>
        <v/>
      </c>
      <c r="X169" s="16" t="str">
        <f t="shared" si="80"/>
        <v/>
      </c>
      <c r="Y169" s="16" t="str">
        <f t="shared" si="81"/>
        <v/>
      </c>
      <c r="Z169" s="28" t="str">
        <f t="shared" si="82"/>
        <v/>
      </c>
      <c r="AA169" s="16" t="str">
        <f t="shared" si="83"/>
        <v/>
      </c>
      <c r="AB169" s="16" t="str">
        <f t="shared" si="84"/>
        <v/>
      </c>
      <c r="AC169" s="16" t="str">
        <f>IF(Y169="Incluir Cotización",#REF!,"")</f>
        <v/>
      </c>
      <c r="AD169" s="66" t="str">
        <f t="shared" si="85"/>
        <v/>
      </c>
      <c r="AE169" s="42" t="str">
        <f t="shared" si="86"/>
        <v/>
      </c>
      <c r="AF169" s="42" t="str">
        <f t="shared" si="87"/>
        <v/>
      </c>
      <c r="AG169" s="42" t="str">
        <f t="shared" si="88"/>
        <v/>
      </c>
      <c r="AH169" s="42" t="str">
        <f t="shared" si="89"/>
        <v/>
      </c>
      <c r="AI169" s="42" t="str">
        <f t="shared" si="90"/>
        <v/>
      </c>
      <c r="AJ169" s="65">
        <f t="shared" si="91"/>
        <v>0</v>
      </c>
      <c r="AK169" s="74"/>
      <c r="AL169" s="41">
        <f t="shared" si="104"/>
        <v>0</v>
      </c>
      <c r="AM169" s="39">
        <f t="shared" si="105"/>
        <v>0</v>
      </c>
      <c r="AN169" s="40">
        <f t="shared" si="106"/>
        <v>0</v>
      </c>
      <c r="AO169" s="134">
        <f t="shared" si="107"/>
        <v>0</v>
      </c>
      <c r="AP169" s="17"/>
      <c r="AQ169" s="129"/>
      <c r="AR169" s="130">
        <f t="shared" si="92"/>
        <v>0</v>
      </c>
      <c r="AS169" s="134">
        <f t="shared" si="93"/>
        <v>0</v>
      </c>
      <c r="AT169" s="131">
        <f>+IF($I$7="SI",'INPUTS Y LISTAS'!$B$31,0)</f>
        <v>0</v>
      </c>
      <c r="AU169" s="132"/>
      <c r="AV169" s="130">
        <f t="shared" si="94"/>
        <v>0</v>
      </c>
      <c r="AW169" s="134">
        <f t="shared" si="95"/>
        <v>0</v>
      </c>
      <c r="AX169" s="131">
        <f>+IF($I$7="SI",'INPUTS Y LISTAS'!$B$32,0)</f>
        <v>0</v>
      </c>
      <c r="AY169" s="132"/>
      <c r="AZ169" s="130">
        <f t="shared" si="96"/>
        <v>0</v>
      </c>
      <c r="BA169" s="134">
        <f t="shared" si="97"/>
        <v>0</v>
      </c>
      <c r="BB169" s="131">
        <f>+IF($I$7="SI",'INPUTS Y LISTAS'!$B$33,0)</f>
        <v>0</v>
      </c>
      <c r="BC169" s="132"/>
      <c r="BD169" s="130">
        <f t="shared" si="98"/>
        <v>0</v>
      </c>
      <c r="BE169" s="134">
        <f t="shared" si="99"/>
        <v>0</v>
      </c>
      <c r="BF169" s="136">
        <f t="shared" si="100"/>
        <v>0</v>
      </c>
    </row>
    <row r="170" spans="3:58" ht="15.75" outlineLevel="2" x14ac:dyDescent="0.2">
      <c r="C170" s="14">
        <f t="shared" si="101"/>
        <v>156</v>
      </c>
      <c r="D170" s="73"/>
      <c r="E170" s="69"/>
      <c r="F170" s="70"/>
      <c r="G170" s="71"/>
      <c r="H170" s="71"/>
      <c r="I170" s="71"/>
      <c r="J170" s="71"/>
      <c r="K170" s="72"/>
      <c r="L170" s="86"/>
      <c r="M170" s="15" t="str">
        <f>IF(G170="","",IF(L170="SI",G170*(1+'INPUTS Y LISTAS'!$B$15),'Modelo Estadistico'!G170))</f>
        <v/>
      </c>
      <c r="N170" s="15" t="str">
        <f>IF(H170="","",IF(L170="SI",H170*(1+'INPUTS Y LISTAS'!$B$15),'Modelo Estadistico'!H170))</f>
        <v/>
      </c>
      <c r="O170" s="15" t="str">
        <f>IF(I170="","",IF(L170="SI",I170*(1+'INPUTS Y LISTAS'!$B$15),'Modelo Estadistico'!I170))</f>
        <v/>
      </c>
      <c r="P170" s="15" t="str">
        <f>IF(J170="","",IF(L170="SI",J170*(1+'INPUTS Y LISTAS'!$B$15),'Modelo Estadistico'!J170))</f>
        <v/>
      </c>
      <c r="Q170" s="72"/>
      <c r="R170" s="29" t="str">
        <f t="shared" si="76"/>
        <v/>
      </c>
      <c r="S170" s="15" t="str">
        <f t="shared" si="77"/>
        <v/>
      </c>
      <c r="T170" s="15" t="str">
        <f t="shared" si="102"/>
        <v/>
      </c>
      <c r="U170" s="30" t="str">
        <f t="shared" si="103"/>
        <v/>
      </c>
      <c r="V170" s="28" t="str">
        <f t="shared" si="78"/>
        <v/>
      </c>
      <c r="W170" s="16" t="str">
        <f t="shared" si="79"/>
        <v/>
      </c>
      <c r="X170" s="16" t="str">
        <f t="shared" si="80"/>
        <v/>
      </c>
      <c r="Y170" s="16" t="str">
        <f t="shared" si="81"/>
        <v/>
      </c>
      <c r="Z170" s="28" t="str">
        <f t="shared" si="82"/>
        <v/>
      </c>
      <c r="AA170" s="16" t="str">
        <f t="shared" si="83"/>
        <v/>
      </c>
      <c r="AB170" s="16" t="str">
        <f t="shared" si="84"/>
        <v/>
      </c>
      <c r="AC170" s="16" t="str">
        <f>IF(Y170="Incluir Cotización",#REF!,"")</f>
        <v/>
      </c>
      <c r="AD170" s="66" t="str">
        <f t="shared" si="85"/>
        <v/>
      </c>
      <c r="AE170" s="42" t="str">
        <f t="shared" si="86"/>
        <v/>
      </c>
      <c r="AF170" s="42" t="str">
        <f t="shared" si="87"/>
        <v/>
      </c>
      <c r="AG170" s="42" t="str">
        <f t="shared" si="88"/>
        <v/>
      </c>
      <c r="AH170" s="42" t="str">
        <f t="shared" si="89"/>
        <v/>
      </c>
      <c r="AI170" s="42" t="str">
        <f t="shared" si="90"/>
        <v/>
      </c>
      <c r="AJ170" s="65">
        <f t="shared" si="91"/>
        <v>0</v>
      </c>
      <c r="AK170" s="74"/>
      <c r="AL170" s="41">
        <f t="shared" si="104"/>
        <v>0</v>
      </c>
      <c r="AM170" s="39">
        <f t="shared" si="105"/>
        <v>0</v>
      </c>
      <c r="AN170" s="40">
        <f t="shared" si="106"/>
        <v>0</v>
      </c>
      <c r="AO170" s="134">
        <f t="shared" si="107"/>
        <v>0</v>
      </c>
      <c r="AP170" s="17"/>
      <c r="AQ170" s="129"/>
      <c r="AR170" s="130">
        <f t="shared" si="92"/>
        <v>0</v>
      </c>
      <c r="AS170" s="134">
        <f t="shared" si="93"/>
        <v>0</v>
      </c>
      <c r="AT170" s="131">
        <f>+IF($I$7="SI",'INPUTS Y LISTAS'!$B$31,0)</f>
        <v>0</v>
      </c>
      <c r="AU170" s="132"/>
      <c r="AV170" s="130">
        <f t="shared" si="94"/>
        <v>0</v>
      </c>
      <c r="AW170" s="134">
        <f t="shared" si="95"/>
        <v>0</v>
      </c>
      <c r="AX170" s="131">
        <f>+IF($I$7="SI",'INPUTS Y LISTAS'!$B$32,0)</f>
        <v>0</v>
      </c>
      <c r="AY170" s="132"/>
      <c r="AZ170" s="130">
        <f t="shared" si="96"/>
        <v>0</v>
      </c>
      <c r="BA170" s="134">
        <f t="shared" si="97"/>
        <v>0</v>
      </c>
      <c r="BB170" s="131">
        <f>+IF($I$7="SI",'INPUTS Y LISTAS'!$B$33,0)</f>
        <v>0</v>
      </c>
      <c r="BC170" s="132"/>
      <c r="BD170" s="130">
        <f t="shared" si="98"/>
        <v>0</v>
      </c>
      <c r="BE170" s="134">
        <f t="shared" si="99"/>
        <v>0</v>
      </c>
      <c r="BF170" s="136">
        <f t="shared" si="100"/>
        <v>0</v>
      </c>
    </row>
    <row r="171" spans="3:58" ht="15.75" outlineLevel="2" x14ac:dyDescent="0.2">
      <c r="C171" s="14">
        <f t="shared" si="101"/>
        <v>157</v>
      </c>
      <c r="D171" s="73"/>
      <c r="E171" s="69"/>
      <c r="F171" s="70"/>
      <c r="G171" s="71"/>
      <c r="H171" s="71"/>
      <c r="I171" s="71"/>
      <c r="J171" s="71"/>
      <c r="K171" s="72"/>
      <c r="L171" s="86"/>
      <c r="M171" s="15" t="str">
        <f>IF(G171="","",IF(L171="SI",G171*(1+'INPUTS Y LISTAS'!$B$15),'Modelo Estadistico'!G171))</f>
        <v/>
      </c>
      <c r="N171" s="15" t="str">
        <f>IF(H171="","",IF(L171="SI",H171*(1+'INPUTS Y LISTAS'!$B$15),'Modelo Estadistico'!H171))</f>
        <v/>
      </c>
      <c r="O171" s="15" t="str">
        <f>IF(I171="","",IF(L171="SI",I171*(1+'INPUTS Y LISTAS'!$B$15),'Modelo Estadistico'!I171))</f>
        <v/>
      </c>
      <c r="P171" s="15" t="str">
        <f>IF(J171="","",IF(L171="SI",J171*(1+'INPUTS Y LISTAS'!$B$15),'Modelo Estadistico'!J171))</f>
        <v/>
      </c>
      <c r="Q171" s="72"/>
      <c r="R171" s="29" t="str">
        <f t="shared" si="76"/>
        <v/>
      </c>
      <c r="S171" s="15" t="str">
        <f t="shared" si="77"/>
        <v/>
      </c>
      <c r="T171" s="15" t="str">
        <f t="shared" si="102"/>
        <v/>
      </c>
      <c r="U171" s="30" t="str">
        <f t="shared" si="103"/>
        <v/>
      </c>
      <c r="V171" s="28" t="str">
        <f t="shared" si="78"/>
        <v/>
      </c>
      <c r="W171" s="16" t="str">
        <f t="shared" si="79"/>
        <v/>
      </c>
      <c r="X171" s="16" t="str">
        <f t="shared" si="80"/>
        <v/>
      </c>
      <c r="Y171" s="16" t="str">
        <f t="shared" si="81"/>
        <v/>
      </c>
      <c r="Z171" s="28" t="str">
        <f t="shared" si="82"/>
        <v/>
      </c>
      <c r="AA171" s="16" t="str">
        <f t="shared" si="83"/>
        <v/>
      </c>
      <c r="AB171" s="16" t="str">
        <f t="shared" si="84"/>
        <v/>
      </c>
      <c r="AC171" s="16" t="str">
        <f>IF(Y171="Incluir Cotización",#REF!,"")</f>
        <v/>
      </c>
      <c r="AD171" s="66" t="str">
        <f t="shared" si="85"/>
        <v/>
      </c>
      <c r="AE171" s="42" t="str">
        <f t="shared" si="86"/>
        <v/>
      </c>
      <c r="AF171" s="42" t="str">
        <f t="shared" si="87"/>
        <v/>
      </c>
      <c r="AG171" s="42" t="str">
        <f t="shared" si="88"/>
        <v/>
      </c>
      <c r="AH171" s="42" t="str">
        <f t="shared" si="89"/>
        <v/>
      </c>
      <c r="AI171" s="42" t="str">
        <f t="shared" si="90"/>
        <v/>
      </c>
      <c r="AJ171" s="65">
        <f t="shared" si="91"/>
        <v>0</v>
      </c>
      <c r="AK171" s="74"/>
      <c r="AL171" s="41">
        <f t="shared" si="104"/>
        <v>0</v>
      </c>
      <c r="AM171" s="39">
        <f t="shared" si="105"/>
        <v>0</v>
      </c>
      <c r="AN171" s="40">
        <f t="shared" si="106"/>
        <v>0</v>
      </c>
      <c r="AO171" s="134">
        <f t="shared" si="107"/>
        <v>0</v>
      </c>
      <c r="AP171" s="17"/>
      <c r="AQ171" s="129"/>
      <c r="AR171" s="130">
        <f t="shared" si="92"/>
        <v>0</v>
      </c>
      <c r="AS171" s="134">
        <f t="shared" si="93"/>
        <v>0</v>
      </c>
      <c r="AT171" s="131">
        <f>+IF($I$7="SI",'INPUTS Y LISTAS'!$B$31,0)</f>
        <v>0</v>
      </c>
      <c r="AU171" s="132"/>
      <c r="AV171" s="130">
        <f t="shared" si="94"/>
        <v>0</v>
      </c>
      <c r="AW171" s="134">
        <f t="shared" si="95"/>
        <v>0</v>
      </c>
      <c r="AX171" s="131">
        <f>+IF($I$7="SI",'INPUTS Y LISTAS'!$B$32,0)</f>
        <v>0</v>
      </c>
      <c r="AY171" s="132"/>
      <c r="AZ171" s="130">
        <f t="shared" si="96"/>
        <v>0</v>
      </c>
      <c r="BA171" s="134">
        <f t="shared" si="97"/>
        <v>0</v>
      </c>
      <c r="BB171" s="131">
        <f>+IF($I$7="SI",'INPUTS Y LISTAS'!$B$33,0)</f>
        <v>0</v>
      </c>
      <c r="BC171" s="132"/>
      <c r="BD171" s="130">
        <f t="shared" si="98"/>
        <v>0</v>
      </c>
      <c r="BE171" s="134">
        <f t="shared" si="99"/>
        <v>0</v>
      </c>
      <c r="BF171" s="136">
        <f t="shared" si="100"/>
        <v>0</v>
      </c>
    </row>
    <row r="172" spans="3:58" ht="15.75" outlineLevel="2" x14ac:dyDescent="0.2">
      <c r="C172" s="14">
        <f t="shared" si="101"/>
        <v>158</v>
      </c>
      <c r="D172" s="73"/>
      <c r="E172" s="69"/>
      <c r="F172" s="70"/>
      <c r="G172" s="71"/>
      <c r="H172" s="71"/>
      <c r="I172" s="71"/>
      <c r="J172" s="71"/>
      <c r="K172" s="72"/>
      <c r="L172" s="86"/>
      <c r="M172" s="15" t="str">
        <f>IF(G172="","",IF(L172="SI",G172*(1+'INPUTS Y LISTAS'!$B$15),'Modelo Estadistico'!G172))</f>
        <v/>
      </c>
      <c r="N172" s="15" t="str">
        <f>IF(H172="","",IF(L172="SI",H172*(1+'INPUTS Y LISTAS'!$B$15),'Modelo Estadistico'!H172))</f>
        <v/>
      </c>
      <c r="O172" s="15" t="str">
        <f>IF(I172="","",IF(L172="SI",I172*(1+'INPUTS Y LISTAS'!$B$15),'Modelo Estadistico'!I172))</f>
        <v/>
      </c>
      <c r="P172" s="15" t="str">
        <f>IF(J172="","",IF(L172="SI",J172*(1+'INPUTS Y LISTAS'!$B$15),'Modelo Estadistico'!J172))</f>
        <v/>
      </c>
      <c r="Q172" s="72"/>
      <c r="R172" s="29" t="str">
        <f t="shared" si="76"/>
        <v/>
      </c>
      <c r="S172" s="15" t="str">
        <f t="shared" si="77"/>
        <v/>
      </c>
      <c r="T172" s="15" t="str">
        <f t="shared" si="102"/>
        <v/>
      </c>
      <c r="U172" s="30" t="str">
        <f t="shared" si="103"/>
        <v/>
      </c>
      <c r="V172" s="28" t="str">
        <f t="shared" si="78"/>
        <v/>
      </c>
      <c r="W172" s="16" t="str">
        <f t="shared" si="79"/>
        <v/>
      </c>
      <c r="X172" s="16" t="str">
        <f t="shared" si="80"/>
        <v/>
      </c>
      <c r="Y172" s="16" t="str">
        <f t="shared" si="81"/>
        <v/>
      </c>
      <c r="Z172" s="28" t="str">
        <f t="shared" si="82"/>
        <v/>
      </c>
      <c r="AA172" s="16" t="str">
        <f t="shared" si="83"/>
        <v/>
      </c>
      <c r="AB172" s="16" t="str">
        <f t="shared" si="84"/>
        <v/>
      </c>
      <c r="AC172" s="16" t="str">
        <f>IF(Y172="Incluir Cotización",#REF!,"")</f>
        <v/>
      </c>
      <c r="AD172" s="66" t="str">
        <f t="shared" si="85"/>
        <v/>
      </c>
      <c r="AE172" s="42" t="str">
        <f t="shared" si="86"/>
        <v/>
      </c>
      <c r="AF172" s="42" t="str">
        <f t="shared" si="87"/>
        <v/>
      </c>
      <c r="AG172" s="42" t="str">
        <f t="shared" si="88"/>
        <v/>
      </c>
      <c r="AH172" s="42" t="str">
        <f t="shared" si="89"/>
        <v/>
      </c>
      <c r="AI172" s="42" t="str">
        <f t="shared" si="90"/>
        <v/>
      </c>
      <c r="AJ172" s="65">
        <f t="shared" si="91"/>
        <v>0</v>
      </c>
      <c r="AK172" s="74"/>
      <c r="AL172" s="41">
        <f t="shared" si="104"/>
        <v>0</v>
      </c>
      <c r="AM172" s="39">
        <f t="shared" si="105"/>
        <v>0</v>
      </c>
      <c r="AN172" s="40">
        <f t="shared" si="106"/>
        <v>0</v>
      </c>
      <c r="AO172" s="134">
        <f t="shared" si="107"/>
        <v>0</v>
      </c>
      <c r="AP172" s="17"/>
      <c r="AQ172" s="129"/>
      <c r="AR172" s="130">
        <f t="shared" si="92"/>
        <v>0</v>
      </c>
      <c r="AS172" s="134">
        <f t="shared" si="93"/>
        <v>0</v>
      </c>
      <c r="AT172" s="131">
        <f>+IF($I$7="SI",'INPUTS Y LISTAS'!$B$31,0)</f>
        <v>0</v>
      </c>
      <c r="AU172" s="132"/>
      <c r="AV172" s="130">
        <f t="shared" si="94"/>
        <v>0</v>
      </c>
      <c r="AW172" s="134">
        <f t="shared" si="95"/>
        <v>0</v>
      </c>
      <c r="AX172" s="131">
        <f>+IF($I$7="SI",'INPUTS Y LISTAS'!$B$32,0)</f>
        <v>0</v>
      </c>
      <c r="AY172" s="132"/>
      <c r="AZ172" s="130">
        <f t="shared" si="96"/>
        <v>0</v>
      </c>
      <c r="BA172" s="134">
        <f t="shared" si="97"/>
        <v>0</v>
      </c>
      <c r="BB172" s="131">
        <f>+IF($I$7="SI",'INPUTS Y LISTAS'!$B$33,0)</f>
        <v>0</v>
      </c>
      <c r="BC172" s="132"/>
      <c r="BD172" s="130">
        <f t="shared" si="98"/>
        <v>0</v>
      </c>
      <c r="BE172" s="134">
        <f t="shared" si="99"/>
        <v>0</v>
      </c>
      <c r="BF172" s="136">
        <f t="shared" si="100"/>
        <v>0</v>
      </c>
    </row>
    <row r="173" spans="3:58" ht="15.75" outlineLevel="2" x14ac:dyDescent="0.2">
      <c r="C173" s="14">
        <f t="shared" si="101"/>
        <v>159</v>
      </c>
      <c r="D173" s="73"/>
      <c r="E173" s="69"/>
      <c r="F173" s="70"/>
      <c r="G173" s="71"/>
      <c r="H173" s="71"/>
      <c r="I173" s="71"/>
      <c r="J173" s="71"/>
      <c r="K173" s="72"/>
      <c r="L173" s="86"/>
      <c r="M173" s="15" t="str">
        <f>IF(G173="","",IF(L173="SI",G173*(1+'INPUTS Y LISTAS'!$B$15),'Modelo Estadistico'!G173))</f>
        <v/>
      </c>
      <c r="N173" s="15" t="str">
        <f>IF(H173="","",IF(L173="SI",H173*(1+'INPUTS Y LISTAS'!$B$15),'Modelo Estadistico'!H173))</f>
        <v/>
      </c>
      <c r="O173" s="15" t="str">
        <f>IF(I173="","",IF(L173="SI",I173*(1+'INPUTS Y LISTAS'!$B$15),'Modelo Estadistico'!I173))</f>
        <v/>
      </c>
      <c r="P173" s="15" t="str">
        <f>IF(J173="","",IF(L173="SI",J173*(1+'INPUTS Y LISTAS'!$B$15),'Modelo Estadistico'!J173))</f>
        <v/>
      </c>
      <c r="Q173" s="72"/>
      <c r="R173" s="29" t="str">
        <f t="shared" si="76"/>
        <v/>
      </c>
      <c r="S173" s="15" t="str">
        <f t="shared" si="77"/>
        <v/>
      </c>
      <c r="T173" s="15" t="str">
        <f t="shared" si="102"/>
        <v/>
      </c>
      <c r="U173" s="30" t="str">
        <f t="shared" si="103"/>
        <v/>
      </c>
      <c r="V173" s="28" t="str">
        <f t="shared" si="78"/>
        <v/>
      </c>
      <c r="W173" s="16" t="str">
        <f t="shared" si="79"/>
        <v/>
      </c>
      <c r="X173" s="16" t="str">
        <f t="shared" si="80"/>
        <v/>
      </c>
      <c r="Y173" s="16" t="str">
        <f t="shared" si="81"/>
        <v/>
      </c>
      <c r="Z173" s="28" t="str">
        <f t="shared" si="82"/>
        <v/>
      </c>
      <c r="AA173" s="16" t="str">
        <f t="shared" si="83"/>
        <v/>
      </c>
      <c r="AB173" s="16" t="str">
        <f t="shared" si="84"/>
        <v/>
      </c>
      <c r="AC173" s="16" t="str">
        <f>IF(Y173="Incluir Cotización",#REF!,"")</f>
        <v/>
      </c>
      <c r="AD173" s="66" t="str">
        <f t="shared" si="85"/>
        <v/>
      </c>
      <c r="AE173" s="42" t="str">
        <f t="shared" si="86"/>
        <v/>
      </c>
      <c r="AF173" s="42" t="str">
        <f t="shared" si="87"/>
        <v/>
      </c>
      <c r="AG173" s="42" t="str">
        <f t="shared" si="88"/>
        <v/>
      </c>
      <c r="AH173" s="42" t="str">
        <f t="shared" si="89"/>
        <v/>
      </c>
      <c r="AI173" s="42" t="str">
        <f t="shared" si="90"/>
        <v/>
      </c>
      <c r="AJ173" s="65">
        <f t="shared" si="91"/>
        <v>0</v>
      </c>
      <c r="AK173" s="74"/>
      <c r="AL173" s="41">
        <f t="shared" si="104"/>
        <v>0</v>
      </c>
      <c r="AM173" s="39">
        <f t="shared" si="105"/>
        <v>0</v>
      </c>
      <c r="AN173" s="40">
        <f t="shared" si="106"/>
        <v>0</v>
      </c>
      <c r="AO173" s="134">
        <f t="shared" si="107"/>
        <v>0</v>
      </c>
      <c r="AP173" s="17"/>
      <c r="AQ173" s="129"/>
      <c r="AR173" s="130">
        <f t="shared" si="92"/>
        <v>0</v>
      </c>
      <c r="AS173" s="134">
        <f t="shared" si="93"/>
        <v>0</v>
      </c>
      <c r="AT173" s="131">
        <f>+IF($I$7="SI",'INPUTS Y LISTAS'!$B$31,0)</f>
        <v>0</v>
      </c>
      <c r="AU173" s="132"/>
      <c r="AV173" s="130">
        <f t="shared" si="94"/>
        <v>0</v>
      </c>
      <c r="AW173" s="134">
        <f t="shared" si="95"/>
        <v>0</v>
      </c>
      <c r="AX173" s="131">
        <f>+IF($I$7="SI",'INPUTS Y LISTAS'!$B$32,0)</f>
        <v>0</v>
      </c>
      <c r="AY173" s="132"/>
      <c r="AZ173" s="130">
        <f t="shared" si="96"/>
        <v>0</v>
      </c>
      <c r="BA173" s="134">
        <f t="shared" si="97"/>
        <v>0</v>
      </c>
      <c r="BB173" s="131">
        <f>+IF($I$7="SI",'INPUTS Y LISTAS'!$B$33,0)</f>
        <v>0</v>
      </c>
      <c r="BC173" s="132"/>
      <c r="BD173" s="130">
        <f t="shared" si="98"/>
        <v>0</v>
      </c>
      <c r="BE173" s="134">
        <f t="shared" si="99"/>
        <v>0</v>
      </c>
      <c r="BF173" s="136">
        <f t="shared" si="100"/>
        <v>0</v>
      </c>
    </row>
    <row r="174" spans="3:58" ht="15.75" outlineLevel="2" x14ac:dyDescent="0.2">
      <c r="C174" s="14">
        <f t="shared" si="101"/>
        <v>160</v>
      </c>
      <c r="D174" s="73"/>
      <c r="E174" s="69"/>
      <c r="F174" s="70"/>
      <c r="G174" s="71"/>
      <c r="H174" s="71"/>
      <c r="I174" s="71"/>
      <c r="J174" s="71"/>
      <c r="K174" s="72"/>
      <c r="L174" s="86"/>
      <c r="M174" s="15" t="str">
        <f>IF(G174="","",IF(L174="SI",G174*(1+'INPUTS Y LISTAS'!$B$15),'Modelo Estadistico'!G174))</f>
        <v/>
      </c>
      <c r="N174" s="15" t="str">
        <f>IF(H174="","",IF(L174="SI",H174*(1+'INPUTS Y LISTAS'!$B$15),'Modelo Estadistico'!H174))</f>
        <v/>
      </c>
      <c r="O174" s="15" t="str">
        <f>IF(I174="","",IF(L174="SI",I174*(1+'INPUTS Y LISTAS'!$B$15),'Modelo Estadistico'!I174))</f>
        <v/>
      </c>
      <c r="P174" s="15" t="str">
        <f>IF(J174="","",IF(L174="SI",J174*(1+'INPUTS Y LISTAS'!$B$15),'Modelo Estadistico'!J174))</f>
        <v/>
      </c>
      <c r="Q174" s="72"/>
      <c r="R174" s="29" t="str">
        <f t="shared" si="76"/>
        <v/>
      </c>
      <c r="S174" s="15" t="str">
        <f t="shared" si="77"/>
        <v/>
      </c>
      <c r="T174" s="15" t="str">
        <f t="shared" si="102"/>
        <v/>
      </c>
      <c r="U174" s="30" t="str">
        <f t="shared" si="103"/>
        <v/>
      </c>
      <c r="V174" s="28" t="str">
        <f t="shared" si="78"/>
        <v/>
      </c>
      <c r="W174" s="16" t="str">
        <f t="shared" si="79"/>
        <v/>
      </c>
      <c r="X174" s="16" t="str">
        <f t="shared" si="80"/>
        <v/>
      </c>
      <c r="Y174" s="16" t="str">
        <f t="shared" si="81"/>
        <v/>
      </c>
      <c r="Z174" s="28" t="str">
        <f t="shared" si="82"/>
        <v/>
      </c>
      <c r="AA174" s="16" t="str">
        <f t="shared" si="83"/>
        <v/>
      </c>
      <c r="AB174" s="16" t="str">
        <f t="shared" si="84"/>
        <v/>
      </c>
      <c r="AC174" s="16" t="str">
        <f>IF(Y174="Incluir Cotización",#REF!,"")</f>
        <v/>
      </c>
      <c r="AD174" s="66" t="str">
        <f t="shared" si="85"/>
        <v/>
      </c>
      <c r="AE174" s="42" t="str">
        <f t="shared" si="86"/>
        <v/>
      </c>
      <c r="AF174" s="42" t="str">
        <f t="shared" si="87"/>
        <v/>
      </c>
      <c r="AG174" s="42" t="str">
        <f t="shared" si="88"/>
        <v/>
      </c>
      <c r="AH174" s="42" t="str">
        <f t="shared" si="89"/>
        <v/>
      </c>
      <c r="AI174" s="42" t="str">
        <f t="shared" si="90"/>
        <v/>
      </c>
      <c r="AJ174" s="65">
        <f t="shared" si="91"/>
        <v>0</v>
      </c>
      <c r="AK174" s="74"/>
      <c r="AL174" s="41">
        <f t="shared" si="104"/>
        <v>0</v>
      </c>
      <c r="AM174" s="39">
        <f t="shared" si="105"/>
        <v>0</v>
      </c>
      <c r="AN174" s="40">
        <f t="shared" si="106"/>
        <v>0</v>
      </c>
      <c r="AO174" s="134">
        <f t="shared" si="107"/>
        <v>0</v>
      </c>
      <c r="AP174" s="17"/>
      <c r="AQ174" s="129"/>
      <c r="AR174" s="130">
        <f t="shared" si="92"/>
        <v>0</v>
      </c>
      <c r="AS174" s="134">
        <f t="shared" si="93"/>
        <v>0</v>
      </c>
      <c r="AT174" s="131">
        <f>+IF($I$7="SI",'INPUTS Y LISTAS'!$B$31,0)</f>
        <v>0</v>
      </c>
      <c r="AU174" s="132"/>
      <c r="AV174" s="130">
        <f t="shared" si="94"/>
        <v>0</v>
      </c>
      <c r="AW174" s="134">
        <f t="shared" si="95"/>
        <v>0</v>
      </c>
      <c r="AX174" s="131">
        <f>+IF($I$7="SI",'INPUTS Y LISTAS'!$B$32,0)</f>
        <v>0</v>
      </c>
      <c r="AY174" s="132"/>
      <c r="AZ174" s="130">
        <f t="shared" si="96"/>
        <v>0</v>
      </c>
      <c r="BA174" s="134">
        <f t="shared" si="97"/>
        <v>0</v>
      </c>
      <c r="BB174" s="131">
        <f>+IF($I$7="SI",'INPUTS Y LISTAS'!$B$33,0)</f>
        <v>0</v>
      </c>
      <c r="BC174" s="132"/>
      <c r="BD174" s="130">
        <f t="shared" si="98"/>
        <v>0</v>
      </c>
      <c r="BE174" s="134">
        <f t="shared" si="99"/>
        <v>0</v>
      </c>
      <c r="BF174" s="136">
        <f t="shared" si="100"/>
        <v>0</v>
      </c>
    </row>
    <row r="175" spans="3:58" ht="15.75" outlineLevel="2" x14ac:dyDescent="0.2">
      <c r="C175" s="14">
        <f t="shared" si="101"/>
        <v>161</v>
      </c>
      <c r="D175" s="73"/>
      <c r="E175" s="69"/>
      <c r="F175" s="70"/>
      <c r="G175" s="71"/>
      <c r="H175" s="71"/>
      <c r="I175" s="71"/>
      <c r="J175" s="71"/>
      <c r="K175" s="72"/>
      <c r="L175" s="86"/>
      <c r="M175" s="15" t="str">
        <f>IF(G175="","",IF(L175="SI",G175*(1+'INPUTS Y LISTAS'!$B$15),'Modelo Estadistico'!G175))</f>
        <v/>
      </c>
      <c r="N175" s="15" t="str">
        <f>IF(H175="","",IF(L175="SI",H175*(1+'INPUTS Y LISTAS'!$B$15),'Modelo Estadistico'!H175))</f>
        <v/>
      </c>
      <c r="O175" s="15" t="str">
        <f>IF(I175="","",IF(L175="SI",I175*(1+'INPUTS Y LISTAS'!$B$15),'Modelo Estadistico'!I175))</f>
        <v/>
      </c>
      <c r="P175" s="15" t="str">
        <f>IF(J175="","",IF(L175="SI",J175*(1+'INPUTS Y LISTAS'!$B$15),'Modelo Estadistico'!J175))</f>
        <v/>
      </c>
      <c r="Q175" s="72"/>
      <c r="R175" s="29" t="str">
        <f t="shared" si="76"/>
        <v/>
      </c>
      <c r="S175" s="15" t="str">
        <f t="shared" si="77"/>
        <v/>
      </c>
      <c r="T175" s="15" t="str">
        <f t="shared" si="102"/>
        <v/>
      </c>
      <c r="U175" s="30" t="str">
        <f t="shared" si="103"/>
        <v/>
      </c>
      <c r="V175" s="28" t="str">
        <f t="shared" si="78"/>
        <v/>
      </c>
      <c r="W175" s="16" t="str">
        <f t="shared" si="79"/>
        <v/>
      </c>
      <c r="X175" s="16" t="str">
        <f t="shared" si="80"/>
        <v/>
      </c>
      <c r="Y175" s="16" t="str">
        <f t="shared" si="81"/>
        <v/>
      </c>
      <c r="Z175" s="28" t="str">
        <f t="shared" si="82"/>
        <v/>
      </c>
      <c r="AA175" s="16" t="str">
        <f t="shared" si="83"/>
        <v/>
      </c>
      <c r="AB175" s="16" t="str">
        <f t="shared" si="84"/>
        <v/>
      </c>
      <c r="AC175" s="16" t="str">
        <f>IF(Y175="Incluir Cotización",#REF!,"")</f>
        <v/>
      </c>
      <c r="AD175" s="66" t="str">
        <f t="shared" si="85"/>
        <v/>
      </c>
      <c r="AE175" s="42" t="str">
        <f t="shared" si="86"/>
        <v/>
      </c>
      <c r="AF175" s="42" t="str">
        <f t="shared" si="87"/>
        <v/>
      </c>
      <c r="AG175" s="42" t="str">
        <f t="shared" si="88"/>
        <v/>
      </c>
      <c r="AH175" s="42" t="str">
        <f t="shared" si="89"/>
        <v/>
      </c>
      <c r="AI175" s="42" t="str">
        <f t="shared" si="90"/>
        <v/>
      </c>
      <c r="AJ175" s="65">
        <f t="shared" si="91"/>
        <v>0</v>
      </c>
      <c r="AK175" s="74"/>
      <c r="AL175" s="41">
        <f t="shared" si="104"/>
        <v>0</v>
      </c>
      <c r="AM175" s="39">
        <f t="shared" si="105"/>
        <v>0</v>
      </c>
      <c r="AN175" s="40">
        <f t="shared" si="106"/>
        <v>0</v>
      </c>
      <c r="AO175" s="134">
        <f t="shared" si="107"/>
        <v>0</v>
      </c>
      <c r="AP175" s="17"/>
      <c r="AQ175" s="129"/>
      <c r="AR175" s="130">
        <f t="shared" si="92"/>
        <v>0</v>
      </c>
      <c r="AS175" s="134">
        <f t="shared" si="93"/>
        <v>0</v>
      </c>
      <c r="AT175" s="131">
        <f>+IF($I$7="SI",'INPUTS Y LISTAS'!$B$31,0)</f>
        <v>0</v>
      </c>
      <c r="AU175" s="132"/>
      <c r="AV175" s="130">
        <f t="shared" si="94"/>
        <v>0</v>
      </c>
      <c r="AW175" s="134">
        <f t="shared" si="95"/>
        <v>0</v>
      </c>
      <c r="AX175" s="131">
        <f>+IF($I$7="SI",'INPUTS Y LISTAS'!$B$32,0)</f>
        <v>0</v>
      </c>
      <c r="AY175" s="132"/>
      <c r="AZ175" s="130">
        <f t="shared" si="96"/>
        <v>0</v>
      </c>
      <c r="BA175" s="134">
        <f t="shared" si="97"/>
        <v>0</v>
      </c>
      <c r="BB175" s="131">
        <f>+IF($I$7="SI",'INPUTS Y LISTAS'!$B$33,0)</f>
        <v>0</v>
      </c>
      <c r="BC175" s="132"/>
      <c r="BD175" s="130">
        <f t="shared" si="98"/>
        <v>0</v>
      </c>
      <c r="BE175" s="134">
        <f t="shared" si="99"/>
        <v>0</v>
      </c>
      <c r="BF175" s="136">
        <f t="shared" si="100"/>
        <v>0</v>
      </c>
    </row>
    <row r="176" spans="3:58" ht="15.75" outlineLevel="2" x14ac:dyDescent="0.2">
      <c r="C176" s="14">
        <f t="shared" si="101"/>
        <v>162</v>
      </c>
      <c r="D176" s="73"/>
      <c r="E176" s="69"/>
      <c r="F176" s="70"/>
      <c r="G176" s="71"/>
      <c r="H176" s="71"/>
      <c r="I176" s="71"/>
      <c r="J176" s="71"/>
      <c r="K176" s="72"/>
      <c r="L176" s="86"/>
      <c r="M176" s="15" t="str">
        <f>IF(G176="","",IF(L176="SI",G176*(1+'INPUTS Y LISTAS'!$B$15),'Modelo Estadistico'!G176))</f>
        <v/>
      </c>
      <c r="N176" s="15" t="str">
        <f>IF(H176="","",IF(L176="SI",H176*(1+'INPUTS Y LISTAS'!$B$15),'Modelo Estadistico'!H176))</f>
        <v/>
      </c>
      <c r="O176" s="15" t="str">
        <f>IF(I176="","",IF(L176="SI",I176*(1+'INPUTS Y LISTAS'!$B$15),'Modelo Estadistico'!I176))</f>
        <v/>
      </c>
      <c r="P176" s="15" t="str">
        <f>IF(J176="","",IF(L176="SI",J176*(1+'INPUTS Y LISTAS'!$B$15),'Modelo Estadistico'!J176))</f>
        <v/>
      </c>
      <c r="Q176" s="72"/>
      <c r="R176" s="29" t="str">
        <f t="shared" si="76"/>
        <v/>
      </c>
      <c r="S176" s="15" t="str">
        <f t="shared" si="77"/>
        <v/>
      </c>
      <c r="T176" s="15" t="str">
        <f t="shared" si="102"/>
        <v/>
      </c>
      <c r="U176" s="30" t="str">
        <f t="shared" si="103"/>
        <v/>
      </c>
      <c r="V176" s="28" t="str">
        <f t="shared" si="78"/>
        <v/>
      </c>
      <c r="W176" s="16" t="str">
        <f t="shared" si="79"/>
        <v/>
      </c>
      <c r="X176" s="16" t="str">
        <f t="shared" si="80"/>
        <v/>
      </c>
      <c r="Y176" s="16" t="str">
        <f t="shared" si="81"/>
        <v/>
      </c>
      <c r="Z176" s="28" t="str">
        <f t="shared" si="82"/>
        <v/>
      </c>
      <c r="AA176" s="16" t="str">
        <f t="shared" si="83"/>
        <v/>
      </c>
      <c r="AB176" s="16" t="str">
        <f t="shared" si="84"/>
        <v/>
      </c>
      <c r="AC176" s="16" t="str">
        <f>IF(Y176="Incluir Cotización",#REF!,"")</f>
        <v/>
      </c>
      <c r="AD176" s="66" t="str">
        <f t="shared" si="85"/>
        <v/>
      </c>
      <c r="AE176" s="42" t="str">
        <f t="shared" si="86"/>
        <v/>
      </c>
      <c r="AF176" s="42" t="str">
        <f t="shared" si="87"/>
        <v/>
      </c>
      <c r="AG176" s="42" t="str">
        <f t="shared" si="88"/>
        <v/>
      </c>
      <c r="AH176" s="42" t="str">
        <f t="shared" si="89"/>
        <v/>
      </c>
      <c r="AI176" s="42" t="str">
        <f t="shared" si="90"/>
        <v/>
      </c>
      <c r="AJ176" s="65">
        <f t="shared" si="91"/>
        <v>0</v>
      </c>
      <c r="AK176" s="74"/>
      <c r="AL176" s="41">
        <f t="shared" si="104"/>
        <v>0</v>
      </c>
      <c r="AM176" s="39">
        <f t="shared" si="105"/>
        <v>0</v>
      </c>
      <c r="AN176" s="40">
        <f t="shared" si="106"/>
        <v>0</v>
      </c>
      <c r="AO176" s="134">
        <f t="shared" si="107"/>
        <v>0</v>
      </c>
      <c r="AP176" s="17"/>
      <c r="AQ176" s="129"/>
      <c r="AR176" s="130">
        <f t="shared" si="92"/>
        <v>0</v>
      </c>
      <c r="AS176" s="134">
        <f t="shared" si="93"/>
        <v>0</v>
      </c>
      <c r="AT176" s="131">
        <f>+IF($I$7="SI",'INPUTS Y LISTAS'!$B$31,0)</f>
        <v>0</v>
      </c>
      <c r="AU176" s="132"/>
      <c r="AV176" s="130">
        <f t="shared" si="94"/>
        <v>0</v>
      </c>
      <c r="AW176" s="134">
        <f t="shared" si="95"/>
        <v>0</v>
      </c>
      <c r="AX176" s="131">
        <f>+IF($I$7="SI",'INPUTS Y LISTAS'!$B$32,0)</f>
        <v>0</v>
      </c>
      <c r="AY176" s="132"/>
      <c r="AZ176" s="130">
        <f t="shared" si="96"/>
        <v>0</v>
      </c>
      <c r="BA176" s="134">
        <f t="shared" si="97"/>
        <v>0</v>
      </c>
      <c r="BB176" s="131">
        <f>+IF($I$7="SI",'INPUTS Y LISTAS'!$B$33,0)</f>
        <v>0</v>
      </c>
      <c r="BC176" s="132"/>
      <c r="BD176" s="130">
        <f t="shared" si="98"/>
        <v>0</v>
      </c>
      <c r="BE176" s="134">
        <f t="shared" si="99"/>
        <v>0</v>
      </c>
      <c r="BF176" s="136">
        <f t="shared" si="100"/>
        <v>0</v>
      </c>
    </row>
    <row r="177" spans="3:58" ht="15.75" outlineLevel="2" x14ac:dyDescent="0.2">
      <c r="C177" s="14">
        <f t="shared" si="101"/>
        <v>163</v>
      </c>
      <c r="D177" s="73"/>
      <c r="E177" s="69"/>
      <c r="F177" s="70"/>
      <c r="G177" s="71"/>
      <c r="H177" s="71"/>
      <c r="I177" s="71"/>
      <c r="J177" s="71"/>
      <c r="K177" s="72"/>
      <c r="L177" s="86"/>
      <c r="M177" s="15" t="str">
        <f>IF(G177="","",IF(L177="SI",G177*(1+'INPUTS Y LISTAS'!$B$15),'Modelo Estadistico'!G177))</f>
        <v/>
      </c>
      <c r="N177" s="15" t="str">
        <f>IF(H177="","",IF(L177="SI",H177*(1+'INPUTS Y LISTAS'!$B$15),'Modelo Estadistico'!H177))</f>
        <v/>
      </c>
      <c r="O177" s="15" t="str">
        <f>IF(I177="","",IF(L177="SI",I177*(1+'INPUTS Y LISTAS'!$B$15),'Modelo Estadistico'!I177))</f>
        <v/>
      </c>
      <c r="P177" s="15" t="str">
        <f>IF(J177="","",IF(L177="SI",J177*(1+'INPUTS Y LISTAS'!$B$15),'Modelo Estadistico'!J177))</f>
        <v/>
      </c>
      <c r="Q177" s="72"/>
      <c r="R177" s="29" t="str">
        <f t="shared" si="76"/>
        <v/>
      </c>
      <c r="S177" s="15" t="str">
        <f t="shared" si="77"/>
        <v/>
      </c>
      <c r="T177" s="15" t="str">
        <f t="shared" si="102"/>
        <v/>
      </c>
      <c r="U177" s="30" t="str">
        <f t="shared" si="103"/>
        <v/>
      </c>
      <c r="V177" s="28" t="str">
        <f t="shared" si="78"/>
        <v/>
      </c>
      <c r="W177" s="16" t="str">
        <f t="shared" si="79"/>
        <v/>
      </c>
      <c r="X177" s="16" t="str">
        <f t="shared" si="80"/>
        <v/>
      </c>
      <c r="Y177" s="16" t="str">
        <f t="shared" si="81"/>
        <v/>
      </c>
      <c r="Z177" s="28" t="str">
        <f t="shared" si="82"/>
        <v/>
      </c>
      <c r="AA177" s="16" t="str">
        <f t="shared" si="83"/>
        <v/>
      </c>
      <c r="AB177" s="16" t="str">
        <f t="shared" si="84"/>
        <v/>
      </c>
      <c r="AC177" s="16" t="str">
        <f>IF(Y177="Incluir Cotización",#REF!,"")</f>
        <v/>
      </c>
      <c r="AD177" s="66" t="str">
        <f t="shared" si="85"/>
        <v/>
      </c>
      <c r="AE177" s="42" t="str">
        <f t="shared" si="86"/>
        <v/>
      </c>
      <c r="AF177" s="42" t="str">
        <f t="shared" si="87"/>
        <v/>
      </c>
      <c r="AG177" s="42" t="str">
        <f t="shared" si="88"/>
        <v/>
      </c>
      <c r="AH177" s="42" t="str">
        <f t="shared" si="89"/>
        <v/>
      </c>
      <c r="AI177" s="42" t="str">
        <f t="shared" si="90"/>
        <v/>
      </c>
      <c r="AJ177" s="65">
        <f t="shared" si="91"/>
        <v>0</v>
      </c>
      <c r="AK177" s="74"/>
      <c r="AL177" s="41">
        <f t="shared" si="104"/>
        <v>0</v>
      </c>
      <c r="AM177" s="39">
        <f t="shared" si="105"/>
        <v>0</v>
      </c>
      <c r="AN177" s="40">
        <f t="shared" si="106"/>
        <v>0</v>
      </c>
      <c r="AO177" s="134">
        <f t="shared" si="107"/>
        <v>0</v>
      </c>
      <c r="AP177" s="17"/>
      <c r="AQ177" s="129"/>
      <c r="AR177" s="130">
        <f t="shared" si="92"/>
        <v>0</v>
      </c>
      <c r="AS177" s="134">
        <f t="shared" si="93"/>
        <v>0</v>
      </c>
      <c r="AT177" s="131">
        <f>+IF($I$7="SI",'INPUTS Y LISTAS'!$B$31,0)</f>
        <v>0</v>
      </c>
      <c r="AU177" s="132"/>
      <c r="AV177" s="130">
        <f t="shared" si="94"/>
        <v>0</v>
      </c>
      <c r="AW177" s="134">
        <f t="shared" si="95"/>
        <v>0</v>
      </c>
      <c r="AX177" s="131">
        <f>+IF($I$7="SI",'INPUTS Y LISTAS'!$B$32,0)</f>
        <v>0</v>
      </c>
      <c r="AY177" s="132"/>
      <c r="AZ177" s="130">
        <f t="shared" si="96"/>
        <v>0</v>
      </c>
      <c r="BA177" s="134">
        <f t="shared" si="97"/>
        <v>0</v>
      </c>
      <c r="BB177" s="131">
        <f>+IF($I$7="SI",'INPUTS Y LISTAS'!$B$33,0)</f>
        <v>0</v>
      </c>
      <c r="BC177" s="132"/>
      <c r="BD177" s="130">
        <f t="shared" si="98"/>
        <v>0</v>
      </c>
      <c r="BE177" s="134">
        <f t="shared" si="99"/>
        <v>0</v>
      </c>
      <c r="BF177" s="136">
        <f t="shared" si="100"/>
        <v>0</v>
      </c>
    </row>
    <row r="178" spans="3:58" ht="15.75" outlineLevel="2" x14ac:dyDescent="0.2">
      <c r="C178" s="14">
        <f t="shared" si="101"/>
        <v>164</v>
      </c>
      <c r="D178" s="73"/>
      <c r="E178" s="69"/>
      <c r="F178" s="70"/>
      <c r="G178" s="71"/>
      <c r="H178" s="71"/>
      <c r="I178" s="71"/>
      <c r="J178" s="71"/>
      <c r="K178" s="72"/>
      <c r="L178" s="86"/>
      <c r="M178" s="15" t="str">
        <f>IF(G178="","",IF(L178="SI",G178*(1+'INPUTS Y LISTAS'!$B$15),'Modelo Estadistico'!G178))</f>
        <v/>
      </c>
      <c r="N178" s="15" t="str">
        <f>IF(H178="","",IF(L178="SI",H178*(1+'INPUTS Y LISTAS'!$B$15),'Modelo Estadistico'!H178))</f>
        <v/>
      </c>
      <c r="O178" s="15" t="str">
        <f>IF(I178="","",IF(L178="SI",I178*(1+'INPUTS Y LISTAS'!$B$15),'Modelo Estadistico'!I178))</f>
        <v/>
      </c>
      <c r="P178" s="15" t="str">
        <f>IF(J178="","",IF(L178="SI",J178*(1+'INPUTS Y LISTAS'!$B$15),'Modelo Estadistico'!J178))</f>
        <v/>
      </c>
      <c r="Q178" s="72"/>
      <c r="R178" s="29" t="str">
        <f t="shared" si="76"/>
        <v/>
      </c>
      <c r="S178" s="15" t="str">
        <f t="shared" si="77"/>
        <v/>
      </c>
      <c r="T178" s="15" t="str">
        <f t="shared" si="102"/>
        <v/>
      </c>
      <c r="U178" s="30" t="str">
        <f t="shared" si="103"/>
        <v/>
      </c>
      <c r="V178" s="28" t="str">
        <f t="shared" si="78"/>
        <v/>
      </c>
      <c r="W178" s="16" t="str">
        <f t="shared" si="79"/>
        <v/>
      </c>
      <c r="X178" s="16" t="str">
        <f t="shared" si="80"/>
        <v/>
      </c>
      <c r="Y178" s="16" t="str">
        <f t="shared" si="81"/>
        <v/>
      </c>
      <c r="Z178" s="28" t="str">
        <f t="shared" si="82"/>
        <v/>
      </c>
      <c r="AA178" s="16" t="str">
        <f t="shared" si="83"/>
        <v/>
      </c>
      <c r="AB178" s="16" t="str">
        <f t="shared" si="84"/>
        <v/>
      </c>
      <c r="AC178" s="16" t="str">
        <f>IF(Y178="Incluir Cotización",#REF!,"")</f>
        <v/>
      </c>
      <c r="AD178" s="66" t="str">
        <f t="shared" si="85"/>
        <v/>
      </c>
      <c r="AE178" s="42" t="str">
        <f t="shared" si="86"/>
        <v/>
      </c>
      <c r="AF178" s="42" t="str">
        <f t="shared" si="87"/>
        <v/>
      </c>
      <c r="AG178" s="42" t="str">
        <f t="shared" si="88"/>
        <v/>
      </c>
      <c r="AH178" s="42" t="str">
        <f t="shared" si="89"/>
        <v/>
      </c>
      <c r="AI178" s="42" t="str">
        <f t="shared" si="90"/>
        <v/>
      </c>
      <c r="AJ178" s="65">
        <f t="shared" si="91"/>
        <v>0</v>
      </c>
      <c r="AK178" s="74"/>
      <c r="AL178" s="41">
        <f t="shared" si="104"/>
        <v>0</v>
      </c>
      <c r="AM178" s="39">
        <f t="shared" si="105"/>
        <v>0</v>
      </c>
      <c r="AN178" s="40">
        <f t="shared" si="106"/>
        <v>0</v>
      </c>
      <c r="AO178" s="134">
        <f t="shared" si="107"/>
        <v>0</v>
      </c>
      <c r="AP178" s="17"/>
      <c r="AQ178" s="129"/>
      <c r="AR178" s="130">
        <f t="shared" si="92"/>
        <v>0</v>
      </c>
      <c r="AS178" s="134">
        <f t="shared" si="93"/>
        <v>0</v>
      </c>
      <c r="AT178" s="131">
        <f>+IF($I$7="SI",'INPUTS Y LISTAS'!$B$31,0)</f>
        <v>0</v>
      </c>
      <c r="AU178" s="132"/>
      <c r="AV178" s="130">
        <f t="shared" si="94"/>
        <v>0</v>
      </c>
      <c r="AW178" s="134">
        <f t="shared" si="95"/>
        <v>0</v>
      </c>
      <c r="AX178" s="131">
        <f>+IF($I$7="SI",'INPUTS Y LISTAS'!$B$32,0)</f>
        <v>0</v>
      </c>
      <c r="AY178" s="132"/>
      <c r="AZ178" s="130">
        <f t="shared" si="96"/>
        <v>0</v>
      </c>
      <c r="BA178" s="134">
        <f t="shared" si="97"/>
        <v>0</v>
      </c>
      <c r="BB178" s="131">
        <f>+IF($I$7="SI",'INPUTS Y LISTAS'!$B$33,0)</f>
        <v>0</v>
      </c>
      <c r="BC178" s="132"/>
      <c r="BD178" s="130">
        <f t="shared" si="98"/>
        <v>0</v>
      </c>
      <c r="BE178" s="134">
        <f t="shared" si="99"/>
        <v>0</v>
      </c>
      <c r="BF178" s="136">
        <f t="shared" si="100"/>
        <v>0</v>
      </c>
    </row>
    <row r="179" spans="3:58" ht="15.75" outlineLevel="2" x14ac:dyDescent="0.2">
      <c r="C179" s="14">
        <f t="shared" si="101"/>
        <v>165</v>
      </c>
      <c r="D179" s="73"/>
      <c r="E179" s="69"/>
      <c r="F179" s="70"/>
      <c r="G179" s="71"/>
      <c r="H179" s="71"/>
      <c r="I179" s="71"/>
      <c r="J179" s="71"/>
      <c r="K179" s="72"/>
      <c r="L179" s="86"/>
      <c r="M179" s="15" t="str">
        <f>IF(G179="","",IF(L179="SI",G179*(1+'INPUTS Y LISTAS'!$B$15),'Modelo Estadistico'!G179))</f>
        <v/>
      </c>
      <c r="N179" s="15" t="str">
        <f>IF(H179="","",IF(L179="SI",H179*(1+'INPUTS Y LISTAS'!$B$15),'Modelo Estadistico'!H179))</f>
        <v/>
      </c>
      <c r="O179" s="15" t="str">
        <f>IF(I179="","",IF(L179="SI",I179*(1+'INPUTS Y LISTAS'!$B$15),'Modelo Estadistico'!I179))</f>
        <v/>
      </c>
      <c r="P179" s="15" t="str">
        <f>IF(J179="","",IF(L179="SI",J179*(1+'INPUTS Y LISTAS'!$B$15),'Modelo Estadistico'!J179))</f>
        <v/>
      </c>
      <c r="Q179" s="72"/>
      <c r="R179" s="29" t="str">
        <f t="shared" si="76"/>
        <v/>
      </c>
      <c r="S179" s="15" t="str">
        <f t="shared" si="77"/>
        <v/>
      </c>
      <c r="T179" s="15" t="str">
        <f t="shared" si="102"/>
        <v/>
      </c>
      <c r="U179" s="30" t="str">
        <f t="shared" si="103"/>
        <v/>
      </c>
      <c r="V179" s="28" t="str">
        <f t="shared" si="78"/>
        <v/>
      </c>
      <c r="W179" s="16" t="str">
        <f t="shared" si="79"/>
        <v/>
      </c>
      <c r="X179" s="16" t="str">
        <f t="shared" si="80"/>
        <v/>
      </c>
      <c r="Y179" s="16" t="str">
        <f t="shared" si="81"/>
        <v/>
      </c>
      <c r="Z179" s="28" t="str">
        <f t="shared" si="82"/>
        <v/>
      </c>
      <c r="AA179" s="16" t="str">
        <f t="shared" si="83"/>
        <v/>
      </c>
      <c r="AB179" s="16" t="str">
        <f t="shared" si="84"/>
        <v/>
      </c>
      <c r="AC179" s="16" t="str">
        <f>IF(Y179="Incluir Cotización",#REF!,"")</f>
        <v/>
      </c>
      <c r="AD179" s="66" t="str">
        <f t="shared" si="85"/>
        <v/>
      </c>
      <c r="AE179" s="42" t="str">
        <f t="shared" si="86"/>
        <v/>
      </c>
      <c r="AF179" s="42" t="str">
        <f t="shared" si="87"/>
        <v/>
      </c>
      <c r="AG179" s="42" t="str">
        <f t="shared" si="88"/>
        <v/>
      </c>
      <c r="AH179" s="42" t="str">
        <f t="shared" si="89"/>
        <v/>
      </c>
      <c r="AI179" s="42" t="str">
        <f t="shared" si="90"/>
        <v/>
      </c>
      <c r="AJ179" s="65">
        <f t="shared" si="91"/>
        <v>0</v>
      </c>
      <c r="AK179" s="74"/>
      <c r="AL179" s="41">
        <f t="shared" si="104"/>
        <v>0</v>
      </c>
      <c r="AM179" s="39">
        <f t="shared" si="105"/>
        <v>0</v>
      </c>
      <c r="AN179" s="40">
        <f t="shared" si="106"/>
        <v>0</v>
      </c>
      <c r="AO179" s="134">
        <f t="shared" si="107"/>
        <v>0</v>
      </c>
      <c r="AP179" s="17"/>
      <c r="AQ179" s="129"/>
      <c r="AR179" s="130">
        <f t="shared" si="92"/>
        <v>0</v>
      </c>
      <c r="AS179" s="134">
        <f t="shared" si="93"/>
        <v>0</v>
      </c>
      <c r="AT179" s="131">
        <f>+IF($I$7="SI",'INPUTS Y LISTAS'!$B$31,0)</f>
        <v>0</v>
      </c>
      <c r="AU179" s="132"/>
      <c r="AV179" s="130">
        <f t="shared" si="94"/>
        <v>0</v>
      </c>
      <c r="AW179" s="134">
        <f t="shared" si="95"/>
        <v>0</v>
      </c>
      <c r="AX179" s="131">
        <f>+IF($I$7="SI",'INPUTS Y LISTAS'!$B$32,0)</f>
        <v>0</v>
      </c>
      <c r="AY179" s="132"/>
      <c r="AZ179" s="130">
        <f t="shared" si="96"/>
        <v>0</v>
      </c>
      <c r="BA179" s="134">
        <f t="shared" si="97"/>
        <v>0</v>
      </c>
      <c r="BB179" s="131">
        <f>+IF($I$7="SI",'INPUTS Y LISTAS'!$B$33,0)</f>
        <v>0</v>
      </c>
      <c r="BC179" s="132"/>
      <c r="BD179" s="130">
        <f t="shared" si="98"/>
        <v>0</v>
      </c>
      <c r="BE179" s="134">
        <f t="shared" si="99"/>
        <v>0</v>
      </c>
      <c r="BF179" s="136">
        <f t="shared" si="100"/>
        <v>0</v>
      </c>
    </row>
    <row r="180" spans="3:58" ht="15.75" outlineLevel="2" x14ac:dyDescent="0.2">
      <c r="C180" s="14">
        <f t="shared" si="101"/>
        <v>166</v>
      </c>
      <c r="D180" s="73"/>
      <c r="E180" s="69"/>
      <c r="F180" s="70"/>
      <c r="G180" s="71"/>
      <c r="H180" s="71"/>
      <c r="I180" s="71"/>
      <c r="J180" s="71"/>
      <c r="K180" s="72"/>
      <c r="L180" s="86"/>
      <c r="M180" s="15" t="str">
        <f>IF(G180="","",IF(L180="SI",G180*(1+'INPUTS Y LISTAS'!$B$15),'Modelo Estadistico'!G180))</f>
        <v/>
      </c>
      <c r="N180" s="15" t="str">
        <f>IF(H180="","",IF(L180="SI",H180*(1+'INPUTS Y LISTAS'!$B$15),'Modelo Estadistico'!H180))</f>
        <v/>
      </c>
      <c r="O180" s="15" t="str">
        <f>IF(I180="","",IF(L180="SI",I180*(1+'INPUTS Y LISTAS'!$B$15),'Modelo Estadistico'!I180))</f>
        <v/>
      </c>
      <c r="P180" s="15" t="str">
        <f>IF(J180="","",IF(L180="SI",J180*(1+'INPUTS Y LISTAS'!$B$15),'Modelo Estadistico'!J180))</f>
        <v/>
      </c>
      <c r="Q180" s="72"/>
      <c r="R180" s="29" t="str">
        <f t="shared" si="76"/>
        <v/>
      </c>
      <c r="S180" s="15" t="str">
        <f t="shared" si="77"/>
        <v/>
      </c>
      <c r="T180" s="15" t="str">
        <f t="shared" si="102"/>
        <v/>
      </c>
      <c r="U180" s="30" t="str">
        <f t="shared" si="103"/>
        <v/>
      </c>
      <c r="V180" s="28" t="str">
        <f t="shared" si="78"/>
        <v/>
      </c>
      <c r="W180" s="16" t="str">
        <f t="shared" si="79"/>
        <v/>
      </c>
      <c r="X180" s="16" t="str">
        <f t="shared" si="80"/>
        <v/>
      </c>
      <c r="Y180" s="16" t="str">
        <f t="shared" si="81"/>
        <v/>
      </c>
      <c r="Z180" s="28" t="str">
        <f t="shared" si="82"/>
        <v/>
      </c>
      <c r="AA180" s="16" t="str">
        <f t="shared" si="83"/>
        <v/>
      </c>
      <c r="AB180" s="16" t="str">
        <f t="shared" si="84"/>
        <v/>
      </c>
      <c r="AC180" s="16" t="str">
        <f>IF(Y180="Incluir Cotización",#REF!,"")</f>
        <v/>
      </c>
      <c r="AD180" s="66" t="str">
        <f t="shared" si="85"/>
        <v/>
      </c>
      <c r="AE180" s="42" t="str">
        <f t="shared" si="86"/>
        <v/>
      </c>
      <c r="AF180" s="42" t="str">
        <f t="shared" si="87"/>
        <v/>
      </c>
      <c r="AG180" s="42" t="str">
        <f t="shared" si="88"/>
        <v/>
      </c>
      <c r="AH180" s="42" t="str">
        <f t="shared" si="89"/>
        <v/>
      </c>
      <c r="AI180" s="42" t="str">
        <f t="shared" si="90"/>
        <v/>
      </c>
      <c r="AJ180" s="65">
        <f t="shared" si="91"/>
        <v>0</v>
      </c>
      <c r="AK180" s="74"/>
      <c r="AL180" s="41">
        <f t="shared" si="104"/>
        <v>0</v>
      </c>
      <c r="AM180" s="39">
        <f t="shared" si="105"/>
        <v>0</v>
      </c>
      <c r="AN180" s="40">
        <f t="shared" si="106"/>
        <v>0</v>
      </c>
      <c r="AO180" s="134">
        <f t="shared" si="107"/>
        <v>0</v>
      </c>
      <c r="AP180" s="17"/>
      <c r="AQ180" s="129"/>
      <c r="AR180" s="130">
        <f t="shared" si="92"/>
        <v>0</v>
      </c>
      <c r="AS180" s="134">
        <f t="shared" si="93"/>
        <v>0</v>
      </c>
      <c r="AT180" s="131">
        <f>+IF($I$7="SI",'INPUTS Y LISTAS'!$B$31,0)</f>
        <v>0</v>
      </c>
      <c r="AU180" s="132"/>
      <c r="AV180" s="130">
        <f t="shared" si="94"/>
        <v>0</v>
      </c>
      <c r="AW180" s="134">
        <f t="shared" si="95"/>
        <v>0</v>
      </c>
      <c r="AX180" s="131">
        <f>+IF($I$7="SI",'INPUTS Y LISTAS'!$B$32,0)</f>
        <v>0</v>
      </c>
      <c r="AY180" s="132"/>
      <c r="AZ180" s="130">
        <f t="shared" si="96"/>
        <v>0</v>
      </c>
      <c r="BA180" s="134">
        <f t="shared" si="97"/>
        <v>0</v>
      </c>
      <c r="BB180" s="131">
        <f>+IF($I$7="SI",'INPUTS Y LISTAS'!$B$33,0)</f>
        <v>0</v>
      </c>
      <c r="BC180" s="132"/>
      <c r="BD180" s="130">
        <f t="shared" si="98"/>
        <v>0</v>
      </c>
      <c r="BE180" s="134">
        <f t="shared" si="99"/>
        <v>0</v>
      </c>
      <c r="BF180" s="136">
        <f t="shared" si="100"/>
        <v>0</v>
      </c>
    </row>
    <row r="181" spans="3:58" ht="15.75" outlineLevel="2" x14ac:dyDescent="0.2">
      <c r="C181" s="14">
        <f t="shared" si="101"/>
        <v>167</v>
      </c>
      <c r="D181" s="73"/>
      <c r="E181" s="69"/>
      <c r="F181" s="70"/>
      <c r="G181" s="71"/>
      <c r="H181" s="71"/>
      <c r="I181" s="71"/>
      <c r="J181" s="71"/>
      <c r="K181" s="72"/>
      <c r="L181" s="86"/>
      <c r="M181" s="15" t="str">
        <f>IF(G181="","",IF(L181="SI",G181*(1+'INPUTS Y LISTAS'!$B$15),'Modelo Estadistico'!G181))</f>
        <v/>
      </c>
      <c r="N181" s="15" t="str">
        <f>IF(H181="","",IF(L181="SI",H181*(1+'INPUTS Y LISTAS'!$B$15),'Modelo Estadistico'!H181))</f>
        <v/>
      </c>
      <c r="O181" s="15" t="str">
        <f>IF(I181="","",IF(L181="SI",I181*(1+'INPUTS Y LISTAS'!$B$15),'Modelo Estadistico'!I181))</f>
        <v/>
      </c>
      <c r="P181" s="15" t="str">
        <f>IF(J181="","",IF(L181="SI",J181*(1+'INPUTS Y LISTAS'!$B$15),'Modelo Estadistico'!J181))</f>
        <v/>
      </c>
      <c r="Q181" s="72"/>
      <c r="R181" s="29" t="str">
        <f t="shared" si="76"/>
        <v/>
      </c>
      <c r="S181" s="15" t="str">
        <f t="shared" si="77"/>
        <v/>
      </c>
      <c r="T181" s="15" t="str">
        <f t="shared" si="102"/>
        <v/>
      </c>
      <c r="U181" s="30" t="str">
        <f t="shared" si="103"/>
        <v/>
      </c>
      <c r="V181" s="28" t="str">
        <f t="shared" si="78"/>
        <v/>
      </c>
      <c r="W181" s="16" t="str">
        <f t="shared" si="79"/>
        <v/>
      </c>
      <c r="X181" s="16" t="str">
        <f t="shared" si="80"/>
        <v/>
      </c>
      <c r="Y181" s="16" t="str">
        <f t="shared" si="81"/>
        <v/>
      </c>
      <c r="Z181" s="28" t="str">
        <f t="shared" si="82"/>
        <v/>
      </c>
      <c r="AA181" s="16" t="str">
        <f t="shared" si="83"/>
        <v/>
      </c>
      <c r="AB181" s="16" t="str">
        <f t="shared" si="84"/>
        <v/>
      </c>
      <c r="AC181" s="16" t="str">
        <f>IF(Y181="Incluir Cotización",#REF!,"")</f>
        <v/>
      </c>
      <c r="AD181" s="66" t="str">
        <f t="shared" si="85"/>
        <v/>
      </c>
      <c r="AE181" s="42" t="str">
        <f t="shared" si="86"/>
        <v/>
      </c>
      <c r="AF181" s="42" t="str">
        <f t="shared" si="87"/>
        <v/>
      </c>
      <c r="AG181" s="42" t="str">
        <f t="shared" si="88"/>
        <v/>
      </c>
      <c r="AH181" s="42" t="str">
        <f t="shared" si="89"/>
        <v/>
      </c>
      <c r="AI181" s="42" t="str">
        <f t="shared" si="90"/>
        <v/>
      </c>
      <c r="AJ181" s="65">
        <f t="shared" si="91"/>
        <v>0</v>
      </c>
      <c r="AK181" s="74"/>
      <c r="AL181" s="41">
        <f t="shared" si="104"/>
        <v>0</v>
      </c>
      <c r="AM181" s="39">
        <f t="shared" si="105"/>
        <v>0</v>
      </c>
      <c r="AN181" s="40">
        <f t="shared" si="106"/>
        <v>0</v>
      </c>
      <c r="AO181" s="134">
        <f t="shared" si="107"/>
        <v>0</v>
      </c>
      <c r="AP181" s="17"/>
      <c r="AQ181" s="129"/>
      <c r="AR181" s="130">
        <f t="shared" si="92"/>
        <v>0</v>
      </c>
      <c r="AS181" s="134">
        <f t="shared" si="93"/>
        <v>0</v>
      </c>
      <c r="AT181" s="131">
        <f>+IF($I$7="SI",'INPUTS Y LISTAS'!$B$31,0)</f>
        <v>0</v>
      </c>
      <c r="AU181" s="132"/>
      <c r="AV181" s="130">
        <f t="shared" si="94"/>
        <v>0</v>
      </c>
      <c r="AW181" s="134">
        <f t="shared" si="95"/>
        <v>0</v>
      </c>
      <c r="AX181" s="131">
        <f>+IF($I$7="SI",'INPUTS Y LISTAS'!$B$32,0)</f>
        <v>0</v>
      </c>
      <c r="AY181" s="132"/>
      <c r="AZ181" s="130">
        <f t="shared" si="96"/>
        <v>0</v>
      </c>
      <c r="BA181" s="134">
        <f t="shared" si="97"/>
        <v>0</v>
      </c>
      <c r="BB181" s="131">
        <f>+IF($I$7="SI",'INPUTS Y LISTAS'!$B$33,0)</f>
        <v>0</v>
      </c>
      <c r="BC181" s="132"/>
      <c r="BD181" s="130">
        <f t="shared" si="98"/>
        <v>0</v>
      </c>
      <c r="BE181" s="134">
        <f t="shared" si="99"/>
        <v>0</v>
      </c>
      <c r="BF181" s="136">
        <f t="shared" si="100"/>
        <v>0</v>
      </c>
    </row>
    <row r="182" spans="3:58" ht="15.75" outlineLevel="2" x14ac:dyDescent="0.2">
      <c r="C182" s="14">
        <f t="shared" si="101"/>
        <v>168</v>
      </c>
      <c r="D182" s="73"/>
      <c r="E182" s="69"/>
      <c r="F182" s="70"/>
      <c r="G182" s="71"/>
      <c r="H182" s="71"/>
      <c r="I182" s="71"/>
      <c r="J182" s="71"/>
      <c r="K182" s="72"/>
      <c r="L182" s="86"/>
      <c r="M182" s="15" t="str">
        <f>IF(G182="","",IF(L182="SI",G182*(1+'INPUTS Y LISTAS'!$B$15),'Modelo Estadistico'!G182))</f>
        <v/>
      </c>
      <c r="N182" s="15" t="str">
        <f>IF(H182="","",IF(L182="SI",H182*(1+'INPUTS Y LISTAS'!$B$15),'Modelo Estadistico'!H182))</f>
        <v/>
      </c>
      <c r="O182" s="15" t="str">
        <f>IF(I182="","",IF(L182="SI",I182*(1+'INPUTS Y LISTAS'!$B$15),'Modelo Estadistico'!I182))</f>
        <v/>
      </c>
      <c r="P182" s="15" t="str">
        <f>IF(J182="","",IF(L182="SI",J182*(1+'INPUTS Y LISTAS'!$B$15),'Modelo Estadistico'!J182))</f>
        <v/>
      </c>
      <c r="Q182" s="72"/>
      <c r="R182" s="29" t="str">
        <f t="shared" si="76"/>
        <v/>
      </c>
      <c r="S182" s="15" t="str">
        <f t="shared" si="77"/>
        <v/>
      </c>
      <c r="T182" s="15" t="str">
        <f t="shared" si="102"/>
        <v/>
      </c>
      <c r="U182" s="30" t="str">
        <f t="shared" si="103"/>
        <v/>
      </c>
      <c r="V182" s="28" t="str">
        <f t="shared" si="78"/>
        <v/>
      </c>
      <c r="W182" s="16" t="str">
        <f t="shared" si="79"/>
        <v/>
      </c>
      <c r="X182" s="16" t="str">
        <f t="shared" si="80"/>
        <v/>
      </c>
      <c r="Y182" s="16" t="str">
        <f t="shared" si="81"/>
        <v/>
      </c>
      <c r="Z182" s="28" t="str">
        <f t="shared" si="82"/>
        <v/>
      </c>
      <c r="AA182" s="16" t="str">
        <f t="shared" si="83"/>
        <v/>
      </c>
      <c r="AB182" s="16" t="str">
        <f t="shared" si="84"/>
        <v/>
      </c>
      <c r="AC182" s="16" t="str">
        <f>IF(Y182="Incluir Cotización",#REF!,"")</f>
        <v/>
      </c>
      <c r="AD182" s="66" t="str">
        <f t="shared" si="85"/>
        <v/>
      </c>
      <c r="AE182" s="42" t="str">
        <f t="shared" si="86"/>
        <v/>
      </c>
      <c r="AF182" s="42" t="str">
        <f t="shared" si="87"/>
        <v/>
      </c>
      <c r="AG182" s="42" t="str">
        <f t="shared" si="88"/>
        <v/>
      </c>
      <c r="AH182" s="42" t="str">
        <f t="shared" si="89"/>
        <v/>
      </c>
      <c r="AI182" s="42" t="str">
        <f t="shared" si="90"/>
        <v/>
      </c>
      <c r="AJ182" s="65">
        <f t="shared" si="91"/>
        <v>0</v>
      </c>
      <c r="AK182" s="74"/>
      <c r="AL182" s="41">
        <f t="shared" si="104"/>
        <v>0</v>
      </c>
      <c r="AM182" s="39">
        <f t="shared" si="105"/>
        <v>0</v>
      </c>
      <c r="AN182" s="40">
        <f t="shared" si="106"/>
        <v>0</v>
      </c>
      <c r="AO182" s="134">
        <f t="shared" si="107"/>
        <v>0</v>
      </c>
      <c r="AP182" s="17"/>
      <c r="AQ182" s="129"/>
      <c r="AR182" s="130">
        <f t="shared" si="92"/>
        <v>0</v>
      </c>
      <c r="AS182" s="134">
        <f t="shared" si="93"/>
        <v>0</v>
      </c>
      <c r="AT182" s="131">
        <f>+IF($I$7="SI",'INPUTS Y LISTAS'!$B$31,0)</f>
        <v>0</v>
      </c>
      <c r="AU182" s="132"/>
      <c r="AV182" s="130">
        <f t="shared" si="94"/>
        <v>0</v>
      </c>
      <c r="AW182" s="134">
        <f t="shared" si="95"/>
        <v>0</v>
      </c>
      <c r="AX182" s="131">
        <f>+IF($I$7="SI",'INPUTS Y LISTAS'!$B$32,0)</f>
        <v>0</v>
      </c>
      <c r="AY182" s="132"/>
      <c r="AZ182" s="130">
        <f t="shared" si="96"/>
        <v>0</v>
      </c>
      <c r="BA182" s="134">
        <f t="shared" si="97"/>
        <v>0</v>
      </c>
      <c r="BB182" s="131">
        <f>+IF($I$7="SI",'INPUTS Y LISTAS'!$B$33,0)</f>
        <v>0</v>
      </c>
      <c r="BC182" s="132"/>
      <c r="BD182" s="130">
        <f t="shared" si="98"/>
        <v>0</v>
      </c>
      <c r="BE182" s="134">
        <f t="shared" si="99"/>
        <v>0</v>
      </c>
      <c r="BF182" s="136">
        <f t="shared" si="100"/>
        <v>0</v>
      </c>
    </row>
    <row r="183" spans="3:58" ht="15.75" outlineLevel="2" x14ac:dyDescent="0.2">
      <c r="C183" s="14">
        <f t="shared" si="101"/>
        <v>169</v>
      </c>
      <c r="D183" s="73"/>
      <c r="E183" s="69"/>
      <c r="F183" s="70"/>
      <c r="G183" s="71"/>
      <c r="H183" s="71"/>
      <c r="I183" s="71"/>
      <c r="J183" s="71"/>
      <c r="K183" s="72"/>
      <c r="L183" s="86"/>
      <c r="M183" s="15" t="str">
        <f>IF(G183="","",IF(L183="SI",G183*(1+'INPUTS Y LISTAS'!$B$15),'Modelo Estadistico'!G183))</f>
        <v/>
      </c>
      <c r="N183" s="15" t="str">
        <f>IF(H183="","",IF(L183="SI",H183*(1+'INPUTS Y LISTAS'!$B$15),'Modelo Estadistico'!H183))</f>
        <v/>
      </c>
      <c r="O183" s="15" t="str">
        <f>IF(I183="","",IF(L183="SI",I183*(1+'INPUTS Y LISTAS'!$B$15),'Modelo Estadistico'!I183))</f>
        <v/>
      </c>
      <c r="P183" s="15" t="str">
        <f>IF(J183="","",IF(L183="SI",J183*(1+'INPUTS Y LISTAS'!$B$15),'Modelo Estadistico'!J183))</f>
        <v/>
      </c>
      <c r="Q183" s="72"/>
      <c r="R183" s="29" t="str">
        <f t="shared" si="76"/>
        <v/>
      </c>
      <c r="S183" s="15" t="str">
        <f t="shared" si="77"/>
        <v/>
      </c>
      <c r="T183" s="15" t="str">
        <f t="shared" si="102"/>
        <v/>
      </c>
      <c r="U183" s="30" t="str">
        <f t="shared" si="103"/>
        <v/>
      </c>
      <c r="V183" s="28" t="str">
        <f t="shared" si="78"/>
        <v/>
      </c>
      <c r="W183" s="16" t="str">
        <f t="shared" si="79"/>
        <v/>
      </c>
      <c r="X183" s="16" t="str">
        <f t="shared" si="80"/>
        <v/>
      </c>
      <c r="Y183" s="16" t="str">
        <f t="shared" si="81"/>
        <v/>
      </c>
      <c r="Z183" s="28" t="str">
        <f t="shared" si="82"/>
        <v/>
      </c>
      <c r="AA183" s="16" t="str">
        <f t="shared" si="83"/>
        <v/>
      </c>
      <c r="AB183" s="16" t="str">
        <f t="shared" si="84"/>
        <v/>
      </c>
      <c r="AC183" s="16" t="str">
        <f>IF(Y183="Incluir Cotización",#REF!,"")</f>
        <v/>
      </c>
      <c r="AD183" s="66" t="str">
        <f t="shared" si="85"/>
        <v/>
      </c>
      <c r="AE183" s="42" t="str">
        <f t="shared" si="86"/>
        <v/>
      </c>
      <c r="AF183" s="42" t="str">
        <f t="shared" si="87"/>
        <v/>
      </c>
      <c r="AG183" s="42" t="str">
        <f t="shared" si="88"/>
        <v/>
      </c>
      <c r="AH183" s="42" t="str">
        <f t="shared" si="89"/>
        <v/>
      </c>
      <c r="AI183" s="42" t="str">
        <f t="shared" si="90"/>
        <v/>
      </c>
      <c r="AJ183" s="65">
        <f t="shared" si="91"/>
        <v>0</v>
      </c>
      <c r="AK183" s="74"/>
      <c r="AL183" s="41">
        <f t="shared" si="104"/>
        <v>0</v>
      </c>
      <c r="AM183" s="39">
        <f t="shared" si="105"/>
        <v>0</v>
      </c>
      <c r="AN183" s="40">
        <f t="shared" si="106"/>
        <v>0</v>
      </c>
      <c r="AO183" s="134">
        <f t="shared" si="107"/>
        <v>0</v>
      </c>
      <c r="AP183" s="17"/>
      <c r="AQ183" s="129"/>
      <c r="AR183" s="130">
        <f t="shared" si="92"/>
        <v>0</v>
      </c>
      <c r="AS183" s="134">
        <f t="shared" si="93"/>
        <v>0</v>
      </c>
      <c r="AT183" s="131">
        <f>+IF($I$7="SI",'INPUTS Y LISTAS'!$B$31,0)</f>
        <v>0</v>
      </c>
      <c r="AU183" s="132"/>
      <c r="AV183" s="130">
        <f t="shared" si="94"/>
        <v>0</v>
      </c>
      <c r="AW183" s="134">
        <f t="shared" si="95"/>
        <v>0</v>
      </c>
      <c r="AX183" s="131">
        <f>+IF($I$7="SI",'INPUTS Y LISTAS'!$B$32,0)</f>
        <v>0</v>
      </c>
      <c r="AY183" s="132"/>
      <c r="AZ183" s="130">
        <f t="shared" si="96"/>
        <v>0</v>
      </c>
      <c r="BA183" s="134">
        <f t="shared" si="97"/>
        <v>0</v>
      </c>
      <c r="BB183" s="131">
        <f>+IF($I$7="SI",'INPUTS Y LISTAS'!$B$33,0)</f>
        <v>0</v>
      </c>
      <c r="BC183" s="132"/>
      <c r="BD183" s="130">
        <f t="shared" si="98"/>
        <v>0</v>
      </c>
      <c r="BE183" s="134">
        <f t="shared" si="99"/>
        <v>0</v>
      </c>
      <c r="BF183" s="136">
        <f t="shared" si="100"/>
        <v>0</v>
      </c>
    </row>
    <row r="184" spans="3:58" ht="15.75" outlineLevel="2" x14ac:dyDescent="0.2">
      <c r="C184" s="14">
        <f t="shared" si="101"/>
        <v>170</v>
      </c>
      <c r="D184" s="73"/>
      <c r="E184" s="69"/>
      <c r="F184" s="70"/>
      <c r="G184" s="71"/>
      <c r="H184" s="71"/>
      <c r="I184" s="71"/>
      <c r="J184" s="71"/>
      <c r="K184" s="72"/>
      <c r="L184" s="86"/>
      <c r="M184" s="15" t="str">
        <f>IF(G184="","",IF(L184="SI",G184*(1+'INPUTS Y LISTAS'!$B$15),'Modelo Estadistico'!G184))</f>
        <v/>
      </c>
      <c r="N184" s="15" t="str">
        <f>IF(H184="","",IF(L184="SI",H184*(1+'INPUTS Y LISTAS'!$B$15),'Modelo Estadistico'!H184))</f>
        <v/>
      </c>
      <c r="O184" s="15" t="str">
        <f>IF(I184="","",IF(L184="SI",I184*(1+'INPUTS Y LISTAS'!$B$15),'Modelo Estadistico'!I184))</f>
        <v/>
      </c>
      <c r="P184" s="15" t="str">
        <f>IF(J184="","",IF(L184="SI",J184*(1+'INPUTS Y LISTAS'!$B$15),'Modelo Estadistico'!J184))</f>
        <v/>
      </c>
      <c r="Q184" s="72"/>
      <c r="R184" s="29" t="str">
        <f t="shared" si="76"/>
        <v/>
      </c>
      <c r="S184" s="15" t="str">
        <f t="shared" si="77"/>
        <v/>
      </c>
      <c r="T184" s="15" t="str">
        <f t="shared" si="102"/>
        <v/>
      </c>
      <c r="U184" s="30" t="str">
        <f t="shared" si="103"/>
        <v/>
      </c>
      <c r="V184" s="28" t="str">
        <f t="shared" si="78"/>
        <v/>
      </c>
      <c r="W184" s="16" t="str">
        <f t="shared" si="79"/>
        <v/>
      </c>
      <c r="X184" s="16" t="str">
        <f t="shared" si="80"/>
        <v/>
      </c>
      <c r="Y184" s="16" t="str">
        <f t="shared" si="81"/>
        <v/>
      </c>
      <c r="Z184" s="28" t="str">
        <f t="shared" si="82"/>
        <v/>
      </c>
      <c r="AA184" s="16" t="str">
        <f t="shared" si="83"/>
        <v/>
      </c>
      <c r="AB184" s="16" t="str">
        <f t="shared" si="84"/>
        <v/>
      </c>
      <c r="AC184" s="16" t="str">
        <f>IF(Y184="Incluir Cotización",#REF!,"")</f>
        <v/>
      </c>
      <c r="AD184" s="66" t="str">
        <f t="shared" si="85"/>
        <v/>
      </c>
      <c r="AE184" s="42" t="str">
        <f t="shared" si="86"/>
        <v/>
      </c>
      <c r="AF184" s="42" t="str">
        <f t="shared" si="87"/>
        <v/>
      </c>
      <c r="AG184" s="42" t="str">
        <f t="shared" si="88"/>
        <v/>
      </c>
      <c r="AH184" s="42" t="str">
        <f t="shared" si="89"/>
        <v/>
      </c>
      <c r="AI184" s="42" t="str">
        <f t="shared" si="90"/>
        <v/>
      </c>
      <c r="AJ184" s="65">
        <f t="shared" si="91"/>
        <v>0</v>
      </c>
      <c r="AK184" s="74"/>
      <c r="AL184" s="41">
        <f t="shared" si="104"/>
        <v>0</v>
      </c>
      <c r="AM184" s="39">
        <f t="shared" si="105"/>
        <v>0</v>
      </c>
      <c r="AN184" s="40">
        <f t="shared" si="106"/>
        <v>0</v>
      </c>
      <c r="AO184" s="134">
        <f t="shared" si="107"/>
        <v>0</v>
      </c>
      <c r="AP184" s="17"/>
      <c r="AQ184" s="129"/>
      <c r="AR184" s="130">
        <f t="shared" si="92"/>
        <v>0</v>
      </c>
      <c r="AS184" s="134">
        <f t="shared" si="93"/>
        <v>0</v>
      </c>
      <c r="AT184" s="131">
        <f>+IF($I$7="SI",'INPUTS Y LISTAS'!$B$31,0)</f>
        <v>0</v>
      </c>
      <c r="AU184" s="132"/>
      <c r="AV184" s="130">
        <f t="shared" si="94"/>
        <v>0</v>
      </c>
      <c r="AW184" s="134">
        <f t="shared" si="95"/>
        <v>0</v>
      </c>
      <c r="AX184" s="131">
        <f>+IF($I$7="SI",'INPUTS Y LISTAS'!$B$32,0)</f>
        <v>0</v>
      </c>
      <c r="AY184" s="132"/>
      <c r="AZ184" s="130">
        <f t="shared" si="96"/>
        <v>0</v>
      </c>
      <c r="BA184" s="134">
        <f t="shared" si="97"/>
        <v>0</v>
      </c>
      <c r="BB184" s="131">
        <f>+IF($I$7="SI",'INPUTS Y LISTAS'!$B$33,0)</f>
        <v>0</v>
      </c>
      <c r="BC184" s="132"/>
      <c r="BD184" s="130">
        <f t="shared" si="98"/>
        <v>0</v>
      </c>
      <c r="BE184" s="134">
        <f t="shared" si="99"/>
        <v>0</v>
      </c>
      <c r="BF184" s="136">
        <f t="shared" si="100"/>
        <v>0</v>
      </c>
    </row>
    <row r="185" spans="3:58" ht="15.75" outlineLevel="2" x14ac:dyDescent="0.2">
      <c r="C185" s="14">
        <f t="shared" si="101"/>
        <v>171</v>
      </c>
      <c r="D185" s="73"/>
      <c r="E185" s="69"/>
      <c r="F185" s="70"/>
      <c r="G185" s="71"/>
      <c r="H185" s="71"/>
      <c r="I185" s="71"/>
      <c r="J185" s="71"/>
      <c r="K185" s="72"/>
      <c r="L185" s="86"/>
      <c r="M185" s="15" t="str">
        <f>IF(G185="","",IF(L185="SI",G185*(1+'INPUTS Y LISTAS'!$B$15),'Modelo Estadistico'!G185))</f>
        <v/>
      </c>
      <c r="N185" s="15" t="str">
        <f>IF(H185="","",IF(L185="SI",H185*(1+'INPUTS Y LISTAS'!$B$15),'Modelo Estadistico'!H185))</f>
        <v/>
      </c>
      <c r="O185" s="15" t="str">
        <f>IF(I185="","",IF(L185="SI",I185*(1+'INPUTS Y LISTAS'!$B$15),'Modelo Estadistico'!I185))</f>
        <v/>
      </c>
      <c r="P185" s="15" t="str">
        <f>IF(J185="","",IF(L185="SI",J185*(1+'INPUTS Y LISTAS'!$B$15),'Modelo Estadistico'!J185))</f>
        <v/>
      </c>
      <c r="Q185" s="72"/>
      <c r="R185" s="29" t="str">
        <f t="shared" si="76"/>
        <v/>
      </c>
      <c r="S185" s="15" t="str">
        <f t="shared" si="77"/>
        <v/>
      </c>
      <c r="T185" s="15" t="str">
        <f t="shared" si="102"/>
        <v/>
      </c>
      <c r="U185" s="30" t="str">
        <f t="shared" si="103"/>
        <v/>
      </c>
      <c r="V185" s="28" t="str">
        <f t="shared" si="78"/>
        <v/>
      </c>
      <c r="W185" s="16" t="str">
        <f t="shared" si="79"/>
        <v/>
      </c>
      <c r="X185" s="16" t="str">
        <f t="shared" si="80"/>
        <v/>
      </c>
      <c r="Y185" s="16" t="str">
        <f t="shared" si="81"/>
        <v/>
      </c>
      <c r="Z185" s="28" t="str">
        <f t="shared" si="82"/>
        <v/>
      </c>
      <c r="AA185" s="16" t="str">
        <f t="shared" si="83"/>
        <v/>
      </c>
      <c r="AB185" s="16" t="str">
        <f t="shared" si="84"/>
        <v/>
      </c>
      <c r="AC185" s="16" t="str">
        <f>IF(Y185="Incluir Cotización",#REF!,"")</f>
        <v/>
      </c>
      <c r="AD185" s="66" t="str">
        <f t="shared" si="85"/>
        <v/>
      </c>
      <c r="AE185" s="42" t="str">
        <f t="shared" si="86"/>
        <v/>
      </c>
      <c r="AF185" s="42" t="str">
        <f t="shared" si="87"/>
        <v/>
      </c>
      <c r="AG185" s="42" t="str">
        <f t="shared" si="88"/>
        <v/>
      </c>
      <c r="AH185" s="42" t="str">
        <f t="shared" si="89"/>
        <v/>
      </c>
      <c r="AI185" s="42" t="str">
        <f t="shared" si="90"/>
        <v/>
      </c>
      <c r="AJ185" s="65">
        <f t="shared" si="91"/>
        <v>0</v>
      </c>
      <c r="AK185" s="74"/>
      <c r="AL185" s="41">
        <f t="shared" si="104"/>
        <v>0</v>
      </c>
      <c r="AM185" s="39">
        <f t="shared" si="105"/>
        <v>0</v>
      </c>
      <c r="AN185" s="40">
        <f t="shared" si="106"/>
        <v>0</v>
      </c>
      <c r="AO185" s="134">
        <f t="shared" si="107"/>
        <v>0</v>
      </c>
      <c r="AP185" s="17"/>
      <c r="AQ185" s="129"/>
      <c r="AR185" s="130">
        <f t="shared" si="92"/>
        <v>0</v>
      </c>
      <c r="AS185" s="134">
        <f t="shared" si="93"/>
        <v>0</v>
      </c>
      <c r="AT185" s="131">
        <f>+IF($I$7="SI",'INPUTS Y LISTAS'!$B$31,0)</f>
        <v>0</v>
      </c>
      <c r="AU185" s="132"/>
      <c r="AV185" s="130">
        <f t="shared" si="94"/>
        <v>0</v>
      </c>
      <c r="AW185" s="134">
        <f t="shared" si="95"/>
        <v>0</v>
      </c>
      <c r="AX185" s="131">
        <f>+IF($I$7="SI",'INPUTS Y LISTAS'!$B$32,0)</f>
        <v>0</v>
      </c>
      <c r="AY185" s="132"/>
      <c r="AZ185" s="130">
        <f t="shared" si="96"/>
        <v>0</v>
      </c>
      <c r="BA185" s="134">
        <f t="shared" si="97"/>
        <v>0</v>
      </c>
      <c r="BB185" s="131">
        <f>+IF($I$7="SI",'INPUTS Y LISTAS'!$B$33,0)</f>
        <v>0</v>
      </c>
      <c r="BC185" s="132"/>
      <c r="BD185" s="130">
        <f t="shared" si="98"/>
        <v>0</v>
      </c>
      <c r="BE185" s="134">
        <f t="shared" si="99"/>
        <v>0</v>
      </c>
      <c r="BF185" s="136">
        <f t="shared" si="100"/>
        <v>0</v>
      </c>
    </row>
    <row r="186" spans="3:58" ht="15.75" outlineLevel="2" x14ac:dyDescent="0.2">
      <c r="C186" s="14">
        <f t="shared" si="101"/>
        <v>172</v>
      </c>
      <c r="D186" s="73"/>
      <c r="E186" s="69"/>
      <c r="F186" s="70"/>
      <c r="G186" s="71"/>
      <c r="H186" s="71"/>
      <c r="I186" s="71"/>
      <c r="J186" s="71"/>
      <c r="K186" s="72"/>
      <c r="L186" s="86"/>
      <c r="M186" s="15" t="str">
        <f>IF(G186="","",IF(L186="SI",G186*(1+'INPUTS Y LISTAS'!$B$15),'Modelo Estadistico'!G186))</f>
        <v/>
      </c>
      <c r="N186" s="15" t="str">
        <f>IF(H186="","",IF(L186="SI",H186*(1+'INPUTS Y LISTAS'!$B$15),'Modelo Estadistico'!H186))</f>
        <v/>
      </c>
      <c r="O186" s="15" t="str">
        <f>IF(I186="","",IF(L186="SI",I186*(1+'INPUTS Y LISTAS'!$B$15),'Modelo Estadistico'!I186))</f>
        <v/>
      </c>
      <c r="P186" s="15" t="str">
        <f>IF(J186="","",IF(L186="SI",J186*(1+'INPUTS Y LISTAS'!$B$15),'Modelo Estadistico'!J186))</f>
        <v/>
      </c>
      <c r="Q186" s="72"/>
      <c r="R186" s="29" t="str">
        <f t="shared" si="76"/>
        <v/>
      </c>
      <c r="S186" s="15" t="str">
        <f t="shared" si="77"/>
        <v/>
      </c>
      <c r="T186" s="15" t="str">
        <f t="shared" si="102"/>
        <v/>
      </c>
      <c r="U186" s="30" t="str">
        <f t="shared" si="103"/>
        <v/>
      </c>
      <c r="V186" s="28" t="str">
        <f t="shared" si="78"/>
        <v/>
      </c>
      <c r="W186" s="16" t="str">
        <f t="shared" si="79"/>
        <v/>
      </c>
      <c r="X186" s="16" t="str">
        <f t="shared" si="80"/>
        <v/>
      </c>
      <c r="Y186" s="16" t="str">
        <f t="shared" si="81"/>
        <v/>
      </c>
      <c r="Z186" s="28" t="str">
        <f t="shared" si="82"/>
        <v/>
      </c>
      <c r="AA186" s="16" t="str">
        <f t="shared" si="83"/>
        <v/>
      </c>
      <c r="AB186" s="16" t="str">
        <f t="shared" si="84"/>
        <v/>
      </c>
      <c r="AC186" s="16" t="str">
        <f>IF(Y186="Incluir Cotización",#REF!,"")</f>
        <v/>
      </c>
      <c r="AD186" s="66" t="str">
        <f t="shared" si="85"/>
        <v/>
      </c>
      <c r="AE186" s="42" t="str">
        <f t="shared" si="86"/>
        <v/>
      </c>
      <c r="AF186" s="42" t="str">
        <f t="shared" si="87"/>
        <v/>
      </c>
      <c r="AG186" s="42" t="str">
        <f t="shared" si="88"/>
        <v/>
      </c>
      <c r="AH186" s="42" t="str">
        <f t="shared" si="89"/>
        <v/>
      </c>
      <c r="AI186" s="42" t="str">
        <f t="shared" si="90"/>
        <v/>
      </c>
      <c r="AJ186" s="65">
        <f t="shared" si="91"/>
        <v>0</v>
      </c>
      <c r="AK186" s="74"/>
      <c r="AL186" s="41">
        <f t="shared" si="104"/>
        <v>0</v>
      </c>
      <c r="AM186" s="39">
        <f t="shared" si="105"/>
        <v>0</v>
      </c>
      <c r="AN186" s="40">
        <f t="shared" si="106"/>
        <v>0</v>
      </c>
      <c r="AO186" s="134">
        <f t="shared" si="107"/>
        <v>0</v>
      </c>
      <c r="AP186" s="17"/>
      <c r="AQ186" s="129"/>
      <c r="AR186" s="130">
        <f t="shared" si="92"/>
        <v>0</v>
      </c>
      <c r="AS186" s="134">
        <f t="shared" si="93"/>
        <v>0</v>
      </c>
      <c r="AT186" s="131">
        <f>+IF($I$7="SI",'INPUTS Y LISTAS'!$B$31,0)</f>
        <v>0</v>
      </c>
      <c r="AU186" s="132"/>
      <c r="AV186" s="130">
        <f t="shared" si="94"/>
        <v>0</v>
      </c>
      <c r="AW186" s="134">
        <f t="shared" si="95"/>
        <v>0</v>
      </c>
      <c r="AX186" s="131">
        <f>+IF($I$7="SI",'INPUTS Y LISTAS'!$B$32,0)</f>
        <v>0</v>
      </c>
      <c r="AY186" s="132"/>
      <c r="AZ186" s="130">
        <f t="shared" si="96"/>
        <v>0</v>
      </c>
      <c r="BA186" s="134">
        <f t="shared" si="97"/>
        <v>0</v>
      </c>
      <c r="BB186" s="131">
        <f>+IF($I$7="SI",'INPUTS Y LISTAS'!$B$33,0)</f>
        <v>0</v>
      </c>
      <c r="BC186" s="132"/>
      <c r="BD186" s="130">
        <f t="shared" si="98"/>
        <v>0</v>
      </c>
      <c r="BE186" s="134">
        <f t="shared" si="99"/>
        <v>0</v>
      </c>
      <c r="BF186" s="136">
        <f t="shared" si="100"/>
        <v>0</v>
      </c>
    </row>
    <row r="187" spans="3:58" ht="15.75" outlineLevel="2" x14ac:dyDescent="0.2">
      <c r="C187" s="14">
        <f t="shared" si="101"/>
        <v>173</v>
      </c>
      <c r="D187" s="73"/>
      <c r="E187" s="69"/>
      <c r="F187" s="70"/>
      <c r="G187" s="71"/>
      <c r="H187" s="71"/>
      <c r="I187" s="71"/>
      <c r="J187" s="71"/>
      <c r="K187" s="72"/>
      <c r="L187" s="86"/>
      <c r="M187" s="15" t="str">
        <f>IF(G187="","",IF(L187="SI",G187*(1+'INPUTS Y LISTAS'!$B$15),'Modelo Estadistico'!G187))</f>
        <v/>
      </c>
      <c r="N187" s="15" t="str">
        <f>IF(H187="","",IF(L187="SI",H187*(1+'INPUTS Y LISTAS'!$B$15),'Modelo Estadistico'!H187))</f>
        <v/>
      </c>
      <c r="O187" s="15" t="str">
        <f>IF(I187="","",IF(L187="SI",I187*(1+'INPUTS Y LISTAS'!$B$15),'Modelo Estadistico'!I187))</f>
        <v/>
      </c>
      <c r="P187" s="15" t="str">
        <f>IF(J187="","",IF(L187="SI",J187*(1+'INPUTS Y LISTAS'!$B$15),'Modelo Estadistico'!J187))</f>
        <v/>
      </c>
      <c r="Q187" s="72"/>
      <c r="R187" s="29" t="str">
        <f t="shared" si="76"/>
        <v/>
      </c>
      <c r="S187" s="15" t="str">
        <f t="shared" si="77"/>
        <v/>
      </c>
      <c r="T187" s="15" t="str">
        <f t="shared" si="102"/>
        <v/>
      </c>
      <c r="U187" s="30" t="str">
        <f t="shared" si="103"/>
        <v/>
      </c>
      <c r="V187" s="28" t="str">
        <f t="shared" si="78"/>
        <v/>
      </c>
      <c r="W187" s="16" t="str">
        <f t="shared" si="79"/>
        <v/>
      </c>
      <c r="X187" s="16" t="str">
        <f t="shared" si="80"/>
        <v/>
      </c>
      <c r="Y187" s="16" t="str">
        <f t="shared" si="81"/>
        <v/>
      </c>
      <c r="Z187" s="28" t="str">
        <f t="shared" si="82"/>
        <v/>
      </c>
      <c r="AA187" s="16" t="str">
        <f t="shared" si="83"/>
        <v/>
      </c>
      <c r="AB187" s="16" t="str">
        <f t="shared" si="84"/>
        <v/>
      </c>
      <c r="AC187" s="16" t="str">
        <f>IF(Y187="Incluir Cotización",#REF!,"")</f>
        <v/>
      </c>
      <c r="AD187" s="66" t="str">
        <f t="shared" si="85"/>
        <v/>
      </c>
      <c r="AE187" s="42" t="str">
        <f t="shared" si="86"/>
        <v/>
      </c>
      <c r="AF187" s="42" t="str">
        <f t="shared" si="87"/>
        <v/>
      </c>
      <c r="AG187" s="42" t="str">
        <f t="shared" si="88"/>
        <v/>
      </c>
      <c r="AH187" s="42" t="str">
        <f t="shared" si="89"/>
        <v/>
      </c>
      <c r="AI187" s="42" t="str">
        <f t="shared" si="90"/>
        <v/>
      </c>
      <c r="AJ187" s="65">
        <f t="shared" si="91"/>
        <v>0</v>
      </c>
      <c r="AK187" s="74"/>
      <c r="AL187" s="41">
        <f t="shared" si="104"/>
        <v>0</v>
      </c>
      <c r="AM187" s="39">
        <f t="shared" si="105"/>
        <v>0</v>
      </c>
      <c r="AN187" s="40">
        <f t="shared" si="106"/>
        <v>0</v>
      </c>
      <c r="AO187" s="134">
        <f t="shared" si="107"/>
        <v>0</v>
      </c>
      <c r="AP187" s="17"/>
      <c r="AQ187" s="129"/>
      <c r="AR187" s="130">
        <f t="shared" si="92"/>
        <v>0</v>
      </c>
      <c r="AS187" s="134">
        <f t="shared" si="93"/>
        <v>0</v>
      </c>
      <c r="AT187" s="131">
        <f>+IF($I$7="SI",'INPUTS Y LISTAS'!$B$31,0)</f>
        <v>0</v>
      </c>
      <c r="AU187" s="132"/>
      <c r="AV187" s="130">
        <f t="shared" si="94"/>
        <v>0</v>
      </c>
      <c r="AW187" s="134">
        <f t="shared" si="95"/>
        <v>0</v>
      </c>
      <c r="AX187" s="131">
        <f>+IF($I$7="SI",'INPUTS Y LISTAS'!$B$32,0)</f>
        <v>0</v>
      </c>
      <c r="AY187" s="132"/>
      <c r="AZ187" s="130">
        <f t="shared" si="96"/>
        <v>0</v>
      </c>
      <c r="BA187" s="134">
        <f t="shared" si="97"/>
        <v>0</v>
      </c>
      <c r="BB187" s="131">
        <f>+IF($I$7="SI",'INPUTS Y LISTAS'!$B$33,0)</f>
        <v>0</v>
      </c>
      <c r="BC187" s="132"/>
      <c r="BD187" s="130">
        <f t="shared" si="98"/>
        <v>0</v>
      </c>
      <c r="BE187" s="134">
        <f t="shared" si="99"/>
        <v>0</v>
      </c>
      <c r="BF187" s="136">
        <f t="shared" si="100"/>
        <v>0</v>
      </c>
    </row>
    <row r="188" spans="3:58" ht="15.75" outlineLevel="2" x14ac:dyDescent="0.2">
      <c r="C188" s="14">
        <f t="shared" si="101"/>
        <v>174</v>
      </c>
      <c r="D188" s="73"/>
      <c r="E188" s="69"/>
      <c r="F188" s="70"/>
      <c r="G188" s="71"/>
      <c r="H188" s="71"/>
      <c r="I188" s="71"/>
      <c r="J188" s="71"/>
      <c r="K188" s="72"/>
      <c r="L188" s="86"/>
      <c r="M188" s="15" t="str">
        <f>IF(G188="","",IF(L188="SI",G188*(1+'INPUTS Y LISTAS'!$B$15),'Modelo Estadistico'!G188))</f>
        <v/>
      </c>
      <c r="N188" s="15" t="str">
        <f>IF(H188="","",IF(L188="SI",H188*(1+'INPUTS Y LISTAS'!$B$15),'Modelo Estadistico'!H188))</f>
        <v/>
      </c>
      <c r="O188" s="15" t="str">
        <f>IF(I188="","",IF(L188="SI",I188*(1+'INPUTS Y LISTAS'!$B$15),'Modelo Estadistico'!I188))</f>
        <v/>
      </c>
      <c r="P188" s="15" t="str">
        <f>IF(J188="","",IF(L188="SI",J188*(1+'INPUTS Y LISTAS'!$B$15),'Modelo Estadistico'!J188))</f>
        <v/>
      </c>
      <c r="Q188" s="72"/>
      <c r="R188" s="29" t="str">
        <f t="shared" si="76"/>
        <v/>
      </c>
      <c r="S188" s="15" t="str">
        <f t="shared" si="77"/>
        <v/>
      </c>
      <c r="T188" s="15" t="str">
        <f t="shared" si="102"/>
        <v/>
      </c>
      <c r="U188" s="30" t="str">
        <f t="shared" si="103"/>
        <v/>
      </c>
      <c r="V188" s="28" t="str">
        <f t="shared" si="78"/>
        <v/>
      </c>
      <c r="W188" s="16" t="str">
        <f t="shared" si="79"/>
        <v/>
      </c>
      <c r="X188" s="16" t="str">
        <f t="shared" si="80"/>
        <v/>
      </c>
      <c r="Y188" s="16" t="str">
        <f t="shared" si="81"/>
        <v/>
      </c>
      <c r="Z188" s="28" t="str">
        <f t="shared" si="82"/>
        <v/>
      </c>
      <c r="AA188" s="16" t="str">
        <f t="shared" si="83"/>
        <v/>
      </c>
      <c r="AB188" s="16" t="str">
        <f t="shared" si="84"/>
        <v/>
      </c>
      <c r="AC188" s="16" t="str">
        <f>IF(Y188="Incluir Cotización",#REF!,"")</f>
        <v/>
      </c>
      <c r="AD188" s="66" t="str">
        <f t="shared" si="85"/>
        <v/>
      </c>
      <c r="AE188" s="42" t="str">
        <f t="shared" si="86"/>
        <v/>
      </c>
      <c r="AF188" s="42" t="str">
        <f t="shared" si="87"/>
        <v/>
      </c>
      <c r="AG188" s="42" t="str">
        <f t="shared" si="88"/>
        <v/>
      </c>
      <c r="AH188" s="42" t="str">
        <f t="shared" si="89"/>
        <v/>
      </c>
      <c r="AI188" s="42" t="str">
        <f t="shared" si="90"/>
        <v/>
      </c>
      <c r="AJ188" s="65">
        <f t="shared" si="91"/>
        <v>0</v>
      </c>
      <c r="AK188" s="74"/>
      <c r="AL188" s="41">
        <f t="shared" si="104"/>
        <v>0</v>
      </c>
      <c r="AM188" s="39">
        <f t="shared" si="105"/>
        <v>0</v>
      </c>
      <c r="AN188" s="40">
        <f t="shared" si="106"/>
        <v>0</v>
      </c>
      <c r="AO188" s="134">
        <f t="shared" si="107"/>
        <v>0</v>
      </c>
      <c r="AP188" s="17"/>
      <c r="AQ188" s="129"/>
      <c r="AR188" s="130">
        <f t="shared" si="92"/>
        <v>0</v>
      </c>
      <c r="AS188" s="134">
        <f t="shared" si="93"/>
        <v>0</v>
      </c>
      <c r="AT188" s="131">
        <f>+IF($I$7="SI",'INPUTS Y LISTAS'!$B$31,0)</f>
        <v>0</v>
      </c>
      <c r="AU188" s="132"/>
      <c r="AV188" s="130">
        <f t="shared" si="94"/>
        <v>0</v>
      </c>
      <c r="AW188" s="134">
        <f t="shared" si="95"/>
        <v>0</v>
      </c>
      <c r="AX188" s="131">
        <f>+IF($I$7="SI",'INPUTS Y LISTAS'!$B$32,0)</f>
        <v>0</v>
      </c>
      <c r="AY188" s="132"/>
      <c r="AZ188" s="130">
        <f t="shared" si="96"/>
        <v>0</v>
      </c>
      <c r="BA188" s="134">
        <f t="shared" si="97"/>
        <v>0</v>
      </c>
      <c r="BB188" s="131">
        <f>+IF($I$7="SI",'INPUTS Y LISTAS'!$B$33,0)</f>
        <v>0</v>
      </c>
      <c r="BC188" s="132"/>
      <c r="BD188" s="130">
        <f t="shared" si="98"/>
        <v>0</v>
      </c>
      <c r="BE188" s="134">
        <f t="shared" si="99"/>
        <v>0</v>
      </c>
      <c r="BF188" s="136">
        <f t="shared" si="100"/>
        <v>0</v>
      </c>
    </row>
    <row r="189" spans="3:58" ht="15.75" outlineLevel="2" x14ac:dyDescent="0.2">
      <c r="C189" s="14">
        <f t="shared" si="101"/>
        <v>175</v>
      </c>
      <c r="D189" s="73"/>
      <c r="E189" s="69"/>
      <c r="F189" s="70"/>
      <c r="G189" s="71"/>
      <c r="H189" s="71"/>
      <c r="I189" s="71"/>
      <c r="J189" s="71"/>
      <c r="K189" s="72"/>
      <c r="L189" s="86"/>
      <c r="M189" s="15" t="str">
        <f>IF(G189="","",IF(L189="SI",G189*(1+'INPUTS Y LISTAS'!$B$15),'Modelo Estadistico'!G189))</f>
        <v/>
      </c>
      <c r="N189" s="15" t="str">
        <f>IF(H189="","",IF(L189="SI",H189*(1+'INPUTS Y LISTAS'!$B$15),'Modelo Estadistico'!H189))</f>
        <v/>
      </c>
      <c r="O189" s="15" t="str">
        <f>IF(I189="","",IF(L189="SI",I189*(1+'INPUTS Y LISTAS'!$B$15),'Modelo Estadistico'!I189))</f>
        <v/>
      </c>
      <c r="P189" s="15" t="str">
        <f>IF(J189="","",IF(L189="SI",J189*(1+'INPUTS Y LISTAS'!$B$15),'Modelo Estadistico'!J189))</f>
        <v/>
      </c>
      <c r="Q189" s="72"/>
      <c r="R189" s="29" t="str">
        <f t="shared" si="76"/>
        <v/>
      </c>
      <c r="S189" s="15" t="str">
        <f t="shared" si="77"/>
        <v/>
      </c>
      <c r="T189" s="15" t="str">
        <f t="shared" si="102"/>
        <v/>
      </c>
      <c r="U189" s="30" t="str">
        <f t="shared" si="103"/>
        <v/>
      </c>
      <c r="V189" s="28" t="str">
        <f t="shared" si="78"/>
        <v/>
      </c>
      <c r="W189" s="16" t="str">
        <f t="shared" si="79"/>
        <v/>
      </c>
      <c r="X189" s="16" t="str">
        <f t="shared" si="80"/>
        <v/>
      </c>
      <c r="Y189" s="16" t="str">
        <f t="shared" si="81"/>
        <v/>
      </c>
      <c r="Z189" s="28" t="str">
        <f t="shared" si="82"/>
        <v/>
      </c>
      <c r="AA189" s="16" t="str">
        <f t="shared" si="83"/>
        <v/>
      </c>
      <c r="AB189" s="16" t="str">
        <f t="shared" si="84"/>
        <v/>
      </c>
      <c r="AC189" s="16" t="str">
        <f>IF(Y189="Incluir Cotización",#REF!,"")</f>
        <v/>
      </c>
      <c r="AD189" s="66" t="str">
        <f t="shared" si="85"/>
        <v/>
      </c>
      <c r="AE189" s="42" t="str">
        <f t="shared" si="86"/>
        <v/>
      </c>
      <c r="AF189" s="42" t="str">
        <f t="shared" si="87"/>
        <v/>
      </c>
      <c r="AG189" s="42" t="str">
        <f t="shared" si="88"/>
        <v/>
      </c>
      <c r="AH189" s="42" t="str">
        <f t="shared" si="89"/>
        <v/>
      </c>
      <c r="AI189" s="42" t="str">
        <f t="shared" si="90"/>
        <v/>
      </c>
      <c r="AJ189" s="65">
        <f t="shared" si="91"/>
        <v>0</v>
      </c>
      <c r="AK189" s="74"/>
      <c r="AL189" s="41">
        <f t="shared" si="104"/>
        <v>0</v>
      </c>
      <c r="AM189" s="39">
        <f t="shared" si="105"/>
        <v>0</v>
      </c>
      <c r="AN189" s="40">
        <f t="shared" si="106"/>
        <v>0</v>
      </c>
      <c r="AO189" s="134">
        <f t="shared" si="107"/>
        <v>0</v>
      </c>
      <c r="AP189" s="17"/>
      <c r="AQ189" s="129"/>
      <c r="AR189" s="130">
        <f t="shared" si="92"/>
        <v>0</v>
      </c>
      <c r="AS189" s="134">
        <f t="shared" si="93"/>
        <v>0</v>
      </c>
      <c r="AT189" s="131">
        <f>+IF($I$7="SI",'INPUTS Y LISTAS'!$B$31,0)</f>
        <v>0</v>
      </c>
      <c r="AU189" s="132"/>
      <c r="AV189" s="130">
        <f t="shared" si="94"/>
        <v>0</v>
      </c>
      <c r="AW189" s="134">
        <f t="shared" si="95"/>
        <v>0</v>
      </c>
      <c r="AX189" s="131">
        <f>+IF($I$7="SI",'INPUTS Y LISTAS'!$B$32,0)</f>
        <v>0</v>
      </c>
      <c r="AY189" s="132"/>
      <c r="AZ189" s="130">
        <f t="shared" si="96"/>
        <v>0</v>
      </c>
      <c r="BA189" s="134">
        <f t="shared" si="97"/>
        <v>0</v>
      </c>
      <c r="BB189" s="131">
        <f>+IF($I$7="SI",'INPUTS Y LISTAS'!$B$33,0)</f>
        <v>0</v>
      </c>
      <c r="BC189" s="132"/>
      <c r="BD189" s="130">
        <f t="shared" si="98"/>
        <v>0</v>
      </c>
      <c r="BE189" s="134">
        <f t="shared" si="99"/>
        <v>0</v>
      </c>
      <c r="BF189" s="136">
        <f t="shared" si="100"/>
        <v>0</v>
      </c>
    </row>
    <row r="190" spans="3:58" ht="15.75" outlineLevel="2" x14ac:dyDescent="0.2">
      <c r="C190" s="14">
        <f t="shared" si="101"/>
        <v>176</v>
      </c>
      <c r="D190" s="73"/>
      <c r="E190" s="69"/>
      <c r="F190" s="70"/>
      <c r="G190" s="71"/>
      <c r="H190" s="71"/>
      <c r="I190" s="71"/>
      <c r="J190" s="71"/>
      <c r="K190" s="72"/>
      <c r="L190" s="86"/>
      <c r="M190" s="15" t="str">
        <f>IF(G190="","",IF(L190="SI",G190*(1+'INPUTS Y LISTAS'!$B$15),'Modelo Estadistico'!G190))</f>
        <v/>
      </c>
      <c r="N190" s="15" t="str">
        <f>IF(H190="","",IF(L190="SI",H190*(1+'INPUTS Y LISTAS'!$B$15),'Modelo Estadistico'!H190))</f>
        <v/>
      </c>
      <c r="O190" s="15" t="str">
        <f>IF(I190="","",IF(L190="SI",I190*(1+'INPUTS Y LISTAS'!$B$15),'Modelo Estadistico'!I190))</f>
        <v/>
      </c>
      <c r="P190" s="15" t="str">
        <f>IF(J190="","",IF(L190="SI",J190*(1+'INPUTS Y LISTAS'!$B$15),'Modelo Estadistico'!J190))</f>
        <v/>
      </c>
      <c r="Q190" s="72"/>
      <c r="R190" s="29" t="str">
        <f t="shared" si="76"/>
        <v/>
      </c>
      <c r="S190" s="15" t="str">
        <f t="shared" si="77"/>
        <v/>
      </c>
      <c r="T190" s="15" t="str">
        <f t="shared" si="102"/>
        <v/>
      </c>
      <c r="U190" s="30" t="str">
        <f t="shared" si="103"/>
        <v/>
      </c>
      <c r="V190" s="28" t="str">
        <f t="shared" si="78"/>
        <v/>
      </c>
      <c r="W190" s="16" t="str">
        <f t="shared" si="79"/>
        <v/>
      </c>
      <c r="X190" s="16" t="str">
        <f t="shared" si="80"/>
        <v/>
      </c>
      <c r="Y190" s="16" t="str">
        <f t="shared" si="81"/>
        <v/>
      </c>
      <c r="Z190" s="28" t="str">
        <f t="shared" si="82"/>
        <v/>
      </c>
      <c r="AA190" s="16" t="str">
        <f t="shared" si="83"/>
        <v/>
      </c>
      <c r="AB190" s="16" t="str">
        <f t="shared" si="84"/>
        <v/>
      </c>
      <c r="AC190" s="16" t="str">
        <f>IF(Y190="Incluir Cotización",#REF!,"")</f>
        <v/>
      </c>
      <c r="AD190" s="66" t="str">
        <f t="shared" si="85"/>
        <v/>
      </c>
      <c r="AE190" s="42" t="str">
        <f t="shared" si="86"/>
        <v/>
      </c>
      <c r="AF190" s="42" t="str">
        <f t="shared" si="87"/>
        <v/>
      </c>
      <c r="AG190" s="42" t="str">
        <f t="shared" si="88"/>
        <v/>
      </c>
      <c r="AH190" s="42" t="str">
        <f t="shared" si="89"/>
        <v/>
      </c>
      <c r="AI190" s="42" t="str">
        <f t="shared" si="90"/>
        <v/>
      </c>
      <c r="AJ190" s="65">
        <f t="shared" si="91"/>
        <v>0</v>
      </c>
      <c r="AK190" s="74"/>
      <c r="AL190" s="41">
        <f t="shared" si="104"/>
        <v>0</v>
      </c>
      <c r="AM190" s="39">
        <f t="shared" si="105"/>
        <v>0</v>
      </c>
      <c r="AN190" s="40">
        <f t="shared" si="106"/>
        <v>0</v>
      </c>
      <c r="AO190" s="134">
        <f t="shared" si="107"/>
        <v>0</v>
      </c>
      <c r="AP190" s="17"/>
      <c r="AQ190" s="129"/>
      <c r="AR190" s="130">
        <f t="shared" si="92"/>
        <v>0</v>
      </c>
      <c r="AS190" s="134">
        <f t="shared" si="93"/>
        <v>0</v>
      </c>
      <c r="AT190" s="131">
        <f>+IF($I$7="SI",'INPUTS Y LISTAS'!$B$31,0)</f>
        <v>0</v>
      </c>
      <c r="AU190" s="132"/>
      <c r="AV190" s="130">
        <f t="shared" si="94"/>
        <v>0</v>
      </c>
      <c r="AW190" s="134">
        <f t="shared" si="95"/>
        <v>0</v>
      </c>
      <c r="AX190" s="131">
        <f>+IF($I$7="SI",'INPUTS Y LISTAS'!$B$32,0)</f>
        <v>0</v>
      </c>
      <c r="AY190" s="132"/>
      <c r="AZ190" s="130">
        <f t="shared" si="96"/>
        <v>0</v>
      </c>
      <c r="BA190" s="134">
        <f t="shared" si="97"/>
        <v>0</v>
      </c>
      <c r="BB190" s="131">
        <f>+IF($I$7="SI",'INPUTS Y LISTAS'!$B$33,0)</f>
        <v>0</v>
      </c>
      <c r="BC190" s="132"/>
      <c r="BD190" s="130">
        <f t="shared" si="98"/>
        <v>0</v>
      </c>
      <c r="BE190" s="134">
        <f t="shared" si="99"/>
        <v>0</v>
      </c>
      <c r="BF190" s="136">
        <f t="shared" si="100"/>
        <v>0</v>
      </c>
    </row>
    <row r="191" spans="3:58" ht="15.75" outlineLevel="2" x14ac:dyDescent="0.2">
      <c r="C191" s="14">
        <f t="shared" si="101"/>
        <v>177</v>
      </c>
      <c r="D191" s="73"/>
      <c r="E191" s="69"/>
      <c r="F191" s="70"/>
      <c r="G191" s="71"/>
      <c r="H191" s="71"/>
      <c r="I191" s="71"/>
      <c r="J191" s="71"/>
      <c r="K191" s="72"/>
      <c r="L191" s="86"/>
      <c r="M191" s="15" t="str">
        <f>IF(G191="","",IF(L191="SI",G191*(1+'INPUTS Y LISTAS'!$B$15),'Modelo Estadistico'!G191))</f>
        <v/>
      </c>
      <c r="N191" s="15" t="str">
        <f>IF(H191="","",IF(L191="SI",H191*(1+'INPUTS Y LISTAS'!$B$15),'Modelo Estadistico'!H191))</f>
        <v/>
      </c>
      <c r="O191" s="15" t="str">
        <f>IF(I191="","",IF(L191="SI",I191*(1+'INPUTS Y LISTAS'!$B$15),'Modelo Estadistico'!I191))</f>
        <v/>
      </c>
      <c r="P191" s="15" t="str">
        <f>IF(J191="","",IF(L191="SI",J191*(1+'INPUTS Y LISTAS'!$B$15),'Modelo Estadistico'!J191))</f>
        <v/>
      </c>
      <c r="Q191" s="72"/>
      <c r="R191" s="29" t="str">
        <f t="shared" si="76"/>
        <v/>
      </c>
      <c r="S191" s="15" t="str">
        <f t="shared" si="77"/>
        <v/>
      </c>
      <c r="T191" s="15" t="str">
        <f t="shared" si="102"/>
        <v/>
      </c>
      <c r="U191" s="30" t="str">
        <f t="shared" si="103"/>
        <v/>
      </c>
      <c r="V191" s="28" t="str">
        <f t="shared" si="78"/>
        <v/>
      </c>
      <c r="W191" s="16" t="str">
        <f t="shared" si="79"/>
        <v/>
      </c>
      <c r="X191" s="16" t="str">
        <f t="shared" si="80"/>
        <v/>
      </c>
      <c r="Y191" s="16" t="str">
        <f t="shared" si="81"/>
        <v/>
      </c>
      <c r="Z191" s="28" t="str">
        <f t="shared" si="82"/>
        <v/>
      </c>
      <c r="AA191" s="16" t="str">
        <f t="shared" si="83"/>
        <v/>
      </c>
      <c r="AB191" s="16" t="str">
        <f t="shared" si="84"/>
        <v/>
      </c>
      <c r="AC191" s="16" t="str">
        <f>IF(Y191="Incluir Cotización",#REF!,"")</f>
        <v/>
      </c>
      <c r="AD191" s="66" t="str">
        <f t="shared" si="85"/>
        <v/>
      </c>
      <c r="AE191" s="42" t="str">
        <f t="shared" si="86"/>
        <v/>
      </c>
      <c r="AF191" s="42" t="str">
        <f t="shared" si="87"/>
        <v/>
      </c>
      <c r="AG191" s="42" t="str">
        <f t="shared" si="88"/>
        <v/>
      </c>
      <c r="AH191" s="42" t="str">
        <f t="shared" si="89"/>
        <v/>
      </c>
      <c r="AI191" s="42" t="str">
        <f t="shared" si="90"/>
        <v/>
      </c>
      <c r="AJ191" s="65">
        <f t="shared" si="91"/>
        <v>0</v>
      </c>
      <c r="AK191" s="74"/>
      <c r="AL191" s="41">
        <f t="shared" si="104"/>
        <v>0</v>
      </c>
      <c r="AM191" s="39">
        <f t="shared" si="105"/>
        <v>0</v>
      </c>
      <c r="AN191" s="40">
        <f t="shared" si="106"/>
        <v>0</v>
      </c>
      <c r="AO191" s="134">
        <f t="shared" si="107"/>
        <v>0</v>
      </c>
      <c r="AP191" s="17"/>
      <c r="AQ191" s="129"/>
      <c r="AR191" s="130">
        <f t="shared" si="92"/>
        <v>0</v>
      </c>
      <c r="AS191" s="134">
        <f t="shared" si="93"/>
        <v>0</v>
      </c>
      <c r="AT191" s="131">
        <f>+IF($I$7="SI",'INPUTS Y LISTAS'!$B$31,0)</f>
        <v>0</v>
      </c>
      <c r="AU191" s="132"/>
      <c r="AV191" s="130">
        <f t="shared" si="94"/>
        <v>0</v>
      </c>
      <c r="AW191" s="134">
        <f t="shared" si="95"/>
        <v>0</v>
      </c>
      <c r="AX191" s="131">
        <f>+IF($I$7="SI",'INPUTS Y LISTAS'!$B$32,0)</f>
        <v>0</v>
      </c>
      <c r="AY191" s="132"/>
      <c r="AZ191" s="130">
        <f t="shared" si="96"/>
        <v>0</v>
      </c>
      <c r="BA191" s="134">
        <f t="shared" si="97"/>
        <v>0</v>
      </c>
      <c r="BB191" s="131">
        <f>+IF($I$7="SI",'INPUTS Y LISTAS'!$B$33,0)</f>
        <v>0</v>
      </c>
      <c r="BC191" s="132"/>
      <c r="BD191" s="130">
        <f t="shared" si="98"/>
        <v>0</v>
      </c>
      <c r="BE191" s="134">
        <f t="shared" si="99"/>
        <v>0</v>
      </c>
      <c r="BF191" s="136">
        <f t="shared" si="100"/>
        <v>0</v>
      </c>
    </row>
    <row r="192" spans="3:58" ht="15.75" outlineLevel="2" x14ac:dyDescent="0.2">
      <c r="C192" s="14">
        <f t="shared" si="101"/>
        <v>178</v>
      </c>
      <c r="D192" s="73"/>
      <c r="E192" s="69"/>
      <c r="F192" s="70"/>
      <c r="G192" s="71"/>
      <c r="H192" s="71"/>
      <c r="I192" s="71"/>
      <c r="J192" s="71"/>
      <c r="K192" s="72"/>
      <c r="L192" s="86"/>
      <c r="M192" s="15" t="str">
        <f>IF(G192="","",IF(L192="SI",G192*(1+'INPUTS Y LISTAS'!$B$15),'Modelo Estadistico'!G192))</f>
        <v/>
      </c>
      <c r="N192" s="15" t="str">
        <f>IF(H192="","",IF(L192="SI",H192*(1+'INPUTS Y LISTAS'!$B$15),'Modelo Estadistico'!H192))</f>
        <v/>
      </c>
      <c r="O192" s="15" t="str">
        <f>IF(I192="","",IF(L192="SI",I192*(1+'INPUTS Y LISTAS'!$B$15),'Modelo Estadistico'!I192))</f>
        <v/>
      </c>
      <c r="P192" s="15" t="str">
        <f>IF(J192="","",IF(L192="SI",J192*(1+'INPUTS Y LISTAS'!$B$15),'Modelo Estadistico'!J192))</f>
        <v/>
      </c>
      <c r="Q192" s="72"/>
      <c r="R192" s="29" t="str">
        <f t="shared" si="76"/>
        <v/>
      </c>
      <c r="S192" s="15" t="str">
        <f t="shared" si="77"/>
        <v/>
      </c>
      <c r="T192" s="15" t="str">
        <f t="shared" si="102"/>
        <v/>
      </c>
      <c r="U192" s="30" t="str">
        <f t="shared" si="103"/>
        <v/>
      </c>
      <c r="V192" s="28" t="str">
        <f t="shared" si="78"/>
        <v/>
      </c>
      <c r="W192" s="16" t="str">
        <f t="shared" si="79"/>
        <v/>
      </c>
      <c r="X192" s="16" t="str">
        <f t="shared" si="80"/>
        <v/>
      </c>
      <c r="Y192" s="16" t="str">
        <f t="shared" si="81"/>
        <v/>
      </c>
      <c r="Z192" s="28" t="str">
        <f t="shared" si="82"/>
        <v/>
      </c>
      <c r="AA192" s="16" t="str">
        <f t="shared" si="83"/>
        <v/>
      </c>
      <c r="AB192" s="16" t="str">
        <f t="shared" si="84"/>
        <v/>
      </c>
      <c r="AC192" s="16" t="str">
        <f>IF(Y192="Incluir Cotización",#REF!,"")</f>
        <v/>
      </c>
      <c r="AD192" s="66" t="str">
        <f t="shared" si="85"/>
        <v/>
      </c>
      <c r="AE192" s="42" t="str">
        <f t="shared" si="86"/>
        <v/>
      </c>
      <c r="AF192" s="42" t="str">
        <f t="shared" si="87"/>
        <v/>
      </c>
      <c r="AG192" s="42" t="str">
        <f t="shared" si="88"/>
        <v/>
      </c>
      <c r="AH192" s="42" t="str">
        <f t="shared" si="89"/>
        <v/>
      </c>
      <c r="AI192" s="42" t="str">
        <f t="shared" si="90"/>
        <v/>
      </c>
      <c r="AJ192" s="65">
        <f t="shared" si="91"/>
        <v>0</v>
      </c>
      <c r="AK192" s="74"/>
      <c r="AL192" s="41">
        <f t="shared" si="104"/>
        <v>0</v>
      </c>
      <c r="AM192" s="39">
        <f t="shared" si="105"/>
        <v>0</v>
      </c>
      <c r="AN192" s="40">
        <f t="shared" si="106"/>
        <v>0</v>
      </c>
      <c r="AO192" s="134">
        <f t="shared" si="107"/>
        <v>0</v>
      </c>
      <c r="AP192" s="17"/>
      <c r="AQ192" s="129"/>
      <c r="AR192" s="130">
        <f t="shared" si="92"/>
        <v>0</v>
      </c>
      <c r="AS192" s="134">
        <f t="shared" si="93"/>
        <v>0</v>
      </c>
      <c r="AT192" s="131">
        <f>+IF($I$7="SI",'INPUTS Y LISTAS'!$B$31,0)</f>
        <v>0</v>
      </c>
      <c r="AU192" s="132"/>
      <c r="AV192" s="130">
        <f t="shared" si="94"/>
        <v>0</v>
      </c>
      <c r="AW192" s="134">
        <f t="shared" si="95"/>
        <v>0</v>
      </c>
      <c r="AX192" s="131">
        <f>+IF($I$7="SI",'INPUTS Y LISTAS'!$B$32,0)</f>
        <v>0</v>
      </c>
      <c r="AY192" s="132"/>
      <c r="AZ192" s="130">
        <f t="shared" si="96"/>
        <v>0</v>
      </c>
      <c r="BA192" s="134">
        <f t="shared" si="97"/>
        <v>0</v>
      </c>
      <c r="BB192" s="131">
        <f>+IF($I$7="SI",'INPUTS Y LISTAS'!$B$33,0)</f>
        <v>0</v>
      </c>
      <c r="BC192" s="132"/>
      <c r="BD192" s="130">
        <f t="shared" si="98"/>
        <v>0</v>
      </c>
      <c r="BE192" s="134">
        <f t="shared" si="99"/>
        <v>0</v>
      </c>
      <c r="BF192" s="136">
        <f t="shared" si="100"/>
        <v>0</v>
      </c>
    </row>
    <row r="193" spans="3:58" ht="15.75" outlineLevel="2" x14ac:dyDescent="0.2">
      <c r="C193" s="14">
        <f t="shared" si="101"/>
        <v>179</v>
      </c>
      <c r="D193" s="73"/>
      <c r="E193" s="69"/>
      <c r="F193" s="70"/>
      <c r="G193" s="71"/>
      <c r="H193" s="71"/>
      <c r="I193" s="71"/>
      <c r="J193" s="71"/>
      <c r="K193" s="72"/>
      <c r="L193" s="86"/>
      <c r="M193" s="15" t="str">
        <f>IF(G193="","",IF(L193="SI",G193*(1+'INPUTS Y LISTAS'!$B$15),'Modelo Estadistico'!G193))</f>
        <v/>
      </c>
      <c r="N193" s="15" t="str">
        <f>IF(H193="","",IF(L193="SI",H193*(1+'INPUTS Y LISTAS'!$B$15),'Modelo Estadistico'!H193))</f>
        <v/>
      </c>
      <c r="O193" s="15" t="str">
        <f>IF(I193="","",IF(L193="SI",I193*(1+'INPUTS Y LISTAS'!$B$15),'Modelo Estadistico'!I193))</f>
        <v/>
      </c>
      <c r="P193" s="15" t="str">
        <f>IF(J193="","",IF(L193="SI",J193*(1+'INPUTS Y LISTAS'!$B$15),'Modelo Estadistico'!J193))</f>
        <v/>
      </c>
      <c r="Q193" s="72"/>
      <c r="R193" s="29" t="str">
        <f t="shared" si="76"/>
        <v/>
      </c>
      <c r="S193" s="15" t="str">
        <f t="shared" si="77"/>
        <v/>
      </c>
      <c r="T193" s="15" t="str">
        <f t="shared" si="102"/>
        <v/>
      </c>
      <c r="U193" s="30" t="str">
        <f t="shared" si="103"/>
        <v/>
      </c>
      <c r="V193" s="28" t="str">
        <f t="shared" si="78"/>
        <v/>
      </c>
      <c r="W193" s="16" t="str">
        <f t="shared" si="79"/>
        <v/>
      </c>
      <c r="X193" s="16" t="str">
        <f t="shared" si="80"/>
        <v/>
      </c>
      <c r="Y193" s="16" t="str">
        <f t="shared" si="81"/>
        <v/>
      </c>
      <c r="Z193" s="28" t="str">
        <f t="shared" si="82"/>
        <v/>
      </c>
      <c r="AA193" s="16" t="str">
        <f t="shared" si="83"/>
        <v/>
      </c>
      <c r="AB193" s="16" t="str">
        <f t="shared" si="84"/>
        <v/>
      </c>
      <c r="AC193" s="16" t="str">
        <f>IF(Y193="Incluir Cotización",#REF!,"")</f>
        <v/>
      </c>
      <c r="AD193" s="66" t="str">
        <f t="shared" si="85"/>
        <v/>
      </c>
      <c r="AE193" s="42" t="str">
        <f t="shared" si="86"/>
        <v/>
      </c>
      <c r="AF193" s="42" t="str">
        <f t="shared" si="87"/>
        <v/>
      </c>
      <c r="AG193" s="42" t="str">
        <f t="shared" si="88"/>
        <v/>
      </c>
      <c r="AH193" s="42" t="str">
        <f t="shared" si="89"/>
        <v/>
      </c>
      <c r="AI193" s="42" t="str">
        <f t="shared" si="90"/>
        <v/>
      </c>
      <c r="AJ193" s="65">
        <f t="shared" si="91"/>
        <v>0</v>
      </c>
      <c r="AK193" s="74"/>
      <c r="AL193" s="41">
        <f t="shared" si="104"/>
        <v>0</v>
      </c>
      <c r="AM193" s="39">
        <f t="shared" si="105"/>
        <v>0</v>
      </c>
      <c r="AN193" s="40">
        <f t="shared" si="106"/>
        <v>0</v>
      </c>
      <c r="AO193" s="134">
        <f t="shared" si="107"/>
        <v>0</v>
      </c>
      <c r="AP193" s="17"/>
      <c r="AQ193" s="129"/>
      <c r="AR193" s="130">
        <f t="shared" si="92"/>
        <v>0</v>
      </c>
      <c r="AS193" s="134">
        <f t="shared" si="93"/>
        <v>0</v>
      </c>
      <c r="AT193" s="131">
        <f>+IF($I$7="SI",'INPUTS Y LISTAS'!$B$31,0)</f>
        <v>0</v>
      </c>
      <c r="AU193" s="132"/>
      <c r="AV193" s="130">
        <f t="shared" si="94"/>
        <v>0</v>
      </c>
      <c r="AW193" s="134">
        <f t="shared" si="95"/>
        <v>0</v>
      </c>
      <c r="AX193" s="131">
        <f>+IF($I$7="SI",'INPUTS Y LISTAS'!$B$32,0)</f>
        <v>0</v>
      </c>
      <c r="AY193" s="132"/>
      <c r="AZ193" s="130">
        <f t="shared" si="96"/>
        <v>0</v>
      </c>
      <c r="BA193" s="134">
        <f t="shared" si="97"/>
        <v>0</v>
      </c>
      <c r="BB193" s="131">
        <f>+IF($I$7="SI",'INPUTS Y LISTAS'!$B$33,0)</f>
        <v>0</v>
      </c>
      <c r="BC193" s="132"/>
      <c r="BD193" s="130">
        <f t="shared" si="98"/>
        <v>0</v>
      </c>
      <c r="BE193" s="134">
        <f t="shared" si="99"/>
        <v>0</v>
      </c>
      <c r="BF193" s="136">
        <f t="shared" si="100"/>
        <v>0</v>
      </c>
    </row>
    <row r="194" spans="3:58" ht="15.75" outlineLevel="2" x14ac:dyDescent="0.2">
      <c r="C194" s="14">
        <f t="shared" si="101"/>
        <v>180</v>
      </c>
      <c r="D194" s="73"/>
      <c r="E194" s="69"/>
      <c r="F194" s="70"/>
      <c r="G194" s="71"/>
      <c r="H194" s="71"/>
      <c r="I194" s="71"/>
      <c r="J194" s="71"/>
      <c r="K194" s="72"/>
      <c r="L194" s="86"/>
      <c r="M194" s="15" t="str">
        <f>IF(G194="","",IF(L194="SI",G194*(1+'INPUTS Y LISTAS'!$B$15),'Modelo Estadistico'!G194))</f>
        <v/>
      </c>
      <c r="N194" s="15" t="str">
        <f>IF(H194="","",IF(L194="SI",H194*(1+'INPUTS Y LISTAS'!$B$15),'Modelo Estadistico'!H194))</f>
        <v/>
      </c>
      <c r="O194" s="15" t="str">
        <f>IF(I194="","",IF(L194="SI",I194*(1+'INPUTS Y LISTAS'!$B$15),'Modelo Estadistico'!I194))</f>
        <v/>
      </c>
      <c r="P194" s="15" t="str">
        <f>IF(J194="","",IF(L194="SI",J194*(1+'INPUTS Y LISTAS'!$B$15),'Modelo Estadistico'!J194))</f>
        <v/>
      </c>
      <c r="Q194" s="72"/>
      <c r="R194" s="29" t="str">
        <f t="shared" si="76"/>
        <v/>
      </c>
      <c r="S194" s="15" t="str">
        <f t="shared" si="77"/>
        <v/>
      </c>
      <c r="T194" s="15" t="str">
        <f t="shared" si="102"/>
        <v/>
      </c>
      <c r="U194" s="30" t="str">
        <f t="shared" si="103"/>
        <v/>
      </c>
      <c r="V194" s="28" t="str">
        <f t="shared" si="78"/>
        <v/>
      </c>
      <c r="W194" s="16" t="str">
        <f t="shared" si="79"/>
        <v/>
      </c>
      <c r="X194" s="16" t="str">
        <f t="shared" si="80"/>
        <v/>
      </c>
      <c r="Y194" s="16" t="str">
        <f t="shared" si="81"/>
        <v/>
      </c>
      <c r="Z194" s="28" t="str">
        <f t="shared" si="82"/>
        <v/>
      </c>
      <c r="AA194" s="16" t="str">
        <f t="shared" si="83"/>
        <v/>
      </c>
      <c r="AB194" s="16" t="str">
        <f t="shared" si="84"/>
        <v/>
      </c>
      <c r="AC194" s="16" t="str">
        <f>IF(Y194="Incluir Cotización",#REF!,"")</f>
        <v/>
      </c>
      <c r="AD194" s="66" t="str">
        <f t="shared" si="85"/>
        <v/>
      </c>
      <c r="AE194" s="42" t="str">
        <f t="shared" si="86"/>
        <v/>
      </c>
      <c r="AF194" s="42" t="str">
        <f t="shared" si="87"/>
        <v/>
      </c>
      <c r="AG194" s="42" t="str">
        <f t="shared" si="88"/>
        <v/>
      </c>
      <c r="AH194" s="42" t="str">
        <f t="shared" si="89"/>
        <v/>
      </c>
      <c r="AI194" s="42" t="str">
        <f t="shared" si="90"/>
        <v/>
      </c>
      <c r="AJ194" s="65">
        <f t="shared" si="91"/>
        <v>0</v>
      </c>
      <c r="AK194" s="74"/>
      <c r="AL194" s="41">
        <f t="shared" si="104"/>
        <v>0</v>
      </c>
      <c r="AM194" s="39">
        <f t="shared" si="105"/>
        <v>0</v>
      </c>
      <c r="AN194" s="40">
        <f t="shared" si="106"/>
        <v>0</v>
      </c>
      <c r="AO194" s="134">
        <f t="shared" si="107"/>
        <v>0</v>
      </c>
      <c r="AP194" s="17"/>
      <c r="AQ194" s="129"/>
      <c r="AR194" s="130">
        <f t="shared" si="92"/>
        <v>0</v>
      </c>
      <c r="AS194" s="134">
        <f t="shared" si="93"/>
        <v>0</v>
      </c>
      <c r="AT194" s="131">
        <f>+IF($I$7="SI",'INPUTS Y LISTAS'!$B$31,0)</f>
        <v>0</v>
      </c>
      <c r="AU194" s="132"/>
      <c r="AV194" s="130">
        <f t="shared" si="94"/>
        <v>0</v>
      </c>
      <c r="AW194" s="134">
        <f t="shared" si="95"/>
        <v>0</v>
      </c>
      <c r="AX194" s="131">
        <f>+IF($I$7="SI",'INPUTS Y LISTAS'!$B$32,0)</f>
        <v>0</v>
      </c>
      <c r="AY194" s="132"/>
      <c r="AZ194" s="130">
        <f t="shared" si="96"/>
        <v>0</v>
      </c>
      <c r="BA194" s="134">
        <f t="shared" si="97"/>
        <v>0</v>
      </c>
      <c r="BB194" s="131">
        <f>+IF($I$7="SI",'INPUTS Y LISTAS'!$B$33,0)</f>
        <v>0</v>
      </c>
      <c r="BC194" s="132"/>
      <c r="BD194" s="130">
        <f t="shared" si="98"/>
        <v>0</v>
      </c>
      <c r="BE194" s="134">
        <f t="shared" si="99"/>
        <v>0</v>
      </c>
      <c r="BF194" s="136">
        <f t="shared" si="100"/>
        <v>0</v>
      </c>
    </row>
    <row r="195" spans="3:58" ht="15.75" outlineLevel="2" x14ac:dyDescent="0.2">
      <c r="C195" s="14">
        <f t="shared" si="101"/>
        <v>181</v>
      </c>
      <c r="D195" s="73"/>
      <c r="E195" s="69"/>
      <c r="F195" s="70"/>
      <c r="G195" s="71"/>
      <c r="H195" s="71"/>
      <c r="I195" s="71"/>
      <c r="J195" s="71"/>
      <c r="K195" s="72"/>
      <c r="L195" s="86"/>
      <c r="M195" s="15" t="str">
        <f>IF(G195="","",IF(L195="SI",G195*(1+'INPUTS Y LISTAS'!$B$15),'Modelo Estadistico'!G195))</f>
        <v/>
      </c>
      <c r="N195" s="15" t="str">
        <f>IF(H195="","",IF(L195="SI",H195*(1+'INPUTS Y LISTAS'!$B$15),'Modelo Estadistico'!H195))</f>
        <v/>
      </c>
      <c r="O195" s="15" t="str">
        <f>IF(I195="","",IF(L195="SI",I195*(1+'INPUTS Y LISTAS'!$B$15),'Modelo Estadistico'!I195))</f>
        <v/>
      </c>
      <c r="P195" s="15" t="str">
        <f>IF(J195="","",IF(L195="SI",J195*(1+'INPUTS Y LISTAS'!$B$15),'Modelo Estadistico'!J195))</f>
        <v/>
      </c>
      <c r="Q195" s="72"/>
      <c r="R195" s="29" t="str">
        <f t="shared" si="76"/>
        <v/>
      </c>
      <c r="S195" s="15" t="str">
        <f t="shared" si="77"/>
        <v/>
      </c>
      <c r="T195" s="15" t="str">
        <f t="shared" si="102"/>
        <v/>
      </c>
      <c r="U195" s="30" t="str">
        <f t="shared" si="103"/>
        <v/>
      </c>
      <c r="V195" s="28" t="str">
        <f t="shared" si="78"/>
        <v/>
      </c>
      <c r="W195" s="16" t="str">
        <f t="shared" si="79"/>
        <v/>
      </c>
      <c r="X195" s="16" t="str">
        <f t="shared" si="80"/>
        <v/>
      </c>
      <c r="Y195" s="16" t="str">
        <f t="shared" si="81"/>
        <v/>
      </c>
      <c r="Z195" s="28" t="str">
        <f t="shared" si="82"/>
        <v/>
      </c>
      <c r="AA195" s="16" t="str">
        <f t="shared" si="83"/>
        <v/>
      </c>
      <c r="AB195" s="16" t="str">
        <f t="shared" si="84"/>
        <v/>
      </c>
      <c r="AC195" s="16" t="str">
        <f>IF(Y195="Incluir Cotización",#REF!,"")</f>
        <v/>
      </c>
      <c r="AD195" s="66" t="str">
        <f t="shared" si="85"/>
        <v/>
      </c>
      <c r="AE195" s="42" t="str">
        <f t="shared" si="86"/>
        <v/>
      </c>
      <c r="AF195" s="42" t="str">
        <f t="shared" si="87"/>
        <v/>
      </c>
      <c r="AG195" s="42" t="str">
        <f t="shared" si="88"/>
        <v/>
      </c>
      <c r="AH195" s="42" t="str">
        <f t="shared" si="89"/>
        <v/>
      </c>
      <c r="AI195" s="42" t="str">
        <f t="shared" si="90"/>
        <v/>
      </c>
      <c r="AJ195" s="65">
        <f t="shared" si="91"/>
        <v>0</v>
      </c>
      <c r="AK195" s="74"/>
      <c r="AL195" s="41">
        <f t="shared" si="104"/>
        <v>0</v>
      </c>
      <c r="AM195" s="39">
        <f t="shared" si="105"/>
        <v>0</v>
      </c>
      <c r="AN195" s="40">
        <f t="shared" si="106"/>
        <v>0</v>
      </c>
      <c r="AO195" s="134">
        <f t="shared" si="107"/>
        <v>0</v>
      </c>
      <c r="AP195" s="17"/>
      <c r="AQ195" s="129"/>
      <c r="AR195" s="130">
        <f t="shared" si="92"/>
        <v>0</v>
      </c>
      <c r="AS195" s="134">
        <f t="shared" si="93"/>
        <v>0</v>
      </c>
      <c r="AT195" s="131">
        <f>+IF($I$7="SI",'INPUTS Y LISTAS'!$B$31,0)</f>
        <v>0</v>
      </c>
      <c r="AU195" s="132"/>
      <c r="AV195" s="130">
        <f t="shared" si="94"/>
        <v>0</v>
      </c>
      <c r="AW195" s="134">
        <f t="shared" si="95"/>
        <v>0</v>
      </c>
      <c r="AX195" s="131">
        <f>+IF($I$7="SI",'INPUTS Y LISTAS'!$B$32,0)</f>
        <v>0</v>
      </c>
      <c r="AY195" s="132"/>
      <c r="AZ195" s="130">
        <f t="shared" si="96"/>
        <v>0</v>
      </c>
      <c r="BA195" s="134">
        <f t="shared" si="97"/>
        <v>0</v>
      </c>
      <c r="BB195" s="131">
        <f>+IF($I$7="SI",'INPUTS Y LISTAS'!$B$33,0)</f>
        <v>0</v>
      </c>
      <c r="BC195" s="132"/>
      <c r="BD195" s="130">
        <f t="shared" si="98"/>
        <v>0</v>
      </c>
      <c r="BE195" s="134">
        <f t="shared" si="99"/>
        <v>0</v>
      </c>
      <c r="BF195" s="136">
        <f t="shared" si="100"/>
        <v>0</v>
      </c>
    </row>
    <row r="196" spans="3:58" ht="15.75" outlineLevel="2" x14ac:dyDescent="0.2">
      <c r="C196" s="14">
        <f t="shared" si="101"/>
        <v>182</v>
      </c>
      <c r="D196" s="73"/>
      <c r="E196" s="69"/>
      <c r="F196" s="70"/>
      <c r="G196" s="71"/>
      <c r="H196" s="71"/>
      <c r="I196" s="71"/>
      <c r="J196" s="71"/>
      <c r="K196" s="72"/>
      <c r="L196" s="86"/>
      <c r="M196" s="15" t="str">
        <f>IF(G196="","",IF(L196="SI",G196*(1+'INPUTS Y LISTAS'!$B$15),'Modelo Estadistico'!G196))</f>
        <v/>
      </c>
      <c r="N196" s="15" t="str">
        <f>IF(H196="","",IF(L196="SI",H196*(1+'INPUTS Y LISTAS'!$B$15),'Modelo Estadistico'!H196))</f>
        <v/>
      </c>
      <c r="O196" s="15" t="str">
        <f>IF(I196="","",IF(L196="SI",I196*(1+'INPUTS Y LISTAS'!$B$15),'Modelo Estadistico'!I196))</f>
        <v/>
      </c>
      <c r="P196" s="15" t="str">
        <f>IF(J196="","",IF(L196="SI",J196*(1+'INPUTS Y LISTAS'!$B$15),'Modelo Estadistico'!J196))</f>
        <v/>
      </c>
      <c r="Q196" s="72"/>
      <c r="R196" s="29" t="str">
        <f t="shared" si="76"/>
        <v/>
      </c>
      <c r="S196" s="15" t="str">
        <f t="shared" si="77"/>
        <v/>
      </c>
      <c r="T196" s="15" t="str">
        <f t="shared" si="102"/>
        <v/>
      </c>
      <c r="U196" s="30" t="str">
        <f t="shared" si="103"/>
        <v/>
      </c>
      <c r="V196" s="28" t="str">
        <f t="shared" si="78"/>
        <v/>
      </c>
      <c r="W196" s="16" t="str">
        <f t="shared" si="79"/>
        <v/>
      </c>
      <c r="X196" s="16" t="str">
        <f t="shared" si="80"/>
        <v/>
      </c>
      <c r="Y196" s="16" t="str">
        <f t="shared" si="81"/>
        <v/>
      </c>
      <c r="Z196" s="28" t="str">
        <f t="shared" si="82"/>
        <v/>
      </c>
      <c r="AA196" s="16" t="str">
        <f t="shared" si="83"/>
        <v/>
      </c>
      <c r="AB196" s="16" t="str">
        <f t="shared" si="84"/>
        <v/>
      </c>
      <c r="AC196" s="16" t="str">
        <f>IF(Y196="Incluir Cotización",#REF!,"")</f>
        <v/>
      </c>
      <c r="AD196" s="66" t="str">
        <f t="shared" si="85"/>
        <v/>
      </c>
      <c r="AE196" s="42" t="str">
        <f t="shared" si="86"/>
        <v/>
      </c>
      <c r="AF196" s="42" t="str">
        <f t="shared" si="87"/>
        <v/>
      </c>
      <c r="AG196" s="42" t="str">
        <f t="shared" si="88"/>
        <v/>
      </c>
      <c r="AH196" s="42" t="str">
        <f t="shared" si="89"/>
        <v/>
      </c>
      <c r="AI196" s="42" t="str">
        <f t="shared" si="90"/>
        <v/>
      </c>
      <c r="AJ196" s="65">
        <f t="shared" si="91"/>
        <v>0</v>
      </c>
      <c r="AK196" s="74"/>
      <c r="AL196" s="41">
        <f t="shared" si="104"/>
        <v>0</v>
      </c>
      <c r="AM196" s="39">
        <f t="shared" si="105"/>
        <v>0</v>
      </c>
      <c r="AN196" s="40">
        <f t="shared" si="106"/>
        <v>0</v>
      </c>
      <c r="AO196" s="134">
        <f t="shared" si="107"/>
        <v>0</v>
      </c>
      <c r="AP196" s="17"/>
      <c r="AQ196" s="129"/>
      <c r="AR196" s="130">
        <f t="shared" si="92"/>
        <v>0</v>
      </c>
      <c r="AS196" s="134">
        <f t="shared" si="93"/>
        <v>0</v>
      </c>
      <c r="AT196" s="131">
        <f>+IF($I$7="SI",'INPUTS Y LISTAS'!$B$31,0)</f>
        <v>0</v>
      </c>
      <c r="AU196" s="132"/>
      <c r="AV196" s="130">
        <f t="shared" si="94"/>
        <v>0</v>
      </c>
      <c r="AW196" s="134">
        <f t="shared" si="95"/>
        <v>0</v>
      </c>
      <c r="AX196" s="131">
        <f>+IF($I$7="SI",'INPUTS Y LISTAS'!$B$32,0)</f>
        <v>0</v>
      </c>
      <c r="AY196" s="132"/>
      <c r="AZ196" s="130">
        <f t="shared" si="96"/>
        <v>0</v>
      </c>
      <c r="BA196" s="134">
        <f t="shared" si="97"/>
        <v>0</v>
      </c>
      <c r="BB196" s="131">
        <f>+IF($I$7="SI",'INPUTS Y LISTAS'!$B$33,0)</f>
        <v>0</v>
      </c>
      <c r="BC196" s="132"/>
      <c r="BD196" s="130">
        <f t="shared" si="98"/>
        <v>0</v>
      </c>
      <c r="BE196" s="134">
        <f t="shared" si="99"/>
        <v>0</v>
      </c>
      <c r="BF196" s="136">
        <f t="shared" si="100"/>
        <v>0</v>
      </c>
    </row>
    <row r="197" spans="3:58" ht="15.75" outlineLevel="2" x14ac:dyDescent="0.2">
      <c r="C197" s="14">
        <f t="shared" si="101"/>
        <v>183</v>
      </c>
      <c r="D197" s="73"/>
      <c r="E197" s="69"/>
      <c r="F197" s="70"/>
      <c r="G197" s="71"/>
      <c r="H197" s="71"/>
      <c r="I197" s="71"/>
      <c r="J197" s="71"/>
      <c r="K197" s="72"/>
      <c r="L197" s="86"/>
      <c r="M197" s="15" t="str">
        <f>IF(G197="","",IF(L197="SI",G197*(1+'INPUTS Y LISTAS'!$B$15),'Modelo Estadistico'!G197))</f>
        <v/>
      </c>
      <c r="N197" s="15" t="str">
        <f>IF(H197="","",IF(L197="SI",H197*(1+'INPUTS Y LISTAS'!$B$15),'Modelo Estadistico'!H197))</f>
        <v/>
      </c>
      <c r="O197" s="15" t="str">
        <f>IF(I197="","",IF(L197="SI",I197*(1+'INPUTS Y LISTAS'!$B$15),'Modelo Estadistico'!I197))</f>
        <v/>
      </c>
      <c r="P197" s="15" t="str">
        <f>IF(J197="","",IF(L197="SI",J197*(1+'INPUTS Y LISTAS'!$B$15),'Modelo Estadistico'!J197))</f>
        <v/>
      </c>
      <c r="Q197" s="72"/>
      <c r="R197" s="29" t="str">
        <f t="shared" si="76"/>
        <v/>
      </c>
      <c r="S197" s="15" t="str">
        <f t="shared" si="77"/>
        <v/>
      </c>
      <c r="T197" s="15" t="str">
        <f t="shared" si="102"/>
        <v/>
      </c>
      <c r="U197" s="30" t="str">
        <f t="shared" si="103"/>
        <v/>
      </c>
      <c r="V197" s="28" t="str">
        <f t="shared" si="78"/>
        <v/>
      </c>
      <c r="W197" s="16" t="str">
        <f t="shared" si="79"/>
        <v/>
      </c>
      <c r="X197" s="16" t="str">
        <f t="shared" si="80"/>
        <v/>
      </c>
      <c r="Y197" s="16" t="str">
        <f t="shared" si="81"/>
        <v/>
      </c>
      <c r="Z197" s="28" t="str">
        <f t="shared" si="82"/>
        <v/>
      </c>
      <c r="AA197" s="16" t="str">
        <f t="shared" si="83"/>
        <v/>
      </c>
      <c r="AB197" s="16" t="str">
        <f t="shared" si="84"/>
        <v/>
      </c>
      <c r="AC197" s="16" t="str">
        <f>IF(Y197="Incluir Cotización",#REF!,"")</f>
        <v/>
      </c>
      <c r="AD197" s="66" t="str">
        <f t="shared" si="85"/>
        <v/>
      </c>
      <c r="AE197" s="42" t="str">
        <f t="shared" si="86"/>
        <v/>
      </c>
      <c r="AF197" s="42" t="str">
        <f t="shared" si="87"/>
        <v/>
      </c>
      <c r="AG197" s="42" t="str">
        <f t="shared" si="88"/>
        <v/>
      </c>
      <c r="AH197" s="42" t="str">
        <f t="shared" si="89"/>
        <v/>
      </c>
      <c r="AI197" s="42" t="str">
        <f t="shared" si="90"/>
        <v/>
      </c>
      <c r="AJ197" s="65">
        <f t="shared" si="91"/>
        <v>0</v>
      </c>
      <c r="AK197" s="74"/>
      <c r="AL197" s="41">
        <f t="shared" si="104"/>
        <v>0</v>
      </c>
      <c r="AM197" s="39">
        <f t="shared" si="105"/>
        <v>0</v>
      </c>
      <c r="AN197" s="40">
        <f t="shared" si="106"/>
        <v>0</v>
      </c>
      <c r="AO197" s="134">
        <f t="shared" si="107"/>
        <v>0</v>
      </c>
      <c r="AP197" s="17"/>
      <c r="AQ197" s="129"/>
      <c r="AR197" s="130">
        <f t="shared" si="92"/>
        <v>0</v>
      </c>
      <c r="AS197" s="134">
        <f t="shared" si="93"/>
        <v>0</v>
      </c>
      <c r="AT197" s="131">
        <f>+IF($I$7="SI",'INPUTS Y LISTAS'!$B$31,0)</f>
        <v>0</v>
      </c>
      <c r="AU197" s="132"/>
      <c r="AV197" s="130">
        <f t="shared" si="94"/>
        <v>0</v>
      </c>
      <c r="AW197" s="134">
        <f t="shared" si="95"/>
        <v>0</v>
      </c>
      <c r="AX197" s="131">
        <f>+IF($I$7="SI",'INPUTS Y LISTAS'!$B$32,0)</f>
        <v>0</v>
      </c>
      <c r="AY197" s="132"/>
      <c r="AZ197" s="130">
        <f t="shared" si="96"/>
        <v>0</v>
      </c>
      <c r="BA197" s="134">
        <f t="shared" si="97"/>
        <v>0</v>
      </c>
      <c r="BB197" s="131">
        <f>+IF($I$7="SI",'INPUTS Y LISTAS'!$B$33,0)</f>
        <v>0</v>
      </c>
      <c r="BC197" s="132"/>
      <c r="BD197" s="130">
        <f t="shared" si="98"/>
        <v>0</v>
      </c>
      <c r="BE197" s="134">
        <f t="shared" si="99"/>
        <v>0</v>
      </c>
      <c r="BF197" s="136">
        <f t="shared" si="100"/>
        <v>0</v>
      </c>
    </row>
    <row r="198" spans="3:58" ht="15.75" outlineLevel="2" x14ac:dyDescent="0.2">
      <c r="C198" s="14">
        <f t="shared" si="101"/>
        <v>184</v>
      </c>
      <c r="D198" s="73"/>
      <c r="E198" s="69"/>
      <c r="F198" s="70"/>
      <c r="G198" s="71"/>
      <c r="H198" s="71"/>
      <c r="I198" s="71"/>
      <c r="J198" s="71"/>
      <c r="K198" s="72"/>
      <c r="L198" s="86"/>
      <c r="M198" s="15" t="str">
        <f>IF(G198="","",IF(L198="SI",G198*(1+'INPUTS Y LISTAS'!$B$15),'Modelo Estadistico'!G198))</f>
        <v/>
      </c>
      <c r="N198" s="15" t="str">
        <f>IF(H198="","",IF(L198="SI",H198*(1+'INPUTS Y LISTAS'!$B$15),'Modelo Estadistico'!H198))</f>
        <v/>
      </c>
      <c r="O198" s="15" t="str">
        <f>IF(I198="","",IF(L198="SI",I198*(1+'INPUTS Y LISTAS'!$B$15),'Modelo Estadistico'!I198))</f>
        <v/>
      </c>
      <c r="P198" s="15" t="str">
        <f>IF(J198="","",IF(L198="SI",J198*(1+'INPUTS Y LISTAS'!$B$15),'Modelo Estadistico'!J198))</f>
        <v/>
      </c>
      <c r="Q198" s="72"/>
      <c r="R198" s="29" t="str">
        <f t="shared" si="76"/>
        <v/>
      </c>
      <c r="S198" s="15" t="str">
        <f t="shared" si="77"/>
        <v/>
      </c>
      <c r="T198" s="15" t="str">
        <f t="shared" si="102"/>
        <v/>
      </c>
      <c r="U198" s="30" t="str">
        <f t="shared" si="103"/>
        <v/>
      </c>
      <c r="V198" s="28" t="str">
        <f t="shared" si="78"/>
        <v/>
      </c>
      <c r="W198" s="16" t="str">
        <f t="shared" si="79"/>
        <v/>
      </c>
      <c r="X198" s="16" t="str">
        <f t="shared" si="80"/>
        <v/>
      </c>
      <c r="Y198" s="16" t="str">
        <f t="shared" si="81"/>
        <v/>
      </c>
      <c r="Z198" s="28" t="str">
        <f t="shared" si="82"/>
        <v/>
      </c>
      <c r="AA198" s="16" t="str">
        <f t="shared" si="83"/>
        <v/>
      </c>
      <c r="AB198" s="16" t="str">
        <f t="shared" si="84"/>
        <v/>
      </c>
      <c r="AC198" s="16" t="str">
        <f>IF(Y198="Incluir Cotización",#REF!,"")</f>
        <v/>
      </c>
      <c r="AD198" s="66" t="str">
        <f t="shared" si="85"/>
        <v/>
      </c>
      <c r="AE198" s="42" t="str">
        <f t="shared" si="86"/>
        <v/>
      </c>
      <c r="AF198" s="42" t="str">
        <f t="shared" si="87"/>
        <v/>
      </c>
      <c r="AG198" s="42" t="str">
        <f t="shared" si="88"/>
        <v/>
      </c>
      <c r="AH198" s="42" t="str">
        <f t="shared" si="89"/>
        <v/>
      </c>
      <c r="AI198" s="42" t="str">
        <f t="shared" si="90"/>
        <v/>
      </c>
      <c r="AJ198" s="65">
        <f t="shared" si="91"/>
        <v>0</v>
      </c>
      <c r="AK198" s="74"/>
      <c r="AL198" s="41">
        <f t="shared" si="104"/>
        <v>0</v>
      </c>
      <c r="AM198" s="39">
        <f t="shared" si="105"/>
        <v>0</v>
      </c>
      <c r="AN198" s="40">
        <f t="shared" si="106"/>
        <v>0</v>
      </c>
      <c r="AO198" s="134">
        <f t="shared" si="107"/>
        <v>0</v>
      </c>
      <c r="AP198" s="17"/>
      <c r="AQ198" s="129"/>
      <c r="AR198" s="130">
        <f t="shared" si="92"/>
        <v>0</v>
      </c>
      <c r="AS198" s="134">
        <f t="shared" si="93"/>
        <v>0</v>
      </c>
      <c r="AT198" s="131">
        <f>+IF($I$7="SI",'INPUTS Y LISTAS'!$B$31,0)</f>
        <v>0</v>
      </c>
      <c r="AU198" s="132"/>
      <c r="AV198" s="130">
        <f t="shared" si="94"/>
        <v>0</v>
      </c>
      <c r="AW198" s="134">
        <f t="shared" si="95"/>
        <v>0</v>
      </c>
      <c r="AX198" s="131">
        <f>+IF($I$7="SI",'INPUTS Y LISTAS'!$B$32,0)</f>
        <v>0</v>
      </c>
      <c r="AY198" s="132"/>
      <c r="AZ198" s="130">
        <f t="shared" si="96"/>
        <v>0</v>
      </c>
      <c r="BA198" s="134">
        <f t="shared" si="97"/>
        <v>0</v>
      </c>
      <c r="BB198" s="131">
        <f>+IF($I$7="SI",'INPUTS Y LISTAS'!$B$33,0)</f>
        <v>0</v>
      </c>
      <c r="BC198" s="132"/>
      <c r="BD198" s="130">
        <f t="shared" si="98"/>
        <v>0</v>
      </c>
      <c r="BE198" s="134">
        <f t="shared" si="99"/>
        <v>0</v>
      </c>
      <c r="BF198" s="136">
        <f t="shared" si="100"/>
        <v>0</v>
      </c>
    </row>
    <row r="199" spans="3:58" ht="15.75" outlineLevel="2" x14ac:dyDescent="0.2">
      <c r="C199" s="14">
        <f t="shared" si="101"/>
        <v>185</v>
      </c>
      <c r="D199" s="73"/>
      <c r="E199" s="69"/>
      <c r="F199" s="70"/>
      <c r="G199" s="71"/>
      <c r="H199" s="71"/>
      <c r="I199" s="71"/>
      <c r="J199" s="71"/>
      <c r="K199" s="72"/>
      <c r="L199" s="86"/>
      <c r="M199" s="15" t="str">
        <f>IF(G199="","",IF(L199="SI",G199*(1+'INPUTS Y LISTAS'!$B$15),'Modelo Estadistico'!G199))</f>
        <v/>
      </c>
      <c r="N199" s="15" t="str">
        <f>IF(H199="","",IF(L199="SI",H199*(1+'INPUTS Y LISTAS'!$B$15),'Modelo Estadistico'!H199))</f>
        <v/>
      </c>
      <c r="O199" s="15" t="str">
        <f>IF(I199="","",IF(L199="SI",I199*(1+'INPUTS Y LISTAS'!$B$15),'Modelo Estadistico'!I199))</f>
        <v/>
      </c>
      <c r="P199" s="15" t="str">
        <f>IF(J199="","",IF(L199="SI",J199*(1+'INPUTS Y LISTAS'!$B$15),'Modelo Estadistico'!J199))</f>
        <v/>
      </c>
      <c r="Q199" s="72"/>
      <c r="R199" s="29" t="str">
        <f t="shared" si="76"/>
        <v/>
      </c>
      <c r="S199" s="15" t="str">
        <f t="shared" si="77"/>
        <v/>
      </c>
      <c r="T199" s="15" t="str">
        <f t="shared" si="102"/>
        <v/>
      </c>
      <c r="U199" s="30" t="str">
        <f t="shared" si="103"/>
        <v/>
      </c>
      <c r="V199" s="28" t="str">
        <f t="shared" si="78"/>
        <v/>
      </c>
      <c r="W199" s="16" t="str">
        <f t="shared" si="79"/>
        <v/>
      </c>
      <c r="X199" s="16" t="str">
        <f t="shared" si="80"/>
        <v/>
      </c>
      <c r="Y199" s="16" t="str">
        <f t="shared" si="81"/>
        <v/>
      </c>
      <c r="Z199" s="28" t="str">
        <f t="shared" si="82"/>
        <v/>
      </c>
      <c r="AA199" s="16" t="str">
        <f t="shared" si="83"/>
        <v/>
      </c>
      <c r="AB199" s="16" t="str">
        <f t="shared" si="84"/>
        <v/>
      </c>
      <c r="AC199" s="16" t="str">
        <f>IF(Y199="Incluir Cotización",#REF!,"")</f>
        <v/>
      </c>
      <c r="AD199" s="66" t="str">
        <f t="shared" si="85"/>
        <v/>
      </c>
      <c r="AE199" s="42" t="str">
        <f t="shared" si="86"/>
        <v/>
      </c>
      <c r="AF199" s="42" t="str">
        <f t="shared" si="87"/>
        <v/>
      </c>
      <c r="AG199" s="42" t="str">
        <f t="shared" si="88"/>
        <v/>
      </c>
      <c r="AH199" s="42" t="str">
        <f t="shared" si="89"/>
        <v/>
      </c>
      <c r="AI199" s="42" t="str">
        <f t="shared" si="90"/>
        <v/>
      </c>
      <c r="AJ199" s="65">
        <f t="shared" si="91"/>
        <v>0</v>
      </c>
      <c r="AK199" s="74"/>
      <c r="AL199" s="41">
        <f t="shared" si="104"/>
        <v>0</v>
      </c>
      <c r="AM199" s="39">
        <f t="shared" si="105"/>
        <v>0</v>
      </c>
      <c r="AN199" s="40">
        <f t="shared" si="106"/>
        <v>0</v>
      </c>
      <c r="AO199" s="134">
        <f t="shared" si="107"/>
        <v>0</v>
      </c>
      <c r="AP199" s="17"/>
      <c r="AQ199" s="129"/>
      <c r="AR199" s="130">
        <f t="shared" si="92"/>
        <v>0</v>
      </c>
      <c r="AS199" s="134">
        <f t="shared" si="93"/>
        <v>0</v>
      </c>
      <c r="AT199" s="131">
        <f>+IF($I$7="SI",'INPUTS Y LISTAS'!$B$31,0)</f>
        <v>0</v>
      </c>
      <c r="AU199" s="132"/>
      <c r="AV199" s="130">
        <f t="shared" si="94"/>
        <v>0</v>
      </c>
      <c r="AW199" s="134">
        <f t="shared" si="95"/>
        <v>0</v>
      </c>
      <c r="AX199" s="131">
        <f>+IF($I$7="SI",'INPUTS Y LISTAS'!$B$32,0)</f>
        <v>0</v>
      </c>
      <c r="AY199" s="132"/>
      <c r="AZ199" s="130">
        <f t="shared" si="96"/>
        <v>0</v>
      </c>
      <c r="BA199" s="134">
        <f t="shared" si="97"/>
        <v>0</v>
      </c>
      <c r="BB199" s="131">
        <f>+IF($I$7="SI",'INPUTS Y LISTAS'!$B$33,0)</f>
        <v>0</v>
      </c>
      <c r="BC199" s="132"/>
      <c r="BD199" s="130">
        <f t="shared" si="98"/>
        <v>0</v>
      </c>
      <c r="BE199" s="134">
        <f t="shared" si="99"/>
        <v>0</v>
      </c>
      <c r="BF199" s="136">
        <f t="shared" si="100"/>
        <v>0</v>
      </c>
    </row>
    <row r="200" spans="3:58" ht="15.75" outlineLevel="2" x14ac:dyDescent="0.2">
      <c r="C200" s="14">
        <f t="shared" si="101"/>
        <v>186</v>
      </c>
      <c r="D200" s="73"/>
      <c r="E200" s="69"/>
      <c r="F200" s="70"/>
      <c r="G200" s="71"/>
      <c r="H200" s="71"/>
      <c r="I200" s="71"/>
      <c r="J200" s="71"/>
      <c r="K200" s="72"/>
      <c r="L200" s="86"/>
      <c r="M200" s="15" t="str">
        <f>IF(G200="","",IF(L200="SI",G200*(1+'INPUTS Y LISTAS'!$B$15),'Modelo Estadistico'!G200))</f>
        <v/>
      </c>
      <c r="N200" s="15" t="str">
        <f>IF(H200="","",IF(L200="SI",H200*(1+'INPUTS Y LISTAS'!$B$15),'Modelo Estadistico'!H200))</f>
        <v/>
      </c>
      <c r="O200" s="15" t="str">
        <f>IF(I200="","",IF(L200="SI",I200*(1+'INPUTS Y LISTAS'!$B$15),'Modelo Estadistico'!I200))</f>
        <v/>
      </c>
      <c r="P200" s="15" t="str">
        <f>IF(J200="","",IF(L200="SI",J200*(1+'INPUTS Y LISTAS'!$B$15),'Modelo Estadistico'!J200))</f>
        <v/>
      </c>
      <c r="Q200" s="72"/>
      <c r="R200" s="29" t="str">
        <f t="shared" si="76"/>
        <v/>
      </c>
      <c r="S200" s="15" t="str">
        <f t="shared" si="77"/>
        <v/>
      </c>
      <c r="T200" s="15" t="str">
        <f t="shared" si="102"/>
        <v/>
      </c>
      <c r="U200" s="30" t="str">
        <f t="shared" si="103"/>
        <v/>
      </c>
      <c r="V200" s="28" t="str">
        <f t="shared" si="78"/>
        <v/>
      </c>
      <c r="W200" s="16" t="str">
        <f t="shared" si="79"/>
        <v/>
      </c>
      <c r="X200" s="16" t="str">
        <f t="shared" si="80"/>
        <v/>
      </c>
      <c r="Y200" s="16" t="str">
        <f t="shared" si="81"/>
        <v/>
      </c>
      <c r="Z200" s="28" t="str">
        <f t="shared" si="82"/>
        <v/>
      </c>
      <c r="AA200" s="16" t="str">
        <f t="shared" si="83"/>
        <v/>
      </c>
      <c r="AB200" s="16" t="str">
        <f t="shared" si="84"/>
        <v/>
      </c>
      <c r="AC200" s="16" t="str">
        <f>IF(Y200="Incluir Cotización",#REF!,"")</f>
        <v/>
      </c>
      <c r="AD200" s="66" t="str">
        <f t="shared" si="85"/>
        <v/>
      </c>
      <c r="AE200" s="42" t="str">
        <f t="shared" si="86"/>
        <v/>
      </c>
      <c r="AF200" s="42" t="str">
        <f t="shared" si="87"/>
        <v/>
      </c>
      <c r="AG200" s="42" t="str">
        <f t="shared" si="88"/>
        <v/>
      </c>
      <c r="AH200" s="42" t="str">
        <f t="shared" si="89"/>
        <v/>
      </c>
      <c r="AI200" s="42" t="str">
        <f t="shared" si="90"/>
        <v/>
      </c>
      <c r="AJ200" s="65">
        <f t="shared" si="91"/>
        <v>0</v>
      </c>
      <c r="AK200" s="74"/>
      <c r="AL200" s="41">
        <f t="shared" si="104"/>
        <v>0</v>
      </c>
      <c r="AM200" s="39">
        <f t="shared" si="105"/>
        <v>0</v>
      </c>
      <c r="AN200" s="40">
        <f t="shared" si="106"/>
        <v>0</v>
      </c>
      <c r="AO200" s="134">
        <f t="shared" si="107"/>
        <v>0</v>
      </c>
      <c r="AP200" s="17"/>
      <c r="AQ200" s="129"/>
      <c r="AR200" s="130">
        <f t="shared" si="92"/>
        <v>0</v>
      </c>
      <c r="AS200" s="134">
        <f t="shared" si="93"/>
        <v>0</v>
      </c>
      <c r="AT200" s="131">
        <f>+IF($I$7="SI",'INPUTS Y LISTAS'!$B$31,0)</f>
        <v>0</v>
      </c>
      <c r="AU200" s="132"/>
      <c r="AV200" s="130">
        <f t="shared" si="94"/>
        <v>0</v>
      </c>
      <c r="AW200" s="134">
        <f t="shared" si="95"/>
        <v>0</v>
      </c>
      <c r="AX200" s="131">
        <f>+IF($I$7="SI",'INPUTS Y LISTAS'!$B$32,0)</f>
        <v>0</v>
      </c>
      <c r="AY200" s="132"/>
      <c r="AZ200" s="130">
        <f t="shared" si="96"/>
        <v>0</v>
      </c>
      <c r="BA200" s="134">
        <f t="shared" si="97"/>
        <v>0</v>
      </c>
      <c r="BB200" s="131">
        <f>+IF($I$7="SI",'INPUTS Y LISTAS'!$B$33,0)</f>
        <v>0</v>
      </c>
      <c r="BC200" s="132"/>
      <c r="BD200" s="130">
        <f t="shared" si="98"/>
        <v>0</v>
      </c>
      <c r="BE200" s="134">
        <f t="shared" si="99"/>
        <v>0</v>
      </c>
      <c r="BF200" s="136">
        <f t="shared" si="100"/>
        <v>0</v>
      </c>
    </row>
    <row r="201" spans="3:58" ht="15.75" outlineLevel="2" x14ac:dyDescent="0.2">
      <c r="C201" s="14">
        <f t="shared" si="101"/>
        <v>187</v>
      </c>
      <c r="D201" s="73"/>
      <c r="E201" s="69"/>
      <c r="F201" s="70"/>
      <c r="G201" s="71"/>
      <c r="H201" s="71"/>
      <c r="I201" s="71"/>
      <c r="J201" s="71"/>
      <c r="K201" s="72"/>
      <c r="L201" s="86"/>
      <c r="M201" s="15" t="str">
        <f>IF(G201="","",IF(L201="SI",G201*(1+'INPUTS Y LISTAS'!$B$15),'Modelo Estadistico'!G201))</f>
        <v/>
      </c>
      <c r="N201" s="15" t="str">
        <f>IF(H201="","",IF(L201="SI",H201*(1+'INPUTS Y LISTAS'!$B$15),'Modelo Estadistico'!H201))</f>
        <v/>
      </c>
      <c r="O201" s="15" t="str">
        <f>IF(I201="","",IF(L201="SI",I201*(1+'INPUTS Y LISTAS'!$B$15),'Modelo Estadistico'!I201))</f>
        <v/>
      </c>
      <c r="P201" s="15" t="str">
        <f>IF(J201="","",IF(L201="SI",J201*(1+'INPUTS Y LISTAS'!$B$15),'Modelo Estadistico'!J201))</f>
        <v/>
      </c>
      <c r="Q201" s="72"/>
      <c r="R201" s="29" t="str">
        <f t="shared" si="76"/>
        <v/>
      </c>
      <c r="S201" s="15" t="str">
        <f t="shared" si="77"/>
        <v/>
      </c>
      <c r="T201" s="15" t="str">
        <f t="shared" si="102"/>
        <v/>
      </c>
      <c r="U201" s="30" t="str">
        <f t="shared" si="103"/>
        <v/>
      </c>
      <c r="V201" s="28" t="str">
        <f t="shared" si="78"/>
        <v/>
      </c>
      <c r="W201" s="16" t="str">
        <f t="shared" si="79"/>
        <v/>
      </c>
      <c r="X201" s="16" t="str">
        <f t="shared" si="80"/>
        <v/>
      </c>
      <c r="Y201" s="16" t="str">
        <f t="shared" si="81"/>
        <v/>
      </c>
      <c r="Z201" s="28" t="str">
        <f t="shared" si="82"/>
        <v/>
      </c>
      <c r="AA201" s="16" t="str">
        <f t="shared" si="83"/>
        <v/>
      </c>
      <c r="AB201" s="16" t="str">
        <f t="shared" si="84"/>
        <v/>
      </c>
      <c r="AC201" s="16" t="str">
        <f>IF(Y201="Incluir Cotización",#REF!,"")</f>
        <v/>
      </c>
      <c r="AD201" s="66" t="str">
        <f t="shared" si="85"/>
        <v/>
      </c>
      <c r="AE201" s="42" t="str">
        <f t="shared" si="86"/>
        <v/>
      </c>
      <c r="AF201" s="42" t="str">
        <f t="shared" si="87"/>
        <v/>
      </c>
      <c r="AG201" s="42" t="str">
        <f t="shared" si="88"/>
        <v/>
      </c>
      <c r="AH201" s="42" t="str">
        <f t="shared" si="89"/>
        <v/>
      </c>
      <c r="AI201" s="42" t="str">
        <f t="shared" si="90"/>
        <v/>
      </c>
      <c r="AJ201" s="65">
        <f t="shared" si="91"/>
        <v>0</v>
      </c>
      <c r="AK201" s="74"/>
      <c r="AL201" s="41">
        <f t="shared" si="104"/>
        <v>0</v>
      </c>
      <c r="AM201" s="39">
        <f t="shared" si="105"/>
        <v>0</v>
      </c>
      <c r="AN201" s="40">
        <f t="shared" si="106"/>
        <v>0</v>
      </c>
      <c r="AO201" s="134">
        <f t="shared" si="107"/>
        <v>0</v>
      </c>
      <c r="AP201" s="17"/>
      <c r="AQ201" s="129"/>
      <c r="AR201" s="130">
        <f t="shared" si="92"/>
        <v>0</v>
      </c>
      <c r="AS201" s="134">
        <f t="shared" si="93"/>
        <v>0</v>
      </c>
      <c r="AT201" s="131">
        <f>+IF($I$7="SI",'INPUTS Y LISTAS'!$B$31,0)</f>
        <v>0</v>
      </c>
      <c r="AU201" s="132"/>
      <c r="AV201" s="130">
        <f t="shared" si="94"/>
        <v>0</v>
      </c>
      <c r="AW201" s="134">
        <f t="shared" si="95"/>
        <v>0</v>
      </c>
      <c r="AX201" s="131">
        <f>+IF($I$7="SI",'INPUTS Y LISTAS'!$B$32,0)</f>
        <v>0</v>
      </c>
      <c r="AY201" s="132"/>
      <c r="AZ201" s="130">
        <f t="shared" si="96"/>
        <v>0</v>
      </c>
      <c r="BA201" s="134">
        <f t="shared" si="97"/>
        <v>0</v>
      </c>
      <c r="BB201" s="131">
        <f>+IF($I$7="SI",'INPUTS Y LISTAS'!$B$33,0)</f>
        <v>0</v>
      </c>
      <c r="BC201" s="132"/>
      <c r="BD201" s="130">
        <f t="shared" si="98"/>
        <v>0</v>
      </c>
      <c r="BE201" s="134">
        <f t="shared" si="99"/>
        <v>0</v>
      </c>
      <c r="BF201" s="136">
        <f t="shared" si="100"/>
        <v>0</v>
      </c>
    </row>
    <row r="202" spans="3:58" ht="15.75" outlineLevel="2" x14ac:dyDescent="0.2">
      <c r="C202" s="14">
        <f t="shared" si="101"/>
        <v>188</v>
      </c>
      <c r="D202" s="73"/>
      <c r="E202" s="69"/>
      <c r="F202" s="70"/>
      <c r="G202" s="71"/>
      <c r="H202" s="71"/>
      <c r="I202" s="71"/>
      <c r="J202" s="71"/>
      <c r="K202" s="72"/>
      <c r="L202" s="86"/>
      <c r="M202" s="15" t="str">
        <f>IF(G202="","",IF(L202="SI",G202*(1+'INPUTS Y LISTAS'!$B$15),'Modelo Estadistico'!G202))</f>
        <v/>
      </c>
      <c r="N202" s="15" t="str">
        <f>IF(H202="","",IF(L202="SI",H202*(1+'INPUTS Y LISTAS'!$B$15),'Modelo Estadistico'!H202))</f>
        <v/>
      </c>
      <c r="O202" s="15" t="str">
        <f>IF(I202="","",IF(L202="SI",I202*(1+'INPUTS Y LISTAS'!$B$15),'Modelo Estadistico'!I202))</f>
        <v/>
      </c>
      <c r="P202" s="15" t="str">
        <f>IF(J202="","",IF(L202="SI",J202*(1+'INPUTS Y LISTAS'!$B$15),'Modelo Estadistico'!J202))</f>
        <v/>
      </c>
      <c r="Q202" s="72"/>
      <c r="R202" s="29" t="str">
        <f t="shared" si="76"/>
        <v/>
      </c>
      <c r="S202" s="15" t="str">
        <f t="shared" si="77"/>
        <v/>
      </c>
      <c r="T202" s="15" t="str">
        <f t="shared" si="102"/>
        <v/>
      </c>
      <c r="U202" s="30" t="str">
        <f t="shared" si="103"/>
        <v/>
      </c>
      <c r="V202" s="28" t="str">
        <f t="shared" si="78"/>
        <v/>
      </c>
      <c r="W202" s="16" t="str">
        <f t="shared" si="79"/>
        <v/>
      </c>
      <c r="X202" s="16" t="str">
        <f t="shared" si="80"/>
        <v/>
      </c>
      <c r="Y202" s="16" t="str">
        <f t="shared" si="81"/>
        <v/>
      </c>
      <c r="Z202" s="28" t="str">
        <f t="shared" si="82"/>
        <v/>
      </c>
      <c r="AA202" s="16" t="str">
        <f t="shared" si="83"/>
        <v/>
      </c>
      <c r="AB202" s="16" t="str">
        <f t="shared" si="84"/>
        <v/>
      </c>
      <c r="AC202" s="16" t="str">
        <f>IF(Y202="Incluir Cotización",#REF!,"")</f>
        <v/>
      </c>
      <c r="AD202" s="66" t="str">
        <f t="shared" si="85"/>
        <v/>
      </c>
      <c r="AE202" s="42" t="str">
        <f t="shared" si="86"/>
        <v/>
      </c>
      <c r="AF202" s="42" t="str">
        <f t="shared" si="87"/>
        <v/>
      </c>
      <c r="AG202" s="42" t="str">
        <f t="shared" si="88"/>
        <v/>
      </c>
      <c r="AH202" s="42" t="str">
        <f t="shared" si="89"/>
        <v/>
      </c>
      <c r="AI202" s="42" t="str">
        <f t="shared" si="90"/>
        <v/>
      </c>
      <c r="AJ202" s="65">
        <f t="shared" si="91"/>
        <v>0</v>
      </c>
      <c r="AK202" s="74"/>
      <c r="AL202" s="41">
        <f t="shared" si="104"/>
        <v>0</v>
      </c>
      <c r="AM202" s="39">
        <f t="shared" si="105"/>
        <v>0</v>
      </c>
      <c r="AN202" s="40">
        <f t="shared" si="106"/>
        <v>0</v>
      </c>
      <c r="AO202" s="134">
        <f t="shared" si="107"/>
        <v>0</v>
      </c>
      <c r="AP202" s="17"/>
      <c r="AQ202" s="129"/>
      <c r="AR202" s="130">
        <f t="shared" si="92"/>
        <v>0</v>
      </c>
      <c r="AS202" s="134">
        <f t="shared" si="93"/>
        <v>0</v>
      </c>
      <c r="AT202" s="131">
        <f>+IF($I$7="SI",'INPUTS Y LISTAS'!$B$31,0)</f>
        <v>0</v>
      </c>
      <c r="AU202" s="132"/>
      <c r="AV202" s="130">
        <f t="shared" si="94"/>
        <v>0</v>
      </c>
      <c r="AW202" s="134">
        <f t="shared" si="95"/>
        <v>0</v>
      </c>
      <c r="AX202" s="131">
        <f>+IF($I$7="SI",'INPUTS Y LISTAS'!$B$32,0)</f>
        <v>0</v>
      </c>
      <c r="AY202" s="132"/>
      <c r="AZ202" s="130">
        <f t="shared" si="96"/>
        <v>0</v>
      </c>
      <c r="BA202" s="134">
        <f t="shared" si="97"/>
        <v>0</v>
      </c>
      <c r="BB202" s="131">
        <f>+IF($I$7="SI",'INPUTS Y LISTAS'!$B$33,0)</f>
        <v>0</v>
      </c>
      <c r="BC202" s="132"/>
      <c r="BD202" s="130">
        <f t="shared" si="98"/>
        <v>0</v>
      </c>
      <c r="BE202" s="134">
        <f t="shared" si="99"/>
        <v>0</v>
      </c>
      <c r="BF202" s="136">
        <f t="shared" si="100"/>
        <v>0</v>
      </c>
    </row>
    <row r="203" spans="3:58" ht="15.75" outlineLevel="2" x14ac:dyDescent="0.2">
      <c r="C203" s="14">
        <f t="shared" si="101"/>
        <v>189</v>
      </c>
      <c r="D203" s="73"/>
      <c r="E203" s="69"/>
      <c r="F203" s="70"/>
      <c r="G203" s="71"/>
      <c r="H203" s="71"/>
      <c r="I203" s="71"/>
      <c r="J203" s="71"/>
      <c r="K203" s="72"/>
      <c r="L203" s="86"/>
      <c r="M203" s="15" t="str">
        <f>IF(G203="","",IF(L203="SI",G203*(1+'INPUTS Y LISTAS'!$B$15),'Modelo Estadistico'!G203))</f>
        <v/>
      </c>
      <c r="N203" s="15" t="str">
        <f>IF(H203="","",IF(L203="SI",H203*(1+'INPUTS Y LISTAS'!$B$15),'Modelo Estadistico'!H203))</f>
        <v/>
      </c>
      <c r="O203" s="15" t="str">
        <f>IF(I203="","",IF(L203="SI",I203*(1+'INPUTS Y LISTAS'!$B$15),'Modelo Estadistico'!I203))</f>
        <v/>
      </c>
      <c r="P203" s="15" t="str">
        <f>IF(J203="","",IF(L203="SI",J203*(1+'INPUTS Y LISTAS'!$B$15),'Modelo Estadistico'!J203))</f>
        <v/>
      </c>
      <c r="Q203" s="72"/>
      <c r="R203" s="29" t="str">
        <f t="shared" si="76"/>
        <v/>
      </c>
      <c r="S203" s="15" t="str">
        <f t="shared" si="77"/>
        <v/>
      </c>
      <c r="T203" s="15" t="str">
        <f t="shared" si="102"/>
        <v/>
      </c>
      <c r="U203" s="30" t="str">
        <f t="shared" si="103"/>
        <v/>
      </c>
      <c r="V203" s="28" t="str">
        <f t="shared" si="78"/>
        <v/>
      </c>
      <c r="W203" s="16" t="str">
        <f t="shared" si="79"/>
        <v/>
      </c>
      <c r="X203" s="16" t="str">
        <f t="shared" si="80"/>
        <v/>
      </c>
      <c r="Y203" s="16" t="str">
        <f t="shared" si="81"/>
        <v/>
      </c>
      <c r="Z203" s="28" t="str">
        <f t="shared" si="82"/>
        <v/>
      </c>
      <c r="AA203" s="16" t="str">
        <f t="shared" si="83"/>
        <v/>
      </c>
      <c r="AB203" s="16" t="str">
        <f t="shared" si="84"/>
        <v/>
      </c>
      <c r="AC203" s="16" t="str">
        <f>IF(Y203="Incluir Cotización",#REF!,"")</f>
        <v/>
      </c>
      <c r="AD203" s="66" t="str">
        <f t="shared" si="85"/>
        <v/>
      </c>
      <c r="AE203" s="42" t="str">
        <f t="shared" si="86"/>
        <v/>
      </c>
      <c r="AF203" s="42" t="str">
        <f t="shared" si="87"/>
        <v/>
      </c>
      <c r="AG203" s="42" t="str">
        <f t="shared" si="88"/>
        <v/>
      </c>
      <c r="AH203" s="42" t="str">
        <f t="shared" si="89"/>
        <v/>
      </c>
      <c r="AI203" s="42" t="str">
        <f t="shared" si="90"/>
        <v/>
      </c>
      <c r="AJ203" s="65">
        <f t="shared" si="91"/>
        <v>0</v>
      </c>
      <c r="AK203" s="74"/>
      <c r="AL203" s="41">
        <f t="shared" si="104"/>
        <v>0</v>
      </c>
      <c r="AM203" s="39">
        <f t="shared" si="105"/>
        <v>0</v>
      </c>
      <c r="AN203" s="40">
        <f t="shared" si="106"/>
        <v>0</v>
      </c>
      <c r="AO203" s="134">
        <f t="shared" si="107"/>
        <v>0</v>
      </c>
      <c r="AP203" s="17"/>
      <c r="AQ203" s="129"/>
      <c r="AR203" s="130">
        <f t="shared" si="92"/>
        <v>0</v>
      </c>
      <c r="AS203" s="134">
        <f t="shared" si="93"/>
        <v>0</v>
      </c>
      <c r="AT203" s="131">
        <f>+IF($I$7="SI",'INPUTS Y LISTAS'!$B$31,0)</f>
        <v>0</v>
      </c>
      <c r="AU203" s="132"/>
      <c r="AV203" s="130">
        <f t="shared" si="94"/>
        <v>0</v>
      </c>
      <c r="AW203" s="134">
        <f t="shared" si="95"/>
        <v>0</v>
      </c>
      <c r="AX203" s="131">
        <f>+IF($I$7="SI",'INPUTS Y LISTAS'!$B$32,0)</f>
        <v>0</v>
      </c>
      <c r="AY203" s="132"/>
      <c r="AZ203" s="130">
        <f t="shared" si="96"/>
        <v>0</v>
      </c>
      <c r="BA203" s="134">
        <f t="shared" si="97"/>
        <v>0</v>
      </c>
      <c r="BB203" s="131">
        <f>+IF($I$7="SI",'INPUTS Y LISTAS'!$B$33,0)</f>
        <v>0</v>
      </c>
      <c r="BC203" s="132"/>
      <c r="BD203" s="130">
        <f t="shared" si="98"/>
        <v>0</v>
      </c>
      <c r="BE203" s="134">
        <f t="shared" si="99"/>
        <v>0</v>
      </c>
      <c r="BF203" s="136">
        <f t="shared" si="100"/>
        <v>0</v>
      </c>
    </row>
    <row r="204" spans="3:58" ht="15.75" outlineLevel="2" x14ac:dyDescent="0.2">
      <c r="C204" s="14">
        <f t="shared" si="101"/>
        <v>190</v>
      </c>
      <c r="D204" s="73"/>
      <c r="E204" s="69"/>
      <c r="F204" s="70"/>
      <c r="G204" s="71"/>
      <c r="H204" s="71"/>
      <c r="I204" s="71"/>
      <c r="J204" s="71"/>
      <c r="K204" s="72"/>
      <c r="L204" s="86"/>
      <c r="M204" s="15" t="str">
        <f>IF(G204="","",IF(L204="SI",G204*(1+'INPUTS Y LISTAS'!$B$15),'Modelo Estadistico'!G204))</f>
        <v/>
      </c>
      <c r="N204" s="15" t="str">
        <f>IF(H204="","",IF(L204="SI",H204*(1+'INPUTS Y LISTAS'!$B$15),'Modelo Estadistico'!H204))</f>
        <v/>
      </c>
      <c r="O204" s="15" t="str">
        <f>IF(I204="","",IF(L204="SI",I204*(1+'INPUTS Y LISTAS'!$B$15),'Modelo Estadistico'!I204))</f>
        <v/>
      </c>
      <c r="P204" s="15" t="str">
        <f>IF(J204="","",IF(L204="SI",J204*(1+'INPUTS Y LISTAS'!$B$15),'Modelo Estadistico'!J204))</f>
        <v/>
      </c>
      <c r="Q204" s="72"/>
      <c r="R204" s="29" t="str">
        <f t="shared" si="76"/>
        <v/>
      </c>
      <c r="S204" s="15" t="str">
        <f t="shared" si="77"/>
        <v/>
      </c>
      <c r="T204" s="15" t="str">
        <f t="shared" si="102"/>
        <v/>
      </c>
      <c r="U204" s="30" t="str">
        <f t="shared" si="103"/>
        <v/>
      </c>
      <c r="V204" s="28" t="str">
        <f t="shared" si="78"/>
        <v/>
      </c>
      <c r="W204" s="16" t="str">
        <f t="shared" si="79"/>
        <v/>
      </c>
      <c r="X204" s="16" t="str">
        <f t="shared" si="80"/>
        <v/>
      </c>
      <c r="Y204" s="16" t="str">
        <f t="shared" si="81"/>
        <v/>
      </c>
      <c r="Z204" s="28" t="str">
        <f t="shared" si="82"/>
        <v/>
      </c>
      <c r="AA204" s="16" t="str">
        <f t="shared" si="83"/>
        <v/>
      </c>
      <c r="AB204" s="16" t="str">
        <f t="shared" si="84"/>
        <v/>
      </c>
      <c r="AC204" s="16" t="str">
        <f>IF(Y204="Incluir Cotización",#REF!,"")</f>
        <v/>
      </c>
      <c r="AD204" s="66" t="str">
        <f t="shared" si="85"/>
        <v/>
      </c>
      <c r="AE204" s="42" t="str">
        <f t="shared" si="86"/>
        <v/>
      </c>
      <c r="AF204" s="42" t="str">
        <f t="shared" si="87"/>
        <v/>
      </c>
      <c r="AG204" s="42" t="str">
        <f t="shared" si="88"/>
        <v/>
      </c>
      <c r="AH204" s="42" t="str">
        <f t="shared" si="89"/>
        <v/>
      </c>
      <c r="AI204" s="42" t="str">
        <f t="shared" si="90"/>
        <v/>
      </c>
      <c r="AJ204" s="65">
        <f t="shared" si="91"/>
        <v>0</v>
      </c>
      <c r="AK204" s="74"/>
      <c r="AL204" s="41">
        <f t="shared" si="104"/>
        <v>0</v>
      </c>
      <c r="AM204" s="39">
        <f t="shared" si="105"/>
        <v>0</v>
      </c>
      <c r="AN204" s="40">
        <f t="shared" si="106"/>
        <v>0</v>
      </c>
      <c r="AO204" s="134">
        <f t="shared" si="107"/>
        <v>0</v>
      </c>
      <c r="AP204" s="17"/>
      <c r="AQ204" s="129"/>
      <c r="AR204" s="130">
        <f t="shared" si="92"/>
        <v>0</v>
      </c>
      <c r="AS204" s="134">
        <f t="shared" si="93"/>
        <v>0</v>
      </c>
      <c r="AT204" s="131">
        <f>+IF($I$7="SI",'INPUTS Y LISTAS'!$B$31,0)</f>
        <v>0</v>
      </c>
      <c r="AU204" s="132"/>
      <c r="AV204" s="130">
        <f t="shared" si="94"/>
        <v>0</v>
      </c>
      <c r="AW204" s="134">
        <f t="shared" si="95"/>
        <v>0</v>
      </c>
      <c r="AX204" s="131">
        <f>+IF($I$7="SI",'INPUTS Y LISTAS'!$B$32,0)</f>
        <v>0</v>
      </c>
      <c r="AY204" s="132"/>
      <c r="AZ204" s="130">
        <f t="shared" si="96"/>
        <v>0</v>
      </c>
      <c r="BA204" s="134">
        <f t="shared" si="97"/>
        <v>0</v>
      </c>
      <c r="BB204" s="131">
        <f>+IF($I$7="SI",'INPUTS Y LISTAS'!$B$33,0)</f>
        <v>0</v>
      </c>
      <c r="BC204" s="132"/>
      <c r="BD204" s="130">
        <f t="shared" si="98"/>
        <v>0</v>
      </c>
      <c r="BE204" s="134">
        <f t="shared" si="99"/>
        <v>0</v>
      </c>
      <c r="BF204" s="136">
        <f t="shared" si="100"/>
        <v>0</v>
      </c>
    </row>
    <row r="205" spans="3:58" ht="15.75" outlineLevel="2" x14ac:dyDescent="0.2">
      <c r="C205" s="14">
        <f t="shared" si="101"/>
        <v>191</v>
      </c>
      <c r="D205" s="73"/>
      <c r="E205" s="69"/>
      <c r="F205" s="70"/>
      <c r="G205" s="71"/>
      <c r="H205" s="71"/>
      <c r="I205" s="71"/>
      <c r="J205" s="71"/>
      <c r="K205" s="72"/>
      <c r="L205" s="86"/>
      <c r="M205" s="15" t="str">
        <f>IF(G205="","",IF(L205="SI",G205*(1+'INPUTS Y LISTAS'!$B$15),'Modelo Estadistico'!G205))</f>
        <v/>
      </c>
      <c r="N205" s="15" t="str">
        <f>IF(H205="","",IF(L205="SI",H205*(1+'INPUTS Y LISTAS'!$B$15),'Modelo Estadistico'!H205))</f>
        <v/>
      </c>
      <c r="O205" s="15" t="str">
        <f>IF(I205="","",IF(L205="SI",I205*(1+'INPUTS Y LISTAS'!$B$15),'Modelo Estadistico'!I205))</f>
        <v/>
      </c>
      <c r="P205" s="15" t="str">
        <f>IF(J205="","",IF(L205="SI",J205*(1+'INPUTS Y LISTAS'!$B$15),'Modelo Estadistico'!J205))</f>
        <v/>
      </c>
      <c r="Q205" s="72"/>
      <c r="R205" s="29" t="str">
        <f t="shared" si="76"/>
        <v/>
      </c>
      <c r="S205" s="15" t="str">
        <f t="shared" si="77"/>
        <v/>
      </c>
      <c r="T205" s="15" t="str">
        <f t="shared" si="102"/>
        <v/>
      </c>
      <c r="U205" s="30" t="str">
        <f t="shared" si="103"/>
        <v/>
      </c>
      <c r="V205" s="28" t="str">
        <f t="shared" si="78"/>
        <v/>
      </c>
      <c r="W205" s="16" t="str">
        <f t="shared" si="79"/>
        <v/>
      </c>
      <c r="X205" s="16" t="str">
        <f t="shared" si="80"/>
        <v/>
      </c>
      <c r="Y205" s="16" t="str">
        <f t="shared" si="81"/>
        <v/>
      </c>
      <c r="Z205" s="28" t="str">
        <f t="shared" si="82"/>
        <v/>
      </c>
      <c r="AA205" s="16" t="str">
        <f t="shared" si="83"/>
        <v/>
      </c>
      <c r="AB205" s="16" t="str">
        <f t="shared" si="84"/>
        <v/>
      </c>
      <c r="AC205" s="16" t="str">
        <f>IF(Y205="Incluir Cotización",#REF!,"")</f>
        <v/>
      </c>
      <c r="AD205" s="66" t="str">
        <f t="shared" si="85"/>
        <v/>
      </c>
      <c r="AE205" s="42" t="str">
        <f t="shared" si="86"/>
        <v/>
      </c>
      <c r="AF205" s="42" t="str">
        <f t="shared" si="87"/>
        <v/>
      </c>
      <c r="AG205" s="42" t="str">
        <f t="shared" si="88"/>
        <v/>
      </c>
      <c r="AH205" s="42" t="str">
        <f t="shared" si="89"/>
        <v/>
      </c>
      <c r="AI205" s="42" t="str">
        <f t="shared" si="90"/>
        <v/>
      </c>
      <c r="AJ205" s="65">
        <f t="shared" si="91"/>
        <v>0</v>
      </c>
      <c r="AK205" s="74"/>
      <c r="AL205" s="41">
        <f t="shared" si="104"/>
        <v>0</v>
      </c>
      <c r="AM205" s="39">
        <f t="shared" si="105"/>
        <v>0</v>
      </c>
      <c r="AN205" s="40">
        <f t="shared" si="106"/>
        <v>0</v>
      </c>
      <c r="AO205" s="134">
        <f t="shared" si="107"/>
        <v>0</v>
      </c>
      <c r="AP205" s="17"/>
      <c r="AQ205" s="129"/>
      <c r="AR205" s="130">
        <f t="shared" si="92"/>
        <v>0</v>
      </c>
      <c r="AS205" s="134">
        <f t="shared" si="93"/>
        <v>0</v>
      </c>
      <c r="AT205" s="131">
        <f>+IF($I$7="SI",'INPUTS Y LISTAS'!$B$31,0)</f>
        <v>0</v>
      </c>
      <c r="AU205" s="132"/>
      <c r="AV205" s="130">
        <f t="shared" si="94"/>
        <v>0</v>
      </c>
      <c r="AW205" s="134">
        <f t="shared" si="95"/>
        <v>0</v>
      </c>
      <c r="AX205" s="131">
        <f>+IF($I$7="SI",'INPUTS Y LISTAS'!$B$32,0)</f>
        <v>0</v>
      </c>
      <c r="AY205" s="132"/>
      <c r="AZ205" s="130">
        <f t="shared" si="96"/>
        <v>0</v>
      </c>
      <c r="BA205" s="134">
        <f t="shared" si="97"/>
        <v>0</v>
      </c>
      <c r="BB205" s="131">
        <f>+IF($I$7="SI",'INPUTS Y LISTAS'!$B$33,0)</f>
        <v>0</v>
      </c>
      <c r="BC205" s="132"/>
      <c r="BD205" s="130">
        <f t="shared" si="98"/>
        <v>0</v>
      </c>
      <c r="BE205" s="134">
        <f t="shared" si="99"/>
        <v>0</v>
      </c>
      <c r="BF205" s="136">
        <f t="shared" si="100"/>
        <v>0</v>
      </c>
    </row>
    <row r="206" spans="3:58" ht="15.75" outlineLevel="2" x14ac:dyDescent="0.2">
      <c r="C206" s="14">
        <f t="shared" si="101"/>
        <v>192</v>
      </c>
      <c r="D206" s="73"/>
      <c r="E206" s="69"/>
      <c r="F206" s="70"/>
      <c r="G206" s="71"/>
      <c r="H206" s="71"/>
      <c r="I206" s="71"/>
      <c r="J206" s="71"/>
      <c r="K206" s="72"/>
      <c r="L206" s="86"/>
      <c r="M206" s="15" t="str">
        <f>IF(G206="","",IF(L206="SI",G206*(1+'INPUTS Y LISTAS'!$B$15),'Modelo Estadistico'!G206))</f>
        <v/>
      </c>
      <c r="N206" s="15" t="str">
        <f>IF(H206="","",IF(L206="SI",H206*(1+'INPUTS Y LISTAS'!$B$15),'Modelo Estadistico'!H206))</f>
        <v/>
      </c>
      <c r="O206" s="15" t="str">
        <f>IF(I206="","",IF(L206="SI",I206*(1+'INPUTS Y LISTAS'!$B$15),'Modelo Estadistico'!I206))</f>
        <v/>
      </c>
      <c r="P206" s="15" t="str">
        <f>IF(J206="","",IF(L206="SI",J206*(1+'INPUTS Y LISTAS'!$B$15),'Modelo Estadistico'!J206))</f>
        <v/>
      </c>
      <c r="Q206" s="72"/>
      <c r="R206" s="29" t="str">
        <f t="shared" si="76"/>
        <v/>
      </c>
      <c r="S206" s="15" t="str">
        <f t="shared" si="77"/>
        <v/>
      </c>
      <c r="T206" s="15" t="str">
        <f t="shared" si="102"/>
        <v/>
      </c>
      <c r="U206" s="30" t="str">
        <f t="shared" si="103"/>
        <v/>
      </c>
      <c r="V206" s="28" t="str">
        <f t="shared" si="78"/>
        <v/>
      </c>
      <c r="W206" s="16" t="str">
        <f t="shared" si="79"/>
        <v/>
      </c>
      <c r="X206" s="16" t="str">
        <f t="shared" si="80"/>
        <v/>
      </c>
      <c r="Y206" s="16" t="str">
        <f t="shared" si="81"/>
        <v/>
      </c>
      <c r="Z206" s="28" t="str">
        <f t="shared" si="82"/>
        <v/>
      </c>
      <c r="AA206" s="16" t="str">
        <f t="shared" si="83"/>
        <v/>
      </c>
      <c r="AB206" s="16" t="str">
        <f t="shared" si="84"/>
        <v/>
      </c>
      <c r="AC206" s="16" t="str">
        <f>IF(Y206="Incluir Cotización",#REF!,"")</f>
        <v/>
      </c>
      <c r="AD206" s="66" t="str">
        <f t="shared" si="85"/>
        <v/>
      </c>
      <c r="AE206" s="42" t="str">
        <f t="shared" si="86"/>
        <v/>
      </c>
      <c r="AF206" s="42" t="str">
        <f t="shared" si="87"/>
        <v/>
      </c>
      <c r="AG206" s="42" t="str">
        <f t="shared" si="88"/>
        <v/>
      </c>
      <c r="AH206" s="42" t="str">
        <f t="shared" si="89"/>
        <v/>
      </c>
      <c r="AI206" s="42" t="str">
        <f t="shared" si="90"/>
        <v/>
      </c>
      <c r="AJ206" s="65">
        <f t="shared" si="91"/>
        <v>0</v>
      </c>
      <c r="AK206" s="74"/>
      <c r="AL206" s="41">
        <f t="shared" si="104"/>
        <v>0</v>
      </c>
      <c r="AM206" s="39">
        <f t="shared" si="105"/>
        <v>0</v>
      </c>
      <c r="AN206" s="40">
        <f t="shared" si="106"/>
        <v>0</v>
      </c>
      <c r="AO206" s="134">
        <f t="shared" si="107"/>
        <v>0</v>
      </c>
      <c r="AP206" s="17"/>
      <c r="AQ206" s="129"/>
      <c r="AR206" s="130">
        <f t="shared" si="92"/>
        <v>0</v>
      </c>
      <c r="AS206" s="134">
        <f t="shared" si="93"/>
        <v>0</v>
      </c>
      <c r="AT206" s="131">
        <f>+IF($I$7="SI",'INPUTS Y LISTAS'!$B$31,0)</f>
        <v>0</v>
      </c>
      <c r="AU206" s="132"/>
      <c r="AV206" s="130">
        <f t="shared" si="94"/>
        <v>0</v>
      </c>
      <c r="AW206" s="134">
        <f t="shared" si="95"/>
        <v>0</v>
      </c>
      <c r="AX206" s="131">
        <f>+IF($I$7="SI",'INPUTS Y LISTAS'!$B$32,0)</f>
        <v>0</v>
      </c>
      <c r="AY206" s="132"/>
      <c r="AZ206" s="130">
        <f t="shared" si="96"/>
        <v>0</v>
      </c>
      <c r="BA206" s="134">
        <f t="shared" si="97"/>
        <v>0</v>
      </c>
      <c r="BB206" s="131">
        <f>+IF($I$7="SI",'INPUTS Y LISTAS'!$B$33,0)</f>
        <v>0</v>
      </c>
      <c r="BC206" s="132"/>
      <c r="BD206" s="130">
        <f t="shared" si="98"/>
        <v>0</v>
      </c>
      <c r="BE206" s="134">
        <f t="shared" si="99"/>
        <v>0</v>
      </c>
      <c r="BF206" s="136">
        <f t="shared" si="100"/>
        <v>0</v>
      </c>
    </row>
    <row r="207" spans="3:58" ht="15.75" outlineLevel="2" x14ac:dyDescent="0.2">
      <c r="C207" s="14">
        <f t="shared" si="101"/>
        <v>193</v>
      </c>
      <c r="D207" s="73"/>
      <c r="E207" s="69"/>
      <c r="F207" s="70"/>
      <c r="G207" s="71"/>
      <c r="H207" s="71"/>
      <c r="I207" s="71"/>
      <c r="J207" s="71"/>
      <c r="K207" s="72"/>
      <c r="L207" s="86"/>
      <c r="M207" s="15" t="str">
        <f>IF(G207="","",IF(L207="SI",G207*(1+'INPUTS Y LISTAS'!$B$15),'Modelo Estadistico'!G207))</f>
        <v/>
      </c>
      <c r="N207" s="15" t="str">
        <f>IF(H207="","",IF(L207="SI",H207*(1+'INPUTS Y LISTAS'!$B$15),'Modelo Estadistico'!H207))</f>
        <v/>
      </c>
      <c r="O207" s="15" t="str">
        <f>IF(I207="","",IF(L207="SI",I207*(1+'INPUTS Y LISTAS'!$B$15),'Modelo Estadistico'!I207))</f>
        <v/>
      </c>
      <c r="P207" s="15" t="str">
        <f>IF(J207="","",IF(L207="SI",J207*(1+'INPUTS Y LISTAS'!$B$15),'Modelo Estadistico'!J207))</f>
        <v/>
      </c>
      <c r="Q207" s="72"/>
      <c r="R207" s="29" t="str">
        <f t="shared" ref="R207:R270" si="108">IFERROR(AVERAGE(M207:P207),"")</f>
        <v/>
      </c>
      <c r="S207" s="15" t="str">
        <f t="shared" ref="S207:S270" si="109">IFERROR(STDEV(M207:P207),"")</f>
        <v/>
      </c>
      <c r="T207" s="15" t="str">
        <f t="shared" si="102"/>
        <v/>
      </c>
      <c r="U207" s="30" t="str">
        <f t="shared" si="103"/>
        <v/>
      </c>
      <c r="V207" s="28" t="str">
        <f t="shared" ref="V207:V270" si="110">IF(M207="","",IF(COUNT($M207:$P207)=1,"Incluir Cotización",IF(OR(M207&lt;$T207,M207&gt;$U207),"Excluir Cotización","Incluir Cotización")))</f>
        <v/>
      </c>
      <c r="W207" s="16" t="str">
        <f t="shared" ref="W207:W270" si="111">IF(N207="","",IF(COUNT($M207:$P207)=1,"Incluir Cotización",IF(OR(N207&lt;$T207,N207&gt;$U207),"Excluir Cotización","Incluir Cotización")))</f>
        <v/>
      </c>
      <c r="X207" s="16" t="str">
        <f t="shared" ref="X207:X270" si="112">IF(O207="","",IF(COUNT($M207:$P207)=1,"Incluir Cotización",IF(OR(O207&lt;$T207,O207&gt;$U207),"Excluir Cotización","Incluir Cotización")))</f>
        <v/>
      </c>
      <c r="Y207" s="16" t="str">
        <f t="shared" ref="Y207:Y270" si="113">IF(P207="","",IF(COUNT($M207:$P207)=1,"Incluir Cotización",IF(OR(P207&lt;$T207,P207&gt;$U207),"Excluir Cotización","Incluir Cotización")))</f>
        <v/>
      </c>
      <c r="Z207" s="28" t="str">
        <f t="shared" ref="Z207:Z270" si="114">IF(V207="Incluir Cotización",$M207,"")</f>
        <v/>
      </c>
      <c r="AA207" s="16" t="str">
        <f t="shared" ref="AA207:AA270" si="115">IF(W207="Incluir Cotización",$N207,"")</f>
        <v/>
      </c>
      <c r="AB207" s="16" t="str">
        <f t="shared" ref="AB207:AB270" si="116">IF(X207="Incluir Cotización",$O207,"")</f>
        <v/>
      </c>
      <c r="AC207" s="16" t="str">
        <f>IF(Y207="Incluir Cotización",#REF!,"")</f>
        <v/>
      </c>
      <c r="AD207" s="66" t="str">
        <f t="shared" ref="AD207:AD270" si="117">IFERROR(AVERAGE(M207:P207),"")</f>
        <v/>
      </c>
      <c r="AE207" s="42" t="str">
        <f t="shared" ref="AE207:AE270" si="118">IFERROR(AVERAGE(Z207:AC207),"")</f>
        <v/>
      </c>
      <c r="AF207" s="42" t="str">
        <f t="shared" ref="AF207:AF270" si="119">IFERROR(MEDIAN(Z207:AC207),"")</f>
        <v/>
      </c>
      <c r="AG207" s="42" t="str">
        <f t="shared" ref="AG207:AG270" si="120">IFERROR(GEOMEAN(Z207:AC207),"")</f>
        <v/>
      </c>
      <c r="AH207" s="42" t="str">
        <f t="shared" ref="AH207:AH270" si="121">IFERROR(TRIMMEAN(Z207:AC207,$AH$10),"")</f>
        <v/>
      </c>
      <c r="AI207" s="42" t="str">
        <f t="shared" ref="AI207:AI270" si="122">IFERROR(HARMEAN(Z207:AC207),"")</f>
        <v/>
      </c>
      <c r="AJ207" s="65">
        <f t="shared" si="91"/>
        <v>0</v>
      </c>
      <c r="AK207" s="74"/>
      <c r="AL207" s="41">
        <f t="shared" si="104"/>
        <v>0</v>
      </c>
      <c r="AM207" s="39">
        <f t="shared" si="105"/>
        <v>0</v>
      </c>
      <c r="AN207" s="40">
        <f t="shared" si="106"/>
        <v>0</v>
      </c>
      <c r="AO207" s="134">
        <f t="shared" si="107"/>
        <v>0</v>
      </c>
      <c r="AP207" s="17"/>
      <c r="AQ207" s="129"/>
      <c r="AR207" s="130">
        <f t="shared" si="92"/>
        <v>0</v>
      </c>
      <c r="AS207" s="134">
        <f t="shared" si="93"/>
        <v>0</v>
      </c>
      <c r="AT207" s="131">
        <f>+IF($I$7="SI",'INPUTS Y LISTAS'!$B$31,0)</f>
        <v>0</v>
      </c>
      <c r="AU207" s="132"/>
      <c r="AV207" s="130">
        <f t="shared" si="94"/>
        <v>0</v>
      </c>
      <c r="AW207" s="134">
        <f t="shared" si="95"/>
        <v>0</v>
      </c>
      <c r="AX207" s="131">
        <f>+IF($I$7="SI",'INPUTS Y LISTAS'!$B$32,0)</f>
        <v>0</v>
      </c>
      <c r="AY207" s="132"/>
      <c r="AZ207" s="130">
        <f t="shared" si="96"/>
        <v>0</v>
      </c>
      <c r="BA207" s="134">
        <f t="shared" si="97"/>
        <v>0</v>
      </c>
      <c r="BB207" s="131">
        <f>+IF($I$7="SI",'INPUTS Y LISTAS'!$B$33,0)</f>
        <v>0</v>
      </c>
      <c r="BC207" s="132"/>
      <c r="BD207" s="130">
        <f t="shared" si="98"/>
        <v>0</v>
      </c>
      <c r="BE207" s="134">
        <f t="shared" si="99"/>
        <v>0</v>
      </c>
      <c r="BF207" s="136">
        <f t="shared" si="100"/>
        <v>0</v>
      </c>
    </row>
    <row r="208" spans="3:58" ht="15.75" outlineLevel="2" x14ac:dyDescent="0.2">
      <c r="C208" s="14">
        <f t="shared" si="101"/>
        <v>194</v>
      </c>
      <c r="D208" s="73"/>
      <c r="E208" s="69"/>
      <c r="F208" s="70"/>
      <c r="G208" s="71"/>
      <c r="H208" s="71"/>
      <c r="I208" s="71"/>
      <c r="J208" s="71"/>
      <c r="K208" s="72"/>
      <c r="L208" s="86"/>
      <c r="M208" s="15" t="str">
        <f>IF(G208="","",IF(L208="SI",G208*(1+'INPUTS Y LISTAS'!$B$15),'Modelo Estadistico'!G208))</f>
        <v/>
      </c>
      <c r="N208" s="15" t="str">
        <f>IF(H208="","",IF(L208="SI",H208*(1+'INPUTS Y LISTAS'!$B$15),'Modelo Estadistico'!H208))</f>
        <v/>
      </c>
      <c r="O208" s="15" t="str">
        <f>IF(I208="","",IF(L208="SI",I208*(1+'INPUTS Y LISTAS'!$B$15),'Modelo Estadistico'!I208))</f>
        <v/>
      </c>
      <c r="P208" s="15" t="str">
        <f>IF(J208="","",IF(L208="SI",J208*(1+'INPUTS Y LISTAS'!$B$15),'Modelo Estadistico'!J208))</f>
        <v/>
      </c>
      <c r="Q208" s="72"/>
      <c r="R208" s="29" t="str">
        <f t="shared" si="108"/>
        <v/>
      </c>
      <c r="S208" s="15" t="str">
        <f t="shared" si="109"/>
        <v/>
      </c>
      <c r="T208" s="15" t="str">
        <f t="shared" si="102"/>
        <v/>
      </c>
      <c r="U208" s="30" t="str">
        <f t="shared" si="103"/>
        <v/>
      </c>
      <c r="V208" s="28" t="str">
        <f t="shared" si="110"/>
        <v/>
      </c>
      <c r="W208" s="16" t="str">
        <f t="shared" si="111"/>
        <v/>
      </c>
      <c r="X208" s="16" t="str">
        <f t="shared" si="112"/>
        <v/>
      </c>
      <c r="Y208" s="16" t="str">
        <f t="shared" si="113"/>
        <v/>
      </c>
      <c r="Z208" s="28" t="str">
        <f t="shared" si="114"/>
        <v/>
      </c>
      <c r="AA208" s="16" t="str">
        <f t="shared" si="115"/>
        <v/>
      </c>
      <c r="AB208" s="16" t="str">
        <f t="shared" si="116"/>
        <v/>
      </c>
      <c r="AC208" s="16" t="str">
        <f>IF(Y208="Incluir Cotización",#REF!,"")</f>
        <v/>
      </c>
      <c r="AD208" s="66" t="str">
        <f t="shared" si="117"/>
        <v/>
      </c>
      <c r="AE208" s="42" t="str">
        <f t="shared" si="118"/>
        <v/>
      </c>
      <c r="AF208" s="42" t="str">
        <f t="shared" si="119"/>
        <v/>
      </c>
      <c r="AG208" s="42" t="str">
        <f t="shared" si="120"/>
        <v/>
      </c>
      <c r="AH208" s="42" t="str">
        <f t="shared" si="121"/>
        <v/>
      </c>
      <c r="AI208" s="42" t="str">
        <f t="shared" si="122"/>
        <v/>
      </c>
      <c r="AJ208" s="65">
        <f t="shared" ref="AJ208:AJ271" si="123">IFERROR(MIN(AE208:AG208),0)</f>
        <v>0</v>
      </c>
      <c r="AK208" s="74"/>
      <c r="AL208" s="41">
        <f t="shared" si="104"/>
        <v>0</v>
      </c>
      <c r="AM208" s="39">
        <f t="shared" si="105"/>
        <v>0</v>
      </c>
      <c r="AN208" s="40">
        <f t="shared" si="106"/>
        <v>0</v>
      </c>
      <c r="AO208" s="134">
        <f t="shared" si="107"/>
        <v>0</v>
      </c>
      <c r="AP208" s="17"/>
      <c r="AQ208" s="129"/>
      <c r="AR208" s="130">
        <f t="shared" ref="AR208:AR271" si="124">+AJ208</f>
        <v>0</v>
      </c>
      <c r="AS208" s="134">
        <f t="shared" ref="AS208:AS271" si="125">+AR208*AQ208</f>
        <v>0</v>
      </c>
      <c r="AT208" s="131">
        <f>+IF($I$7="SI",'INPUTS Y LISTAS'!$B$31,0)</f>
        <v>0</v>
      </c>
      <c r="AU208" s="132"/>
      <c r="AV208" s="130">
        <f t="shared" ref="AV208:AV271" si="126">+AR208*(1+AT208)</f>
        <v>0</v>
      </c>
      <c r="AW208" s="134">
        <f t="shared" ref="AW208:AW271" si="127">+AV208*AU208</f>
        <v>0</v>
      </c>
      <c r="AX208" s="131">
        <f>+IF($I$7="SI",'INPUTS Y LISTAS'!$B$32,0)</f>
        <v>0</v>
      </c>
      <c r="AY208" s="132"/>
      <c r="AZ208" s="130">
        <f t="shared" ref="AZ208:AZ271" si="128">+AV208*(1+AX208)</f>
        <v>0</v>
      </c>
      <c r="BA208" s="134">
        <f t="shared" ref="BA208:BA271" si="129">+AZ208*AY208</f>
        <v>0</v>
      </c>
      <c r="BB208" s="131">
        <f>+IF($I$7="SI",'INPUTS Y LISTAS'!$B$33,0)</f>
        <v>0</v>
      </c>
      <c r="BC208" s="132"/>
      <c r="BD208" s="130">
        <f t="shared" ref="BD208:BD271" si="130">+AZ208*(1+BB208)</f>
        <v>0</v>
      </c>
      <c r="BE208" s="134">
        <f t="shared" ref="BE208:BE271" si="131">+BD208*BC208</f>
        <v>0</v>
      </c>
      <c r="BF208" s="136">
        <f t="shared" ref="BF208:BF271" si="132">+AS208+AW208+BA208+BE208</f>
        <v>0</v>
      </c>
    </row>
    <row r="209" spans="3:58" ht="15.75" outlineLevel="2" x14ac:dyDescent="0.2">
      <c r="C209" s="14">
        <f t="shared" si="101"/>
        <v>195</v>
      </c>
      <c r="D209" s="73"/>
      <c r="E209" s="69"/>
      <c r="F209" s="70"/>
      <c r="G209" s="71"/>
      <c r="H209" s="71"/>
      <c r="I209" s="71"/>
      <c r="J209" s="71"/>
      <c r="K209" s="72"/>
      <c r="L209" s="86"/>
      <c r="M209" s="15" t="str">
        <f>IF(G209="","",IF(L209="SI",G209*(1+'INPUTS Y LISTAS'!$B$15),'Modelo Estadistico'!G209))</f>
        <v/>
      </c>
      <c r="N209" s="15" t="str">
        <f>IF(H209="","",IF(L209="SI",H209*(1+'INPUTS Y LISTAS'!$B$15),'Modelo Estadistico'!H209))</f>
        <v/>
      </c>
      <c r="O209" s="15" t="str">
        <f>IF(I209="","",IF(L209="SI",I209*(1+'INPUTS Y LISTAS'!$B$15),'Modelo Estadistico'!I209))</f>
        <v/>
      </c>
      <c r="P209" s="15" t="str">
        <f>IF(J209="","",IF(L209="SI",J209*(1+'INPUTS Y LISTAS'!$B$15),'Modelo Estadistico'!J209))</f>
        <v/>
      </c>
      <c r="Q209" s="72"/>
      <c r="R209" s="29" t="str">
        <f t="shared" si="108"/>
        <v/>
      </c>
      <c r="S209" s="15" t="str">
        <f t="shared" si="109"/>
        <v/>
      </c>
      <c r="T209" s="15" t="str">
        <f t="shared" si="102"/>
        <v/>
      </c>
      <c r="U209" s="30" t="str">
        <f t="shared" si="103"/>
        <v/>
      </c>
      <c r="V209" s="28" t="str">
        <f t="shared" si="110"/>
        <v/>
      </c>
      <c r="W209" s="16" t="str">
        <f t="shared" si="111"/>
        <v/>
      </c>
      <c r="X209" s="16" t="str">
        <f t="shared" si="112"/>
        <v/>
      </c>
      <c r="Y209" s="16" t="str">
        <f t="shared" si="113"/>
        <v/>
      </c>
      <c r="Z209" s="28" t="str">
        <f t="shared" si="114"/>
        <v/>
      </c>
      <c r="AA209" s="16" t="str">
        <f t="shared" si="115"/>
        <v/>
      </c>
      <c r="AB209" s="16" t="str">
        <f t="shared" si="116"/>
        <v/>
      </c>
      <c r="AC209" s="16" t="str">
        <f>IF(Y209="Incluir Cotización",#REF!,"")</f>
        <v/>
      </c>
      <c r="AD209" s="66" t="str">
        <f t="shared" si="117"/>
        <v/>
      </c>
      <c r="AE209" s="42" t="str">
        <f t="shared" si="118"/>
        <v/>
      </c>
      <c r="AF209" s="42" t="str">
        <f t="shared" si="119"/>
        <v/>
      </c>
      <c r="AG209" s="42" t="str">
        <f t="shared" si="120"/>
        <v/>
      </c>
      <c r="AH209" s="42" t="str">
        <f t="shared" si="121"/>
        <v/>
      </c>
      <c r="AI209" s="42" t="str">
        <f t="shared" si="122"/>
        <v/>
      </c>
      <c r="AJ209" s="65">
        <f t="shared" si="123"/>
        <v>0</v>
      </c>
      <c r="AK209" s="74"/>
      <c r="AL209" s="41">
        <f t="shared" si="104"/>
        <v>0</v>
      </c>
      <c r="AM209" s="39">
        <f t="shared" si="105"/>
        <v>0</v>
      </c>
      <c r="AN209" s="40">
        <f t="shared" si="106"/>
        <v>0</v>
      </c>
      <c r="AO209" s="134">
        <f t="shared" si="107"/>
        <v>0</v>
      </c>
      <c r="AP209" s="17"/>
      <c r="AQ209" s="129"/>
      <c r="AR209" s="130">
        <f t="shared" si="124"/>
        <v>0</v>
      </c>
      <c r="AS209" s="134">
        <f t="shared" si="125"/>
        <v>0</v>
      </c>
      <c r="AT209" s="131">
        <f>+IF($I$7="SI",'INPUTS Y LISTAS'!$B$31,0)</f>
        <v>0</v>
      </c>
      <c r="AU209" s="132"/>
      <c r="AV209" s="130">
        <f t="shared" si="126"/>
        <v>0</v>
      </c>
      <c r="AW209" s="134">
        <f t="shared" si="127"/>
        <v>0</v>
      </c>
      <c r="AX209" s="131">
        <f>+IF($I$7="SI",'INPUTS Y LISTAS'!$B$32,0)</f>
        <v>0</v>
      </c>
      <c r="AY209" s="132"/>
      <c r="AZ209" s="130">
        <f t="shared" si="128"/>
        <v>0</v>
      </c>
      <c r="BA209" s="134">
        <f t="shared" si="129"/>
        <v>0</v>
      </c>
      <c r="BB209" s="131">
        <f>+IF($I$7="SI",'INPUTS Y LISTAS'!$B$33,0)</f>
        <v>0</v>
      </c>
      <c r="BC209" s="132"/>
      <c r="BD209" s="130">
        <f t="shared" si="130"/>
        <v>0</v>
      </c>
      <c r="BE209" s="134">
        <f t="shared" si="131"/>
        <v>0</v>
      </c>
      <c r="BF209" s="136">
        <f t="shared" si="132"/>
        <v>0</v>
      </c>
    </row>
    <row r="210" spans="3:58" ht="15.75" outlineLevel="2" x14ac:dyDescent="0.2">
      <c r="C210" s="14">
        <f t="shared" si="101"/>
        <v>196</v>
      </c>
      <c r="D210" s="73"/>
      <c r="E210" s="69"/>
      <c r="F210" s="70"/>
      <c r="G210" s="71"/>
      <c r="H210" s="71"/>
      <c r="I210" s="71"/>
      <c r="J210" s="71"/>
      <c r="K210" s="72"/>
      <c r="L210" s="86"/>
      <c r="M210" s="15" t="str">
        <f>IF(G210="","",IF(L210="SI",G210*(1+'INPUTS Y LISTAS'!$B$15),'Modelo Estadistico'!G210))</f>
        <v/>
      </c>
      <c r="N210" s="15" t="str">
        <f>IF(H210="","",IF(L210="SI",H210*(1+'INPUTS Y LISTAS'!$B$15),'Modelo Estadistico'!H210))</f>
        <v/>
      </c>
      <c r="O210" s="15" t="str">
        <f>IF(I210="","",IF(L210="SI",I210*(1+'INPUTS Y LISTAS'!$B$15),'Modelo Estadistico'!I210))</f>
        <v/>
      </c>
      <c r="P210" s="15" t="str">
        <f>IF(J210="","",IF(L210="SI",J210*(1+'INPUTS Y LISTAS'!$B$15),'Modelo Estadistico'!J210))</f>
        <v/>
      </c>
      <c r="Q210" s="72"/>
      <c r="R210" s="29" t="str">
        <f t="shared" si="108"/>
        <v/>
      </c>
      <c r="S210" s="15" t="str">
        <f t="shared" si="109"/>
        <v/>
      </c>
      <c r="T210" s="15" t="str">
        <f t="shared" si="102"/>
        <v/>
      </c>
      <c r="U210" s="30" t="str">
        <f t="shared" si="103"/>
        <v/>
      </c>
      <c r="V210" s="28" t="str">
        <f t="shared" si="110"/>
        <v/>
      </c>
      <c r="W210" s="16" t="str">
        <f t="shared" si="111"/>
        <v/>
      </c>
      <c r="X210" s="16" t="str">
        <f t="shared" si="112"/>
        <v/>
      </c>
      <c r="Y210" s="16" t="str">
        <f t="shared" si="113"/>
        <v/>
      </c>
      <c r="Z210" s="28" t="str">
        <f t="shared" si="114"/>
        <v/>
      </c>
      <c r="AA210" s="16" t="str">
        <f t="shared" si="115"/>
        <v/>
      </c>
      <c r="AB210" s="16" t="str">
        <f t="shared" si="116"/>
        <v/>
      </c>
      <c r="AC210" s="16" t="str">
        <f>IF(Y210="Incluir Cotización",#REF!,"")</f>
        <v/>
      </c>
      <c r="AD210" s="66" t="str">
        <f t="shared" si="117"/>
        <v/>
      </c>
      <c r="AE210" s="42" t="str">
        <f t="shared" si="118"/>
        <v/>
      </c>
      <c r="AF210" s="42" t="str">
        <f t="shared" si="119"/>
        <v/>
      </c>
      <c r="AG210" s="42" t="str">
        <f t="shared" si="120"/>
        <v/>
      </c>
      <c r="AH210" s="42" t="str">
        <f t="shared" si="121"/>
        <v/>
      </c>
      <c r="AI210" s="42" t="str">
        <f t="shared" si="122"/>
        <v/>
      </c>
      <c r="AJ210" s="65">
        <f t="shared" si="123"/>
        <v>0</v>
      </c>
      <c r="AK210" s="74"/>
      <c r="AL210" s="41">
        <f t="shared" si="104"/>
        <v>0</v>
      </c>
      <c r="AM210" s="39">
        <f t="shared" si="105"/>
        <v>0</v>
      </c>
      <c r="AN210" s="40">
        <f t="shared" si="106"/>
        <v>0</v>
      </c>
      <c r="AO210" s="134">
        <f t="shared" si="107"/>
        <v>0</v>
      </c>
      <c r="AP210" s="17"/>
      <c r="AQ210" s="129"/>
      <c r="AR210" s="130">
        <f t="shared" si="124"/>
        <v>0</v>
      </c>
      <c r="AS210" s="134">
        <f t="shared" si="125"/>
        <v>0</v>
      </c>
      <c r="AT210" s="131">
        <f>+IF($I$7="SI",'INPUTS Y LISTAS'!$B$31,0)</f>
        <v>0</v>
      </c>
      <c r="AU210" s="132"/>
      <c r="AV210" s="130">
        <f t="shared" si="126"/>
        <v>0</v>
      </c>
      <c r="AW210" s="134">
        <f t="shared" si="127"/>
        <v>0</v>
      </c>
      <c r="AX210" s="131">
        <f>+IF($I$7="SI",'INPUTS Y LISTAS'!$B$32,0)</f>
        <v>0</v>
      </c>
      <c r="AY210" s="132"/>
      <c r="AZ210" s="130">
        <f t="shared" si="128"/>
        <v>0</v>
      </c>
      <c r="BA210" s="134">
        <f t="shared" si="129"/>
        <v>0</v>
      </c>
      <c r="BB210" s="131">
        <f>+IF($I$7="SI",'INPUTS Y LISTAS'!$B$33,0)</f>
        <v>0</v>
      </c>
      <c r="BC210" s="132"/>
      <c r="BD210" s="130">
        <f t="shared" si="130"/>
        <v>0</v>
      </c>
      <c r="BE210" s="134">
        <f t="shared" si="131"/>
        <v>0</v>
      </c>
      <c r="BF210" s="136">
        <f t="shared" si="132"/>
        <v>0</v>
      </c>
    </row>
    <row r="211" spans="3:58" ht="15.75" outlineLevel="2" x14ac:dyDescent="0.2">
      <c r="C211" s="14">
        <f t="shared" si="101"/>
        <v>197</v>
      </c>
      <c r="D211" s="73"/>
      <c r="E211" s="69"/>
      <c r="F211" s="70"/>
      <c r="G211" s="71"/>
      <c r="H211" s="71"/>
      <c r="I211" s="71"/>
      <c r="J211" s="71"/>
      <c r="K211" s="72"/>
      <c r="L211" s="86"/>
      <c r="M211" s="15" t="str">
        <f>IF(G211="","",IF(L211="SI",G211*(1+'INPUTS Y LISTAS'!$B$15),'Modelo Estadistico'!G211))</f>
        <v/>
      </c>
      <c r="N211" s="15" t="str">
        <f>IF(H211="","",IF(L211="SI",H211*(1+'INPUTS Y LISTAS'!$B$15),'Modelo Estadistico'!H211))</f>
        <v/>
      </c>
      <c r="O211" s="15" t="str">
        <f>IF(I211="","",IF(L211="SI",I211*(1+'INPUTS Y LISTAS'!$B$15),'Modelo Estadistico'!I211))</f>
        <v/>
      </c>
      <c r="P211" s="15" t="str">
        <f>IF(J211="","",IF(L211="SI",J211*(1+'INPUTS Y LISTAS'!$B$15),'Modelo Estadistico'!J211))</f>
        <v/>
      </c>
      <c r="Q211" s="72"/>
      <c r="R211" s="29" t="str">
        <f t="shared" si="108"/>
        <v/>
      </c>
      <c r="S211" s="15" t="str">
        <f t="shared" si="109"/>
        <v/>
      </c>
      <c r="T211" s="15" t="str">
        <f t="shared" si="102"/>
        <v/>
      </c>
      <c r="U211" s="30" t="str">
        <f t="shared" si="103"/>
        <v/>
      </c>
      <c r="V211" s="28" t="str">
        <f t="shared" si="110"/>
        <v/>
      </c>
      <c r="W211" s="16" t="str">
        <f t="shared" si="111"/>
        <v/>
      </c>
      <c r="X211" s="16" t="str">
        <f t="shared" si="112"/>
        <v/>
      </c>
      <c r="Y211" s="16" t="str">
        <f t="shared" si="113"/>
        <v/>
      </c>
      <c r="Z211" s="28" t="str">
        <f t="shared" si="114"/>
        <v/>
      </c>
      <c r="AA211" s="16" t="str">
        <f t="shared" si="115"/>
        <v/>
      </c>
      <c r="AB211" s="16" t="str">
        <f t="shared" si="116"/>
        <v/>
      </c>
      <c r="AC211" s="16" t="str">
        <f>IF(Y211="Incluir Cotización",#REF!,"")</f>
        <v/>
      </c>
      <c r="AD211" s="66" t="str">
        <f t="shared" si="117"/>
        <v/>
      </c>
      <c r="AE211" s="42" t="str">
        <f t="shared" si="118"/>
        <v/>
      </c>
      <c r="AF211" s="42" t="str">
        <f t="shared" si="119"/>
        <v/>
      </c>
      <c r="AG211" s="42" t="str">
        <f t="shared" si="120"/>
        <v/>
      </c>
      <c r="AH211" s="42" t="str">
        <f t="shared" si="121"/>
        <v/>
      </c>
      <c r="AI211" s="42" t="str">
        <f t="shared" si="122"/>
        <v/>
      </c>
      <c r="AJ211" s="65">
        <f t="shared" si="123"/>
        <v>0</v>
      </c>
      <c r="AK211" s="74"/>
      <c r="AL211" s="41">
        <f t="shared" si="104"/>
        <v>0</v>
      </c>
      <c r="AM211" s="39">
        <f t="shared" si="105"/>
        <v>0</v>
      </c>
      <c r="AN211" s="40">
        <f t="shared" si="106"/>
        <v>0</v>
      </c>
      <c r="AO211" s="134">
        <f t="shared" si="107"/>
        <v>0</v>
      </c>
      <c r="AP211" s="17"/>
      <c r="AQ211" s="129"/>
      <c r="AR211" s="130">
        <f t="shared" si="124"/>
        <v>0</v>
      </c>
      <c r="AS211" s="134">
        <f t="shared" si="125"/>
        <v>0</v>
      </c>
      <c r="AT211" s="131">
        <f>+IF($I$7="SI",'INPUTS Y LISTAS'!$B$31,0)</f>
        <v>0</v>
      </c>
      <c r="AU211" s="132"/>
      <c r="AV211" s="130">
        <f t="shared" si="126"/>
        <v>0</v>
      </c>
      <c r="AW211" s="134">
        <f t="shared" si="127"/>
        <v>0</v>
      </c>
      <c r="AX211" s="131">
        <f>+IF($I$7="SI",'INPUTS Y LISTAS'!$B$32,0)</f>
        <v>0</v>
      </c>
      <c r="AY211" s="132"/>
      <c r="AZ211" s="130">
        <f t="shared" si="128"/>
        <v>0</v>
      </c>
      <c r="BA211" s="134">
        <f t="shared" si="129"/>
        <v>0</v>
      </c>
      <c r="BB211" s="131">
        <f>+IF($I$7="SI",'INPUTS Y LISTAS'!$B$33,0)</f>
        <v>0</v>
      </c>
      <c r="BC211" s="132"/>
      <c r="BD211" s="130">
        <f t="shared" si="130"/>
        <v>0</v>
      </c>
      <c r="BE211" s="134">
        <f t="shared" si="131"/>
        <v>0</v>
      </c>
      <c r="BF211" s="136">
        <f t="shared" si="132"/>
        <v>0</v>
      </c>
    </row>
    <row r="212" spans="3:58" ht="15.75" outlineLevel="2" x14ac:dyDescent="0.2">
      <c r="C212" s="14">
        <f t="shared" si="101"/>
        <v>198</v>
      </c>
      <c r="D212" s="73"/>
      <c r="E212" s="69"/>
      <c r="F212" s="70"/>
      <c r="G212" s="71"/>
      <c r="H212" s="71"/>
      <c r="I212" s="71"/>
      <c r="J212" s="71"/>
      <c r="K212" s="72"/>
      <c r="L212" s="86"/>
      <c r="M212" s="15" t="str">
        <f>IF(G212="","",IF(L212="SI",G212*(1+'INPUTS Y LISTAS'!$B$15),'Modelo Estadistico'!G212))</f>
        <v/>
      </c>
      <c r="N212" s="15" t="str">
        <f>IF(H212="","",IF(L212="SI",H212*(1+'INPUTS Y LISTAS'!$B$15),'Modelo Estadistico'!H212))</f>
        <v/>
      </c>
      <c r="O212" s="15" t="str">
        <f>IF(I212="","",IF(L212="SI",I212*(1+'INPUTS Y LISTAS'!$B$15),'Modelo Estadistico'!I212))</f>
        <v/>
      </c>
      <c r="P212" s="15" t="str">
        <f>IF(J212="","",IF(L212="SI",J212*(1+'INPUTS Y LISTAS'!$B$15),'Modelo Estadistico'!J212))</f>
        <v/>
      </c>
      <c r="Q212" s="72"/>
      <c r="R212" s="29" t="str">
        <f t="shared" si="108"/>
        <v/>
      </c>
      <c r="S212" s="15" t="str">
        <f t="shared" si="109"/>
        <v/>
      </c>
      <c r="T212" s="15" t="str">
        <f t="shared" si="102"/>
        <v/>
      </c>
      <c r="U212" s="30" t="str">
        <f t="shared" si="103"/>
        <v/>
      </c>
      <c r="V212" s="28" t="str">
        <f t="shared" si="110"/>
        <v/>
      </c>
      <c r="W212" s="16" t="str">
        <f t="shared" si="111"/>
        <v/>
      </c>
      <c r="X212" s="16" t="str">
        <f t="shared" si="112"/>
        <v/>
      </c>
      <c r="Y212" s="16" t="str">
        <f t="shared" si="113"/>
        <v/>
      </c>
      <c r="Z212" s="28" t="str">
        <f t="shared" si="114"/>
        <v/>
      </c>
      <c r="AA212" s="16" t="str">
        <f t="shared" si="115"/>
        <v/>
      </c>
      <c r="AB212" s="16" t="str">
        <f t="shared" si="116"/>
        <v/>
      </c>
      <c r="AC212" s="16" t="str">
        <f>IF(Y212="Incluir Cotización",#REF!,"")</f>
        <v/>
      </c>
      <c r="AD212" s="66" t="str">
        <f t="shared" si="117"/>
        <v/>
      </c>
      <c r="AE212" s="42" t="str">
        <f t="shared" si="118"/>
        <v/>
      </c>
      <c r="AF212" s="42" t="str">
        <f t="shared" si="119"/>
        <v/>
      </c>
      <c r="AG212" s="42" t="str">
        <f t="shared" si="120"/>
        <v/>
      </c>
      <c r="AH212" s="42" t="str">
        <f t="shared" si="121"/>
        <v/>
      </c>
      <c r="AI212" s="42" t="str">
        <f t="shared" si="122"/>
        <v/>
      </c>
      <c r="AJ212" s="65">
        <f t="shared" si="123"/>
        <v>0</v>
      </c>
      <c r="AK212" s="74"/>
      <c r="AL212" s="41">
        <f t="shared" si="104"/>
        <v>0</v>
      </c>
      <c r="AM212" s="39">
        <f t="shared" si="105"/>
        <v>0</v>
      </c>
      <c r="AN212" s="40">
        <f t="shared" si="106"/>
        <v>0</v>
      </c>
      <c r="AO212" s="134">
        <f t="shared" si="107"/>
        <v>0</v>
      </c>
      <c r="AP212" s="17"/>
      <c r="AQ212" s="129"/>
      <c r="AR212" s="130">
        <f t="shared" si="124"/>
        <v>0</v>
      </c>
      <c r="AS212" s="134">
        <f t="shared" si="125"/>
        <v>0</v>
      </c>
      <c r="AT212" s="131">
        <f>+IF($I$7="SI",'INPUTS Y LISTAS'!$B$31,0)</f>
        <v>0</v>
      </c>
      <c r="AU212" s="132"/>
      <c r="AV212" s="130">
        <f t="shared" si="126"/>
        <v>0</v>
      </c>
      <c r="AW212" s="134">
        <f t="shared" si="127"/>
        <v>0</v>
      </c>
      <c r="AX212" s="131">
        <f>+IF($I$7="SI",'INPUTS Y LISTAS'!$B$32,0)</f>
        <v>0</v>
      </c>
      <c r="AY212" s="132"/>
      <c r="AZ212" s="130">
        <f t="shared" si="128"/>
        <v>0</v>
      </c>
      <c r="BA212" s="134">
        <f t="shared" si="129"/>
        <v>0</v>
      </c>
      <c r="BB212" s="131">
        <f>+IF($I$7="SI",'INPUTS Y LISTAS'!$B$33,0)</f>
        <v>0</v>
      </c>
      <c r="BC212" s="132"/>
      <c r="BD212" s="130">
        <f t="shared" si="130"/>
        <v>0</v>
      </c>
      <c r="BE212" s="134">
        <f t="shared" si="131"/>
        <v>0</v>
      </c>
      <c r="BF212" s="136">
        <f t="shared" si="132"/>
        <v>0</v>
      </c>
    </row>
    <row r="213" spans="3:58" ht="15.75" outlineLevel="2" x14ac:dyDescent="0.2">
      <c r="C213" s="14">
        <f t="shared" si="101"/>
        <v>199</v>
      </c>
      <c r="D213" s="73"/>
      <c r="E213" s="69"/>
      <c r="F213" s="70"/>
      <c r="G213" s="71"/>
      <c r="H213" s="71"/>
      <c r="I213" s="71"/>
      <c r="J213" s="71"/>
      <c r="K213" s="72"/>
      <c r="L213" s="86"/>
      <c r="M213" s="15" t="str">
        <f>IF(G213="","",IF(L213="SI",G213*(1+'INPUTS Y LISTAS'!$B$15),'Modelo Estadistico'!G213))</f>
        <v/>
      </c>
      <c r="N213" s="15" t="str">
        <f>IF(H213="","",IF(L213="SI",H213*(1+'INPUTS Y LISTAS'!$B$15),'Modelo Estadistico'!H213))</f>
        <v/>
      </c>
      <c r="O213" s="15" t="str">
        <f>IF(I213="","",IF(L213="SI",I213*(1+'INPUTS Y LISTAS'!$B$15),'Modelo Estadistico'!I213))</f>
        <v/>
      </c>
      <c r="P213" s="15" t="str">
        <f>IF(J213="","",IF(L213="SI",J213*(1+'INPUTS Y LISTAS'!$B$15),'Modelo Estadistico'!J213))</f>
        <v/>
      </c>
      <c r="Q213" s="72"/>
      <c r="R213" s="29" t="str">
        <f t="shared" si="108"/>
        <v/>
      </c>
      <c r="S213" s="15" t="str">
        <f t="shared" si="109"/>
        <v/>
      </c>
      <c r="T213" s="15" t="str">
        <f t="shared" si="102"/>
        <v/>
      </c>
      <c r="U213" s="30" t="str">
        <f t="shared" si="103"/>
        <v/>
      </c>
      <c r="V213" s="28" t="str">
        <f t="shared" si="110"/>
        <v/>
      </c>
      <c r="W213" s="16" t="str">
        <f t="shared" si="111"/>
        <v/>
      </c>
      <c r="X213" s="16" t="str">
        <f t="shared" si="112"/>
        <v/>
      </c>
      <c r="Y213" s="16" t="str">
        <f t="shared" si="113"/>
        <v/>
      </c>
      <c r="Z213" s="28" t="str">
        <f t="shared" si="114"/>
        <v/>
      </c>
      <c r="AA213" s="16" t="str">
        <f t="shared" si="115"/>
        <v/>
      </c>
      <c r="AB213" s="16" t="str">
        <f t="shared" si="116"/>
        <v/>
      </c>
      <c r="AC213" s="16" t="str">
        <f>IF(Y213="Incluir Cotización",#REF!,"")</f>
        <v/>
      </c>
      <c r="AD213" s="66" t="str">
        <f t="shared" si="117"/>
        <v/>
      </c>
      <c r="AE213" s="42" t="str">
        <f t="shared" si="118"/>
        <v/>
      </c>
      <c r="AF213" s="42" t="str">
        <f t="shared" si="119"/>
        <v/>
      </c>
      <c r="AG213" s="42" t="str">
        <f t="shared" si="120"/>
        <v/>
      </c>
      <c r="AH213" s="42" t="str">
        <f t="shared" si="121"/>
        <v/>
      </c>
      <c r="AI213" s="42" t="str">
        <f t="shared" si="122"/>
        <v/>
      </c>
      <c r="AJ213" s="65">
        <f t="shared" si="123"/>
        <v>0</v>
      </c>
      <c r="AK213" s="74"/>
      <c r="AL213" s="41">
        <f t="shared" si="104"/>
        <v>0</v>
      </c>
      <c r="AM213" s="39">
        <f t="shared" si="105"/>
        <v>0</v>
      </c>
      <c r="AN213" s="40">
        <f t="shared" si="106"/>
        <v>0</v>
      </c>
      <c r="AO213" s="134">
        <f t="shared" si="107"/>
        <v>0</v>
      </c>
      <c r="AP213" s="17"/>
      <c r="AQ213" s="129"/>
      <c r="AR213" s="130">
        <f t="shared" si="124"/>
        <v>0</v>
      </c>
      <c r="AS213" s="134">
        <f t="shared" si="125"/>
        <v>0</v>
      </c>
      <c r="AT213" s="131">
        <f>+IF($I$7="SI",'INPUTS Y LISTAS'!$B$31,0)</f>
        <v>0</v>
      </c>
      <c r="AU213" s="132"/>
      <c r="AV213" s="130">
        <f t="shared" si="126"/>
        <v>0</v>
      </c>
      <c r="AW213" s="134">
        <f t="shared" si="127"/>
        <v>0</v>
      </c>
      <c r="AX213" s="131">
        <f>+IF($I$7="SI",'INPUTS Y LISTAS'!$B$32,0)</f>
        <v>0</v>
      </c>
      <c r="AY213" s="132"/>
      <c r="AZ213" s="130">
        <f t="shared" si="128"/>
        <v>0</v>
      </c>
      <c r="BA213" s="134">
        <f t="shared" si="129"/>
        <v>0</v>
      </c>
      <c r="BB213" s="131">
        <f>+IF($I$7="SI",'INPUTS Y LISTAS'!$B$33,0)</f>
        <v>0</v>
      </c>
      <c r="BC213" s="132"/>
      <c r="BD213" s="130">
        <f t="shared" si="130"/>
        <v>0</v>
      </c>
      <c r="BE213" s="134">
        <f t="shared" si="131"/>
        <v>0</v>
      </c>
      <c r="BF213" s="136">
        <f t="shared" si="132"/>
        <v>0</v>
      </c>
    </row>
    <row r="214" spans="3:58" ht="15.75" outlineLevel="2" x14ac:dyDescent="0.2">
      <c r="C214" s="14">
        <f t="shared" si="101"/>
        <v>200</v>
      </c>
      <c r="D214" s="73"/>
      <c r="E214" s="69"/>
      <c r="F214" s="70"/>
      <c r="G214" s="71"/>
      <c r="H214" s="71"/>
      <c r="I214" s="71"/>
      <c r="J214" s="71"/>
      <c r="K214" s="72"/>
      <c r="L214" s="86"/>
      <c r="M214" s="15" t="str">
        <f>IF(G214="","",IF(L214="SI",G214*(1+'INPUTS Y LISTAS'!$B$15),'Modelo Estadistico'!G214))</f>
        <v/>
      </c>
      <c r="N214" s="15" t="str">
        <f>IF(H214="","",IF(L214="SI",H214*(1+'INPUTS Y LISTAS'!$B$15),'Modelo Estadistico'!H214))</f>
        <v/>
      </c>
      <c r="O214" s="15" t="str">
        <f>IF(I214="","",IF(L214="SI",I214*(1+'INPUTS Y LISTAS'!$B$15),'Modelo Estadistico'!I214))</f>
        <v/>
      </c>
      <c r="P214" s="15" t="str">
        <f>IF(J214="","",IF(L214="SI",J214*(1+'INPUTS Y LISTAS'!$B$15),'Modelo Estadistico'!J214))</f>
        <v/>
      </c>
      <c r="Q214" s="72"/>
      <c r="R214" s="29" t="str">
        <f t="shared" si="108"/>
        <v/>
      </c>
      <c r="S214" s="15" t="str">
        <f t="shared" si="109"/>
        <v/>
      </c>
      <c r="T214" s="15" t="str">
        <f t="shared" si="102"/>
        <v/>
      </c>
      <c r="U214" s="30" t="str">
        <f t="shared" si="103"/>
        <v/>
      </c>
      <c r="V214" s="28" t="str">
        <f t="shared" si="110"/>
        <v/>
      </c>
      <c r="W214" s="16" t="str">
        <f t="shared" si="111"/>
        <v/>
      </c>
      <c r="X214" s="16" t="str">
        <f t="shared" si="112"/>
        <v/>
      </c>
      <c r="Y214" s="16" t="str">
        <f t="shared" si="113"/>
        <v/>
      </c>
      <c r="Z214" s="28" t="str">
        <f t="shared" si="114"/>
        <v/>
      </c>
      <c r="AA214" s="16" t="str">
        <f t="shared" si="115"/>
        <v/>
      </c>
      <c r="AB214" s="16" t="str">
        <f t="shared" si="116"/>
        <v/>
      </c>
      <c r="AC214" s="16" t="str">
        <f>IF(Y214="Incluir Cotización",#REF!,"")</f>
        <v/>
      </c>
      <c r="AD214" s="66" t="str">
        <f t="shared" si="117"/>
        <v/>
      </c>
      <c r="AE214" s="42" t="str">
        <f t="shared" si="118"/>
        <v/>
      </c>
      <c r="AF214" s="42" t="str">
        <f t="shared" si="119"/>
        <v/>
      </c>
      <c r="AG214" s="42" t="str">
        <f t="shared" si="120"/>
        <v/>
      </c>
      <c r="AH214" s="42" t="str">
        <f t="shared" si="121"/>
        <v/>
      </c>
      <c r="AI214" s="42" t="str">
        <f t="shared" si="122"/>
        <v/>
      </c>
      <c r="AJ214" s="65">
        <f t="shared" si="123"/>
        <v>0</v>
      </c>
      <c r="AK214" s="74"/>
      <c r="AL214" s="41">
        <f t="shared" si="104"/>
        <v>0</v>
      </c>
      <c r="AM214" s="39">
        <f t="shared" si="105"/>
        <v>0</v>
      </c>
      <c r="AN214" s="40">
        <f t="shared" si="106"/>
        <v>0</v>
      </c>
      <c r="AO214" s="134">
        <f t="shared" si="107"/>
        <v>0</v>
      </c>
      <c r="AP214" s="17"/>
      <c r="AQ214" s="129"/>
      <c r="AR214" s="130">
        <f t="shared" si="124"/>
        <v>0</v>
      </c>
      <c r="AS214" s="134">
        <f t="shared" si="125"/>
        <v>0</v>
      </c>
      <c r="AT214" s="131">
        <f>+IF($I$7="SI",'INPUTS Y LISTAS'!$B$31,0)</f>
        <v>0</v>
      </c>
      <c r="AU214" s="132"/>
      <c r="AV214" s="130">
        <f t="shared" si="126"/>
        <v>0</v>
      </c>
      <c r="AW214" s="134">
        <f t="shared" si="127"/>
        <v>0</v>
      </c>
      <c r="AX214" s="131">
        <f>+IF($I$7="SI",'INPUTS Y LISTAS'!$B$32,0)</f>
        <v>0</v>
      </c>
      <c r="AY214" s="132"/>
      <c r="AZ214" s="130">
        <f t="shared" si="128"/>
        <v>0</v>
      </c>
      <c r="BA214" s="134">
        <f t="shared" si="129"/>
        <v>0</v>
      </c>
      <c r="BB214" s="131">
        <f>+IF($I$7="SI",'INPUTS Y LISTAS'!$B$33,0)</f>
        <v>0</v>
      </c>
      <c r="BC214" s="132"/>
      <c r="BD214" s="130">
        <f t="shared" si="130"/>
        <v>0</v>
      </c>
      <c r="BE214" s="134">
        <f t="shared" si="131"/>
        <v>0</v>
      </c>
      <c r="BF214" s="136">
        <f t="shared" si="132"/>
        <v>0</v>
      </c>
    </row>
    <row r="215" spans="3:58" ht="15.75" outlineLevel="2" x14ac:dyDescent="0.2">
      <c r="C215" s="14">
        <f t="shared" si="101"/>
        <v>201</v>
      </c>
      <c r="D215" s="73"/>
      <c r="E215" s="69"/>
      <c r="F215" s="70"/>
      <c r="G215" s="71"/>
      <c r="H215" s="71"/>
      <c r="I215" s="71"/>
      <c r="J215" s="71"/>
      <c r="K215" s="72"/>
      <c r="L215" s="86"/>
      <c r="M215" s="15" t="str">
        <f>IF(G215="","",IF(L215="SI",G215*(1+'INPUTS Y LISTAS'!$B$15),'Modelo Estadistico'!G215))</f>
        <v/>
      </c>
      <c r="N215" s="15" t="str">
        <f>IF(H215="","",IF(L215="SI",H215*(1+'INPUTS Y LISTAS'!$B$15),'Modelo Estadistico'!H215))</f>
        <v/>
      </c>
      <c r="O215" s="15" t="str">
        <f>IF(I215="","",IF(L215="SI",I215*(1+'INPUTS Y LISTAS'!$B$15),'Modelo Estadistico'!I215))</f>
        <v/>
      </c>
      <c r="P215" s="15" t="str">
        <f>IF(J215="","",IF(L215="SI",J215*(1+'INPUTS Y LISTAS'!$B$15),'Modelo Estadistico'!J215))</f>
        <v/>
      </c>
      <c r="Q215" s="72"/>
      <c r="R215" s="29" t="str">
        <f t="shared" si="108"/>
        <v/>
      </c>
      <c r="S215" s="15" t="str">
        <f t="shared" si="109"/>
        <v/>
      </c>
      <c r="T215" s="15" t="str">
        <f t="shared" si="102"/>
        <v/>
      </c>
      <c r="U215" s="30" t="str">
        <f t="shared" si="103"/>
        <v/>
      </c>
      <c r="V215" s="28" t="str">
        <f t="shared" si="110"/>
        <v/>
      </c>
      <c r="W215" s="16" t="str">
        <f t="shared" si="111"/>
        <v/>
      </c>
      <c r="X215" s="16" t="str">
        <f t="shared" si="112"/>
        <v/>
      </c>
      <c r="Y215" s="16" t="str">
        <f t="shared" si="113"/>
        <v/>
      </c>
      <c r="Z215" s="28" t="str">
        <f t="shared" si="114"/>
        <v/>
      </c>
      <c r="AA215" s="16" t="str">
        <f t="shared" si="115"/>
        <v/>
      </c>
      <c r="AB215" s="16" t="str">
        <f t="shared" si="116"/>
        <v/>
      </c>
      <c r="AC215" s="16" t="str">
        <f>IF(Y215="Incluir Cotización",#REF!,"")</f>
        <v/>
      </c>
      <c r="AD215" s="66" t="str">
        <f t="shared" si="117"/>
        <v/>
      </c>
      <c r="AE215" s="42" t="str">
        <f t="shared" si="118"/>
        <v/>
      </c>
      <c r="AF215" s="42" t="str">
        <f t="shared" si="119"/>
        <v/>
      </c>
      <c r="AG215" s="42" t="str">
        <f t="shared" si="120"/>
        <v/>
      </c>
      <c r="AH215" s="42" t="str">
        <f t="shared" si="121"/>
        <v/>
      </c>
      <c r="AI215" s="42" t="str">
        <f t="shared" si="122"/>
        <v/>
      </c>
      <c r="AJ215" s="65">
        <f t="shared" si="123"/>
        <v>0</v>
      </c>
      <c r="AK215" s="74"/>
      <c r="AL215" s="41">
        <f t="shared" si="104"/>
        <v>0</v>
      </c>
      <c r="AM215" s="39">
        <f t="shared" si="105"/>
        <v>0</v>
      </c>
      <c r="AN215" s="40">
        <f t="shared" si="106"/>
        <v>0</v>
      </c>
      <c r="AO215" s="134">
        <f t="shared" si="107"/>
        <v>0</v>
      </c>
      <c r="AP215" s="17"/>
      <c r="AQ215" s="129"/>
      <c r="AR215" s="130">
        <f t="shared" si="124"/>
        <v>0</v>
      </c>
      <c r="AS215" s="134">
        <f t="shared" si="125"/>
        <v>0</v>
      </c>
      <c r="AT215" s="131">
        <f>+IF($I$7="SI",'INPUTS Y LISTAS'!$B$31,0)</f>
        <v>0</v>
      </c>
      <c r="AU215" s="132"/>
      <c r="AV215" s="130">
        <f t="shared" si="126"/>
        <v>0</v>
      </c>
      <c r="AW215" s="134">
        <f t="shared" si="127"/>
        <v>0</v>
      </c>
      <c r="AX215" s="131">
        <f>+IF($I$7="SI",'INPUTS Y LISTAS'!$B$32,0)</f>
        <v>0</v>
      </c>
      <c r="AY215" s="132"/>
      <c r="AZ215" s="130">
        <f t="shared" si="128"/>
        <v>0</v>
      </c>
      <c r="BA215" s="134">
        <f t="shared" si="129"/>
        <v>0</v>
      </c>
      <c r="BB215" s="131">
        <f>+IF($I$7="SI",'INPUTS Y LISTAS'!$B$33,0)</f>
        <v>0</v>
      </c>
      <c r="BC215" s="132"/>
      <c r="BD215" s="130">
        <f t="shared" si="130"/>
        <v>0</v>
      </c>
      <c r="BE215" s="134">
        <f t="shared" si="131"/>
        <v>0</v>
      </c>
      <c r="BF215" s="136">
        <f t="shared" si="132"/>
        <v>0</v>
      </c>
    </row>
    <row r="216" spans="3:58" ht="15.75" outlineLevel="2" x14ac:dyDescent="0.2">
      <c r="C216" s="14">
        <f t="shared" si="101"/>
        <v>202</v>
      </c>
      <c r="D216" s="73"/>
      <c r="E216" s="69"/>
      <c r="F216" s="70"/>
      <c r="G216" s="71"/>
      <c r="H216" s="71"/>
      <c r="I216" s="71"/>
      <c r="J216" s="71"/>
      <c r="K216" s="72"/>
      <c r="L216" s="86"/>
      <c r="M216" s="15" t="str">
        <f>IF(G216="","",IF(L216="SI",G216*(1+'INPUTS Y LISTAS'!$B$15),'Modelo Estadistico'!G216))</f>
        <v/>
      </c>
      <c r="N216" s="15" t="str">
        <f>IF(H216="","",IF(L216="SI",H216*(1+'INPUTS Y LISTAS'!$B$15),'Modelo Estadistico'!H216))</f>
        <v/>
      </c>
      <c r="O216" s="15" t="str">
        <f>IF(I216="","",IF(L216="SI",I216*(1+'INPUTS Y LISTAS'!$B$15),'Modelo Estadistico'!I216))</f>
        <v/>
      </c>
      <c r="P216" s="15" t="str">
        <f>IF(J216="","",IF(L216="SI",J216*(1+'INPUTS Y LISTAS'!$B$15),'Modelo Estadistico'!J216))</f>
        <v/>
      </c>
      <c r="Q216" s="72"/>
      <c r="R216" s="29" t="str">
        <f t="shared" si="108"/>
        <v/>
      </c>
      <c r="S216" s="15" t="str">
        <f t="shared" si="109"/>
        <v/>
      </c>
      <c r="T216" s="15" t="str">
        <f t="shared" si="102"/>
        <v/>
      </c>
      <c r="U216" s="30" t="str">
        <f t="shared" si="103"/>
        <v/>
      </c>
      <c r="V216" s="28" t="str">
        <f t="shared" si="110"/>
        <v/>
      </c>
      <c r="W216" s="16" t="str">
        <f t="shared" si="111"/>
        <v/>
      </c>
      <c r="X216" s="16" t="str">
        <f t="shared" si="112"/>
        <v/>
      </c>
      <c r="Y216" s="16" t="str">
        <f t="shared" si="113"/>
        <v/>
      </c>
      <c r="Z216" s="28" t="str">
        <f t="shared" si="114"/>
        <v/>
      </c>
      <c r="AA216" s="16" t="str">
        <f t="shared" si="115"/>
        <v/>
      </c>
      <c r="AB216" s="16" t="str">
        <f t="shared" si="116"/>
        <v/>
      </c>
      <c r="AC216" s="16" t="str">
        <f>IF(Y216="Incluir Cotización",#REF!,"")</f>
        <v/>
      </c>
      <c r="AD216" s="66" t="str">
        <f t="shared" si="117"/>
        <v/>
      </c>
      <c r="AE216" s="42" t="str">
        <f t="shared" si="118"/>
        <v/>
      </c>
      <c r="AF216" s="42" t="str">
        <f t="shared" si="119"/>
        <v/>
      </c>
      <c r="AG216" s="42" t="str">
        <f t="shared" si="120"/>
        <v/>
      </c>
      <c r="AH216" s="42" t="str">
        <f t="shared" si="121"/>
        <v/>
      </c>
      <c r="AI216" s="42" t="str">
        <f t="shared" si="122"/>
        <v/>
      </c>
      <c r="AJ216" s="65">
        <f t="shared" si="123"/>
        <v>0</v>
      </c>
      <c r="AK216" s="74"/>
      <c r="AL216" s="41">
        <f t="shared" si="104"/>
        <v>0</v>
      </c>
      <c r="AM216" s="39">
        <f t="shared" si="105"/>
        <v>0</v>
      </c>
      <c r="AN216" s="40">
        <f t="shared" si="106"/>
        <v>0</v>
      </c>
      <c r="AO216" s="134">
        <f t="shared" si="107"/>
        <v>0</v>
      </c>
      <c r="AP216" s="17"/>
      <c r="AQ216" s="129"/>
      <c r="AR216" s="130">
        <f t="shared" si="124"/>
        <v>0</v>
      </c>
      <c r="AS216" s="134">
        <f t="shared" si="125"/>
        <v>0</v>
      </c>
      <c r="AT216" s="131">
        <f>+IF($I$7="SI",'INPUTS Y LISTAS'!$B$31,0)</f>
        <v>0</v>
      </c>
      <c r="AU216" s="132"/>
      <c r="AV216" s="130">
        <f t="shared" si="126"/>
        <v>0</v>
      </c>
      <c r="AW216" s="134">
        <f t="shared" si="127"/>
        <v>0</v>
      </c>
      <c r="AX216" s="131">
        <f>+IF($I$7="SI",'INPUTS Y LISTAS'!$B$32,0)</f>
        <v>0</v>
      </c>
      <c r="AY216" s="132"/>
      <c r="AZ216" s="130">
        <f t="shared" si="128"/>
        <v>0</v>
      </c>
      <c r="BA216" s="134">
        <f t="shared" si="129"/>
        <v>0</v>
      </c>
      <c r="BB216" s="131">
        <f>+IF($I$7="SI",'INPUTS Y LISTAS'!$B$33,0)</f>
        <v>0</v>
      </c>
      <c r="BC216" s="132"/>
      <c r="BD216" s="130">
        <f t="shared" si="130"/>
        <v>0</v>
      </c>
      <c r="BE216" s="134">
        <f t="shared" si="131"/>
        <v>0</v>
      </c>
      <c r="BF216" s="136">
        <f t="shared" si="132"/>
        <v>0</v>
      </c>
    </row>
    <row r="217" spans="3:58" ht="15.75" outlineLevel="2" x14ac:dyDescent="0.2">
      <c r="C217" s="14">
        <f t="shared" si="101"/>
        <v>203</v>
      </c>
      <c r="D217" s="73"/>
      <c r="E217" s="69"/>
      <c r="F217" s="70"/>
      <c r="G217" s="71"/>
      <c r="H217" s="71"/>
      <c r="I217" s="71"/>
      <c r="J217" s="71"/>
      <c r="K217" s="72"/>
      <c r="L217" s="86"/>
      <c r="M217" s="15" t="str">
        <f>IF(G217="","",IF(L217="SI",G217*(1+'INPUTS Y LISTAS'!$B$15),'Modelo Estadistico'!G217))</f>
        <v/>
      </c>
      <c r="N217" s="15" t="str">
        <f>IF(H217="","",IF(L217="SI",H217*(1+'INPUTS Y LISTAS'!$B$15),'Modelo Estadistico'!H217))</f>
        <v/>
      </c>
      <c r="O217" s="15" t="str">
        <f>IF(I217="","",IF(L217="SI",I217*(1+'INPUTS Y LISTAS'!$B$15),'Modelo Estadistico'!I217))</f>
        <v/>
      </c>
      <c r="P217" s="15" t="str">
        <f>IF(J217="","",IF(L217="SI",J217*(1+'INPUTS Y LISTAS'!$B$15),'Modelo Estadistico'!J217))</f>
        <v/>
      </c>
      <c r="Q217" s="72"/>
      <c r="R217" s="29" t="str">
        <f t="shared" si="108"/>
        <v/>
      </c>
      <c r="S217" s="15" t="str">
        <f t="shared" si="109"/>
        <v/>
      </c>
      <c r="T217" s="15" t="str">
        <f t="shared" si="102"/>
        <v/>
      </c>
      <c r="U217" s="30" t="str">
        <f t="shared" si="103"/>
        <v/>
      </c>
      <c r="V217" s="28" t="str">
        <f t="shared" si="110"/>
        <v/>
      </c>
      <c r="W217" s="16" t="str">
        <f t="shared" si="111"/>
        <v/>
      </c>
      <c r="X217" s="16" t="str">
        <f t="shared" si="112"/>
        <v/>
      </c>
      <c r="Y217" s="16" t="str">
        <f t="shared" si="113"/>
        <v/>
      </c>
      <c r="Z217" s="28" t="str">
        <f t="shared" si="114"/>
        <v/>
      </c>
      <c r="AA217" s="16" t="str">
        <f t="shared" si="115"/>
        <v/>
      </c>
      <c r="AB217" s="16" t="str">
        <f t="shared" si="116"/>
        <v/>
      </c>
      <c r="AC217" s="16" t="str">
        <f>IF(Y217="Incluir Cotización",#REF!,"")</f>
        <v/>
      </c>
      <c r="AD217" s="66" t="str">
        <f t="shared" si="117"/>
        <v/>
      </c>
      <c r="AE217" s="42" t="str">
        <f t="shared" si="118"/>
        <v/>
      </c>
      <c r="AF217" s="42" t="str">
        <f t="shared" si="119"/>
        <v/>
      </c>
      <c r="AG217" s="42" t="str">
        <f t="shared" si="120"/>
        <v/>
      </c>
      <c r="AH217" s="42" t="str">
        <f t="shared" si="121"/>
        <v/>
      </c>
      <c r="AI217" s="42" t="str">
        <f t="shared" si="122"/>
        <v/>
      </c>
      <c r="AJ217" s="65">
        <f t="shared" si="123"/>
        <v>0</v>
      </c>
      <c r="AK217" s="74"/>
      <c r="AL217" s="41">
        <f t="shared" si="104"/>
        <v>0</v>
      </c>
      <c r="AM217" s="39">
        <f t="shared" si="105"/>
        <v>0</v>
      </c>
      <c r="AN217" s="40">
        <f t="shared" si="106"/>
        <v>0</v>
      </c>
      <c r="AO217" s="134">
        <f t="shared" si="107"/>
        <v>0</v>
      </c>
      <c r="AP217" s="17"/>
      <c r="AQ217" s="129"/>
      <c r="AR217" s="130">
        <f t="shared" si="124"/>
        <v>0</v>
      </c>
      <c r="AS217" s="134">
        <f t="shared" si="125"/>
        <v>0</v>
      </c>
      <c r="AT217" s="131">
        <f>+IF($I$7="SI",'INPUTS Y LISTAS'!$B$31,0)</f>
        <v>0</v>
      </c>
      <c r="AU217" s="132"/>
      <c r="AV217" s="130">
        <f t="shared" si="126"/>
        <v>0</v>
      </c>
      <c r="AW217" s="134">
        <f t="shared" si="127"/>
        <v>0</v>
      </c>
      <c r="AX217" s="131">
        <f>+IF($I$7="SI",'INPUTS Y LISTAS'!$B$32,0)</f>
        <v>0</v>
      </c>
      <c r="AY217" s="132"/>
      <c r="AZ217" s="130">
        <f t="shared" si="128"/>
        <v>0</v>
      </c>
      <c r="BA217" s="134">
        <f t="shared" si="129"/>
        <v>0</v>
      </c>
      <c r="BB217" s="131">
        <f>+IF($I$7="SI",'INPUTS Y LISTAS'!$B$33,0)</f>
        <v>0</v>
      </c>
      <c r="BC217" s="132"/>
      <c r="BD217" s="130">
        <f t="shared" si="130"/>
        <v>0</v>
      </c>
      <c r="BE217" s="134">
        <f t="shared" si="131"/>
        <v>0</v>
      </c>
      <c r="BF217" s="136">
        <f t="shared" si="132"/>
        <v>0</v>
      </c>
    </row>
    <row r="218" spans="3:58" ht="15.75" outlineLevel="2" x14ac:dyDescent="0.2">
      <c r="C218" s="14">
        <f t="shared" si="101"/>
        <v>204</v>
      </c>
      <c r="D218" s="73"/>
      <c r="E218" s="69"/>
      <c r="F218" s="70"/>
      <c r="G218" s="71"/>
      <c r="H218" s="71"/>
      <c r="I218" s="71"/>
      <c r="J218" s="71"/>
      <c r="K218" s="72"/>
      <c r="L218" s="86"/>
      <c r="M218" s="15" t="str">
        <f>IF(G218="","",IF(L218="SI",G218*(1+'INPUTS Y LISTAS'!$B$15),'Modelo Estadistico'!G218))</f>
        <v/>
      </c>
      <c r="N218" s="15" t="str">
        <f>IF(H218="","",IF(L218="SI",H218*(1+'INPUTS Y LISTAS'!$B$15),'Modelo Estadistico'!H218))</f>
        <v/>
      </c>
      <c r="O218" s="15" t="str">
        <f>IF(I218="","",IF(L218="SI",I218*(1+'INPUTS Y LISTAS'!$B$15),'Modelo Estadistico'!I218))</f>
        <v/>
      </c>
      <c r="P218" s="15" t="str">
        <f>IF(J218="","",IF(L218="SI",J218*(1+'INPUTS Y LISTAS'!$B$15),'Modelo Estadistico'!J218))</f>
        <v/>
      </c>
      <c r="Q218" s="72"/>
      <c r="R218" s="29" t="str">
        <f t="shared" si="108"/>
        <v/>
      </c>
      <c r="S218" s="15" t="str">
        <f t="shared" si="109"/>
        <v/>
      </c>
      <c r="T218" s="15" t="str">
        <f t="shared" si="102"/>
        <v/>
      </c>
      <c r="U218" s="30" t="str">
        <f t="shared" si="103"/>
        <v/>
      </c>
      <c r="V218" s="28" t="str">
        <f t="shared" si="110"/>
        <v/>
      </c>
      <c r="W218" s="16" t="str">
        <f t="shared" si="111"/>
        <v/>
      </c>
      <c r="X218" s="16" t="str">
        <f t="shared" si="112"/>
        <v/>
      </c>
      <c r="Y218" s="16" t="str">
        <f t="shared" si="113"/>
        <v/>
      </c>
      <c r="Z218" s="28" t="str">
        <f t="shared" si="114"/>
        <v/>
      </c>
      <c r="AA218" s="16" t="str">
        <f t="shared" si="115"/>
        <v/>
      </c>
      <c r="AB218" s="16" t="str">
        <f t="shared" si="116"/>
        <v/>
      </c>
      <c r="AC218" s="16" t="str">
        <f>IF(Y218="Incluir Cotización",#REF!,"")</f>
        <v/>
      </c>
      <c r="AD218" s="66" t="str">
        <f t="shared" si="117"/>
        <v/>
      </c>
      <c r="AE218" s="42" t="str">
        <f t="shared" si="118"/>
        <v/>
      </c>
      <c r="AF218" s="42" t="str">
        <f t="shared" si="119"/>
        <v/>
      </c>
      <c r="AG218" s="42" t="str">
        <f t="shared" si="120"/>
        <v/>
      </c>
      <c r="AH218" s="42" t="str">
        <f t="shared" si="121"/>
        <v/>
      </c>
      <c r="AI218" s="42" t="str">
        <f t="shared" si="122"/>
        <v/>
      </c>
      <c r="AJ218" s="65">
        <f t="shared" si="123"/>
        <v>0</v>
      </c>
      <c r="AK218" s="74"/>
      <c r="AL218" s="41">
        <f t="shared" si="104"/>
        <v>0</v>
      </c>
      <c r="AM218" s="39">
        <f t="shared" si="105"/>
        <v>0</v>
      </c>
      <c r="AN218" s="40">
        <f t="shared" si="106"/>
        <v>0</v>
      </c>
      <c r="AO218" s="134">
        <f t="shared" si="107"/>
        <v>0</v>
      </c>
      <c r="AP218" s="17"/>
      <c r="AQ218" s="129"/>
      <c r="AR218" s="130">
        <f t="shared" si="124"/>
        <v>0</v>
      </c>
      <c r="AS218" s="134">
        <f t="shared" si="125"/>
        <v>0</v>
      </c>
      <c r="AT218" s="131">
        <f>+IF($I$7="SI",'INPUTS Y LISTAS'!$B$31,0)</f>
        <v>0</v>
      </c>
      <c r="AU218" s="132"/>
      <c r="AV218" s="130">
        <f t="shared" si="126"/>
        <v>0</v>
      </c>
      <c r="AW218" s="134">
        <f t="shared" si="127"/>
        <v>0</v>
      </c>
      <c r="AX218" s="131">
        <f>+IF($I$7="SI",'INPUTS Y LISTAS'!$B$32,0)</f>
        <v>0</v>
      </c>
      <c r="AY218" s="132"/>
      <c r="AZ218" s="130">
        <f t="shared" si="128"/>
        <v>0</v>
      </c>
      <c r="BA218" s="134">
        <f t="shared" si="129"/>
        <v>0</v>
      </c>
      <c r="BB218" s="131">
        <f>+IF($I$7="SI",'INPUTS Y LISTAS'!$B$33,0)</f>
        <v>0</v>
      </c>
      <c r="BC218" s="132"/>
      <c r="BD218" s="130">
        <f t="shared" si="130"/>
        <v>0</v>
      </c>
      <c r="BE218" s="134">
        <f t="shared" si="131"/>
        <v>0</v>
      </c>
      <c r="BF218" s="136">
        <f t="shared" si="132"/>
        <v>0</v>
      </c>
    </row>
    <row r="219" spans="3:58" ht="15.75" outlineLevel="2" x14ac:dyDescent="0.2">
      <c r="C219" s="14">
        <f t="shared" si="101"/>
        <v>205</v>
      </c>
      <c r="D219" s="73"/>
      <c r="E219" s="69"/>
      <c r="F219" s="70"/>
      <c r="G219" s="71"/>
      <c r="H219" s="71"/>
      <c r="I219" s="71"/>
      <c r="J219" s="71"/>
      <c r="K219" s="72"/>
      <c r="L219" s="86"/>
      <c r="M219" s="15" t="str">
        <f>IF(G219="","",IF(L219="SI",G219*(1+'INPUTS Y LISTAS'!$B$15),'Modelo Estadistico'!G219))</f>
        <v/>
      </c>
      <c r="N219" s="15" t="str">
        <f>IF(H219="","",IF(L219="SI",H219*(1+'INPUTS Y LISTAS'!$B$15),'Modelo Estadistico'!H219))</f>
        <v/>
      </c>
      <c r="O219" s="15" t="str">
        <f>IF(I219="","",IF(L219="SI",I219*(1+'INPUTS Y LISTAS'!$B$15),'Modelo Estadistico'!I219))</f>
        <v/>
      </c>
      <c r="P219" s="15" t="str">
        <f>IF(J219="","",IF(L219="SI",J219*(1+'INPUTS Y LISTAS'!$B$15),'Modelo Estadistico'!J219))</f>
        <v/>
      </c>
      <c r="Q219" s="72"/>
      <c r="R219" s="29" t="str">
        <f t="shared" si="108"/>
        <v/>
      </c>
      <c r="S219" s="15" t="str">
        <f t="shared" si="109"/>
        <v/>
      </c>
      <c r="T219" s="15" t="str">
        <f t="shared" si="102"/>
        <v/>
      </c>
      <c r="U219" s="30" t="str">
        <f t="shared" si="103"/>
        <v/>
      </c>
      <c r="V219" s="28" t="str">
        <f t="shared" si="110"/>
        <v/>
      </c>
      <c r="W219" s="16" t="str">
        <f t="shared" si="111"/>
        <v/>
      </c>
      <c r="X219" s="16" t="str">
        <f t="shared" si="112"/>
        <v/>
      </c>
      <c r="Y219" s="16" t="str">
        <f t="shared" si="113"/>
        <v/>
      </c>
      <c r="Z219" s="28" t="str">
        <f t="shared" si="114"/>
        <v/>
      </c>
      <c r="AA219" s="16" t="str">
        <f t="shared" si="115"/>
        <v/>
      </c>
      <c r="AB219" s="16" t="str">
        <f t="shared" si="116"/>
        <v/>
      </c>
      <c r="AC219" s="16" t="str">
        <f>IF(Y219="Incluir Cotización",#REF!,"")</f>
        <v/>
      </c>
      <c r="AD219" s="66" t="str">
        <f t="shared" si="117"/>
        <v/>
      </c>
      <c r="AE219" s="42" t="str">
        <f t="shared" si="118"/>
        <v/>
      </c>
      <c r="AF219" s="42" t="str">
        <f t="shared" si="119"/>
        <v/>
      </c>
      <c r="AG219" s="42" t="str">
        <f t="shared" si="120"/>
        <v/>
      </c>
      <c r="AH219" s="42" t="str">
        <f t="shared" si="121"/>
        <v/>
      </c>
      <c r="AI219" s="42" t="str">
        <f t="shared" si="122"/>
        <v/>
      </c>
      <c r="AJ219" s="65">
        <f t="shared" si="123"/>
        <v>0</v>
      </c>
      <c r="AK219" s="74"/>
      <c r="AL219" s="41">
        <f t="shared" si="104"/>
        <v>0</v>
      </c>
      <c r="AM219" s="39">
        <f t="shared" si="105"/>
        <v>0</v>
      </c>
      <c r="AN219" s="40">
        <f t="shared" si="106"/>
        <v>0</v>
      </c>
      <c r="AO219" s="134">
        <f t="shared" si="107"/>
        <v>0</v>
      </c>
      <c r="AP219" s="17"/>
      <c r="AQ219" s="129"/>
      <c r="AR219" s="130">
        <f t="shared" si="124"/>
        <v>0</v>
      </c>
      <c r="AS219" s="134">
        <f t="shared" si="125"/>
        <v>0</v>
      </c>
      <c r="AT219" s="131">
        <f>+IF($I$7="SI",'INPUTS Y LISTAS'!$B$31,0)</f>
        <v>0</v>
      </c>
      <c r="AU219" s="132"/>
      <c r="AV219" s="130">
        <f t="shared" si="126"/>
        <v>0</v>
      </c>
      <c r="AW219" s="134">
        <f t="shared" si="127"/>
        <v>0</v>
      </c>
      <c r="AX219" s="131">
        <f>+IF($I$7="SI",'INPUTS Y LISTAS'!$B$32,0)</f>
        <v>0</v>
      </c>
      <c r="AY219" s="132"/>
      <c r="AZ219" s="130">
        <f t="shared" si="128"/>
        <v>0</v>
      </c>
      <c r="BA219" s="134">
        <f t="shared" si="129"/>
        <v>0</v>
      </c>
      <c r="BB219" s="131">
        <f>+IF($I$7="SI",'INPUTS Y LISTAS'!$B$33,0)</f>
        <v>0</v>
      </c>
      <c r="BC219" s="132"/>
      <c r="BD219" s="130">
        <f t="shared" si="130"/>
        <v>0</v>
      </c>
      <c r="BE219" s="134">
        <f t="shared" si="131"/>
        <v>0</v>
      </c>
      <c r="BF219" s="136">
        <f t="shared" si="132"/>
        <v>0</v>
      </c>
    </row>
    <row r="220" spans="3:58" ht="15.75" outlineLevel="2" x14ac:dyDescent="0.2">
      <c r="C220" s="14">
        <f t="shared" si="101"/>
        <v>206</v>
      </c>
      <c r="D220" s="73"/>
      <c r="E220" s="69"/>
      <c r="F220" s="70"/>
      <c r="G220" s="71"/>
      <c r="H220" s="71"/>
      <c r="I220" s="71"/>
      <c r="J220" s="71"/>
      <c r="K220" s="72"/>
      <c r="L220" s="86"/>
      <c r="M220" s="15" t="str">
        <f>IF(G220="","",IF(L220="SI",G220*(1+'INPUTS Y LISTAS'!$B$15),'Modelo Estadistico'!G220))</f>
        <v/>
      </c>
      <c r="N220" s="15" t="str">
        <f>IF(H220="","",IF(L220="SI",H220*(1+'INPUTS Y LISTAS'!$B$15),'Modelo Estadistico'!H220))</f>
        <v/>
      </c>
      <c r="O220" s="15" t="str">
        <f>IF(I220="","",IF(L220="SI",I220*(1+'INPUTS Y LISTAS'!$B$15),'Modelo Estadistico'!I220))</f>
        <v/>
      </c>
      <c r="P220" s="15" t="str">
        <f>IF(J220="","",IF(L220="SI",J220*(1+'INPUTS Y LISTAS'!$B$15),'Modelo Estadistico'!J220))</f>
        <v/>
      </c>
      <c r="Q220" s="72"/>
      <c r="R220" s="29" t="str">
        <f t="shared" si="108"/>
        <v/>
      </c>
      <c r="S220" s="15" t="str">
        <f t="shared" si="109"/>
        <v/>
      </c>
      <c r="T220" s="15" t="str">
        <f t="shared" si="102"/>
        <v/>
      </c>
      <c r="U220" s="30" t="str">
        <f t="shared" si="103"/>
        <v/>
      </c>
      <c r="V220" s="28" t="str">
        <f t="shared" si="110"/>
        <v/>
      </c>
      <c r="W220" s="16" t="str">
        <f t="shared" si="111"/>
        <v/>
      </c>
      <c r="X220" s="16" t="str">
        <f t="shared" si="112"/>
        <v/>
      </c>
      <c r="Y220" s="16" t="str">
        <f t="shared" si="113"/>
        <v/>
      </c>
      <c r="Z220" s="28" t="str">
        <f t="shared" si="114"/>
        <v/>
      </c>
      <c r="AA220" s="16" t="str">
        <f t="shared" si="115"/>
        <v/>
      </c>
      <c r="AB220" s="16" t="str">
        <f t="shared" si="116"/>
        <v/>
      </c>
      <c r="AC220" s="16" t="str">
        <f>IF(Y220="Incluir Cotización",#REF!,"")</f>
        <v/>
      </c>
      <c r="AD220" s="66" t="str">
        <f t="shared" si="117"/>
        <v/>
      </c>
      <c r="AE220" s="42" t="str">
        <f t="shared" si="118"/>
        <v/>
      </c>
      <c r="AF220" s="42" t="str">
        <f t="shared" si="119"/>
        <v/>
      </c>
      <c r="AG220" s="42" t="str">
        <f t="shared" si="120"/>
        <v/>
      </c>
      <c r="AH220" s="42" t="str">
        <f t="shared" si="121"/>
        <v/>
      </c>
      <c r="AI220" s="42" t="str">
        <f t="shared" si="122"/>
        <v/>
      </c>
      <c r="AJ220" s="65">
        <f t="shared" si="123"/>
        <v>0</v>
      </c>
      <c r="AK220" s="74"/>
      <c r="AL220" s="41">
        <f t="shared" si="104"/>
        <v>0</v>
      </c>
      <c r="AM220" s="39">
        <f t="shared" si="105"/>
        <v>0</v>
      </c>
      <c r="AN220" s="40">
        <f t="shared" si="106"/>
        <v>0</v>
      </c>
      <c r="AO220" s="134">
        <f t="shared" si="107"/>
        <v>0</v>
      </c>
      <c r="AP220" s="17"/>
      <c r="AQ220" s="129"/>
      <c r="AR220" s="130">
        <f t="shared" si="124"/>
        <v>0</v>
      </c>
      <c r="AS220" s="134">
        <f t="shared" si="125"/>
        <v>0</v>
      </c>
      <c r="AT220" s="131">
        <f>+IF($I$7="SI",'INPUTS Y LISTAS'!$B$31,0)</f>
        <v>0</v>
      </c>
      <c r="AU220" s="132"/>
      <c r="AV220" s="130">
        <f t="shared" si="126"/>
        <v>0</v>
      </c>
      <c r="AW220" s="134">
        <f t="shared" si="127"/>
        <v>0</v>
      </c>
      <c r="AX220" s="131">
        <f>+IF($I$7="SI",'INPUTS Y LISTAS'!$B$32,0)</f>
        <v>0</v>
      </c>
      <c r="AY220" s="132"/>
      <c r="AZ220" s="130">
        <f t="shared" si="128"/>
        <v>0</v>
      </c>
      <c r="BA220" s="134">
        <f t="shared" si="129"/>
        <v>0</v>
      </c>
      <c r="BB220" s="131">
        <f>+IF($I$7="SI",'INPUTS Y LISTAS'!$B$33,0)</f>
        <v>0</v>
      </c>
      <c r="BC220" s="132"/>
      <c r="BD220" s="130">
        <f t="shared" si="130"/>
        <v>0</v>
      </c>
      <c r="BE220" s="134">
        <f t="shared" si="131"/>
        <v>0</v>
      </c>
      <c r="BF220" s="136">
        <f t="shared" si="132"/>
        <v>0</v>
      </c>
    </row>
    <row r="221" spans="3:58" ht="15.75" outlineLevel="2" x14ac:dyDescent="0.2">
      <c r="C221" s="14">
        <f t="shared" si="101"/>
        <v>207</v>
      </c>
      <c r="D221" s="73"/>
      <c r="E221" s="69"/>
      <c r="F221" s="70"/>
      <c r="G221" s="71"/>
      <c r="H221" s="71"/>
      <c r="I221" s="71"/>
      <c r="J221" s="71"/>
      <c r="K221" s="72"/>
      <c r="L221" s="86"/>
      <c r="M221" s="15" t="str">
        <f>IF(G221="","",IF(L221="SI",G221*(1+'INPUTS Y LISTAS'!$B$15),'Modelo Estadistico'!G221))</f>
        <v/>
      </c>
      <c r="N221" s="15" t="str">
        <f>IF(H221="","",IF(L221="SI",H221*(1+'INPUTS Y LISTAS'!$B$15),'Modelo Estadistico'!H221))</f>
        <v/>
      </c>
      <c r="O221" s="15" t="str">
        <f>IF(I221="","",IF(L221="SI",I221*(1+'INPUTS Y LISTAS'!$B$15),'Modelo Estadistico'!I221))</f>
        <v/>
      </c>
      <c r="P221" s="15" t="str">
        <f>IF(J221="","",IF(L221="SI",J221*(1+'INPUTS Y LISTAS'!$B$15),'Modelo Estadistico'!J221))</f>
        <v/>
      </c>
      <c r="Q221" s="72"/>
      <c r="R221" s="29" t="str">
        <f t="shared" si="108"/>
        <v/>
      </c>
      <c r="S221" s="15" t="str">
        <f t="shared" si="109"/>
        <v/>
      </c>
      <c r="T221" s="15" t="str">
        <f t="shared" si="102"/>
        <v/>
      </c>
      <c r="U221" s="30" t="str">
        <f t="shared" si="103"/>
        <v/>
      </c>
      <c r="V221" s="28" t="str">
        <f t="shared" si="110"/>
        <v/>
      </c>
      <c r="W221" s="16" t="str">
        <f t="shared" si="111"/>
        <v/>
      </c>
      <c r="X221" s="16" t="str">
        <f t="shared" si="112"/>
        <v/>
      </c>
      <c r="Y221" s="16" t="str">
        <f t="shared" si="113"/>
        <v/>
      </c>
      <c r="Z221" s="28" t="str">
        <f t="shared" si="114"/>
        <v/>
      </c>
      <c r="AA221" s="16" t="str">
        <f t="shared" si="115"/>
        <v/>
      </c>
      <c r="AB221" s="16" t="str">
        <f t="shared" si="116"/>
        <v/>
      </c>
      <c r="AC221" s="16" t="str">
        <f>IF(Y221="Incluir Cotización",#REF!,"")</f>
        <v/>
      </c>
      <c r="AD221" s="66" t="str">
        <f t="shared" si="117"/>
        <v/>
      </c>
      <c r="AE221" s="42" t="str">
        <f t="shared" si="118"/>
        <v/>
      </c>
      <c r="AF221" s="42" t="str">
        <f t="shared" si="119"/>
        <v/>
      </c>
      <c r="AG221" s="42" t="str">
        <f t="shared" si="120"/>
        <v/>
      </c>
      <c r="AH221" s="42" t="str">
        <f t="shared" si="121"/>
        <v/>
      </c>
      <c r="AI221" s="42" t="str">
        <f t="shared" si="122"/>
        <v/>
      </c>
      <c r="AJ221" s="65">
        <f t="shared" si="123"/>
        <v>0</v>
      </c>
      <c r="AK221" s="74"/>
      <c r="AL221" s="41">
        <f t="shared" si="104"/>
        <v>0</v>
      </c>
      <c r="AM221" s="39">
        <f t="shared" si="105"/>
        <v>0</v>
      </c>
      <c r="AN221" s="40">
        <f t="shared" si="106"/>
        <v>0</v>
      </c>
      <c r="AO221" s="134">
        <f t="shared" si="107"/>
        <v>0</v>
      </c>
      <c r="AP221" s="17"/>
      <c r="AQ221" s="129"/>
      <c r="AR221" s="130">
        <f t="shared" si="124"/>
        <v>0</v>
      </c>
      <c r="AS221" s="134">
        <f t="shared" si="125"/>
        <v>0</v>
      </c>
      <c r="AT221" s="131">
        <f>+IF($I$7="SI",'INPUTS Y LISTAS'!$B$31,0)</f>
        <v>0</v>
      </c>
      <c r="AU221" s="132"/>
      <c r="AV221" s="130">
        <f t="shared" si="126"/>
        <v>0</v>
      </c>
      <c r="AW221" s="134">
        <f t="shared" si="127"/>
        <v>0</v>
      </c>
      <c r="AX221" s="131">
        <f>+IF($I$7="SI",'INPUTS Y LISTAS'!$B$32,0)</f>
        <v>0</v>
      </c>
      <c r="AY221" s="132"/>
      <c r="AZ221" s="130">
        <f t="shared" si="128"/>
        <v>0</v>
      </c>
      <c r="BA221" s="134">
        <f t="shared" si="129"/>
        <v>0</v>
      </c>
      <c r="BB221" s="131">
        <f>+IF($I$7="SI",'INPUTS Y LISTAS'!$B$33,0)</f>
        <v>0</v>
      </c>
      <c r="BC221" s="132"/>
      <c r="BD221" s="130">
        <f t="shared" si="130"/>
        <v>0</v>
      </c>
      <c r="BE221" s="134">
        <f t="shared" si="131"/>
        <v>0</v>
      </c>
      <c r="BF221" s="136">
        <f t="shared" si="132"/>
        <v>0</v>
      </c>
    </row>
    <row r="222" spans="3:58" ht="15.75" outlineLevel="2" x14ac:dyDescent="0.2">
      <c r="C222" s="14">
        <f t="shared" si="101"/>
        <v>208</v>
      </c>
      <c r="D222" s="73"/>
      <c r="E222" s="69"/>
      <c r="F222" s="70"/>
      <c r="G222" s="71"/>
      <c r="H222" s="71"/>
      <c r="I222" s="71"/>
      <c r="J222" s="71"/>
      <c r="K222" s="72"/>
      <c r="L222" s="86"/>
      <c r="M222" s="15" t="str">
        <f>IF(G222="","",IF(L222="SI",G222*(1+'INPUTS Y LISTAS'!$B$15),'Modelo Estadistico'!G222))</f>
        <v/>
      </c>
      <c r="N222" s="15" t="str">
        <f>IF(H222="","",IF(L222="SI",H222*(1+'INPUTS Y LISTAS'!$B$15),'Modelo Estadistico'!H222))</f>
        <v/>
      </c>
      <c r="O222" s="15" t="str">
        <f>IF(I222="","",IF(L222="SI",I222*(1+'INPUTS Y LISTAS'!$B$15),'Modelo Estadistico'!I222))</f>
        <v/>
      </c>
      <c r="P222" s="15" t="str">
        <f>IF(J222="","",IF(L222="SI",J222*(1+'INPUTS Y LISTAS'!$B$15),'Modelo Estadistico'!J222))</f>
        <v/>
      </c>
      <c r="Q222" s="72"/>
      <c r="R222" s="29" t="str">
        <f t="shared" si="108"/>
        <v/>
      </c>
      <c r="S222" s="15" t="str">
        <f t="shared" si="109"/>
        <v/>
      </c>
      <c r="T222" s="15" t="str">
        <f t="shared" si="102"/>
        <v/>
      </c>
      <c r="U222" s="30" t="str">
        <f t="shared" si="103"/>
        <v/>
      </c>
      <c r="V222" s="28" t="str">
        <f t="shared" si="110"/>
        <v/>
      </c>
      <c r="W222" s="16" t="str">
        <f t="shared" si="111"/>
        <v/>
      </c>
      <c r="X222" s="16" t="str">
        <f t="shared" si="112"/>
        <v/>
      </c>
      <c r="Y222" s="16" t="str">
        <f t="shared" si="113"/>
        <v/>
      </c>
      <c r="Z222" s="28" t="str">
        <f t="shared" si="114"/>
        <v/>
      </c>
      <c r="AA222" s="16" t="str">
        <f t="shared" si="115"/>
        <v/>
      </c>
      <c r="AB222" s="16" t="str">
        <f t="shared" si="116"/>
        <v/>
      </c>
      <c r="AC222" s="16" t="str">
        <f>IF(Y222="Incluir Cotización",#REF!,"")</f>
        <v/>
      </c>
      <c r="AD222" s="66" t="str">
        <f t="shared" si="117"/>
        <v/>
      </c>
      <c r="AE222" s="42" t="str">
        <f t="shared" si="118"/>
        <v/>
      </c>
      <c r="AF222" s="42" t="str">
        <f t="shared" si="119"/>
        <v/>
      </c>
      <c r="AG222" s="42" t="str">
        <f t="shared" si="120"/>
        <v/>
      </c>
      <c r="AH222" s="42" t="str">
        <f t="shared" si="121"/>
        <v/>
      </c>
      <c r="AI222" s="42" t="str">
        <f t="shared" si="122"/>
        <v/>
      </c>
      <c r="AJ222" s="65">
        <f t="shared" si="123"/>
        <v>0</v>
      </c>
      <c r="AK222" s="74"/>
      <c r="AL222" s="41">
        <f t="shared" si="104"/>
        <v>0</v>
      </c>
      <c r="AM222" s="39">
        <f t="shared" si="105"/>
        <v>0</v>
      </c>
      <c r="AN222" s="40">
        <f t="shared" si="106"/>
        <v>0</v>
      </c>
      <c r="AO222" s="134">
        <f t="shared" si="107"/>
        <v>0</v>
      </c>
      <c r="AP222" s="17"/>
      <c r="AQ222" s="129"/>
      <c r="AR222" s="130">
        <f t="shared" si="124"/>
        <v>0</v>
      </c>
      <c r="AS222" s="134">
        <f t="shared" si="125"/>
        <v>0</v>
      </c>
      <c r="AT222" s="131">
        <f>+IF($I$7="SI",'INPUTS Y LISTAS'!$B$31,0)</f>
        <v>0</v>
      </c>
      <c r="AU222" s="132"/>
      <c r="AV222" s="130">
        <f t="shared" si="126"/>
        <v>0</v>
      </c>
      <c r="AW222" s="134">
        <f t="shared" si="127"/>
        <v>0</v>
      </c>
      <c r="AX222" s="131">
        <f>+IF($I$7="SI",'INPUTS Y LISTAS'!$B$32,0)</f>
        <v>0</v>
      </c>
      <c r="AY222" s="132"/>
      <c r="AZ222" s="130">
        <f t="shared" si="128"/>
        <v>0</v>
      </c>
      <c r="BA222" s="134">
        <f t="shared" si="129"/>
        <v>0</v>
      </c>
      <c r="BB222" s="131">
        <f>+IF($I$7="SI",'INPUTS Y LISTAS'!$B$33,0)</f>
        <v>0</v>
      </c>
      <c r="BC222" s="132"/>
      <c r="BD222" s="130">
        <f t="shared" si="130"/>
        <v>0</v>
      </c>
      <c r="BE222" s="134">
        <f t="shared" si="131"/>
        <v>0</v>
      </c>
      <c r="BF222" s="136">
        <f t="shared" si="132"/>
        <v>0</v>
      </c>
    </row>
    <row r="223" spans="3:58" ht="15.75" outlineLevel="2" x14ac:dyDescent="0.2">
      <c r="C223" s="14">
        <f t="shared" si="101"/>
        <v>209</v>
      </c>
      <c r="D223" s="73"/>
      <c r="E223" s="69"/>
      <c r="F223" s="70"/>
      <c r="G223" s="71"/>
      <c r="H223" s="71"/>
      <c r="I223" s="71"/>
      <c r="J223" s="71"/>
      <c r="K223" s="72"/>
      <c r="L223" s="86"/>
      <c r="M223" s="15" t="str">
        <f>IF(G223="","",IF(L223="SI",G223*(1+'INPUTS Y LISTAS'!$B$15),'Modelo Estadistico'!G223))</f>
        <v/>
      </c>
      <c r="N223" s="15" t="str">
        <f>IF(H223="","",IF(L223="SI",H223*(1+'INPUTS Y LISTAS'!$B$15),'Modelo Estadistico'!H223))</f>
        <v/>
      </c>
      <c r="O223" s="15" t="str">
        <f>IF(I223="","",IF(L223="SI",I223*(1+'INPUTS Y LISTAS'!$B$15),'Modelo Estadistico'!I223))</f>
        <v/>
      </c>
      <c r="P223" s="15" t="str">
        <f>IF(J223="","",IF(L223="SI",J223*(1+'INPUTS Y LISTAS'!$B$15),'Modelo Estadistico'!J223))</f>
        <v/>
      </c>
      <c r="Q223" s="72"/>
      <c r="R223" s="29" t="str">
        <f t="shared" si="108"/>
        <v/>
      </c>
      <c r="S223" s="15" t="str">
        <f t="shared" si="109"/>
        <v/>
      </c>
      <c r="T223" s="15" t="str">
        <f t="shared" si="102"/>
        <v/>
      </c>
      <c r="U223" s="30" t="str">
        <f t="shared" si="103"/>
        <v/>
      </c>
      <c r="V223" s="28" t="str">
        <f t="shared" si="110"/>
        <v/>
      </c>
      <c r="W223" s="16" t="str">
        <f t="shared" si="111"/>
        <v/>
      </c>
      <c r="X223" s="16" t="str">
        <f t="shared" si="112"/>
        <v/>
      </c>
      <c r="Y223" s="16" t="str">
        <f t="shared" si="113"/>
        <v/>
      </c>
      <c r="Z223" s="28" t="str">
        <f t="shared" si="114"/>
        <v/>
      </c>
      <c r="AA223" s="16" t="str">
        <f t="shared" si="115"/>
        <v/>
      </c>
      <c r="AB223" s="16" t="str">
        <f t="shared" si="116"/>
        <v/>
      </c>
      <c r="AC223" s="16" t="str">
        <f>IF(Y223="Incluir Cotización",#REF!,"")</f>
        <v/>
      </c>
      <c r="AD223" s="66" t="str">
        <f t="shared" si="117"/>
        <v/>
      </c>
      <c r="AE223" s="42" t="str">
        <f t="shared" si="118"/>
        <v/>
      </c>
      <c r="AF223" s="42" t="str">
        <f t="shared" si="119"/>
        <v/>
      </c>
      <c r="AG223" s="42" t="str">
        <f t="shared" si="120"/>
        <v/>
      </c>
      <c r="AH223" s="42" t="str">
        <f t="shared" si="121"/>
        <v/>
      </c>
      <c r="AI223" s="42" t="str">
        <f t="shared" si="122"/>
        <v/>
      </c>
      <c r="AJ223" s="65">
        <f t="shared" si="123"/>
        <v>0</v>
      </c>
      <c r="AK223" s="74"/>
      <c r="AL223" s="41">
        <f t="shared" si="104"/>
        <v>0</v>
      </c>
      <c r="AM223" s="39">
        <f t="shared" si="105"/>
        <v>0</v>
      </c>
      <c r="AN223" s="40">
        <f t="shared" si="106"/>
        <v>0</v>
      </c>
      <c r="AO223" s="134">
        <f t="shared" si="107"/>
        <v>0</v>
      </c>
      <c r="AP223" s="17"/>
      <c r="AQ223" s="129"/>
      <c r="AR223" s="130">
        <f t="shared" si="124"/>
        <v>0</v>
      </c>
      <c r="AS223" s="134">
        <f t="shared" si="125"/>
        <v>0</v>
      </c>
      <c r="AT223" s="131">
        <f>+IF($I$7="SI",'INPUTS Y LISTAS'!$B$31,0)</f>
        <v>0</v>
      </c>
      <c r="AU223" s="132"/>
      <c r="AV223" s="130">
        <f t="shared" si="126"/>
        <v>0</v>
      </c>
      <c r="AW223" s="134">
        <f t="shared" si="127"/>
        <v>0</v>
      </c>
      <c r="AX223" s="131">
        <f>+IF($I$7="SI",'INPUTS Y LISTAS'!$B$32,0)</f>
        <v>0</v>
      </c>
      <c r="AY223" s="132"/>
      <c r="AZ223" s="130">
        <f t="shared" si="128"/>
        <v>0</v>
      </c>
      <c r="BA223" s="134">
        <f t="shared" si="129"/>
        <v>0</v>
      </c>
      <c r="BB223" s="131">
        <f>+IF($I$7="SI",'INPUTS Y LISTAS'!$B$33,0)</f>
        <v>0</v>
      </c>
      <c r="BC223" s="132"/>
      <c r="BD223" s="130">
        <f t="shared" si="130"/>
        <v>0</v>
      </c>
      <c r="BE223" s="134">
        <f t="shared" si="131"/>
        <v>0</v>
      </c>
      <c r="BF223" s="136">
        <f t="shared" si="132"/>
        <v>0</v>
      </c>
    </row>
    <row r="224" spans="3:58" ht="15.75" outlineLevel="2" x14ac:dyDescent="0.2">
      <c r="C224" s="14">
        <f t="shared" si="101"/>
        <v>210</v>
      </c>
      <c r="D224" s="73"/>
      <c r="E224" s="69"/>
      <c r="F224" s="70"/>
      <c r="G224" s="71"/>
      <c r="H224" s="71"/>
      <c r="I224" s="71"/>
      <c r="J224" s="71"/>
      <c r="K224" s="72"/>
      <c r="L224" s="86"/>
      <c r="M224" s="15" t="str">
        <f>IF(G224="","",IF(L224="SI",G224*(1+'INPUTS Y LISTAS'!$B$15),'Modelo Estadistico'!G224))</f>
        <v/>
      </c>
      <c r="N224" s="15" t="str">
        <f>IF(H224="","",IF(L224="SI",H224*(1+'INPUTS Y LISTAS'!$B$15),'Modelo Estadistico'!H224))</f>
        <v/>
      </c>
      <c r="O224" s="15" t="str">
        <f>IF(I224="","",IF(L224="SI",I224*(1+'INPUTS Y LISTAS'!$B$15),'Modelo Estadistico'!I224))</f>
        <v/>
      </c>
      <c r="P224" s="15" t="str">
        <f>IF(J224="","",IF(L224="SI",J224*(1+'INPUTS Y LISTAS'!$B$15),'Modelo Estadistico'!J224))</f>
        <v/>
      </c>
      <c r="Q224" s="72"/>
      <c r="R224" s="29" t="str">
        <f t="shared" si="108"/>
        <v/>
      </c>
      <c r="S224" s="15" t="str">
        <f t="shared" si="109"/>
        <v/>
      </c>
      <c r="T224" s="15" t="str">
        <f t="shared" si="102"/>
        <v/>
      </c>
      <c r="U224" s="30" t="str">
        <f t="shared" si="103"/>
        <v/>
      </c>
      <c r="V224" s="28" t="str">
        <f t="shared" si="110"/>
        <v/>
      </c>
      <c r="W224" s="16" t="str">
        <f t="shared" si="111"/>
        <v/>
      </c>
      <c r="X224" s="16" t="str">
        <f t="shared" si="112"/>
        <v/>
      </c>
      <c r="Y224" s="16" t="str">
        <f t="shared" si="113"/>
        <v/>
      </c>
      <c r="Z224" s="28" t="str">
        <f t="shared" si="114"/>
        <v/>
      </c>
      <c r="AA224" s="16" t="str">
        <f t="shared" si="115"/>
        <v/>
      </c>
      <c r="AB224" s="16" t="str">
        <f t="shared" si="116"/>
        <v/>
      </c>
      <c r="AC224" s="16" t="str">
        <f>IF(Y224="Incluir Cotización",#REF!,"")</f>
        <v/>
      </c>
      <c r="AD224" s="66" t="str">
        <f t="shared" si="117"/>
        <v/>
      </c>
      <c r="AE224" s="42" t="str">
        <f t="shared" si="118"/>
        <v/>
      </c>
      <c r="AF224" s="42" t="str">
        <f t="shared" si="119"/>
        <v/>
      </c>
      <c r="AG224" s="42" t="str">
        <f t="shared" si="120"/>
        <v/>
      </c>
      <c r="AH224" s="42" t="str">
        <f t="shared" si="121"/>
        <v/>
      </c>
      <c r="AI224" s="42" t="str">
        <f t="shared" si="122"/>
        <v/>
      </c>
      <c r="AJ224" s="65">
        <f t="shared" si="123"/>
        <v>0</v>
      </c>
      <c r="AK224" s="74"/>
      <c r="AL224" s="41">
        <f t="shared" si="104"/>
        <v>0</v>
      </c>
      <c r="AM224" s="39">
        <f t="shared" si="105"/>
        <v>0</v>
      </c>
      <c r="AN224" s="40">
        <f t="shared" si="106"/>
        <v>0</v>
      </c>
      <c r="AO224" s="134">
        <f t="shared" si="107"/>
        <v>0</v>
      </c>
      <c r="AP224" s="17"/>
      <c r="AQ224" s="129"/>
      <c r="AR224" s="130">
        <f t="shared" si="124"/>
        <v>0</v>
      </c>
      <c r="AS224" s="134">
        <f t="shared" si="125"/>
        <v>0</v>
      </c>
      <c r="AT224" s="131">
        <f>+IF($I$7="SI",'INPUTS Y LISTAS'!$B$31,0)</f>
        <v>0</v>
      </c>
      <c r="AU224" s="132"/>
      <c r="AV224" s="130">
        <f t="shared" si="126"/>
        <v>0</v>
      </c>
      <c r="AW224" s="134">
        <f t="shared" si="127"/>
        <v>0</v>
      </c>
      <c r="AX224" s="131">
        <f>+IF($I$7="SI",'INPUTS Y LISTAS'!$B$32,0)</f>
        <v>0</v>
      </c>
      <c r="AY224" s="132"/>
      <c r="AZ224" s="130">
        <f t="shared" si="128"/>
        <v>0</v>
      </c>
      <c r="BA224" s="134">
        <f t="shared" si="129"/>
        <v>0</v>
      </c>
      <c r="BB224" s="131">
        <f>+IF($I$7="SI",'INPUTS Y LISTAS'!$B$33,0)</f>
        <v>0</v>
      </c>
      <c r="BC224" s="132"/>
      <c r="BD224" s="130">
        <f t="shared" si="130"/>
        <v>0</v>
      </c>
      <c r="BE224" s="134">
        <f t="shared" si="131"/>
        <v>0</v>
      </c>
      <c r="BF224" s="136">
        <f t="shared" si="132"/>
        <v>0</v>
      </c>
    </row>
    <row r="225" spans="3:58" ht="15.75" outlineLevel="2" x14ac:dyDescent="0.2">
      <c r="C225" s="14">
        <f t="shared" ref="C225:C288" si="133">+C224+1</f>
        <v>211</v>
      </c>
      <c r="D225" s="73"/>
      <c r="E225" s="69"/>
      <c r="F225" s="70"/>
      <c r="G225" s="71"/>
      <c r="H225" s="71"/>
      <c r="I225" s="71"/>
      <c r="J225" s="71"/>
      <c r="K225" s="72"/>
      <c r="L225" s="86"/>
      <c r="M225" s="15" t="str">
        <f>IF(G225="","",IF(L225="SI",G225*(1+'INPUTS Y LISTAS'!$B$15),'Modelo Estadistico'!G225))</f>
        <v/>
      </c>
      <c r="N225" s="15" t="str">
        <f>IF(H225="","",IF(L225="SI",H225*(1+'INPUTS Y LISTAS'!$B$15),'Modelo Estadistico'!H225))</f>
        <v/>
      </c>
      <c r="O225" s="15" t="str">
        <f>IF(I225="","",IF(L225="SI",I225*(1+'INPUTS Y LISTAS'!$B$15),'Modelo Estadistico'!I225))</f>
        <v/>
      </c>
      <c r="P225" s="15" t="str">
        <f>IF(J225="","",IF(L225="SI",J225*(1+'INPUTS Y LISTAS'!$B$15),'Modelo Estadistico'!J225))</f>
        <v/>
      </c>
      <c r="Q225" s="72"/>
      <c r="R225" s="29" t="str">
        <f t="shared" si="108"/>
        <v/>
      </c>
      <c r="S225" s="15" t="str">
        <f t="shared" si="109"/>
        <v/>
      </c>
      <c r="T225" s="15" t="str">
        <f t="shared" si="102"/>
        <v/>
      </c>
      <c r="U225" s="30" t="str">
        <f t="shared" si="103"/>
        <v/>
      </c>
      <c r="V225" s="28" t="str">
        <f t="shared" si="110"/>
        <v/>
      </c>
      <c r="W225" s="16" t="str">
        <f t="shared" si="111"/>
        <v/>
      </c>
      <c r="X225" s="16" t="str">
        <f t="shared" si="112"/>
        <v/>
      </c>
      <c r="Y225" s="16" t="str">
        <f t="shared" si="113"/>
        <v/>
      </c>
      <c r="Z225" s="28" t="str">
        <f t="shared" si="114"/>
        <v/>
      </c>
      <c r="AA225" s="16" t="str">
        <f t="shared" si="115"/>
        <v/>
      </c>
      <c r="AB225" s="16" t="str">
        <f t="shared" si="116"/>
        <v/>
      </c>
      <c r="AC225" s="16" t="str">
        <f>IF(Y225="Incluir Cotización",#REF!,"")</f>
        <v/>
      </c>
      <c r="AD225" s="66" t="str">
        <f t="shared" si="117"/>
        <v/>
      </c>
      <c r="AE225" s="42" t="str">
        <f t="shared" si="118"/>
        <v/>
      </c>
      <c r="AF225" s="42" t="str">
        <f t="shared" si="119"/>
        <v/>
      </c>
      <c r="AG225" s="42" t="str">
        <f t="shared" si="120"/>
        <v/>
      </c>
      <c r="AH225" s="42" t="str">
        <f t="shared" si="121"/>
        <v/>
      </c>
      <c r="AI225" s="42" t="str">
        <f t="shared" si="122"/>
        <v/>
      </c>
      <c r="AJ225" s="65">
        <f t="shared" si="123"/>
        <v>0</v>
      </c>
      <c r="AK225" s="74"/>
      <c r="AL225" s="41">
        <f t="shared" si="104"/>
        <v>0</v>
      </c>
      <c r="AM225" s="39">
        <f t="shared" si="105"/>
        <v>0</v>
      </c>
      <c r="AN225" s="40">
        <f t="shared" si="106"/>
        <v>0</v>
      </c>
      <c r="AO225" s="134">
        <f t="shared" si="107"/>
        <v>0</v>
      </c>
      <c r="AP225" s="17"/>
      <c r="AQ225" s="129"/>
      <c r="AR225" s="130">
        <f t="shared" si="124"/>
        <v>0</v>
      </c>
      <c r="AS225" s="134">
        <f t="shared" si="125"/>
        <v>0</v>
      </c>
      <c r="AT225" s="131">
        <f>+IF($I$7="SI",'INPUTS Y LISTAS'!$B$31,0)</f>
        <v>0</v>
      </c>
      <c r="AU225" s="132"/>
      <c r="AV225" s="130">
        <f t="shared" si="126"/>
        <v>0</v>
      </c>
      <c r="AW225" s="134">
        <f t="shared" si="127"/>
        <v>0</v>
      </c>
      <c r="AX225" s="131">
        <f>+IF($I$7="SI",'INPUTS Y LISTAS'!$B$32,0)</f>
        <v>0</v>
      </c>
      <c r="AY225" s="132"/>
      <c r="AZ225" s="130">
        <f t="shared" si="128"/>
        <v>0</v>
      </c>
      <c r="BA225" s="134">
        <f t="shared" si="129"/>
        <v>0</v>
      </c>
      <c r="BB225" s="131">
        <f>+IF($I$7="SI",'INPUTS Y LISTAS'!$B$33,0)</f>
        <v>0</v>
      </c>
      <c r="BC225" s="132"/>
      <c r="BD225" s="130">
        <f t="shared" si="130"/>
        <v>0</v>
      </c>
      <c r="BE225" s="134">
        <f t="shared" si="131"/>
        <v>0</v>
      </c>
      <c r="BF225" s="136">
        <f t="shared" si="132"/>
        <v>0</v>
      </c>
    </row>
    <row r="226" spans="3:58" ht="15.75" outlineLevel="2" x14ac:dyDescent="0.2">
      <c r="C226" s="14">
        <f t="shared" si="133"/>
        <v>212</v>
      </c>
      <c r="D226" s="73"/>
      <c r="E226" s="69"/>
      <c r="F226" s="70"/>
      <c r="G226" s="71"/>
      <c r="H226" s="71"/>
      <c r="I226" s="71"/>
      <c r="J226" s="71"/>
      <c r="K226" s="72"/>
      <c r="L226" s="86"/>
      <c r="M226" s="15" t="str">
        <f>IF(G226="","",IF(L226="SI",G226*(1+'INPUTS Y LISTAS'!$B$15),'Modelo Estadistico'!G226))</f>
        <v/>
      </c>
      <c r="N226" s="15" t="str">
        <f>IF(H226="","",IF(L226="SI",H226*(1+'INPUTS Y LISTAS'!$B$15),'Modelo Estadistico'!H226))</f>
        <v/>
      </c>
      <c r="O226" s="15" t="str">
        <f>IF(I226="","",IF(L226="SI",I226*(1+'INPUTS Y LISTAS'!$B$15),'Modelo Estadistico'!I226))</f>
        <v/>
      </c>
      <c r="P226" s="15" t="str">
        <f>IF(J226="","",IF(L226="SI",J226*(1+'INPUTS Y LISTAS'!$B$15),'Modelo Estadistico'!J226))</f>
        <v/>
      </c>
      <c r="Q226" s="72"/>
      <c r="R226" s="29" t="str">
        <f t="shared" si="108"/>
        <v/>
      </c>
      <c r="S226" s="15" t="str">
        <f t="shared" si="109"/>
        <v/>
      </c>
      <c r="T226" s="15" t="str">
        <f t="shared" ref="T226:T289" si="134">IFERROR(R226-S226,"")</f>
        <v/>
      </c>
      <c r="U226" s="30" t="str">
        <f t="shared" ref="U226:U289" si="135">IFERROR(+R226+S226,"")</f>
        <v/>
      </c>
      <c r="V226" s="28" t="str">
        <f t="shared" si="110"/>
        <v/>
      </c>
      <c r="W226" s="16" t="str">
        <f t="shared" si="111"/>
        <v/>
      </c>
      <c r="X226" s="16" t="str">
        <f t="shared" si="112"/>
        <v/>
      </c>
      <c r="Y226" s="16" t="str">
        <f t="shared" si="113"/>
        <v/>
      </c>
      <c r="Z226" s="28" t="str">
        <f t="shared" si="114"/>
        <v/>
      </c>
      <c r="AA226" s="16" t="str">
        <f t="shared" si="115"/>
        <v/>
      </c>
      <c r="AB226" s="16" t="str">
        <f t="shared" si="116"/>
        <v/>
      </c>
      <c r="AC226" s="16" t="str">
        <f>IF(Y226="Incluir Cotización",#REF!,"")</f>
        <v/>
      </c>
      <c r="AD226" s="66" t="str">
        <f t="shared" si="117"/>
        <v/>
      </c>
      <c r="AE226" s="42" t="str">
        <f t="shared" si="118"/>
        <v/>
      </c>
      <c r="AF226" s="42" t="str">
        <f t="shared" si="119"/>
        <v/>
      </c>
      <c r="AG226" s="42" t="str">
        <f t="shared" si="120"/>
        <v/>
      </c>
      <c r="AH226" s="42" t="str">
        <f t="shared" si="121"/>
        <v/>
      </c>
      <c r="AI226" s="42" t="str">
        <f t="shared" si="122"/>
        <v/>
      </c>
      <c r="AJ226" s="65">
        <f t="shared" si="123"/>
        <v>0</v>
      </c>
      <c r="AK226" s="74"/>
      <c r="AL226" s="41">
        <f t="shared" ref="AL226:AL289" si="136">+AK226-AJ226</f>
        <v>0</v>
      </c>
      <c r="AM226" s="39">
        <f t="shared" ref="AM226:AM289" si="137">+AJ226*$E226</f>
        <v>0</v>
      </c>
      <c r="AN226" s="40">
        <f t="shared" ref="AN226:AN289" si="138">+AK226*$E226</f>
        <v>0</v>
      </c>
      <c r="AO226" s="134">
        <f t="shared" ref="AO226:AO289" si="139">+AN226-AM226</f>
        <v>0</v>
      </c>
      <c r="AP226" s="17"/>
      <c r="AQ226" s="129"/>
      <c r="AR226" s="130">
        <f t="shared" si="124"/>
        <v>0</v>
      </c>
      <c r="AS226" s="134">
        <f t="shared" si="125"/>
        <v>0</v>
      </c>
      <c r="AT226" s="131">
        <f>+IF($I$7="SI",'INPUTS Y LISTAS'!$B$31,0)</f>
        <v>0</v>
      </c>
      <c r="AU226" s="132"/>
      <c r="AV226" s="130">
        <f t="shared" si="126"/>
        <v>0</v>
      </c>
      <c r="AW226" s="134">
        <f t="shared" si="127"/>
        <v>0</v>
      </c>
      <c r="AX226" s="131">
        <f>+IF($I$7="SI",'INPUTS Y LISTAS'!$B$32,0)</f>
        <v>0</v>
      </c>
      <c r="AY226" s="132"/>
      <c r="AZ226" s="130">
        <f t="shared" si="128"/>
        <v>0</v>
      </c>
      <c r="BA226" s="134">
        <f t="shared" si="129"/>
        <v>0</v>
      </c>
      <c r="BB226" s="131">
        <f>+IF($I$7="SI",'INPUTS Y LISTAS'!$B$33,0)</f>
        <v>0</v>
      </c>
      <c r="BC226" s="132"/>
      <c r="BD226" s="130">
        <f t="shared" si="130"/>
        <v>0</v>
      </c>
      <c r="BE226" s="134">
        <f t="shared" si="131"/>
        <v>0</v>
      </c>
      <c r="BF226" s="136">
        <f t="shared" si="132"/>
        <v>0</v>
      </c>
    </row>
    <row r="227" spans="3:58" ht="15.75" outlineLevel="2" x14ac:dyDescent="0.2">
      <c r="C227" s="14">
        <f t="shared" si="133"/>
        <v>213</v>
      </c>
      <c r="D227" s="73"/>
      <c r="E227" s="69"/>
      <c r="F227" s="70"/>
      <c r="G227" s="71"/>
      <c r="H227" s="71"/>
      <c r="I227" s="71"/>
      <c r="J227" s="71"/>
      <c r="K227" s="72"/>
      <c r="L227" s="86"/>
      <c r="M227" s="15" t="str">
        <f>IF(G227="","",IF(L227="SI",G227*(1+'INPUTS Y LISTAS'!$B$15),'Modelo Estadistico'!G227))</f>
        <v/>
      </c>
      <c r="N227" s="15" t="str">
        <f>IF(H227="","",IF(L227="SI",H227*(1+'INPUTS Y LISTAS'!$B$15),'Modelo Estadistico'!H227))</f>
        <v/>
      </c>
      <c r="O227" s="15" t="str">
        <f>IF(I227="","",IF(L227="SI",I227*(1+'INPUTS Y LISTAS'!$B$15),'Modelo Estadistico'!I227))</f>
        <v/>
      </c>
      <c r="P227" s="15" t="str">
        <f>IF(J227="","",IF(L227="SI",J227*(1+'INPUTS Y LISTAS'!$B$15),'Modelo Estadistico'!J227))</f>
        <v/>
      </c>
      <c r="Q227" s="72"/>
      <c r="R227" s="29" t="str">
        <f t="shared" si="108"/>
        <v/>
      </c>
      <c r="S227" s="15" t="str">
        <f t="shared" si="109"/>
        <v/>
      </c>
      <c r="T227" s="15" t="str">
        <f t="shared" si="134"/>
        <v/>
      </c>
      <c r="U227" s="30" t="str">
        <f t="shared" si="135"/>
        <v/>
      </c>
      <c r="V227" s="28" t="str">
        <f t="shared" si="110"/>
        <v/>
      </c>
      <c r="W227" s="16" t="str">
        <f t="shared" si="111"/>
        <v/>
      </c>
      <c r="X227" s="16" t="str">
        <f t="shared" si="112"/>
        <v/>
      </c>
      <c r="Y227" s="16" t="str">
        <f t="shared" si="113"/>
        <v/>
      </c>
      <c r="Z227" s="28" t="str">
        <f t="shared" si="114"/>
        <v/>
      </c>
      <c r="AA227" s="16" t="str">
        <f t="shared" si="115"/>
        <v/>
      </c>
      <c r="AB227" s="16" t="str">
        <f t="shared" si="116"/>
        <v/>
      </c>
      <c r="AC227" s="16" t="str">
        <f>IF(Y227="Incluir Cotización",#REF!,"")</f>
        <v/>
      </c>
      <c r="AD227" s="66" t="str">
        <f t="shared" si="117"/>
        <v/>
      </c>
      <c r="AE227" s="42" t="str">
        <f t="shared" si="118"/>
        <v/>
      </c>
      <c r="AF227" s="42" t="str">
        <f t="shared" si="119"/>
        <v/>
      </c>
      <c r="AG227" s="42" t="str">
        <f t="shared" si="120"/>
        <v/>
      </c>
      <c r="AH227" s="42" t="str">
        <f t="shared" si="121"/>
        <v/>
      </c>
      <c r="AI227" s="42" t="str">
        <f t="shared" si="122"/>
        <v/>
      </c>
      <c r="AJ227" s="65">
        <f t="shared" si="123"/>
        <v>0</v>
      </c>
      <c r="AK227" s="74"/>
      <c r="AL227" s="41">
        <f t="shared" si="136"/>
        <v>0</v>
      </c>
      <c r="AM227" s="39">
        <f t="shared" si="137"/>
        <v>0</v>
      </c>
      <c r="AN227" s="40">
        <f t="shared" si="138"/>
        <v>0</v>
      </c>
      <c r="AO227" s="134">
        <f t="shared" si="139"/>
        <v>0</v>
      </c>
      <c r="AP227" s="17"/>
      <c r="AQ227" s="129"/>
      <c r="AR227" s="130">
        <f t="shared" si="124"/>
        <v>0</v>
      </c>
      <c r="AS227" s="134">
        <f t="shared" si="125"/>
        <v>0</v>
      </c>
      <c r="AT227" s="131">
        <f>+IF($I$7="SI",'INPUTS Y LISTAS'!$B$31,0)</f>
        <v>0</v>
      </c>
      <c r="AU227" s="132"/>
      <c r="AV227" s="130">
        <f t="shared" si="126"/>
        <v>0</v>
      </c>
      <c r="AW227" s="134">
        <f t="shared" si="127"/>
        <v>0</v>
      </c>
      <c r="AX227" s="131">
        <f>+IF($I$7="SI",'INPUTS Y LISTAS'!$B$32,0)</f>
        <v>0</v>
      </c>
      <c r="AY227" s="132"/>
      <c r="AZ227" s="130">
        <f t="shared" si="128"/>
        <v>0</v>
      </c>
      <c r="BA227" s="134">
        <f t="shared" si="129"/>
        <v>0</v>
      </c>
      <c r="BB227" s="131">
        <f>+IF($I$7="SI",'INPUTS Y LISTAS'!$B$33,0)</f>
        <v>0</v>
      </c>
      <c r="BC227" s="132"/>
      <c r="BD227" s="130">
        <f t="shared" si="130"/>
        <v>0</v>
      </c>
      <c r="BE227" s="134">
        <f t="shared" si="131"/>
        <v>0</v>
      </c>
      <c r="BF227" s="136">
        <f t="shared" si="132"/>
        <v>0</v>
      </c>
    </row>
    <row r="228" spans="3:58" ht="15.75" outlineLevel="2" x14ac:dyDescent="0.2">
      <c r="C228" s="14">
        <f t="shared" si="133"/>
        <v>214</v>
      </c>
      <c r="D228" s="73"/>
      <c r="E228" s="69"/>
      <c r="F228" s="70"/>
      <c r="G228" s="71"/>
      <c r="H228" s="71"/>
      <c r="I228" s="71"/>
      <c r="J228" s="71"/>
      <c r="K228" s="72"/>
      <c r="L228" s="86"/>
      <c r="M228" s="15" t="str">
        <f>IF(G228="","",IF(L228="SI",G228*(1+'INPUTS Y LISTAS'!$B$15),'Modelo Estadistico'!G228))</f>
        <v/>
      </c>
      <c r="N228" s="15" t="str">
        <f>IF(H228="","",IF(L228="SI",H228*(1+'INPUTS Y LISTAS'!$B$15),'Modelo Estadistico'!H228))</f>
        <v/>
      </c>
      <c r="O228" s="15" t="str">
        <f>IF(I228="","",IF(L228="SI",I228*(1+'INPUTS Y LISTAS'!$B$15),'Modelo Estadistico'!I228))</f>
        <v/>
      </c>
      <c r="P228" s="15" t="str">
        <f>IF(J228="","",IF(L228="SI",J228*(1+'INPUTS Y LISTAS'!$B$15),'Modelo Estadistico'!J228))</f>
        <v/>
      </c>
      <c r="Q228" s="72"/>
      <c r="R228" s="29" t="str">
        <f t="shared" si="108"/>
        <v/>
      </c>
      <c r="S228" s="15" t="str">
        <f t="shared" si="109"/>
        <v/>
      </c>
      <c r="T228" s="15" t="str">
        <f t="shared" si="134"/>
        <v/>
      </c>
      <c r="U228" s="30" t="str">
        <f t="shared" si="135"/>
        <v/>
      </c>
      <c r="V228" s="28" t="str">
        <f t="shared" si="110"/>
        <v/>
      </c>
      <c r="W228" s="16" t="str">
        <f t="shared" si="111"/>
        <v/>
      </c>
      <c r="X228" s="16" t="str">
        <f t="shared" si="112"/>
        <v/>
      </c>
      <c r="Y228" s="16" t="str">
        <f t="shared" si="113"/>
        <v/>
      </c>
      <c r="Z228" s="28" t="str">
        <f t="shared" si="114"/>
        <v/>
      </c>
      <c r="AA228" s="16" t="str">
        <f t="shared" si="115"/>
        <v/>
      </c>
      <c r="AB228" s="16" t="str">
        <f t="shared" si="116"/>
        <v/>
      </c>
      <c r="AC228" s="16" t="str">
        <f>IF(Y228="Incluir Cotización",#REF!,"")</f>
        <v/>
      </c>
      <c r="AD228" s="66" t="str">
        <f t="shared" si="117"/>
        <v/>
      </c>
      <c r="AE228" s="42" t="str">
        <f t="shared" si="118"/>
        <v/>
      </c>
      <c r="AF228" s="42" t="str">
        <f t="shared" si="119"/>
        <v/>
      </c>
      <c r="AG228" s="42" t="str">
        <f t="shared" si="120"/>
        <v/>
      </c>
      <c r="AH228" s="42" t="str">
        <f t="shared" si="121"/>
        <v/>
      </c>
      <c r="AI228" s="42" t="str">
        <f t="shared" si="122"/>
        <v/>
      </c>
      <c r="AJ228" s="65">
        <f t="shared" si="123"/>
        <v>0</v>
      </c>
      <c r="AK228" s="74"/>
      <c r="AL228" s="41">
        <f t="shared" si="136"/>
        <v>0</v>
      </c>
      <c r="AM228" s="39">
        <f t="shared" si="137"/>
        <v>0</v>
      </c>
      <c r="AN228" s="40">
        <f t="shared" si="138"/>
        <v>0</v>
      </c>
      <c r="AO228" s="134">
        <f t="shared" si="139"/>
        <v>0</v>
      </c>
      <c r="AP228" s="17"/>
      <c r="AQ228" s="129"/>
      <c r="AR228" s="130">
        <f t="shared" si="124"/>
        <v>0</v>
      </c>
      <c r="AS228" s="134">
        <f t="shared" si="125"/>
        <v>0</v>
      </c>
      <c r="AT228" s="131">
        <f>+IF($I$7="SI",'INPUTS Y LISTAS'!$B$31,0)</f>
        <v>0</v>
      </c>
      <c r="AU228" s="132"/>
      <c r="AV228" s="130">
        <f t="shared" si="126"/>
        <v>0</v>
      </c>
      <c r="AW228" s="134">
        <f t="shared" si="127"/>
        <v>0</v>
      </c>
      <c r="AX228" s="131">
        <f>+IF($I$7="SI",'INPUTS Y LISTAS'!$B$32,0)</f>
        <v>0</v>
      </c>
      <c r="AY228" s="132"/>
      <c r="AZ228" s="130">
        <f t="shared" si="128"/>
        <v>0</v>
      </c>
      <c r="BA228" s="134">
        <f t="shared" si="129"/>
        <v>0</v>
      </c>
      <c r="BB228" s="131">
        <f>+IF($I$7="SI",'INPUTS Y LISTAS'!$B$33,0)</f>
        <v>0</v>
      </c>
      <c r="BC228" s="132"/>
      <c r="BD228" s="130">
        <f t="shared" si="130"/>
        <v>0</v>
      </c>
      <c r="BE228" s="134">
        <f t="shared" si="131"/>
        <v>0</v>
      </c>
      <c r="BF228" s="136">
        <f t="shared" si="132"/>
        <v>0</v>
      </c>
    </row>
    <row r="229" spans="3:58" ht="15.75" outlineLevel="2" x14ac:dyDescent="0.2">
      <c r="C229" s="14">
        <f t="shared" si="133"/>
        <v>215</v>
      </c>
      <c r="D229" s="73"/>
      <c r="E229" s="69"/>
      <c r="F229" s="70"/>
      <c r="G229" s="71"/>
      <c r="H229" s="71"/>
      <c r="I229" s="71"/>
      <c r="J229" s="71"/>
      <c r="K229" s="72"/>
      <c r="L229" s="86"/>
      <c r="M229" s="15" t="str">
        <f>IF(G229="","",IF(L229="SI",G229*(1+'INPUTS Y LISTAS'!$B$15),'Modelo Estadistico'!G229))</f>
        <v/>
      </c>
      <c r="N229" s="15" t="str">
        <f>IF(H229="","",IF(L229="SI",H229*(1+'INPUTS Y LISTAS'!$B$15),'Modelo Estadistico'!H229))</f>
        <v/>
      </c>
      <c r="O229" s="15" t="str">
        <f>IF(I229="","",IF(L229="SI",I229*(1+'INPUTS Y LISTAS'!$B$15),'Modelo Estadistico'!I229))</f>
        <v/>
      </c>
      <c r="P229" s="15" t="str">
        <f>IF(J229="","",IF(L229="SI",J229*(1+'INPUTS Y LISTAS'!$B$15),'Modelo Estadistico'!J229))</f>
        <v/>
      </c>
      <c r="Q229" s="72"/>
      <c r="R229" s="29" t="str">
        <f t="shared" si="108"/>
        <v/>
      </c>
      <c r="S229" s="15" t="str">
        <f t="shared" si="109"/>
        <v/>
      </c>
      <c r="T229" s="15" t="str">
        <f t="shared" si="134"/>
        <v/>
      </c>
      <c r="U229" s="30" t="str">
        <f t="shared" si="135"/>
        <v/>
      </c>
      <c r="V229" s="28" t="str">
        <f t="shared" si="110"/>
        <v/>
      </c>
      <c r="W229" s="16" t="str">
        <f t="shared" si="111"/>
        <v/>
      </c>
      <c r="X229" s="16" t="str">
        <f t="shared" si="112"/>
        <v/>
      </c>
      <c r="Y229" s="16" t="str">
        <f t="shared" si="113"/>
        <v/>
      </c>
      <c r="Z229" s="28" t="str">
        <f t="shared" si="114"/>
        <v/>
      </c>
      <c r="AA229" s="16" t="str">
        <f t="shared" si="115"/>
        <v/>
      </c>
      <c r="AB229" s="16" t="str">
        <f t="shared" si="116"/>
        <v/>
      </c>
      <c r="AC229" s="16" t="str">
        <f>IF(Y229="Incluir Cotización",#REF!,"")</f>
        <v/>
      </c>
      <c r="AD229" s="66" t="str">
        <f t="shared" si="117"/>
        <v/>
      </c>
      <c r="AE229" s="42" t="str">
        <f t="shared" si="118"/>
        <v/>
      </c>
      <c r="AF229" s="42" t="str">
        <f t="shared" si="119"/>
        <v/>
      </c>
      <c r="AG229" s="42" t="str">
        <f t="shared" si="120"/>
        <v/>
      </c>
      <c r="AH229" s="42" t="str">
        <f t="shared" si="121"/>
        <v/>
      </c>
      <c r="AI229" s="42" t="str">
        <f t="shared" si="122"/>
        <v/>
      </c>
      <c r="AJ229" s="65">
        <f t="shared" si="123"/>
        <v>0</v>
      </c>
      <c r="AK229" s="74"/>
      <c r="AL229" s="41">
        <f t="shared" si="136"/>
        <v>0</v>
      </c>
      <c r="AM229" s="39">
        <f t="shared" si="137"/>
        <v>0</v>
      </c>
      <c r="AN229" s="40">
        <f t="shared" si="138"/>
        <v>0</v>
      </c>
      <c r="AO229" s="134">
        <f t="shared" si="139"/>
        <v>0</v>
      </c>
      <c r="AP229" s="17"/>
      <c r="AQ229" s="129"/>
      <c r="AR229" s="130">
        <f t="shared" si="124"/>
        <v>0</v>
      </c>
      <c r="AS229" s="134">
        <f t="shared" si="125"/>
        <v>0</v>
      </c>
      <c r="AT229" s="131">
        <f>+IF($I$7="SI",'INPUTS Y LISTAS'!$B$31,0)</f>
        <v>0</v>
      </c>
      <c r="AU229" s="132"/>
      <c r="AV229" s="130">
        <f t="shared" si="126"/>
        <v>0</v>
      </c>
      <c r="AW229" s="134">
        <f t="shared" si="127"/>
        <v>0</v>
      </c>
      <c r="AX229" s="131">
        <f>+IF($I$7="SI",'INPUTS Y LISTAS'!$B$32,0)</f>
        <v>0</v>
      </c>
      <c r="AY229" s="132"/>
      <c r="AZ229" s="130">
        <f t="shared" si="128"/>
        <v>0</v>
      </c>
      <c r="BA229" s="134">
        <f t="shared" si="129"/>
        <v>0</v>
      </c>
      <c r="BB229" s="131">
        <f>+IF($I$7="SI",'INPUTS Y LISTAS'!$B$33,0)</f>
        <v>0</v>
      </c>
      <c r="BC229" s="132"/>
      <c r="BD229" s="130">
        <f t="shared" si="130"/>
        <v>0</v>
      </c>
      <c r="BE229" s="134">
        <f t="shared" si="131"/>
        <v>0</v>
      </c>
      <c r="BF229" s="136">
        <f t="shared" si="132"/>
        <v>0</v>
      </c>
    </row>
    <row r="230" spans="3:58" ht="15.75" outlineLevel="2" x14ac:dyDescent="0.2">
      <c r="C230" s="14">
        <f t="shared" si="133"/>
        <v>216</v>
      </c>
      <c r="D230" s="73"/>
      <c r="E230" s="69"/>
      <c r="F230" s="70"/>
      <c r="G230" s="71"/>
      <c r="H230" s="71"/>
      <c r="I230" s="71"/>
      <c r="J230" s="71"/>
      <c r="K230" s="72"/>
      <c r="L230" s="86"/>
      <c r="M230" s="15" t="str">
        <f>IF(G230="","",IF(L230="SI",G230*(1+'INPUTS Y LISTAS'!$B$15),'Modelo Estadistico'!G230))</f>
        <v/>
      </c>
      <c r="N230" s="15" t="str">
        <f>IF(H230="","",IF(L230="SI",H230*(1+'INPUTS Y LISTAS'!$B$15),'Modelo Estadistico'!H230))</f>
        <v/>
      </c>
      <c r="O230" s="15" t="str">
        <f>IF(I230="","",IF(L230="SI",I230*(1+'INPUTS Y LISTAS'!$B$15),'Modelo Estadistico'!I230))</f>
        <v/>
      </c>
      <c r="P230" s="15" t="str">
        <f>IF(J230="","",IF(L230="SI",J230*(1+'INPUTS Y LISTAS'!$B$15),'Modelo Estadistico'!J230))</f>
        <v/>
      </c>
      <c r="Q230" s="72"/>
      <c r="R230" s="29" t="str">
        <f t="shared" si="108"/>
        <v/>
      </c>
      <c r="S230" s="15" t="str">
        <f t="shared" si="109"/>
        <v/>
      </c>
      <c r="T230" s="15" t="str">
        <f t="shared" si="134"/>
        <v/>
      </c>
      <c r="U230" s="30" t="str">
        <f t="shared" si="135"/>
        <v/>
      </c>
      <c r="V230" s="28" t="str">
        <f t="shared" si="110"/>
        <v/>
      </c>
      <c r="W230" s="16" t="str">
        <f t="shared" si="111"/>
        <v/>
      </c>
      <c r="X230" s="16" t="str">
        <f t="shared" si="112"/>
        <v/>
      </c>
      <c r="Y230" s="16" t="str">
        <f t="shared" si="113"/>
        <v/>
      </c>
      <c r="Z230" s="28" t="str">
        <f t="shared" si="114"/>
        <v/>
      </c>
      <c r="AA230" s="16" t="str">
        <f t="shared" si="115"/>
        <v/>
      </c>
      <c r="AB230" s="16" t="str">
        <f t="shared" si="116"/>
        <v/>
      </c>
      <c r="AC230" s="16" t="str">
        <f>IF(Y230="Incluir Cotización",#REF!,"")</f>
        <v/>
      </c>
      <c r="AD230" s="66" t="str">
        <f t="shared" si="117"/>
        <v/>
      </c>
      <c r="AE230" s="42" t="str">
        <f t="shared" si="118"/>
        <v/>
      </c>
      <c r="AF230" s="42" t="str">
        <f t="shared" si="119"/>
        <v/>
      </c>
      <c r="AG230" s="42" t="str">
        <f t="shared" si="120"/>
        <v/>
      </c>
      <c r="AH230" s="42" t="str">
        <f t="shared" si="121"/>
        <v/>
      </c>
      <c r="AI230" s="42" t="str">
        <f t="shared" si="122"/>
        <v/>
      </c>
      <c r="AJ230" s="65">
        <f t="shared" si="123"/>
        <v>0</v>
      </c>
      <c r="AK230" s="74"/>
      <c r="AL230" s="41">
        <f t="shared" si="136"/>
        <v>0</v>
      </c>
      <c r="AM230" s="39">
        <f t="shared" si="137"/>
        <v>0</v>
      </c>
      <c r="AN230" s="40">
        <f t="shared" si="138"/>
        <v>0</v>
      </c>
      <c r="AO230" s="134">
        <f t="shared" si="139"/>
        <v>0</v>
      </c>
      <c r="AP230" s="17"/>
      <c r="AQ230" s="129"/>
      <c r="AR230" s="130">
        <f t="shared" si="124"/>
        <v>0</v>
      </c>
      <c r="AS230" s="134">
        <f t="shared" si="125"/>
        <v>0</v>
      </c>
      <c r="AT230" s="131">
        <f>+IF($I$7="SI",'INPUTS Y LISTAS'!$B$31,0)</f>
        <v>0</v>
      </c>
      <c r="AU230" s="132"/>
      <c r="AV230" s="130">
        <f t="shared" si="126"/>
        <v>0</v>
      </c>
      <c r="AW230" s="134">
        <f t="shared" si="127"/>
        <v>0</v>
      </c>
      <c r="AX230" s="131">
        <f>+IF($I$7="SI",'INPUTS Y LISTAS'!$B$32,0)</f>
        <v>0</v>
      </c>
      <c r="AY230" s="132"/>
      <c r="AZ230" s="130">
        <f t="shared" si="128"/>
        <v>0</v>
      </c>
      <c r="BA230" s="134">
        <f t="shared" si="129"/>
        <v>0</v>
      </c>
      <c r="BB230" s="131">
        <f>+IF($I$7="SI",'INPUTS Y LISTAS'!$B$33,0)</f>
        <v>0</v>
      </c>
      <c r="BC230" s="132"/>
      <c r="BD230" s="130">
        <f t="shared" si="130"/>
        <v>0</v>
      </c>
      <c r="BE230" s="134">
        <f t="shared" si="131"/>
        <v>0</v>
      </c>
      <c r="BF230" s="136">
        <f t="shared" si="132"/>
        <v>0</v>
      </c>
    </row>
    <row r="231" spans="3:58" ht="15.75" outlineLevel="2" x14ac:dyDescent="0.2">
      <c r="C231" s="14">
        <f t="shared" si="133"/>
        <v>217</v>
      </c>
      <c r="D231" s="73"/>
      <c r="E231" s="69"/>
      <c r="F231" s="70"/>
      <c r="G231" s="71"/>
      <c r="H231" s="71"/>
      <c r="I231" s="71"/>
      <c r="J231" s="71"/>
      <c r="K231" s="72"/>
      <c r="L231" s="86"/>
      <c r="M231" s="15" t="str">
        <f>IF(G231="","",IF(L231="SI",G231*(1+'INPUTS Y LISTAS'!$B$15),'Modelo Estadistico'!G231))</f>
        <v/>
      </c>
      <c r="N231" s="15" t="str">
        <f>IF(H231="","",IF(L231="SI",H231*(1+'INPUTS Y LISTAS'!$B$15),'Modelo Estadistico'!H231))</f>
        <v/>
      </c>
      <c r="O231" s="15" t="str">
        <f>IF(I231="","",IF(L231="SI",I231*(1+'INPUTS Y LISTAS'!$B$15),'Modelo Estadistico'!I231))</f>
        <v/>
      </c>
      <c r="P231" s="15" t="str">
        <f>IF(J231="","",IF(L231="SI",J231*(1+'INPUTS Y LISTAS'!$B$15),'Modelo Estadistico'!J231))</f>
        <v/>
      </c>
      <c r="Q231" s="72"/>
      <c r="R231" s="29" t="str">
        <f t="shared" si="108"/>
        <v/>
      </c>
      <c r="S231" s="15" t="str">
        <f t="shared" si="109"/>
        <v/>
      </c>
      <c r="T231" s="15" t="str">
        <f t="shared" si="134"/>
        <v/>
      </c>
      <c r="U231" s="30" t="str">
        <f t="shared" si="135"/>
        <v/>
      </c>
      <c r="V231" s="28" t="str">
        <f t="shared" si="110"/>
        <v/>
      </c>
      <c r="W231" s="16" t="str">
        <f t="shared" si="111"/>
        <v/>
      </c>
      <c r="X231" s="16" t="str">
        <f t="shared" si="112"/>
        <v/>
      </c>
      <c r="Y231" s="16" t="str">
        <f t="shared" si="113"/>
        <v/>
      </c>
      <c r="Z231" s="28" t="str">
        <f t="shared" si="114"/>
        <v/>
      </c>
      <c r="AA231" s="16" t="str">
        <f t="shared" si="115"/>
        <v/>
      </c>
      <c r="AB231" s="16" t="str">
        <f t="shared" si="116"/>
        <v/>
      </c>
      <c r="AC231" s="16" t="str">
        <f>IF(Y231="Incluir Cotización",#REF!,"")</f>
        <v/>
      </c>
      <c r="AD231" s="66" t="str">
        <f t="shared" si="117"/>
        <v/>
      </c>
      <c r="AE231" s="42" t="str">
        <f t="shared" si="118"/>
        <v/>
      </c>
      <c r="AF231" s="42" t="str">
        <f t="shared" si="119"/>
        <v/>
      </c>
      <c r="AG231" s="42" t="str">
        <f t="shared" si="120"/>
        <v/>
      </c>
      <c r="AH231" s="42" t="str">
        <f t="shared" si="121"/>
        <v/>
      </c>
      <c r="AI231" s="42" t="str">
        <f t="shared" si="122"/>
        <v/>
      </c>
      <c r="AJ231" s="65">
        <f t="shared" si="123"/>
        <v>0</v>
      </c>
      <c r="AK231" s="74"/>
      <c r="AL231" s="41">
        <f t="shared" si="136"/>
        <v>0</v>
      </c>
      <c r="AM231" s="39">
        <f t="shared" si="137"/>
        <v>0</v>
      </c>
      <c r="AN231" s="40">
        <f t="shared" si="138"/>
        <v>0</v>
      </c>
      <c r="AO231" s="134">
        <f t="shared" si="139"/>
        <v>0</v>
      </c>
      <c r="AP231" s="17"/>
      <c r="AQ231" s="129"/>
      <c r="AR231" s="130">
        <f t="shared" si="124"/>
        <v>0</v>
      </c>
      <c r="AS231" s="134">
        <f t="shared" si="125"/>
        <v>0</v>
      </c>
      <c r="AT231" s="131">
        <f>+IF($I$7="SI",'INPUTS Y LISTAS'!$B$31,0)</f>
        <v>0</v>
      </c>
      <c r="AU231" s="132"/>
      <c r="AV231" s="130">
        <f t="shared" si="126"/>
        <v>0</v>
      </c>
      <c r="AW231" s="134">
        <f t="shared" si="127"/>
        <v>0</v>
      </c>
      <c r="AX231" s="131">
        <f>+IF($I$7="SI",'INPUTS Y LISTAS'!$B$32,0)</f>
        <v>0</v>
      </c>
      <c r="AY231" s="132"/>
      <c r="AZ231" s="130">
        <f t="shared" si="128"/>
        <v>0</v>
      </c>
      <c r="BA231" s="134">
        <f t="shared" si="129"/>
        <v>0</v>
      </c>
      <c r="BB231" s="131">
        <f>+IF($I$7="SI",'INPUTS Y LISTAS'!$B$33,0)</f>
        <v>0</v>
      </c>
      <c r="BC231" s="132"/>
      <c r="BD231" s="130">
        <f t="shared" si="130"/>
        <v>0</v>
      </c>
      <c r="BE231" s="134">
        <f t="shared" si="131"/>
        <v>0</v>
      </c>
      <c r="BF231" s="136">
        <f t="shared" si="132"/>
        <v>0</v>
      </c>
    </row>
    <row r="232" spans="3:58" ht="15.75" outlineLevel="2" x14ac:dyDescent="0.2">
      <c r="C232" s="14">
        <f t="shared" si="133"/>
        <v>218</v>
      </c>
      <c r="D232" s="73"/>
      <c r="E232" s="69"/>
      <c r="F232" s="70"/>
      <c r="G232" s="71"/>
      <c r="H232" s="71"/>
      <c r="I232" s="71"/>
      <c r="J232" s="71"/>
      <c r="K232" s="72"/>
      <c r="L232" s="86"/>
      <c r="M232" s="15" t="str">
        <f>IF(G232="","",IF(L232="SI",G232*(1+'INPUTS Y LISTAS'!$B$15),'Modelo Estadistico'!G232))</f>
        <v/>
      </c>
      <c r="N232" s="15" t="str">
        <f>IF(H232="","",IF(L232="SI",H232*(1+'INPUTS Y LISTAS'!$B$15),'Modelo Estadistico'!H232))</f>
        <v/>
      </c>
      <c r="O232" s="15" t="str">
        <f>IF(I232="","",IF(L232="SI",I232*(1+'INPUTS Y LISTAS'!$B$15),'Modelo Estadistico'!I232))</f>
        <v/>
      </c>
      <c r="P232" s="15" t="str">
        <f>IF(J232="","",IF(L232="SI",J232*(1+'INPUTS Y LISTAS'!$B$15),'Modelo Estadistico'!J232))</f>
        <v/>
      </c>
      <c r="Q232" s="72"/>
      <c r="R232" s="29" t="str">
        <f t="shared" si="108"/>
        <v/>
      </c>
      <c r="S232" s="15" t="str">
        <f t="shared" si="109"/>
        <v/>
      </c>
      <c r="T232" s="15" t="str">
        <f t="shared" si="134"/>
        <v/>
      </c>
      <c r="U232" s="30" t="str">
        <f t="shared" si="135"/>
        <v/>
      </c>
      <c r="V232" s="28" t="str">
        <f t="shared" si="110"/>
        <v/>
      </c>
      <c r="W232" s="16" t="str">
        <f t="shared" si="111"/>
        <v/>
      </c>
      <c r="X232" s="16" t="str">
        <f t="shared" si="112"/>
        <v/>
      </c>
      <c r="Y232" s="16" t="str">
        <f t="shared" si="113"/>
        <v/>
      </c>
      <c r="Z232" s="28" t="str">
        <f t="shared" si="114"/>
        <v/>
      </c>
      <c r="AA232" s="16" t="str">
        <f t="shared" si="115"/>
        <v/>
      </c>
      <c r="AB232" s="16" t="str">
        <f t="shared" si="116"/>
        <v/>
      </c>
      <c r="AC232" s="16" t="str">
        <f>IF(Y232="Incluir Cotización",#REF!,"")</f>
        <v/>
      </c>
      <c r="AD232" s="66" t="str">
        <f t="shared" si="117"/>
        <v/>
      </c>
      <c r="AE232" s="42" t="str">
        <f t="shared" si="118"/>
        <v/>
      </c>
      <c r="AF232" s="42" t="str">
        <f t="shared" si="119"/>
        <v/>
      </c>
      <c r="AG232" s="42" t="str">
        <f t="shared" si="120"/>
        <v/>
      </c>
      <c r="AH232" s="42" t="str">
        <f t="shared" si="121"/>
        <v/>
      </c>
      <c r="AI232" s="42" t="str">
        <f t="shared" si="122"/>
        <v/>
      </c>
      <c r="AJ232" s="65">
        <f t="shared" si="123"/>
        <v>0</v>
      </c>
      <c r="AK232" s="74"/>
      <c r="AL232" s="41">
        <f t="shared" si="136"/>
        <v>0</v>
      </c>
      <c r="AM232" s="39">
        <f t="shared" si="137"/>
        <v>0</v>
      </c>
      <c r="AN232" s="40">
        <f t="shared" si="138"/>
        <v>0</v>
      </c>
      <c r="AO232" s="134">
        <f t="shared" si="139"/>
        <v>0</v>
      </c>
      <c r="AP232" s="17"/>
      <c r="AQ232" s="129"/>
      <c r="AR232" s="130">
        <f t="shared" si="124"/>
        <v>0</v>
      </c>
      <c r="AS232" s="134">
        <f t="shared" si="125"/>
        <v>0</v>
      </c>
      <c r="AT232" s="131">
        <f>+IF($I$7="SI",'INPUTS Y LISTAS'!$B$31,0)</f>
        <v>0</v>
      </c>
      <c r="AU232" s="132"/>
      <c r="AV232" s="130">
        <f t="shared" si="126"/>
        <v>0</v>
      </c>
      <c r="AW232" s="134">
        <f t="shared" si="127"/>
        <v>0</v>
      </c>
      <c r="AX232" s="131">
        <f>+IF($I$7="SI",'INPUTS Y LISTAS'!$B$32,0)</f>
        <v>0</v>
      </c>
      <c r="AY232" s="132"/>
      <c r="AZ232" s="130">
        <f t="shared" si="128"/>
        <v>0</v>
      </c>
      <c r="BA232" s="134">
        <f t="shared" si="129"/>
        <v>0</v>
      </c>
      <c r="BB232" s="131">
        <f>+IF($I$7="SI",'INPUTS Y LISTAS'!$B$33,0)</f>
        <v>0</v>
      </c>
      <c r="BC232" s="132"/>
      <c r="BD232" s="130">
        <f t="shared" si="130"/>
        <v>0</v>
      </c>
      <c r="BE232" s="134">
        <f t="shared" si="131"/>
        <v>0</v>
      </c>
      <c r="BF232" s="136">
        <f t="shared" si="132"/>
        <v>0</v>
      </c>
    </row>
    <row r="233" spans="3:58" ht="15.75" outlineLevel="2" x14ac:dyDescent="0.2">
      <c r="C233" s="14">
        <f t="shared" si="133"/>
        <v>219</v>
      </c>
      <c r="D233" s="73"/>
      <c r="E233" s="69"/>
      <c r="F233" s="70"/>
      <c r="G233" s="71"/>
      <c r="H233" s="71"/>
      <c r="I233" s="71"/>
      <c r="J233" s="71"/>
      <c r="K233" s="72"/>
      <c r="L233" s="86"/>
      <c r="M233" s="15" t="str">
        <f>IF(G233="","",IF(L233="SI",G233*(1+'INPUTS Y LISTAS'!$B$15),'Modelo Estadistico'!G233))</f>
        <v/>
      </c>
      <c r="N233" s="15" t="str">
        <f>IF(H233="","",IF(L233="SI",H233*(1+'INPUTS Y LISTAS'!$B$15),'Modelo Estadistico'!H233))</f>
        <v/>
      </c>
      <c r="O233" s="15" t="str">
        <f>IF(I233="","",IF(L233="SI",I233*(1+'INPUTS Y LISTAS'!$B$15),'Modelo Estadistico'!I233))</f>
        <v/>
      </c>
      <c r="P233" s="15" t="str">
        <f>IF(J233="","",IF(L233="SI",J233*(1+'INPUTS Y LISTAS'!$B$15),'Modelo Estadistico'!J233))</f>
        <v/>
      </c>
      <c r="Q233" s="72"/>
      <c r="R233" s="29" t="str">
        <f t="shared" si="108"/>
        <v/>
      </c>
      <c r="S233" s="15" t="str">
        <f t="shared" si="109"/>
        <v/>
      </c>
      <c r="T233" s="15" t="str">
        <f t="shared" si="134"/>
        <v/>
      </c>
      <c r="U233" s="30" t="str">
        <f t="shared" si="135"/>
        <v/>
      </c>
      <c r="V233" s="28" t="str">
        <f t="shared" si="110"/>
        <v/>
      </c>
      <c r="W233" s="16" t="str">
        <f t="shared" si="111"/>
        <v/>
      </c>
      <c r="X233" s="16" t="str">
        <f t="shared" si="112"/>
        <v/>
      </c>
      <c r="Y233" s="16" t="str">
        <f t="shared" si="113"/>
        <v/>
      </c>
      <c r="Z233" s="28" t="str">
        <f t="shared" si="114"/>
        <v/>
      </c>
      <c r="AA233" s="16" t="str">
        <f t="shared" si="115"/>
        <v/>
      </c>
      <c r="AB233" s="16" t="str">
        <f t="shared" si="116"/>
        <v/>
      </c>
      <c r="AC233" s="16" t="str">
        <f>IF(Y233="Incluir Cotización",#REF!,"")</f>
        <v/>
      </c>
      <c r="AD233" s="66" t="str">
        <f t="shared" si="117"/>
        <v/>
      </c>
      <c r="AE233" s="42" t="str">
        <f t="shared" si="118"/>
        <v/>
      </c>
      <c r="AF233" s="42" t="str">
        <f t="shared" si="119"/>
        <v/>
      </c>
      <c r="AG233" s="42" t="str">
        <f t="shared" si="120"/>
        <v/>
      </c>
      <c r="AH233" s="42" t="str">
        <f t="shared" si="121"/>
        <v/>
      </c>
      <c r="AI233" s="42" t="str">
        <f t="shared" si="122"/>
        <v/>
      </c>
      <c r="AJ233" s="65">
        <f t="shared" si="123"/>
        <v>0</v>
      </c>
      <c r="AK233" s="74"/>
      <c r="AL233" s="41">
        <f t="shared" si="136"/>
        <v>0</v>
      </c>
      <c r="AM233" s="39">
        <f t="shared" si="137"/>
        <v>0</v>
      </c>
      <c r="AN233" s="40">
        <f t="shared" si="138"/>
        <v>0</v>
      </c>
      <c r="AO233" s="134">
        <f t="shared" si="139"/>
        <v>0</v>
      </c>
      <c r="AP233" s="17"/>
      <c r="AQ233" s="129"/>
      <c r="AR233" s="130">
        <f t="shared" si="124"/>
        <v>0</v>
      </c>
      <c r="AS233" s="134">
        <f t="shared" si="125"/>
        <v>0</v>
      </c>
      <c r="AT233" s="131">
        <f>+IF($I$7="SI",'INPUTS Y LISTAS'!$B$31,0)</f>
        <v>0</v>
      </c>
      <c r="AU233" s="132"/>
      <c r="AV233" s="130">
        <f t="shared" si="126"/>
        <v>0</v>
      </c>
      <c r="AW233" s="134">
        <f t="shared" si="127"/>
        <v>0</v>
      </c>
      <c r="AX233" s="131">
        <f>+IF($I$7="SI",'INPUTS Y LISTAS'!$B$32,0)</f>
        <v>0</v>
      </c>
      <c r="AY233" s="132"/>
      <c r="AZ233" s="130">
        <f t="shared" si="128"/>
        <v>0</v>
      </c>
      <c r="BA233" s="134">
        <f t="shared" si="129"/>
        <v>0</v>
      </c>
      <c r="BB233" s="131">
        <f>+IF($I$7="SI",'INPUTS Y LISTAS'!$B$33,0)</f>
        <v>0</v>
      </c>
      <c r="BC233" s="132"/>
      <c r="BD233" s="130">
        <f t="shared" si="130"/>
        <v>0</v>
      </c>
      <c r="BE233" s="134">
        <f t="shared" si="131"/>
        <v>0</v>
      </c>
      <c r="BF233" s="136">
        <f t="shared" si="132"/>
        <v>0</v>
      </c>
    </row>
    <row r="234" spans="3:58" ht="15.75" outlineLevel="2" x14ac:dyDescent="0.2">
      <c r="C234" s="14">
        <f t="shared" si="133"/>
        <v>220</v>
      </c>
      <c r="D234" s="73"/>
      <c r="E234" s="69"/>
      <c r="F234" s="70"/>
      <c r="G234" s="71"/>
      <c r="H234" s="71"/>
      <c r="I234" s="71"/>
      <c r="J234" s="71"/>
      <c r="K234" s="72"/>
      <c r="L234" s="86"/>
      <c r="M234" s="15" t="str">
        <f>IF(G234="","",IF(L234="SI",G234*(1+'INPUTS Y LISTAS'!$B$15),'Modelo Estadistico'!G234))</f>
        <v/>
      </c>
      <c r="N234" s="15" t="str">
        <f>IF(H234="","",IF(L234="SI",H234*(1+'INPUTS Y LISTAS'!$B$15),'Modelo Estadistico'!H234))</f>
        <v/>
      </c>
      <c r="O234" s="15" t="str">
        <f>IF(I234="","",IF(L234="SI",I234*(1+'INPUTS Y LISTAS'!$B$15),'Modelo Estadistico'!I234))</f>
        <v/>
      </c>
      <c r="P234" s="15" t="str">
        <f>IF(J234="","",IF(L234="SI",J234*(1+'INPUTS Y LISTAS'!$B$15),'Modelo Estadistico'!J234))</f>
        <v/>
      </c>
      <c r="Q234" s="72"/>
      <c r="R234" s="29" t="str">
        <f t="shared" si="108"/>
        <v/>
      </c>
      <c r="S234" s="15" t="str">
        <f t="shared" si="109"/>
        <v/>
      </c>
      <c r="T234" s="15" t="str">
        <f t="shared" si="134"/>
        <v/>
      </c>
      <c r="U234" s="30" t="str">
        <f t="shared" si="135"/>
        <v/>
      </c>
      <c r="V234" s="28" t="str">
        <f t="shared" si="110"/>
        <v/>
      </c>
      <c r="W234" s="16" t="str">
        <f t="shared" si="111"/>
        <v/>
      </c>
      <c r="X234" s="16" t="str">
        <f t="shared" si="112"/>
        <v/>
      </c>
      <c r="Y234" s="16" t="str">
        <f t="shared" si="113"/>
        <v/>
      </c>
      <c r="Z234" s="28" t="str">
        <f t="shared" si="114"/>
        <v/>
      </c>
      <c r="AA234" s="16" t="str">
        <f t="shared" si="115"/>
        <v/>
      </c>
      <c r="AB234" s="16" t="str">
        <f t="shared" si="116"/>
        <v/>
      </c>
      <c r="AC234" s="16" t="str">
        <f>IF(Y234="Incluir Cotización",#REF!,"")</f>
        <v/>
      </c>
      <c r="AD234" s="66" t="str">
        <f t="shared" si="117"/>
        <v/>
      </c>
      <c r="AE234" s="42" t="str">
        <f t="shared" si="118"/>
        <v/>
      </c>
      <c r="AF234" s="42" t="str">
        <f t="shared" si="119"/>
        <v/>
      </c>
      <c r="AG234" s="42" t="str">
        <f t="shared" si="120"/>
        <v/>
      </c>
      <c r="AH234" s="42" t="str">
        <f t="shared" si="121"/>
        <v/>
      </c>
      <c r="AI234" s="42" t="str">
        <f t="shared" si="122"/>
        <v/>
      </c>
      <c r="AJ234" s="65">
        <f t="shared" si="123"/>
        <v>0</v>
      </c>
      <c r="AK234" s="74"/>
      <c r="AL234" s="41">
        <f t="shared" si="136"/>
        <v>0</v>
      </c>
      <c r="AM234" s="39">
        <f t="shared" si="137"/>
        <v>0</v>
      </c>
      <c r="AN234" s="40">
        <f t="shared" si="138"/>
        <v>0</v>
      </c>
      <c r="AO234" s="134">
        <f t="shared" si="139"/>
        <v>0</v>
      </c>
      <c r="AP234" s="17"/>
      <c r="AQ234" s="129"/>
      <c r="AR234" s="130">
        <f t="shared" si="124"/>
        <v>0</v>
      </c>
      <c r="AS234" s="134">
        <f t="shared" si="125"/>
        <v>0</v>
      </c>
      <c r="AT234" s="131">
        <f>+IF($I$7="SI",'INPUTS Y LISTAS'!$B$31,0)</f>
        <v>0</v>
      </c>
      <c r="AU234" s="132"/>
      <c r="AV234" s="130">
        <f t="shared" si="126"/>
        <v>0</v>
      </c>
      <c r="AW234" s="134">
        <f t="shared" si="127"/>
        <v>0</v>
      </c>
      <c r="AX234" s="131">
        <f>+IF($I$7="SI",'INPUTS Y LISTAS'!$B$32,0)</f>
        <v>0</v>
      </c>
      <c r="AY234" s="132"/>
      <c r="AZ234" s="130">
        <f t="shared" si="128"/>
        <v>0</v>
      </c>
      <c r="BA234" s="134">
        <f t="shared" si="129"/>
        <v>0</v>
      </c>
      <c r="BB234" s="131">
        <f>+IF($I$7="SI",'INPUTS Y LISTAS'!$B$33,0)</f>
        <v>0</v>
      </c>
      <c r="BC234" s="132"/>
      <c r="BD234" s="130">
        <f t="shared" si="130"/>
        <v>0</v>
      </c>
      <c r="BE234" s="134">
        <f t="shared" si="131"/>
        <v>0</v>
      </c>
      <c r="BF234" s="136">
        <f t="shared" si="132"/>
        <v>0</v>
      </c>
    </row>
    <row r="235" spans="3:58" ht="15.75" outlineLevel="2" x14ac:dyDescent="0.2">
      <c r="C235" s="14">
        <f t="shared" si="133"/>
        <v>221</v>
      </c>
      <c r="D235" s="73"/>
      <c r="E235" s="69"/>
      <c r="F235" s="70"/>
      <c r="G235" s="71"/>
      <c r="H235" s="71"/>
      <c r="I235" s="71"/>
      <c r="J235" s="71"/>
      <c r="K235" s="72"/>
      <c r="L235" s="86"/>
      <c r="M235" s="15" t="str">
        <f>IF(G235="","",IF(L235="SI",G235*(1+'INPUTS Y LISTAS'!$B$15),'Modelo Estadistico'!G235))</f>
        <v/>
      </c>
      <c r="N235" s="15" t="str">
        <f>IF(H235="","",IF(L235="SI",H235*(1+'INPUTS Y LISTAS'!$B$15),'Modelo Estadistico'!H235))</f>
        <v/>
      </c>
      <c r="O235" s="15" t="str">
        <f>IF(I235="","",IF(L235="SI",I235*(1+'INPUTS Y LISTAS'!$B$15),'Modelo Estadistico'!I235))</f>
        <v/>
      </c>
      <c r="P235" s="15" t="str">
        <f>IF(J235="","",IF(L235="SI",J235*(1+'INPUTS Y LISTAS'!$B$15),'Modelo Estadistico'!J235))</f>
        <v/>
      </c>
      <c r="Q235" s="72"/>
      <c r="R235" s="29" t="str">
        <f t="shared" si="108"/>
        <v/>
      </c>
      <c r="S235" s="15" t="str">
        <f t="shared" si="109"/>
        <v/>
      </c>
      <c r="T235" s="15" t="str">
        <f t="shared" si="134"/>
        <v/>
      </c>
      <c r="U235" s="30" t="str">
        <f t="shared" si="135"/>
        <v/>
      </c>
      <c r="V235" s="28" t="str">
        <f t="shared" si="110"/>
        <v/>
      </c>
      <c r="W235" s="16" t="str">
        <f t="shared" si="111"/>
        <v/>
      </c>
      <c r="X235" s="16" t="str">
        <f t="shared" si="112"/>
        <v/>
      </c>
      <c r="Y235" s="16" t="str">
        <f t="shared" si="113"/>
        <v/>
      </c>
      <c r="Z235" s="28" t="str">
        <f t="shared" si="114"/>
        <v/>
      </c>
      <c r="AA235" s="16" t="str">
        <f t="shared" si="115"/>
        <v/>
      </c>
      <c r="AB235" s="16" t="str">
        <f t="shared" si="116"/>
        <v/>
      </c>
      <c r="AC235" s="16" t="str">
        <f>IF(Y235="Incluir Cotización",#REF!,"")</f>
        <v/>
      </c>
      <c r="AD235" s="66" t="str">
        <f t="shared" si="117"/>
        <v/>
      </c>
      <c r="AE235" s="42" t="str">
        <f t="shared" si="118"/>
        <v/>
      </c>
      <c r="AF235" s="42" t="str">
        <f t="shared" si="119"/>
        <v/>
      </c>
      <c r="AG235" s="42" t="str">
        <f t="shared" si="120"/>
        <v/>
      </c>
      <c r="AH235" s="42" t="str">
        <f t="shared" si="121"/>
        <v/>
      </c>
      <c r="AI235" s="42" t="str">
        <f t="shared" si="122"/>
        <v/>
      </c>
      <c r="AJ235" s="65">
        <f t="shared" si="123"/>
        <v>0</v>
      </c>
      <c r="AK235" s="74"/>
      <c r="AL235" s="41">
        <f t="shared" si="136"/>
        <v>0</v>
      </c>
      <c r="AM235" s="39">
        <f t="shared" si="137"/>
        <v>0</v>
      </c>
      <c r="AN235" s="40">
        <f t="shared" si="138"/>
        <v>0</v>
      </c>
      <c r="AO235" s="134">
        <f t="shared" si="139"/>
        <v>0</v>
      </c>
      <c r="AP235" s="17"/>
      <c r="AQ235" s="129"/>
      <c r="AR235" s="130">
        <f t="shared" si="124"/>
        <v>0</v>
      </c>
      <c r="AS235" s="134">
        <f t="shared" si="125"/>
        <v>0</v>
      </c>
      <c r="AT235" s="131">
        <f>+IF($I$7="SI",'INPUTS Y LISTAS'!$B$31,0)</f>
        <v>0</v>
      </c>
      <c r="AU235" s="132"/>
      <c r="AV235" s="130">
        <f t="shared" si="126"/>
        <v>0</v>
      </c>
      <c r="AW235" s="134">
        <f t="shared" si="127"/>
        <v>0</v>
      </c>
      <c r="AX235" s="131">
        <f>+IF($I$7="SI",'INPUTS Y LISTAS'!$B$32,0)</f>
        <v>0</v>
      </c>
      <c r="AY235" s="132"/>
      <c r="AZ235" s="130">
        <f t="shared" si="128"/>
        <v>0</v>
      </c>
      <c r="BA235" s="134">
        <f t="shared" si="129"/>
        <v>0</v>
      </c>
      <c r="BB235" s="131">
        <f>+IF($I$7="SI",'INPUTS Y LISTAS'!$B$33,0)</f>
        <v>0</v>
      </c>
      <c r="BC235" s="132"/>
      <c r="BD235" s="130">
        <f t="shared" si="130"/>
        <v>0</v>
      </c>
      <c r="BE235" s="134">
        <f t="shared" si="131"/>
        <v>0</v>
      </c>
      <c r="BF235" s="136">
        <f t="shared" si="132"/>
        <v>0</v>
      </c>
    </row>
    <row r="236" spans="3:58" ht="15.75" outlineLevel="2" x14ac:dyDescent="0.2">
      <c r="C236" s="14">
        <f t="shared" si="133"/>
        <v>222</v>
      </c>
      <c r="D236" s="73"/>
      <c r="E236" s="69"/>
      <c r="F236" s="70"/>
      <c r="G236" s="71"/>
      <c r="H236" s="71"/>
      <c r="I236" s="71"/>
      <c r="J236" s="71"/>
      <c r="K236" s="72"/>
      <c r="L236" s="86"/>
      <c r="M236" s="15" t="str">
        <f>IF(G236="","",IF(L236="SI",G236*(1+'INPUTS Y LISTAS'!$B$15),'Modelo Estadistico'!G236))</f>
        <v/>
      </c>
      <c r="N236" s="15" t="str">
        <f>IF(H236="","",IF(L236="SI",H236*(1+'INPUTS Y LISTAS'!$B$15),'Modelo Estadistico'!H236))</f>
        <v/>
      </c>
      <c r="O236" s="15" t="str">
        <f>IF(I236="","",IF(L236="SI",I236*(1+'INPUTS Y LISTAS'!$B$15),'Modelo Estadistico'!I236))</f>
        <v/>
      </c>
      <c r="P236" s="15" t="str">
        <f>IF(J236="","",IF(L236="SI",J236*(1+'INPUTS Y LISTAS'!$B$15),'Modelo Estadistico'!J236))</f>
        <v/>
      </c>
      <c r="Q236" s="72"/>
      <c r="R236" s="29" t="str">
        <f t="shared" si="108"/>
        <v/>
      </c>
      <c r="S236" s="15" t="str">
        <f t="shared" si="109"/>
        <v/>
      </c>
      <c r="T236" s="15" t="str">
        <f t="shared" si="134"/>
        <v/>
      </c>
      <c r="U236" s="30" t="str">
        <f t="shared" si="135"/>
        <v/>
      </c>
      <c r="V236" s="28" t="str">
        <f t="shared" si="110"/>
        <v/>
      </c>
      <c r="W236" s="16" t="str">
        <f t="shared" si="111"/>
        <v/>
      </c>
      <c r="X236" s="16" t="str">
        <f t="shared" si="112"/>
        <v/>
      </c>
      <c r="Y236" s="16" t="str">
        <f t="shared" si="113"/>
        <v/>
      </c>
      <c r="Z236" s="28" t="str">
        <f t="shared" si="114"/>
        <v/>
      </c>
      <c r="AA236" s="16" t="str">
        <f t="shared" si="115"/>
        <v/>
      </c>
      <c r="AB236" s="16" t="str">
        <f t="shared" si="116"/>
        <v/>
      </c>
      <c r="AC236" s="16" t="str">
        <f>IF(Y236="Incluir Cotización",#REF!,"")</f>
        <v/>
      </c>
      <c r="AD236" s="66" t="str">
        <f t="shared" si="117"/>
        <v/>
      </c>
      <c r="AE236" s="42" t="str">
        <f t="shared" si="118"/>
        <v/>
      </c>
      <c r="AF236" s="42" t="str">
        <f t="shared" si="119"/>
        <v/>
      </c>
      <c r="AG236" s="42" t="str">
        <f t="shared" si="120"/>
        <v/>
      </c>
      <c r="AH236" s="42" t="str">
        <f t="shared" si="121"/>
        <v/>
      </c>
      <c r="AI236" s="42" t="str">
        <f t="shared" si="122"/>
        <v/>
      </c>
      <c r="AJ236" s="65">
        <f t="shared" si="123"/>
        <v>0</v>
      </c>
      <c r="AK236" s="74"/>
      <c r="AL236" s="41">
        <f t="shared" si="136"/>
        <v>0</v>
      </c>
      <c r="AM236" s="39">
        <f t="shared" si="137"/>
        <v>0</v>
      </c>
      <c r="AN236" s="40">
        <f t="shared" si="138"/>
        <v>0</v>
      </c>
      <c r="AO236" s="134">
        <f t="shared" si="139"/>
        <v>0</v>
      </c>
      <c r="AP236" s="17"/>
      <c r="AQ236" s="129"/>
      <c r="AR236" s="130">
        <f t="shared" si="124"/>
        <v>0</v>
      </c>
      <c r="AS236" s="134">
        <f t="shared" si="125"/>
        <v>0</v>
      </c>
      <c r="AT236" s="131">
        <f>+IF($I$7="SI",'INPUTS Y LISTAS'!$B$31,0)</f>
        <v>0</v>
      </c>
      <c r="AU236" s="132"/>
      <c r="AV236" s="130">
        <f t="shared" si="126"/>
        <v>0</v>
      </c>
      <c r="AW236" s="134">
        <f t="shared" si="127"/>
        <v>0</v>
      </c>
      <c r="AX236" s="131">
        <f>+IF($I$7="SI",'INPUTS Y LISTAS'!$B$32,0)</f>
        <v>0</v>
      </c>
      <c r="AY236" s="132"/>
      <c r="AZ236" s="130">
        <f t="shared" si="128"/>
        <v>0</v>
      </c>
      <c r="BA236" s="134">
        <f t="shared" si="129"/>
        <v>0</v>
      </c>
      <c r="BB236" s="131">
        <f>+IF($I$7="SI",'INPUTS Y LISTAS'!$B$33,0)</f>
        <v>0</v>
      </c>
      <c r="BC236" s="132"/>
      <c r="BD236" s="130">
        <f t="shared" si="130"/>
        <v>0</v>
      </c>
      <c r="BE236" s="134">
        <f t="shared" si="131"/>
        <v>0</v>
      </c>
      <c r="BF236" s="136">
        <f t="shared" si="132"/>
        <v>0</v>
      </c>
    </row>
    <row r="237" spans="3:58" ht="15.75" outlineLevel="2" x14ac:dyDescent="0.2">
      <c r="C237" s="14">
        <f t="shared" si="133"/>
        <v>223</v>
      </c>
      <c r="D237" s="73"/>
      <c r="E237" s="69"/>
      <c r="F237" s="70"/>
      <c r="G237" s="71"/>
      <c r="H237" s="71"/>
      <c r="I237" s="71"/>
      <c r="J237" s="71"/>
      <c r="K237" s="72"/>
      <c r="L237" s="86"/>
      <c r="M237" s="15" t="str">
        <f>IF(G237="","",IF(L237="SI",G237*(1+'INPUTS Y LISTAS'!$B$15),'Modelo Estadistico'!G237))</f>
        <v/>
      </c>
      <c r="N237" s="15" t="str">
        <f>IF(H237="","",IF(L237="SI",H237*(1+'INPUTS Y LISTAS'!$B$15),'Modelo Estadistico'!H237))</f>
        <v/>
      </c>
      <c r="O237" s="15" t="str">
        <f>IF(I237="","",IF(L237="SI",I237*(1+'INPUTS Y LISTAS'!$B$15),'Modelo Estadistico'!I237))</f>
        <v/>
      </c>
      <c r="P237" s="15" t="str">
        <f>IF(J237="","",IF(L237="SI",J237*(1+'INPUTS Y LISTAS'!$B$15),'Modelo Estadistico'!J237))</f>
        <v/>
      </c>
      <c r="Q237" s="72"/>
      <c r="R237" s="29" t="str">
        <f t="shared" si="108"/>
        <v/>
      </c>
      <c r="S237" s="15" t="str">
        <f t="shared" si="109"/>
        <v/>
      </c>
      <c r="T237" s="15" t="str">
        <f t="shared" si="134"/>
        <v/>
      </c>
      <c r="U237" s="30" t="str">
        <f t="shared" si="135"/>
        <v/>
      </c>
      <c r="V237" s="28" t="str">
        <f t="shared" si="110"/>
        <v/>
      </c>
      <c r="W237" s="16" t="str">
        <f t="shared" si="111"/>
        <v/>
      </c>
      <c r="X237" s="16" t="str">
        <f t="shared" si="112"/>
        <v/>
      </c>
      <c r="Y237" s="16" t="str">
        <f t="shared" si="113"/>
        <v/>
      </c>
      <c r="Z237" s="28" t="str">
        <f t="shared" si="114"/>
        <v/>
      </c>
      <c r="AA237" s="16" t="str">
        <f t="shared" si="115"/>
        <v/>
      </c>
      <c r="AB237" s="16" t="str">
        <f t="shared" si="116"/>
        <v/>
      </c>
      <c r="AC237" s="16" t="str">
        <f>IF(Y237="Incluir Cotización",#REF!,"")</f>
        <v/>
      </c>
      <c r="AD237" s="66" t="str">
        <f t="shared" si="117"/>
        <v/>
      </c>
      <c r="AE237" s="42" t="str">
        <f t="shared" si="118"/>
        <v/>
      </c>
      <c r="AF237" s="42" t="str">
        <f t="shared" si="119"/>
        <v/>
      </c>
      <c r="AG237" s="42" t="str">
        <f t="shared" si="120"/>
        <v/>
      </c>
      <c r="AH237" s="42" t="str">
        <f t="shared" si="121"/>
        <v/>
      </c>
      <c r="AI237" s="42" t="str">
        <f t="shared" si="122"/>
        <v/>
      </c>
      <c r="AJ237" s="65">
        <f t="shared" si="123"/>
        <v>0</v>
      </c>
      <c r="AK237" s="74"/>
      <c r="AL237" s="41">
        <f t="shared" si="136"/>
        <v>0</v>
      </c>
      <c r="AM237" s="39">
        <f t="shared" si="137"/>
        <v>0</v>
      </c>
      <c r="AN237" s="40">
        <f t="shared" si="138"/>
        <v>0</v>
      </c>
      <c r="AO237" s="134">
        <f t="shared" si="139"/>
        <v>0</v>
      </c>
      <c r="AP237" s="17"/>
      <c r="AQ237" s="129"/>
      <c r="AR237" s="130">
        <f t="shared" si="124"/>
        <v>0</v>
      </c>
      <c r="AS237" s="134">
        <f t="shared" si="125"/>
        <v>0</v>
      </c>
      <c r="AT237" s="131">
        <f>+IF($I$7="SI",'INPUTS Y LISTAS'!$B$31,0)</f>
        <v>0</v>
      </c>
      <c r="AU237" s="132"/>
      <c r="AV237" s="130">
        <f t="shared" si="126"/>
        <v>0</v>
      </c>
      <c r="AW237" s="134">
        <f t="shared" si="127"/>
        <v>0</v>
      </c>
      <c r="AX237" s="131">
        <f>+IF($I$7="SI",'INPUTS Y LISTAS'!$B$32,0)</f>
        <v>0</v>
      </c>
      <c r="AY237" s="132"/>
      <c r="AZ237" s="130">
        <f t="shared" si="128"/>
        <v>0</v>
      </c>
      <c r="BA237" s="134">
        <f t="shared" si="129"/>
        <v>0</v>
      </c>
      <c r="BB237" s="131">
        <f>+IF($I$7="SI",'INPUTS Y LISTAS'!$B$33,0)</f>
        <v>0</v>
      </c>
      <c r="BC237" s="132"/>
      <c r="BD237" s="130">
        <f t="shared" si="130"/>
        <v>0</v>
      </c>
      <c r="BE237" s="134">
        <f t="shared" si="131"/>
        <v>0</v>
      </c>
      <c r="BF237" s="136">
        <f t="shared" si="132"/>
        <v>0</v>
      </c>
    </row>
    <row r="238" spans="3:58" ht="15.75" outlineLevel="2" x14ac:dyDescent="0.2">
      <c r="C238" s="14">
        <f t="shared" si="133"/>
        <v>224</v>
      </c>
      <c r="D238" s="73"/>
      <c r="E238" s="69"/>
      <c r="F238" s="70"/>
      <c r="G238" s="71"/>
      <c r="H238" s="71"/>
      <c r="I238" s="71"/>
      <c r="J238" s="71"/>
      <c r="K238" s="72"/>
      <c r="L238" s="86"/>
      <c r="M238" s="15" t="str">
        <f>IF(G238="","",IF(L238="SI",G238*(1+'INPUTS Y LISTAS'!$B$15),'Modelo Estadistico'!G238))</f>
        <v/>
      </c>
      <c r="N238" s="15" t="str">
        <f>IF(H238="","",IF(L238="SI",H238*(1+'INPUTS Y LISTAS'!$B$15),'Modelo Estadistico'!H238))</f>
        <v/>
      </c>
      <c r="O238" s="15" t="str">
        <f>IF(I238="","",IF(L238="SI",I238*(1+'INPUTS Y LISTAS'!$B$15),'Modelo Estadistico'!I238))</f>
        <v/>
      </c>
      <c r="P238" s="15" t="str">
        <f>IF(J238="","",IF(L238="SI",J238*(1+'INPUTS Y LISTAS'!$B$15),'Modelo Estadistico'!J238))</f>
        <v/>
      </c>
      <c r="Q238" s="72"/>
      <c r="R238" s="29" t="str">
        <f t="shared" si="108"/>
        <v/>
      </c>
      <c r="S238" s="15" t="str">
        <f t="shared" si="109"/>
        <v/>
      </c>
      <c r="T238" s="15" t="str">
        <f t="shared" si="134"/>
        <v/>
      </c>
      <c r="U238" s="30" t="str">
        <f t="shared" si="135"/>
        <v/>
      </c>
      <c r="V238" s="28" t="str">
        <f t="shared" si="110"/>
        <v/>
      </c>
      <c r="W238" s="16" t="str">
        <f t="shared" si="111"/>
        <v/>
      </c>
      <c r="X238" s="16" t="str">
        <f t="shared" si="112"/>
        <v/>
      </c>
      <c r="Y238" s="16" t="str">
        <f t="shared" si="113"/>
        <v/>
      </c>
      <c r="Z238" s="28" t="str">
        <f t="shared" si="114"/>
        <v/>
      </c>
      <c r="AA238" s="16" t="str">
        <f t="shared" si="115"/>
        <v/>
      </c>
      <c r="AB238" s="16" t="str">
        <f t="shared" si="116"/>
        <v/>
      </c>
      <c r="AC238" s="16" t="str">
        <f>IF(Y238="Incluir Cotización",#REF!,"")</f>
        <v/>
      </c>
      <c r="AD238" s="66" t="str">
        <f t="shared" si="117"/>
        <v/>
      </c>
      <c r="AE238" s="42" t="str">
        <f t="shared" si="118"/>
        <v/>
      </c>
      <c r="AF238" s="42" t="str">
        <f t="shared" si="119"/>
        <v/>
      </c>
      <c r="AG238" s="42" t="str">
        <f t="shared" si="120"/>
        <v/>
      </c>
      <c r="AH238" s="42" t="str">
        <f t="shared" si="121"/>
        <v/>
      </c>
      <c r="AI238" s="42" t="str">
        <f t="shared" si="122"/>
        <v/>
      </c>
      <c r="AJ238" s="65">
        <f t="shared" si="123"/>
        <v>0</v>
      </c>
      <c r="AK238" s="74"/>
      <c r="AL238" s="41">
        <f t="shared" si="136"/>
        <v>0</v>
      </c>
      <c r="AM238" s="39">
        <f t="shared" si="137"/>
        <v>0</v>
      </c>
      <c r="AN238" s="40">
        <f t="shared" si="138"/>
        <v>0</v>
      </c>
      <c r="AO238" s="134">
        <f t="shared" si="139"/>
        <v>0</v>
      </c>
      <c r="AP238" s="17"/>
      <c r="AQ238" s="129"/>
      <c r="AR238" s="130">
        <f t="shared" si="124"/>
        <v>0</v>
      </c>
      <c r="AS238" s="134">
        <f t="shared" si="125"/>
        <v>0</v>
      </c>
      <c r="AT238" s="131">
        <f>+IF($I$7="SI",'INPUTS Y LISTAS'!$B$31,0)</f>
        <v>0</v>
      </c>
      <c r="AU238" s="132"/>
      <c r="AV238" s="130">
        <f t="shared" si="126"/>
        <v>0</v>
      </c>
      <c r="AW238" s="134">
        <f t="shared" si="127"/>
        <v>0</v>
      </c>
      <c r="AX238" s="131">
        <f>+IF($I$7="SI",'INPUTS Y LISTAS'!$B$32,0)</f>
        <v>0</v>
      </c>
      <c r="AY238" s="132"/>
      <c r="AZ238" s="130">
        <f t="shared" si="128"/>
        <v>0</v>
      </c>
      <c r="BA238" s="134">
        <f t="shared" si="129"/>
        <v>0</v>
      </c>
      <c r="BB238" s="131">
        <f>+IF($I$7="SI",'INPUTS Y LISTAS'!$B$33,0)</f>
        <v>0</v>
      </c>
      <c r="BC238" s="132"/>
      <c r="BD238" s="130">
        <f t="shared" si="130"/>
        <v>0</v>
      </c>
      <c r="BE238" s="134">
        <f t="shared" si="131"/>
        <v>0</v>
      </c>
      <c r="BF238" s="136">
        <f t="shared" si="132"/>
        <v>0</v>
      </c>
    </row>
    <row r="239" spans="3:58" ht="15.75" outlineLevel="2" x14ac:dyDescent="0.2">
      <c r="C239" s="14">
        <f t="shared" si="133"/>
        <v>225</v>
      </c>
      <c r="D239" s="73"/>
      <c r="E239" s="69"/>
      <c r="F239" s="70"/>
      <c r="G239" s="71"/>
      <c r="H239" s="71"/>
      <c r="I239" s="71"/>
      <c r="J239" s="71"/>
      <c r="K239" s="72"/>
      <c r="L239" s="86"/>
      <c r="M239" s="15" t="str">
        <f>IF(G239="","",IF(L239="SI",G239*(1+'INPUTS Y LISTAS'!$B$15),'Modelo Estadistico'!G239))</f>
        <v/>
      </c>
      <c r="N239" s="15" t="str">
        <f>IF(H239="","",IF(L239="SI",H239*(1+'INPUTS Y LISTAS'!$B$15),'Modelo Estadistico'!H239))</f>
        <v/>
      </c>
      <c r="O239" s="15" t="str">
        <f>IF(I239="","",IF(L239="SI",I239*(1+'INPUTS Y LISTAS'!$B$15),'Modelo Estadistico'!I239))</f>
        <v/>
      </c>
      <c r="P239" s="15" t="str">
        <f>IF(J239="","",IF(L239="SI",J239*(1+'INPUTS Y LISTAS'!$B$15),'Modelo Estadistico'!J239))</f>
        <v/>
      </c>
      <c r="Q239" s="72"/>
      <c r="R239" s="29" t="str">
        <f t="shared" si="108"/>
        <v/>
      </c>
      <c r="S239" s="15" t="str">
        <f t="shared" si="109"/>
        <v/>
      </c>
      <c r="T239" s="15" t="str">
        <f t="shared" si="134"/>
        <v/>
      </c>
      <c r="U239" s="30" t="str">
        <f t="shared" si="135"/>
        <v/>
      </c>
      <c r="V239" s="28" t="str">
        <f t="shared" si="110"/>
        <v/>
      </c>
      <c r="W239" s="16" t="str">
        <f t="shared" si="111"/>
        <v/>
      </c>
      <c r="X239" s="16" t="str">
        <f t="shared" si="112"/>
        <v/>
      </c>
      <c r="Y239" s="16" t="str">
        <f t="shared" si="113"/>
        <v/>
      </c>
      <c r="Z239" s="28" t="str">
        <f t="shared" si="114"/>
        <v/>
      </c>
      <c r="AA239" s="16" t="str">
        <f t="shared" si="115"/>
        <v/>
      </c>
      <c r="AB239" s="16" t="str">
        <f t="shared" si="116"/>
        <v/>
      </c>
      <c r="AC239" s="16" t="str">
        <f>IF(Y239="Incluir Cotización",#REF!,"")</f>
        <v/>
      </c>
      <c r="AD239" s="66" t="str">
        <f t="shared" si="117"/>
        <v/>
      </c>
      <c r="AE239" s="42" t="str">
        <f t="shared" si="118"/>
        <v/>
      </c>
      <c r="AF239" s="42" t="str">
        <f t="shared" si="119"/>
        <v/>
      </c>
      <c r="AG239" s="42" t="str">
        <f t="shared" si="120"/>
        <v/>
      </c>
      <c r="AH239" s="42" t="str">
        <f t="shared" si="121"/>
        <v/>
      </c>
      <c r="AI239" s="42" t="str">
        <f t="shared" si="122"/>
        <v/>
      </c>
      <c r="AJ239" s="65">
        <f t="shared" si="123"/>
        <v>0</v>
      </c>
      <c r="AK239" s="74"/>
      <c r="AL239" s="41">
        <f t="shared" si="136"/>
        <v>0</v>
      </c>
      <c r="AM239" s="39">
        <f t="shared" si="137"/>
        <v>0</v>
      </c>
      <c r="AN239" s="40">
        <f t="shared" si="138"/>
        <v>0</v>
      </c>
      <c r="AO239" s="134">
        <f t="shared" si="139"/>
        <v>0</v>
      </c>
      <c r="AP239" s="17"/>
      <c r="AQ239" s="129"/>
      <c r="AR239" s="130">
        <f t="shared" si="124"/>
        <v>0</v>
      </c>
      <c r="AS239" s="134">
        <f t="shared" si="125"/>
        <v>0</v>
      </c>
      <c r="AT239" s="131">
        <f>+IF($I$7="SI",'INPUTS Y LISTAS'!$B$31,0)</f>
        <v>0</v>
      </c>
      <c r="AU239" s="132"/>
      <c r="AV239" s="130">
        <f t="shared" si="126"/>
        <v>0</v>
      </c>
      <c r="AW239" s="134">
        <f t="shared" si="127"/>
        <v>0</v>
      </c>
      <c r="AX239" s="131">
        <f>+IF($I$7="SI",'INPUTS Y LISTAS'!$B$32,0)</f>
        <v>0</v>
      </c>
      <c r="AY239" s="132"/>
      <c r="AZ239" s="130">
        <f t="shared" si="128"/>
        <v>0</v>
      </c>
      <c r="BA239" s="134">
        <f t="shared" si="129"/>
        <v>0</v>
      </c>
      <c r="BB239" s="131">
        <f>+IF($I$7="SI",'INPUTS Y LISTAS'!$B$33,0)</f>
        <v>0</v>
      </c>
      <c r="BC239" s="132"/>
      <c r="BD239" s="130">
        <f t="shared" si="130"/>
        <v>0</v>
      </c>
      <c r="BE239" s="134">
        <f t="shared" si="131"/>
        <v>0</v>
      </c>
      <c r="BF239" s="136">
        <f t="shared" si="132"/>
        <v>0</v>
      </c>
    </row>
    <row r="240" spans="3:58" ht="15.75" outlineLevel="2" x14ac:dyDescent="0.2">
      <c r="C240" s="14">
        <f t="shared" si="133"/>
        <v>226</v>
      </c>
      <c r="D240" s="73"/>
      <c r="E240" s="69"/>
      <c r="F240" s="70"/>
      <c r="G240" s="71"/>
      <c r="H240" s="71"/>
      <c r="I240" s="71"/>
      <c r="J240" s="71"/>
      <c r="K240" s="72"/>
      <c r="L240" s="86"/>
      <c r="M240" s="15" t="str">
        <f>IF(G240="","",IF(L240="SI",G240*(1+'INPUTS Y LISTAS'!$B$15),'Modelo Estadistico'!G240))</f>
        <v/>
      </c>
      <c r="N240" s="15" t="str">
        <f>IF(H240="","",IF(L240="SI",H240*(1+'INPUTS Y LISTAS'!$B$15),'Modelo Estadistico'!H240))</f>
        <v/>
      </c>
      <c r="O240" s="15" t="str">
        <f>IF(I240="","",IF(L240="SI",I240*(1+'INPUTS Y LISTAS'!$B$15),'Modelo Estadistico'!I240))</f>
        <v/>
      </c>
      <c r="P240" s="15" t="str">
        <f>IF(J240="","",IF(L240="SI",J240*(1+'INPUTS Y LISTAS'!$B$15),'Modelo Estadistico'!J240))</f>
        <v/>
      </c>
      <c r="Q240" s="72"/>
      <c r="R240" s="29" t="str">
        <f t="shared" si="108"/>
        <v/>
      </c>
      <c r="S240" s="15" t="str">
        <f t="shared" si="109"/>
        <v/>
      </c>
      <c r="T240" s="15" t="str">
        <f t="shared" si="134"/>
        <v/>
      </c>
      <c r="U240" s="30" t="str">
        <f t="shared" si="135"/>
        <v/>
      </c>
      <c r="V240" s="28" t="str">
        <f t="shared" si="110"/>
        <v/>
      </c>
      <c r="W240" s="16" t="str">
        <f t="shared" si="111"/>
        <v/>
      </c>
      <c r="X240" s="16" t="str">
        <f t="shared" si="112"/>
        <v/>
      </c>
      <c r="Y240" s="16" t="str">
        <f t="shared" si="113"/>
        <v/>
      </c>
      <c r="Z240" s="28" t="str">
        <f t="shared" si="114"/>
        <v/>
      </c>
      <c r="AA240" s="16" t="str">
        <f t="shared" si="115"/>
        <v/>
      </c>
      <c r="AB240" s="16" t="str">
        <f t="shared" si="116"/>
        <v/>
      </c>
      <c r="AC240" s="16" t="str">
        <f>IF(Y240="Incluir Cotización",#REF!,"")</f>
        <v/>
      </c>
      <c r="AD240" s="66" t="str">
        <f t="shared" si="117"/>
        <v/>
      </c>
      <c r="AE240" s="42" t="str">
        <f t="shared" si="118"/>
        <v/>
      </c>
      <c r="AF240" s="42" t="str">
        <f t="shared" si="119"/>
        <v/>
      </c>
      <c r="AG240" s="42" t="str">
        <f t="shared" si="120"/>
        <v/>
      </c>
      <c r="AH240" s="42" t="str">
        <f t="shared" si="121"/>
        <v/>
      </c>
      <c r="AI240" s="42" t="str">
        <f t="shared" si="122"/>
        <v/>
      </c>
      <c r="AJ240" s="65">
        <f t="shared" si="123"/>
        <v>0</v>
      </c>
      <c r="AK240" s="74"/>
      <c r="AL240" s="41">
        <f t="shared" si="136"/>
        <v>0</v>
      </c>
      <c r="AM240" s="39">
        <f t="shared" si="137"/>
        <v>0</v>
      </c>
      <c r="AN240" s="40">
        <f t="shared" si="138"/>
        <v>0</v>
      </c>
      <c r="AO240" s="134">
        <f t="shared" si="139"/>
        <v>0</v>
      </c>
      <c r="AP240" s="17"/>
      <c r="AQ240" s="129"/>
      <c r="AR240" s="130">
        <f t="shared" si="124"/>
        <v>0</v>
      </c>
      <c r="AS240" s="134">
        <f t="shared" si="125"/>
        <v>0</v>
      </c>
      <c r="AT240" s="131">
        <f>+IF($I$7="SI",'INPUTS Y LISTAS'!$B$31,0)</f>
        <v>0</v>
      </c>
      <c r="AU240" s="132"/>
      <c r="AV240" s="130">
        <f t="shared" si="126"/>
        <v>0</v>
      </c>
      <c r="AW240" s="134">
        <f t="shared" si="127"/>
        <v>0</v>
      </c>
      <c r="AX240" s="131">
        <f>+IF($I$7="SI",'INPUTS Y LISTAS'!$B$32,0)</f>
        <v>0</v>
      </c>
      <c r="AY240" s="132"/>
      <c r="AZ240" s="130">
        <f t="shared" si="128"/>
        <v>0</v>
      </c>
      <c r="BA240" s="134">
        <f t="shared" si="129"/>
        <v>0</v>
      </c>
      <c r="BB240" s="131">
        <f>+IF($I$7="SI",'INPUTS Y LISTAS'!$B$33,0)</f>
        <v>0</v>
      </c>
      <c r="BC240" s="132"/>
      <c r="BD240" s="130">
        <f t="shared" si="130"/>
        <v>0</v>
      </c>
      <c r="BE240" s="134">
        <f t="shared" si="131"/>
        <v>0</v>
      </c>
      <c r="BF240" s="136">
        <f t="shared" si="132"/>
        <v>0</v>
      </c>
    </row>
    <row r="241" spans="3:58" ht="15.75" outlineLevel="2" x14ac:dyDescent="0.2">
      <c r="C241" s="14">
        <f t="shared" si="133"/>
        <v>227</v>
      </c>
      <c r="D241" s="73"/>
      <c r="E241" s="69"/>
      <c r="F241" s="70"/>
      <c r="G241" s="71"/>
      <c r="H241" s="71"/>
      <c r="I241" s="71"/>
      <c r="J241" s="71"/>
      <c r="K241" s="72"/>
      <c r="L241" s="86"/>
      <c r="M241" s="15" t="str">
        <f>IF(G241="","",IF(L241="SI",G241*(1+'INPUTS Y LISTAS'!$B$15),'Modelo Estadistico'!G241))</f>
        <v/>
      </c>
      <c r="N241" s="15" t="str">
        <f>IF(H241="","",IF(L241="SI",H241*(1+'INPUTS Y LISTAS'!$B$15),'Modelo Estadistico'!H241))</f>
        <v/>
      </c>
      <c r="O241" s="15" t="str">
        <f>IF(I241="","",IF(L241="SI",I241*(1+'INPUTS Y LISTAS'!$B$15),'Modelo Estadistico'!I241))</f>
        <v/>
      </c>
      <c r="P241" s="15" t="str">
        <f>IF(J241="","",IF(L241="SI",J241*(1+'INPUTS Y LISTAS'!$B$15),'Modelo Estadistico'!J241))</f>
        <v/>
      </c>
      <c r="Q241" s="72"/>
      <c r="R241" s="29" t="str">
        <f t="shared" si="108"/>
        <v/>
      </c>
      <c r="S241" s="15" t="str">
        <f t="shared" si="109"/>
        <v/>
      </c>
      <c r="T241" s="15" t="str">
        <f t="shared" si="134"/>
        <v/>
      </c>
      <c r="U241" s="30" t="str">
        <f t="shared" si="135"/>
        <v/>
      </c>
      <c r="V241" s="28" t="str">
        <f t="shared" si="110"/>
        <v/>
      </c>
      <c r="W241" s="16" t="str">
        <f t="shared" si="111"/>
        <v/>
      </c>
      <c r="X241" s="16" t="str">
        <f t="shared" si="112"/>
        <v/>
      </c>
      <c r="Y241" s="16" t="str">
        <f t="shared" si="113"/>
        <v/>
      </c>
      <c r="Z241" s="28" t="str">
        <f t="shared" si="114"/>
        <v/>
      </c>
      <c r="AA241" s="16" t="str">
        <f t="shared" si="115"/>
        <v/>
      </c>
      <c r="AB241" s="16" t="str">
        <f t="shared" si="116"/>
        <v/>
      </c>
      <c r="AC241" s="16" t="str">
        <f>IF(Y241="Incluir Cotización",#REF!,"")</f>
        <v/>
      </c>
      <c r="AD241" s="66" t="str">
        <f t="shared" si="117"/>
        <v/>
      </c>
      <c r="AE241" s="42" t="str">
        <f t="shared" si="118"/>
        <v/>
      </c>
      <c r="AF241" s="42" t="str">
        <f t="shared" si="119"/>
        <v/>
      </c>
      <c r="AG241" s="42" t="str">
        <f t="shared" si="120"/>
        <v/>
      </c>
      <c r="AH241" s="42" t="str">
        <f t="shared" si="121"/>
        <v/>
      </c>
      <c r="AI241" s="42" t="str">
        <f t="shared" si="122"/>
        <v/>
      </c>
      <c r="AJ241" s="65">
        <f t="shared" si="123"/>
        <v>0</v>
      </c>
      <c r="AK241" s="74"/>
      <c r="AL241" s="41">
        <f t="shared" si="136"/>
        <v>0</v>
      </c>
      <c r="AM241" s="39">
        <f t="shared" si="137"/>
        <v>0</v>
      </c>
      <c r="AN241" s="40">
        <f t="shared" si="138"/>
        <v>0</v>
      </c>
      <c r="AO241" s="134">
        <f t="shared" si="139"/>
        <v>0</v>
      </c>
      <c r="AP241" s="17"/>
      <c r="AQ241" s="129"/>
      <c r="AR241" s="130">
        <f t="shared" si="124"/>
        <v>0</v>
      </c>
      <c r="AS241" s="134">
        <f t="shared" si="125"/>
        <v>0</v>
      </c>
      <c r="AT241" s="131">
        <f>+IF($I$7="SI",'INPUTS Y LISTAS'!$B$31,0)</f>
        <v>0</v>
      </c>
      <c r="AU241" s="132"/>
      <c r="AV241" s="130">
        <f t="shared" si="126"/>
        <v>0</v>
      </c>
      <c r="AW241" s="134">
        <f t="shared" si="127"/>
        <v>0</v>
      </c>
      <c r="AX241" s="131">
        <f>+IF($I$7="SI",'INPUTS Y LISTAS'!$B$32,0)</f>
        <v>0</v>
      </c>
      <c r="AY241" s="132"/>
      <c r="AZ241" s="130">
        <f t="shared" si="128"/>
        <v>0</v>
      </c>
      <c r="BA241" s="134">
        <f t="shared" si="129"/>
        <v>0</v>
      </c>
      <c r="BB241" s="131">
        <f>+IF($I$7="SI",'INPUTS Y LISTAS'!$B$33,0)</f>
        <v>0</v>
      </c>
      <c r="BC241" s="132"/>
      <c r="BD241" s="130">
        <f t="shared" si="130"/>
        <v>0</v>
      </c>
      <c r="BE241" s="134">
        <f t="shared" si="131"/>
        <v>0</v>
      </c>
      <c r="BF241" s="136">
        <f t="shared" si="132"/>
        <v>0</v>
      </c>
    </row>
    <row r="242" spans="3:58" ht="15.75" outlineLevel="2" x14ac:dyDescent="0.2">
      <c r="C242" s="14">
        <f t="shared" si="133"/>
        <v>228</v>
      </c>
      <c r="D242" s="73"/>
      <c r="E242" s="69"/>
      <c r="F242" s="70"/>
      <c r="G242" s="71"/>
      <c r="H242" s="71"/>
      <c r="I242" s="71"/>
      <c r="J242" s="71"/>
      <c r="K242" s="72"/>
      <c r="L242" s="86"/>
      <c r="M242" s="15" t="str">
        <f>IF(G242="","",IF(L242="SI",G242*(1+'INPUTS Y LISTAS'!$B$15),'Modelo Estadistico'!G242))</f>
        <v/>
      </c>
      <c r="N242" s="15" t="str">
        <f>IF(H242="","",IF(L242="SI",H242*(1+'INPUTS Y LISTAS'!$B$15),'Modelo Estadistico'!H242))</f>
        <v/>
      </c>
      <c r="O242" s="15" t="str">
        <f>IF(I242="","",IF(L242="SI",I242*(1+'INPUTS Y LISTAS'!$B$15),'Modelo Estadistico'!I242))</f>
        <v/>
      </c>
      <c r="P242" s="15" t="str">
        <f>IF(J242="","",IF(L242="SI",J242*(1+'INPUTS Y LISTAS'!$B$15),'Modelo Estadistico'!J242))</f>
        <v/>
      </c>
      <c r="Q242" s="72"/>
      <c r="R242" s="29" t="str">
        <f t="shared" si="108"/>
        <v/>
      </c>
      <c r="S242" s="15" t="str">
        <f t="shared" si="109"/>
        <v/>
      </c>
      <c r="T242" s="15" t="str">
        <f t="shared" si="134"/>
        <v/>
      </c>
      <c r="U242" s="30" t="str">
        <f t="shared" si="135"/>
        <v/>
      </c>
      <c r="V242" s="28" t="str">
        <f t="shared" si="110"/>
        <v/>
      </c>
      <c r="W242" s="16" t="str">
        <f t="shared" si="111"/>
        <v/>
      </c>
      <c r="X242" s="16" t="str">
        <f t="shared" si="112"/>
        <v/>
      </c>
      <c r="Y242" s="16" t="str">
        <f t="shared" si="113"/>
        <v/>
      </c>
      <c r="Z242" s="28" t="str">
        <f t="shared" si="114"/>
        <v/>
      </c>
      <c r="AA242" s="16" t="str">
        <f t="shared" si="115"/>
        <v/>
      </c>
      <c r="AB242" s="16" t="str">
        <f t="shared" si="116"/>
        <v/>
      </c>
      <c r="AC242" s="16" t="str">
        <f>IF(Y242="Incluir Cotización",#REF!,"")</f>
        <v/>
      </c>
      <c r="AD242" s="66" t="str">
        <f t="shared" si="117"/>
        <v/>
      </c>
      <c r="AE242" s="42" t="str">
        <f t="shared" si="118"/>
        <v/>
      </c>
      <c r="AF242" s="42" t="str">
        <f t="shared" si="119"/>
        <v/>
      </c>
      <c r="AG242" s="42" t="str">
        <f t="shared" si="120"/>
        <v/>
      </c>
      <c r="AH242" s="42" t="str">
        <f t="shared" si="121"/>
        <v/>
      </c>
      <c r="AI242" s="42" t="str">
        <f t="shared" si="122"/>
        <v/>
      </c>
      <c r="AJ242" s="65">
        <f t="shared" si="123"/>
        <v>0</v>
      </c>
      <c r="AK242" s="74"/>
      <c r="AL242" s="41">
        <f t="shared" si="136"/>
        <v>0</v>
      </c>
      <c r="AM242" s="39">
        <f t="shared" si="137"/>
        <v>0</v>
      </c>
      <c r="AN242" s="40">
        <f t="shared" si="138"/>
        <v>0</v>
      </c>
      <c r="AO242" s="134">
        <f t="shared" si="139"/>
        <v>0</v>
      </c>
      <c r="AP242" s="17"/>
      <c r="AQ242" s="129"/>
      <c r="AR242" s="130">
        <f t="shared" si="124"/>
        <v>0</v>
      </c>
      <c r="AS242" s="134">
        <f t="shared" si="125"/>
        <v>0</v>
      </c>
      <c r="AT242" s="131">
        <f>+IF($I$7="SI",'INPUTS Y LISTAS'!$B$31,0)</f>
        <v>0</v>
      </c>
      <c r="AU242" s="132"/>
      <c r="AV242" s="130">
        <f t="shared" si="126"/>
        <v>0</v>
      </c>
      <c r="AW242" s="134">
        <f t="shared" si="127"/>
        <v>0</v>
      </c>
      <c r="AX242" s="131">
        <f>+IF($I$7="SI",'INPUTS Y LISTAS'!$B$32,0)</f>
        <v>0</v>
      </c>
      <c r="AY242" s="132"/>
      <c r="AZ242" s="130">
        <f t="shared" si="128"/>
        <v>0</v>
      </c>
      <c r="BA242" s="134">
        <f t="shared" si="129"/>
        <v>0</v>
      </c>
      <c r="BB242" s="131">
        <f>+IF($I$7="SI",'INPUTS Y LISTAS'!$B$33,0)</f>
        <v>0</v>
      </c>
      <c r="BC242" s="132"/>
      <c r="BD242" s="130">
        <f t="shared" si="130"/>
        <v>0</v>
      </c>
      <c r="BE242" s="134">
        <f t="shared" si="131"/>
        <v>0</v>
      </c>
      <c r="BF242" s="136">
        <f t="shared" si="132"/>
        <v>0</v>
      </c>
    </row>
    <row r="243" spans="3:58" ht="15.75" outlineLevel="2" x14ac:dyDescent="0.2">
      <c r="C243" s="14">
        <f t="shared" si="133"/>
        <v>229</v>
      </c>
      <c r="D243" s="73"/>
      <c r="E243" s="69"/>
      <c r="F243" s="70"/>
      <c r="G243" s="71"/>
      <c r="H243" s="71"/>
      <c r="I243" s="71"/>
      <c r="J243" s="71"/>
      <c r="K243" s="72"/>
      <c r="L243" s="86"/>
      <c r="M243" s="15" t="str">
        <f>IF(G243="","",IF(L243="SI",G243*(1+'INPUTS Y LISTAS'!$B$15),'Modelo Estadistico'!G243))</f>
        <v/>
      </c>
      <c r="N243" s="15" t="str">
        <f>IF(H243="","",IF(L243="SI",H243*(1+'INPUTS Y LISTAS'!$B$15),'Modelo Estadistico'!H243))</f>
        <v/>
      </c>
      <c r="O243" s="15" t="str">
        <f>IF(I243="","",IF(L243="SI",I243*(1+'INPUTS Y LISTAS'!$B$15),'Modelo Estadistico'!I243))</f>
        <v/>
      </c>
      <c r="P243" s="15" t="str">
        <f>IF(J243="","",IF(L243="SI",J243*(1+'INPUTS Y LISTAS'!$B$15),'Modelo Estadistico'!J243))</f>
        <v/>
      </c>
      <c r="Q243" s="72"/>
      <c r="R243" s="29" t="str">
        <f t="shared" si="108"/>
        <v/>
      </c>
      <c r="S243" s="15" t="str">
        <f t="shared" si="109"/>
        <v/>
      </c>
      <c r="T243" s="15" t="str">
        <f t="shared" si="134"/>
        <v/>
      </c>
      <c r="U243" s="30" t="str">
        <f t="shared" si="135"/>
        <v/>
      </c>
      <c r="V243" s="28" t="str">
        <f t="shared" si="110"/>
        <v/>
      </c>
      <c r="W243" s="16" t="str">
        <f t="shared" si="111"/>
        <v/>
      </c>
      <c r="X243" s="16" t="str">
        <f t="shared" si="112"/>
        <v/>
      </c>
      <c r="Y243" s="16" t="str">
        <f t="shared" si="113"/>
        <v/>
      </c>
      <c r="Z243" s="28" t="str">
        <f t="shared" si="114"/>
        <v/>
      </c>
      <c r="AA243" s="16" t="str">
        <f t="shared" si="115"/>
        <v/>
      </c>
      <c r="AB243" s="16" t="str">
        <f t="shared" si="116"/>
        <v/>
      </c>
      <c r="AC243" s="16" t="str">
        <f>IF(Y243="Incluir Cotización",#REF!,"")</f>
        <v/>
      </c>
      <c r="AD243" s="66" t="str">
        <f t="shared" si="117"/>
        <v/>
      </c>
      <c r="AE243" s="42" t="str">
        <f t="shared" si="118"/>
        <v/>
      </c>
      <c r="AF243" s="42" t="str">
        <f t="shared" si="119"/>
        <v/>
      </c>
      <c r="AG243" s="42" t="str">
        <f t="shared" si="120"/>
        <v/>
      </c>
      <c r="AH243" s="42" t="str">
        <f t="shared" si="121"/>
        <v/>
      </c>
      <c r="AI243" s="42" t="str">
        <f t="shared" si="122"/>
        <v/>
      </c>
      <c r="AJ243" s="65">
        <f t="shared" si="123"/>
        <v>0</v>
      </c>
      <c r="AK243" s="74"/>
      <c r="AL243" s="41">
        <f t="shared" si="136"/>
        <v>0</v>
      </c>
      <c r="AM243" s="39">
        <f t="shared" si="137"/>
        <v>0</v>
      </c>
      <c r="AN243" s="40">
        <f t="shared" si="138"/>
        <v>0</v>
      </c>
      <c r="AO243" s="134">
        <f t="shared" si="139"/>
        <v>0</v>
      </c>
      <c r="AP243" s="17"/>
      <c r="AQ243" s="129"/>
      <c r="AR243" s="130">
        <f t="shared" si="124"/>
        <v>0</v>
      </c>
      <c r="AS243" s="134">
        <f t="shared" si="125"/>
        <v>0</v>
      </c>
      <c r="AT243" s="131">
        <f>+IF($I$7="SI",'INPUTS Y LISTAS'!$B$31,0)</f>
        <v>0</v>
      </c>
      <c r="AU243" s="132"/>
      <c r="AV243" s="130">
        <f t="shared" si="126"/>
        <v>0</v>
      </c>
      <c r="AW243" s="134">
        <f t="shared" si="127"/>
        <v>0</v>
      </c>
      <c r="AX243" s="131">
        <f>+IF($I$7="SI",'INPUTS Y LISTAS'!$B$32,0)</f>
        <v>0</v>
      </c>
      <c r="AY243" s="132"/>
      <c r="AZ243" s="130">
        <f t="shared" si="128"/>
        <v>0</v>
      </c>
      <c r="BA243" s="134">
        <f t="shared" si="129"/>
        <v>0</v>
      </c>
      <c r="BB243" s="131">
        <f>+IF($I$7="SI",'INPUTS Y LISTAS'!$B$33,0)</f>
        <v>0</v>
      </c>
      <c r="BC243" s="132"/>
      <c r="BD243" s="130">
        <f t="shared" si="130"/>
        <v>0</v>
      </c>
      <c r="BE243" s="134">
        <f t="shared" si="131"/>
        <v>0</v>
      </c>
      <c r="BF243" s="136">
        <f t="shared" si="132"/>
        <v>0</v>
      </c>
    </row>
    <row r="244" spans="3:58" ht="15.75" outlineLevel="2" x14ac:dyDescent="0.2">
      <c r="C244" s="14">
        <f t="shared" si="133"/>
        <v>230</v>
      </c>
      <c r="D244" s="73"/>
      <c r="E244" s="69"/>
      <c r="F244" s="70"/>
      <c r="G244" s="71"/>
      <c r="H244" s="71"/>
      <c r="I244" s="71"/>
      <c r="J244" s="71"/>
      <c r="K244" s="72"/>
      <c r="L244" s="86"/>
      <c r="M244" s="15" t="str">
        <f>IF(G244="","",IF(L244="SI",G244*(1+'INPUTS Y LISTAS'!$B$15),'Modelo Estadistico'!G244))</f>
        <v/>
      </c>
      <c r="N244" s="15" t="str">
        <f>IF(H244="","",IF(L244="SI",H244*(1+'INPUTS Y LISTAS'!$B$15),'Modelo Estadistico'!H244))</f>
        <v/>
      </c>
      <c r="O244" s="15" t="str">
        <f>IF(I244="","",IF(L244="SI",I244*(1+'INPUTS Y LISTAS'!$B$15),'Modelo Estadistico'!I244))</f>
        <v/>
      </c>
      <c r="P244" s="15" t="str">
        <f>IF(J244="","",IF(L244="SI",J244*(1+'INPUTS Y LISTAS'!$B$15),'Modelo Estadistico'!J244))</f>
        <v/>
      </c>
      <c r="Q244" s="72"/>
      <c r="R244" s="29" t="str">
        <f t="shared" si="108"/>
        <v/>
      </c>
      <c r="S244" s="15" t="str">
        <f t="shared" si="109"/>
        <v/>
      </c>
      <c r="T244" s="15" t="str">
        <f t="shared" si="134"/>
        <v/>
      </c>
      <c r="U244" s="30" t="str">
        <f t="shared" si="135"/>
        <v/>
      </c>
      <c r="V244" s="28" t="str">
        <f t="shared" si="110"/>
        <v/>
      </c>
      <c r="W244" s="16" t="str">
        <f t="shared" si="111"/>
        <v/>
      </c>
      <c r="X244" s="16" t="str">
        <f t="shared" si="112"/>
        <v/>
      </c>
      <c r="Y244" s="16" t="str">
        <f t="shared" si="113"/>
        <v/>
      </c>
      <c r="Z244" s="28" t="str">
        <f t="shared" si="114"/>
        <v/>
      </c>
      <c r="AA244" s="16" t="str">
        <f t="shared" si="115"/>
        <v/>
      </c>
      <c r="AB244" s="16" t="str">
        <f t="shared" si="116"/>
        <v/>
      </c>
      <c r="AC244" s="16" t="str">
        <f>IF(Y244="Incluir Cotización",#REF!,"")</f>
        <v/>
      </c>
      <c r="AD244" s="66" t="str">
        <f t="shared" si="117"/>
        <v/>
      </c>
      <c r="AE244" s="42" t="str">
        <f t="shared" si="118"/>
        <v/>
      </c>
      <c r="AF244" s="42" t="str">
        <f t="shared" si="119"/>
        <v/>
      </c>
      <c r="AG244" s="42" t="str">
        <f t="shared" si="120"/>
        <v/>
      </c>
      <c r="AH244" s="42" t="str">
        <f t="shared" si="121"/>
        <v/>
      </c>
      <c r="AI244" s="42" t="str">
        <f t="shared" si="122"/>
        <v/>
      </c>
      <c r="AJ244" s="65">
        <f t="shared" si="123"/>
        <v>0</v>
      </c>
      <c r="AK244" s="74"/>
      <c r="AL244" s="41">
        <f t="shared" si="136"/>
        <v>0</v>
      </c>
      <c r="AM244" s="39">
        <f t="shared" si="137"/>
        <v>0</v>
      </c>
      <c r="AN244" s="40">
        <f t="shared" si="138"/>
        <v>0</v>
      </c>
      <c r="AO244" s="134">
        <f t="shared" si="139"/>
        <v>0</v>
      </c>
      <c r="AP244" s="17"/>
      <c r="AQ244" s="129"/>
      <c r="AR244" s="130">
        <f t="shared" si="124"/>
        <v>0</v>
      </c>
      <c r="AS244" s="134">
        <f t="shared" si="125"/>
        <v>0</v>
      </c>
      <c r="AT244" s="131">
        <f>+IF($I$7="SI",'INPUTS Y LISTAS'!$B$31,0)</f>
        <v>0</v>
      </c>
      <c r="AU244" s="132"/>
      <c r="AV244" s="130">
        <f t="shared" si="126"/>
        <v>0</v>
      </c>
      <c r="AW244" s="134">
        <f t="shared" si="127"/>
        <v>0</v>
      </c>
      <c r="AX244" s="131">
        <f>+IF($I$7="SI",'INPUTS Y LISTAS'!$B$32,0)</f>
        <v>0</v>
      </c>
      <c r="AY244" s="132"/>
      <c r="AZ244" s="130">
        <f t="shared" si="128"/>
        <v>0</v>
      </c>
      <c r="BA244" s="134">
        <f t="shared" si="129"/>
        <v>0</v>
      </c>
      <c r="BB244" s="131">
        <f>+IF($I$7="SI",'INPUTS Y LISTAS'!$B$33,0)</f>
        <v>0</v>
      </c>
      <c r="BC244" s="132"/>
      <c r="BD244" s="130">
        <f t="shared" si="130"/>
        <v>0</v>
      </c>
      <c r="BE244" s="134">
        <f t="shared" si="131"/>
        <v>0</v>
      </c>
      <c r="BF244" s="136">
        <f t="shared" si="132"/>
        <v>0</v>
      </c>
    </row>
    <row r="245" spans="3:58" ht="15.75" outlineLevel="2" x14ac:dyDescent="0.2">
      <c r="C245" s="14">
        <f t="shared" si="133"/>
        <v>231</v>
      </c>
      <c r="D245" s="73"/>
      <c r="E245" s="69"/>
      <c r="F245" s="70"/>
      <c r="G245" s="71"/>
      <c r="H245" s="71"/>
      <c r="I245" s="71"/>
      <c r="J245" s="71"/>
      <c r="K245" s="72"/>
      <c r="L245" s="86"/>
      <c r="M245" s="15" t="str">
        <f>IF(G245="","",IF(L245="SI",G245*(1+'INPUTS Y LISTAS'!$B$15),'Modelo Estadistico'!G245))</f>
        <v/>
      </c>
      <c r="N245" s="15" t="str">
        <f>IF(H245="","",IF(L245="SI",H245*(1+'INPUTS Y LISTAS'!$B$15),'Modelo Estadistico'!H245))</f>
        <v/>
      </c>
      <c r="O245" s="15" t="str">
        <f>IF(I245="","",IF(L245="SI",I245*(1+'INPUTS Y LISTAS'!$B$15),'Modelo Estadistico'!I245))</f>
        <v/>
      </c>
      <c r="P245" s="15" t="str">
        <f>IF(J245="","",IF(L245="SI",J245*(1+'INPUTS Y LISTAS'!$B$15),'Modelo Estadistico'!J245))</f>
        <v/>
      </c>
      <c r="Q245" s="72"/>
      <c r="R245" s="29" t="str">
        <f t="shared" si="108"/>
        <v/>
      </c>
      <c r="S245" s="15" t="str">
        <f t="shared" si="109"/>
        <v/>
      </c>
      <c r="T245" s="15" t="str">
        <f t="shared" si="134"/>
        <v/>
      </c>
      <c r="U245" s="30" t="str">
        <f t="shared" si="135"/>
        <v/>
      </c>
      <c r="V245" s="28" t="str">
        <f t="shared" si="110"/>
        <v/>
      </c>
      <c r="W245" s="16" t="str">
        <f t="shared" si="111"/>
        <v/>
      </c>
      <c r="X245" s="16" t="str">
        <f t="shared" si="112"/>
        <v/>
      </c>
      <c r="Y245" s="16" t="str">
        <f t="shared" si="113"/>
        <v/>
      </c>
      <c r="Z245" s="28" t="str">
        <f t="shared" si="114"/>
        <v/>
      </c>
      <c r="AA245" s="16" t="str">
        <f t="shared" si="115"/>
        <v/>
      </c>
      <c r="AB245" s="16" t="str">
        <f t="shared" si="116"/>
        <v/>
      </c>
      <c r="AC245" s="16" t="str">
        <f>IF(Y245="Incluir Cotización",#REF!,"")</f>
        <v/>
      </c>
      <c r="AD245" s="66" t="str">
        <f t="shared" si="117"/>
        <v/>
      </c>
      <c r="AE245" s="42" t="str">
        <f t="shared" si="118"/>
        <v/>
      </c>
      <c r="AF245" s="42" t="str">
        <f t="shared" si="119"/>
        <v/>
      </c>
      <c r="AG245" s="42" t="str">
        <f t="shared" si="120"/>
        <v/>
      </c>
      <c r="AH245" s="42" t="str">
        <f t="shared" si="121"/>
        <v/>
      </c>
      <c r="AI245" s="42" t="str">
        <f t="shared" si="122"/>
        <v/>
      </c>
      <c r="AJ245" s="65">
        <f t="shared" si="123"/>
        <v>0</v>
      </c>
      <c r="AK245" s="74"/>
      <c r="AL245" s="41">
        <f t="shared" si="136"/>
        <v>0</v>
      </c>
      <c r="AM245" s="39">
        <f t="shared" si="137"/>
        <v>0</v>
      </c>
      <c r="AN245" s="40">
        <f t="shared" si="138"/>
        <v>0</v>
      </c>
      <c r="AO245" s="134">
        <f t="shared" si="139"/>
        <v>0</v>
      </c>
      <c r="AP245" s="17"/>
      <c r="AQ245" s="129"/>
      <c r="AR245" s="130">
        <f t="shared" si="124"/>
        <v>0</v>
      </c>
      <c r="AS245" s="134">
        <f t="shared" si="125"/>
        <v>0</v>
      </c>
      <c r="AT245" s="131">
        <f>+IF($I$7="SI",'INPUTS Y LISTAS'!$B$31,0)</f>
        <v>0</v>
      </c>
      <c r="AU245" s="132"/>
      <c r="AV245" s="130">
        <f t="shared" si="126"/>
        <v>0</v>
      </c>
      <c r="AW245" s="134">
        <f t="shared" si="127"/>
        <v>0</v>
      </c>
      <c r="AX245" s="131">
        <f>+IF($I$7="SI",'INPUTS Y LISTAS'!$B$32,0)</f>
        <v>0</v>
      </c>
      <c r="AY245" s="132"/>
      <c r="AZ245" s="130">
        <f t="shared" si="128"/>
        <v>0</v>
      </c>
      <c r="BA245" s="134">
        <f t="shared" si="129"/>
        <v>0</v>
      </c>
      <c r="BB245" s="131">
        <f>+IF($I$7="SI",'INPUTS Y LISTAS'!$B$33,0)</f>
        <v>0</v>
      </c>
      <c r="BC245" s="132"/>
      <c r="BD245" s="130">
        <f t="shared" si="130"/>
        <v>0</v>
      </c>
      <c r="BE245" s="134">
        <f t="shared" si="131"/>
        <v>0</v>
      </c>
      <c r="BF245" s="136">
        <f t="shared" si="132"/>
        <v>0</v>
      </c>
    </row>
    <row r="246" spans="3:58" ht="15.75" outlineLevel="2" x14ac:dyDescent="0.2">
      <c r="C246" s="14">
        <f t="shared" si="133"/>
        <v>232</v>
      </c>
      <c r="D246" s="73"/>
      <c r="E246" s="69"/>
      <c r="F246" s="70"/>
      <c r="G246" s="71"/>
      <c r="H246" s="71"/>
      <c r="I246" s="71"/>
      <c r="J246" s="71"/>
      <c r="K246" s="72"/>
      <c r="L246" s="86"/>
      <c r="M246" s="15" t="str">
        <f>IF(G246="","",IF(L246="SI",G246*(1+'INPUTS Y LISTAS'!$B$15),'Modelo Estadistico'!G246))</f>
        <v/>
      </c>
      <c r="N246" s="15" t="str">
        <f>IF(H246="","",IF(L246="SI",H246*(1+'INPUTS Y LISTAS'!$B$15),'Modelo Estadistico'!H246))</f>
        <v/>
      </c>
      <c r="O246" s="15" t="str">
        <f>IF(I246="","",IF(L246="SI",I246*(1+'INPUTS Y LISTAS'!$B$15),'Modelo Estadistico'!I246))</f>
        <v/>
      </c>
      <c r="P246" s="15" t="str">
        <f>IF(J246="","",IF(L246="SI",J246*(1+'INPUTS Y LISTAS'!$B$15),'Modelo Estadistico'!J246))</f>
        <v/>
      </c>
      <c r="Q246" s="72"/>
      <c r="R246" s="29" t="str">
        <f t="shared" si="108"/>
        <v/>
      </c>
      <c r="S246" s="15" t="str">
        <f t="shared" si="109"/>
        <v/>
      </c>
      <c r="T246" s="15" t="str">
        <f t="shared" si="134"/>
        <v/>
      </c>
      <c r="U246" s="30" t="str">
        <f t="shared" si="135"/>
        <v/>
      </c>
      <c r="V246" s="28" t="str">
        <f t="shared" si="110"/>
        <v/>
      </c>
      <c r="W246" s="16" t="str">
        <f t="shared" si="111"/>
        <v/>
      </c>
      <c r="X246" s="16" t="str">
        <f t="shared" si="112"/>
        <v/>
      </c>
      <c r="Y246" s="16" t="str">
        <f t="shared" si="113"/>
        <v/>
      </c>
      <c r="Z246" s="28" t="str">
        <f t="shared" si="114"/>
        <v/>
      </c>
      <c r="AA246" s="16" t="str">
        <f t="shared" si="115"/>
        <v/>
      </c>
      <c r="AB246" s="16" t="str">
        <f t="shared" si="116"/>
        <v/>
      </c>
      <c r="AC246" s="16" t="str">
        <f>IF(Y246="Incluir Cotización",#REF!,"")</f>
        <v/>
      </c>
      <c r="AD246" s="66" t="str">
        <f t="shared" si="117"/>
        <v/>
      </c>
      <c r="AE246" s="42" t="str">
        <f t="shared" si="118"/>
        <v/>
      </c>
      <c r="AF246" s="42" t="str">
        <f t="shared" si="119"/>
        <v/>
      </c>
      <c r="AG246" s="42" t="str">
        <f t="shared" si="120"/>
        <v/>
      </c>
      <c r="AH246" s="42" t="str">
        <f t="shared" si="121"/>
        <v/>
      </c>
      <c r="AI246" s="42" t="str">
        <f t="shared" si="122"/>
        <v/>
      </c>
      <c r="AJ246" s="65">
        <f t="shared" si="123"/>
        <v>0</v>
      </c>
      <c r="AK246" s="74"/>
      <c r="AL246" s="41">
        <f t="shared" si="136"/>
        <v>0</v>
      </c>
      <c r="AM246" s="39">
        <f t="shared" si="137"/>
        <v>0</v>
      </c>
      <c r="AN246" s="40">
        <f t="shared" si="138"/>
        <v>0</v>
      </c>
      <c r="AO246" s="134">
        <f t="shared" si="139"/>
        <v>0</v>
      </c>
      <c r="AP246" s="17"/>
      <c r="AQ246" s="129"/>
      <c r="AR246" s="130">
        <f t="shared" si="124"/>
        <v>0</v>
      </c>
      <c r="AS246" s="134">
        <f t="shared" si="125"/>
        <v>0</v>
      </c>
      <c r="AT246" s="131">
        <f>+IF($I$7="SI",'INPUTS Y LISTAS'!$B$31,0)</f>
        <v>0</v>
      </c>
      <c r="AU246" s="132"/>
      <c r="AV246" s="130">
        <f t="shared" si="126"/>
        <v>0</v>
      </c>
      <c r="AW246" s="134">
        <f t="shared" si="127"/>
        <v>0</v>
      </c>
      <c r="AX246" s="131">
        <f>+IF($I$7="SI",'INPUTS Y LISTAS'!$B$32,0)</f>
        <v>0</v>
      </c>
      <c r="AY246" s="132"/>
      <c r="AZ246" s="130">
        <f t="shared" si="128"/>
        <v>0</v>
      </c>
      <c r="BA246" s="134">
        <f t="shared" si="129"/>
        <v>0</v>
      </c>
      <c r="BB246" s="131">
        <f>+IF($I$7="SI",'INPUTS Y LISTAS'!$B$33,0)</f>
        <v>0</v>
      </c>
      <c r="BC246" s="132"/>
      <c r="BD246" s="130">
        <f t="shared" si="130"/>
        <v>0</v>
      </c>
      <c r="BE246" s="134">
        <f t="shared" si="131"/>
        <v>0</v>
      </c>
      <c r="BF246" s="136">
        <f t="shared" si="132"/>
        <v>0</v>
      </c>
    </row>
    <row r="247" spans="3:58" ht="15.75" outlineLevel="2" x14ac:dyDescent="0.2">
      <c r="C247" s="14">
        <f t="shared" si="133"/>
        <v>233</v>
      </c>
      <c r="D247" s="73"/>
      <c r="E247" s="69"/>
      <c r="F247" s="70"/>
      <c r="G247" s="71"/>
      <c r="H247" s="71"/>
      <c r="I247" s="71"/>
      <c r="J247" s="71"/>
      <c r="K247" s="72"/>
      <c r="L247" s="86"/>
      <c r="M247" s="15" t="str">
        <f>IF(G247="","",IF(L247="SI",G247*(1+'INPUTS Y LISTAS'!$B$15),'Modelo Estadistico'!G247))</f>
        <v/>
      </c>
      <c r="N247" s="15" t="str">
        <f>IF(H247="","",IF(L247="SI",H247*(1+'INPUTS Y LISTAS'!$B$15),'Modelo Estadistico'!H247))</f>
        <v/>
      </c>
      <c r="O247" s="15" t="str">
        <f>IF(I247="","",IF(L247="SI",I247*(1+'INPUTS Y LISTAS'!$B$15),'Modelo Estadistico'!I247))</f>
        <v/>
      </c>
      <c r="P247" s="15" t="str">
        <f>IF(J247="","",IF(L247="SI",J247*(1+'INPUTS Y LISTAS'!$B$15),'Modelo Estadistico'!J247))</f>
        <v/>
      </c>
      <c r="Q247" s="72"/>
      <c r="R247" s="29" t="str">
        <f t="shared" si="108"/>
        <v/>
      </c>
      <c r="S247" s="15" t="str">
        <f t="shared" si="109"/>
        <v/>
      </c>
      <c r="T247" s="15" t="str">
        <f t="shared" si="134"/>
        <v/>
      </c>
      <c r="U247" s="30" t="str">
        <f t="shared" si="135"/>
        <v/>
      </c>
      <c r="V247" s="28" t="str">
        <f t="shared" si="110"/>
        <v/>
      </c>
      <c r="W247" s="16" t="str">
        <f t="shared" si="111"/>
        <v/>
      </c>
      <c r="X247" s="16" t="str">
        <f t="shared" si="112"/>
        <v/>
      </c>
      <c r="Y247" s="16" t="str">
        <f t="shared" si="113"/>
        <v/>
      </c>
      <c r="Z247" s="28" t="str">
        <f t="shared" si="114"/>
        <v/>
      </c>
      <c r="AA247" s="16" t="str">
        <f t="shared" si="115"/>
        <v/>
      </c>
      <c r="AB247" s="16" t="str">
        <f t="shared" si="116"/>
        <v/>
      </c>
      <c r="AC247" s="16" t="str">
        <f>IF(Y247="Incluir Cotización",#REF!,"")</f>
        <v/>
      </c>
      <c r="AD247" s="66" t="str">
        <f t="shared" si="117"/>
        <v/>
      </c>
      <c r="AE247" s="42" t="str">
        <f t="shared" si="118"/>
        <v/>
      </c>
      <c r="AF247" s="42" t="str">
        <f t="shared" si="119"/>
        <v/>
      </c>
      <c r="AG247" s="42" t="str">
        <f t="shared" si="120"/>
        <v/>
      </c>
      <c r="AH247" s="42" t="str">
        <f t="shared" si="121"/>
        <v/>
      </c>
      <c r="AI247" s="42" t="str">
        <f t="shared" si="122"/>
        <v/>
      </c>
      <c r="AJ247" s="65">
        <f t="shared" si="123"/>
        <v>0</v>
      </c>
      <c r="AK247" s="74"/>
      <c r="AL247" s="41">
        <f t="shared" si="136"/>
        <v>0</v>
      </c>
      <c r="AM247" s="39">
        <f t="shared" si="137"/>
        <v>0</v>
      </c>
      <c r="AN247" s="40">
        <f t="shared" si="138"/>
        <v>0</v>
      </c>
      <c r="AO247" s="134">
        <f t="shared" si="139"/>
        <v>0</v>
      </c>
      <c r="AP247" s="17"/>
      <c r="AQ247" s="129"/>
      <c r="AR247" s="130">
        <f t="shared" si="124"/>
        <v>0</v>
      </c>
      <c r="AS247" s="134">
        <f t="shared" si="125"/>
        <v>0</v>
      </c>
      <c r="AT247" s="131">
        <f>+IF($I$7="SI",'INPUTS Y LISTAS'!$B$31,0)</f>
        <v>0</v>
      </c>
      <c r="AU247" s="132"/>
      <c r="AV247" s="130">
        <f t="shared" si="126"/>
        <v>0</v>
      </c>
      <c r="AW247" s="134">
        <f t="shared" si="127"/>
        <v>0</v>
      </c>
      <c r="AX247" s="131">
        <f>+IF($I$7="SI",'INPUTS Y LISTAS'!$B$32,0)</f>
        <v>0</v>
      </c>
      <c r="AY247" s="132"/>
      <c r="AZ247" s="130">
        <f t="shared" si="128"/>
        <v>0</v>
      </c>
      <c r="BA247" s="134">
        <f t="shared" si="129"/>
        <v>0</v>
      </c>
      <c r="BB247" s="131">
        <f>+IF($I$7="SI",'INPUTS Y LISTAS'!$B$33,0)</f>
        <v>0</v>
      </c>
      <c r="BC247" s="132"/>
      <c r="BD247" s="130">
        <f t="shared" si="130"/>
        <v>0</v>
      </c>
      <c r="BE247" s="134">
        <f t="shared" si="131"/>
        <v>0</v>
      </c>
      <c r="BF247" s="136">
        <f t="shared" si="132"/>
        <v>0</v>
      </c>
    </row>
    <row r="248" spans="3:58" ht="15.75" outlineLevel="2" x14ac:dyDescent="0.2">
      <c r="C248" s="14">
        <f t="shared" si="133"/>
        <v>234</v>
      </c>
      <c r="D248" s="73"/>
      <c r="E248" s="69"/>
      <c r="F248" s="70"/>
      <c r="G248" s="71"/>
      <c r="H248" s="71"/>
      <c r="I248" s="71"/>
      <c r="J248" s="71"/>
      <c r="K248" s="72"/>
      <c r="L248" s="86"/>
      <c r="M248" s="15" t="str">
        <f>IF(G248="","",IF(L248="SI",G248*(1+'INPUTS Y LISTAS'!$B$15),'Modelo Estadistico'!G248))</f>
        <v/>
      </c>
      <c r="N248" s="15" t="str">
        <f>IF(H248="","",IF(L248="SI",H248*(1+'INPUTS Y LISTAS'!$B$15),'Modelo Estadistico'!H248))</f>
        <v/>
      </c>
      <c r="O248" s="15" t="str">
        <f>IF(I248="","",IF(L248="SI",I248*(1+'INPUTS Y LISTAS'!$B$15),'Modelo Estadistico'!I248))</f>
        <v/>
      </c>
      <c r="P248" s="15" t="str">
        <f>IF(J248="","",IF(L248="SI",J248*(1+'INPUTS Y LISTAS'!$B$15),'Modelo Estadistico'!J248))</f>
        <v/>
      </c>
      <c r="Q248" s="72"/>
      <c r="R248" s="29" t="str">
        <f t="shared" si="108"/>
        <v/>
      </c>
      <c r="S248" s="15" t="str">
        <f t="shared" si="109"/>
        <v/>
      </c>
      <c r="T248" s="15" t="str">
        <f t="shared" si="134"/>
        <v/>
      </c>
      <c r="U248" s="30" t="str">
        <f t="shared" si="135"/>
        <v/>
      </c>
      <c r="V248" s="28" t="str">
        <f t="shared" si="110"/>
        <v/>
      </c>
      <c r="W248" s="16" t="str">
        <f t="shared" si="111"/>
        <v/>
      </c>
      <c r="X248" s="16" t="str">
        <f t="shared" si="112"/>
        <v/>
      </c>
      <c r="Y248" s="16" t="str">
        <f t="shared" si="113"/>
        <v/>
      </c>
      <c r="Z248" s="28" t="str">
        <f t="shared" si="114"/>
        <v/>
      </c>
      <c r="AA248" s="16" t="str">
        <f t="shared" si="115"/>
        <v/>
      </c>
      <c r="AB248" s="16" t="str">
        <f t="shared" si="116"/>
        <v/>
      </c>
      <c r="AC248" s="16" t="str">
        <f>IF(Y248="Incluir Cotización",#REF!,"")</f>
        <v/>
      </c>
      <c r="AD248" s="66" t="str">
        <f t="shared" si="117"/>
        <v/>
      </c>
      <c r="AE248" s="42" t="str">
        <f t="shared" si="118"/>
        <v/>
      </c>
      <c r="AF248" s="42" t="str">
        <f t="shared" si="119"/>
        <v/>
      </c>
      <c r="AG248" s="42" t="str">
        <f t="shared" si="120"/>
        <v/>
      </c>
      <c r="AH248" s="42" t="str">
        <f t="shared" si="121"/>
        <v/>
      </c>
      <c r="AI248" s="42" t="str">
        <f t="shared" si="122"/>
        <v/>
      </c>
      <c r="AJ248" s="65">
        <f t="shared" si="123"/>
        <v>0</v>
      </c>
      <c r="AK248" s="74"/>
      <c r="AL248" s="41">
        <f t="shared" si="136"/>
        <v>0</v>
      </c>
      <c r="AM248" s="39">
        <f t="shared" si="137"/>
        <v>0</v>
      </c>
      <c r="AN248" s="40">
        <f t="shared" si="138"/>
        <v>0</v>
      </c>
      <c r="AO248" s="134">
        <f t="shared" si="139"/>
        <v>0</v>
      </c>
      <c r="AP248" s="17"/>
      <c r="AQ248" s="129"/>
      <c r="AR248" s="130">
        <f t="shared" si="124"/>
        <v>0</v>
      </c>
      <c r="AS248" s="134">
        <f t="shared" si="125"/>
        <v>0</v>
      </c>
      <c r="AT248" s="131">
        <f>+IF($I$7="SI",'INPUTS Y LISTAS'!$B$31,0)</f>
        <v>0</v>
      </c>
      <c r="AU248" s="132"/>
      <c r="AV248" s="130">
        <f t="shared" si="126"/>
        <v>0</v>
      </c>
      <c r="AW248" s="134">
        <f t="shared" si="127"/>
        <v>0</v>
      </c>
      <c r="AX248" s="131">
        <f>+IF($I$7="SI",'INPUTS Y LISTAS'!$B$32,0)</f>
        <v>0</v>
      </c>
      <c r="AY248" s="132"/>
      <c r="AZ248" s="130">
        <f t="shared" si="128"/>
        <v>0</v>
      </c>
      <c r="BA248" s="134">
        <f t="shared" si="129"/>
        <v>0</v>
      </c>
      <c r="BB248" s="131">
        <f>+IF($I$7="SI",'INPUTS Y LISTAS'!$B$33,0)</f>
        <v>0</v>
      </c>
      <c r="BC248" s="132"/>
      <c r="BD248" s="130">
        <f t="shared" si="130"/>
        <v>0</v>
      </c>
      <c r="BE248" s="134">
        <f t="shared" si="131"/>
        <v>0</v>
      </c>
      <c r="BF248" s="136">
        <f t="shared" si="132"/>
        <v>0</v>
      </c>
    </row>
    <row r="249" spans="3:58" ht="15.75" outlineLevel="2" x14ac:dyDescent="0.2">
      <c r="C249" s="14">
        <f t="shared" si="133"/>
        <v>235</v>
      </c>
      <c r="D249" s="73"/>
      <c r="E249" s="69"/>
      <c r="F249" s="70"/>
      <c r="G249" s="71"/>
      <c r="H249" s="71"/>
      <c r="I249" s="71"/>
      <c r="J249" s="71"/>
      <c r="K249" s="72"/>
      <c r="L249" s="86"/>
      <c r="M249" s="15" t="str">
        <f>IF(G249="","",IF(L249="SI",G249*(1+'INPUTS Y LISTAS'!$B$15),'Modelo Estadistico'!G249))</f>
        <v/>
      </c>
      <c r="N249" s="15" t="str">
        <f>IF(H249="","",IF(L249="SI",H249*(1+'INPUTS Y LISTAS'!$B$15),'Modelo Estadistico'!H249))</f>
        <v/>
      </c>
      <c r="O249" s="15" t="str">
        <f>IF(I249="","",IF(L249="SI",I249*(1+'INPUTS Y LISTAS'!$B$15),'Modelo Estadistico'!I249))</f>
        <v/>
      </c>
      <c r="P249" s="15" t="str">
        <f>IF(J249="","",IF(L249="SI",J249*(1+'INPUTS Y LISTAS'!$B$15),'Modelo Estadistico'!J249))</f>
        <v/>
      </c>
      <c r="Q249" s="72"/>
      <c r="R249" s="29" t="str">
        <f t="shared" si="108"/>
        <v/>
      </c>
      <c r="S249" s="15" t="str">
        <f t="shared" si="109"/>
        <v/>
      </c>
      <c r="T249" s="15" t="str">
        <f t="shared" si="134"/>
        <v/>
      </c>
      <c r="U249" s="30" t="str">
        <f t="shared" si="135"/>
        <v/>
      </c>
      <c r="V249" s="28" t="str">
        <f t="shared" si="110"/>
        <v/>
      </c>
      <c r="W249" s="16" t="str">
        <f t="shared" si="111"/>
        <v/>
      </c>
      <c r="X249" s="16" t="str">
        <f t="shared" si="112"/>
        <v/>
      </c>
      <c r="Y249" s="16" t="str">
        <f t="shared" si="113"/>
        <v/>
      </c>
      <c r="Z249" s="28" t="str">
        <f t="shared" si="114"/>
        <v/>
      </c>
      <c r="AA249" s="16" t="str">
        <f t="shared" si="115"/>
        <v/>
      </c>
      <c r="AB249" s="16" t="str">
        <f t="shared" si="116"/>
        <v/>
      </c>
      <c r="AC249" s="16" t="str">
        <f>IF(Y249="Incluir Cotización",#REF!,"")</f>
        <v/>
      </c>
      <c r="AD249" s="66" t="str">
        <f t="shared" si="117"/>
        <v/>
      </c>
      <c r="AE249" s="42" t="str">
        <f t="shared" si="118"/>
        <v/>
      </c>
      <c r="AF249" s="42" t="str">
        <f t="shared" si="119"/>
        <v/>
      </c>
      <c r="AG249" s="42" t="str">
        <f t="shared" si="120"/>
        <v/>
      </c>
      <c r="AH249" s="42" t="str">
        <f t="shared" si="121"/>
        <v/>
      </c>
      <c r="AI249" s="42" t="str">
        <f t="shared" si="122"/>
        <v/>
      </c>
      <c r="AJ249" s="65">
        <f t="shared" si="123"/>
        <v>0</v>
      </c>
      <c r="AK249" s="74"/>
      <c r="AL249" s="41">
        <f t="shared" si="136"/>
        <v>0</v>
      </c>
      <c r="AM249" s="39">
        <f t="shared" si="137"/>
        <v>0</v>
      </c>
      <c r="AN249" s="40">
        <f t="shared" si="138"/>
        <v>0</v>
      </c>
      <c r="AO249" s="134">
        <f t="shared" si="139"/>
        <v>0</v>
      </c>
      <c r="AP249" s="17"/>
      <c r="AQ249" s="129"/>
      <c r="AR249" s="130">
        <f t="shared" si="124"/>
        <v>0</v>
      </c>
      <c r="AS249" s="134">
        <f t="shared" si="125"/>
        <v>0</v>
      </c>
      <c r="AT249" s="131">
        <f>+IF($I$7="SI",'INPUTS Y LISTAS'!$B$31,0)</f>
        <v>0</v>
      </c>
      <c r="AU249" s="132"/>
      <c r="AV249" s="130">
        <f t="shared" si="126"/>
        <v>0</v>
      </c>
      <c r="AW249" s="134">
        <f t="shared" si="127"/>
        <v>0</v>
      </c>
      <c r="AX249" s="131">
        <f>+IF($I$7="SI",'INPUTS Y LISTAS'!$B$32,0)</f>
        <v>0</v>
      </c>
      <c r="AY249" s="132"/>
      <c r="AZ249" s="130">
        <f t="shared" si="128"/>
        <v>0</v>
      </c>
      <c r="BA249" s="134">
        <f t="shared" si="129"/>
        <v>0</v>
      </c>
      <c r="BB249" s="131">
        <f>+IF($I$7="SI",'INPUTS Y LISTAS'!$B$33,0)</f>
        <v>0</v>
      </c>
      <c r="BC249" s="132"/>
      <c r="BD249" s="130">
        <f t="shared" si="130"/>
        <v>0</v>
      </c>
      <c r="BE249" s="134">
        <f t="shared" si="131"/>
        <v>0</v>
      </c>
      <c r="BF249" s="136">
        <f t="shared" si="132"/>
        <v>0</v>
      </c>
    </row>
    <row r="250" spans="3:58" ht="15.75" outlineLevel="2" x14ac:dyDescent="0.2">
      <c r="C250" s="14">
        <f t="shared" si="133"/>
        <v>236</v>
      </c>
      <c r="D250" s="73"/>
      <c r="E250" s="69"/>
      <c r="F250" s="70"/>
      <c r="G250" s="71"/>
      <c r="H250" s="71"/>
      <c r="I250" s="71"/>
      <c r="J250" s="71"/>
      <c r="K250" s="72"/>
      <c r="L250" s="86"/>
      <c r="M250" s="15" t="str">
        <f>IF(G250="","",IF(L250="SI",G250*(1+'INPUTS Y LISTAS'!$B$15),'Modelo Estadistico'!G250))</f>
        <v/>
      </c>
      <c r="N250" s="15" t="str">
        <f>IF(H250="","",IF(L250="SI",H250*(1+'INPUTS Y LISTAS'!$B$15),'Modelo Estadistico'!H250))</f>
        <v/>
      </c>
      <c r="O250" s="15" t="str">
        <f>IF(I250="","",IF(L250="SI",I250*(1+'INPUTS Y LISTAS'!$B$15),'Modelo Estadistico'!I250))</f>
        <v/>
      </c>
      <c r="P250" s="15" t="str">
        <f>IF(J250="","",IF(L250="SI",J250*(1+'INPUTS Y LISTAS'!$B$15),'Modelo Estadistico'!J250))</f>
        <v/>
      </c>
      <c r="Q250" s="72"/>
      <c r="R250" s="29" t="str">
        <f t="shared" si="108"/>
        <v/>
      </c>
      <c r="S250" s="15" t="str">
        <f t="shared" si="109"/>
        <v/>
      </c>
      <c r="T250" s="15" t="str">
        <f t="shared" si="134"/>
        <v/>
      </c>
      <c r="U250" s="30" t="str">
        <f t="shared" si="135"/>
        <v/>
      </c>
      <c r="V250" s="28" t="str">
        <f t="shared" si="110"/>
        <v/>
      </c>
      <c r="W250" s="16" t="str">
        <f t="shared" si="111"/>
        <v/>
      </c>
      <c r="X250" s="16" t="str">
        <f t="shared" si="112"/>
        <v/>
      </c>
      <c r="Y250" s="16" t="str">
        <f t="shared" si="113"/>
        <v/>
      </c>
      <c r="Z250" s="28" t="str">
        <f t="shared" si="114"/>
        <v/>
      </c>
      <c r="AA250" s="16" t="str">
        <f t="shared" si="115"/>
        <v/>
      </c>
      <c r="AB250" s="16" t="str">
        <f t="shared" si="116"/>
        <v/>
      </c>
      <c r="AC250" s="16" t="str">
        <f>IF(Y250="Incluir Cotización",#REF!,"")</f>
        <v/>
      </c>
      <c r="AD250" s="66" t="str">
        <f t="shared" si="117"/>
        <v/>
      </c>
      <c r="AE250" s="42" t="str">
        <f t="shared" si="118"/>
        <v/>
      </c>
      <c r="AF250" s="42" t="str">
        <f t="shared" si="119"/>
        <v/>
      </c>
      <c r="AG250" s="42" t="str">
        <f t="shared" si="120"/>
        <v/>
      </c>
      <c r="AH250" s="42" t="str">
        <f t="shared" si="121"/>
        <v/>
      </c>
      <c r="AI250" s="42" t="str">
        <f t="shared" si="122"/>
        <v/>
      </c>
      <c r="AJ250" s="65">
        <f t="shared" si="123"/>
        <v>0</v>
      </c>
      <c r="AK250" s="74"/>
      <c r="AL250" s="41">
        <f t="shared" si="136"/>
        <v>0</v>
      </c>
      <c r="AM250" s="39">
        <f t="shared" si="137"/>
        <v>0</v>
      </c>
      <c r="AN250" s="40">
        <f t="shared" si="138"/>
        <v>0</v>
      </c>
      <c r="AO250" s="134">
        <f t="shared" si="139"/>
        <v>0</v>
      </c>
      <c r="AP250" s="17"/>
      <c r="AQ250" s="129"/>
      <c r="AR250" s="130">
        <f t="shared" si="124"/>
        <v>0</v>
      </c>
      <c r="AS250" s="134">
        <f t="shared" si="125"/>
        <v>0</v>
      </c>
      <c r="AT250" s="131">
        <f>+IF($I$7="SI",'INPUTS Y LISTAS'!$B$31,0)</f>
        <v>0</v>
      </c>
      <c r="AU250" s="132"/>
      <c r="AV250" s="130">
        <f t="shared" si="126"/>
        <v>0</v>
      </c>
      <c r="AW250" s="134">
        <f t="shared" si="127"/>
        <v>0</v>
      </c>
      <c r="AX250" s="131">
        <f>+IF($I$7="SI",'INPUTS Y LISTAS'!$B$32,0)</f>
        <v>0</v>
      </c>
      <c r="AY250" s="132"/>
      <c r="AZ250" s="130">
        <f t="shared" si="128"/>
        <v>0</v>
      </c>
      <c r="BA250" s="134">
        <f t="shared" si="129"/>
        <v>0</v>
      </c>
      <c r="BB250" s="131">
        <f>+IF($I$7="SI",'INPUTS Y LISTAS'!$B$33,0)</f>
        <v>0</v>
      </c>
      <c r="BC250" s="132"/>
      <c r="BD250" s="130">
        <f t="shared" si="130"/>
        <v>0</v>
      </c>
      <c r="BE250" s="134">
        <f t="shared" si="131"/>
        <v>0</v>
      </c>
      <c r="BF250" s="136">
        <f t="shared" si="132"/>
        <v>0</v>
      </c>
    </row>
    <row r="251" spans="3:58" ht="15.75" outlineLevel="2" x14ac:dyDescent="0.2">
      <c r="C251" s="14">
        <f t="shared" si="133"/>
        <v>237</v>
      </c>
      <c r="D251" s="73"/>
      <c r="E251" s="69"/>
      <c r="F251" s="70"/>
      <c r="G251" s="71"/>
      <c r="H251" s="71"/>
      <c r="I251" s="71"/>
      <c r="J251" s="71"/>
      <c r="K251" s="72"/>
      <c r="L251" s="86"/>
      <c r="M251" s="15" t="str">
        <f>IF(G251="","",IF(L251="SI",G251*(1+'INPUTS Y LISTAS'!$B$15),'Modelo Estadistico'!G251))</f>
        <v/>
      </c>
      <c r="N251" s="15" t="str">
        <f>IF(H251="","",IF(L251="SI",H251*(1+'INPUTS Y LISTAS'!$B$15),'Modelo Estadistico'!H251))</f>
        <v/>
      </c>
      <c r="O251" s="15" t="str">
        <f>IF(I251="","",IF(L251="SI",I251*(1+'INPUTS Y LISTAS'!$B$15),'Modelo Estadistico'!I251))</f>
        <v/>
      </c>
      <c r="P251" s="15" t="str">
        <f>IF(J251="","",IF(L251="SI",J251*(1+'INPUTS Y LISTAS'!$B$15),'Modelo Estadistico'!J251))</f>
        <v/>
      </c>
      <c r="Q251" s="72"/>
      <c r="R251" s="29" t="str">
        <f t="shared" si="108"/>
        <v/>
      </c>
      <c r="S251" s="15" t="str">
        <f t="shared" si="109"/>
        <v/>
      </c>
      <c r="T251" s="15" t="str">
        <f t="shared" si="134"/>
        <v/>
      </c>
      <c r="U251" s="30" t="str">
        <f t="shared" si="135"/>
        <v/>
      </c>
      <c r="V251" s="28" t="str">
        <f t="shared" si="110"/>
        <v/>
      </c>
      <c r="W251" s="16" t="str">
        <f t="shared" si="111"/>
        <v/>
      </c>
      <c r="X251" s="16" t="str">
        <f t="shared" si="112"/>
        <v/>
      </c>
      <c r="Y251" s="16" t="str">
        <f t="shared" si="113"/>
        <v/>
      </c>
      <c r="Z251" s="28" t="str">
        <f t="shared" si="114"/>
        <v/>
      </c>
      <c r="AA251" s="16" t="str">
        <f t="shared" si="115"/>
        <v/>
      </c>
      <c r="AB251" s="16" t="str">
        <f t="shared" si="116"/>
        <v/>
      </c>
      <c r="AC251" s="16" t="str">
        <f>IF(Y251="Incluir Cotización",#REF!,"")</f>
        <v/>
      </c>
      <c r="AD251" s="66" t="str">
        <f t="shared" si="117"/>
        <v/>
      </c>
      <c r="AE251" s="42" t="str">
        <f t="shared" si="118"/>
        <v/>
      </c>
      <c r="AF251" s="42" t="str">
        <f t="shared" si="119"/>
        <v/>
      </c>
      <c r="AG251" s="42" t="str">
        <f t="shared" si="120"/>
        <v/>
      </c>
      <c r="AH251" s="42" t="str">
        <f t="shared" si="121"/>
        <v/>
      </c>
      <c r="AI251" s="42" t="str">
        <f t="shared" si="122"/>
        <v/>
      </c>
      <c r="AJ251" s="65">
        <f t="shared" si="123"/>
        <v>0</v>
      </c>
      <c r="AK251" s="74"/>
      <c r="AL251" s="41">
        <f t="shared" si="136"/>
        <v>0</v>
      </c>
      <c r="AM251" s="39">
        <f t="shared" si="137"/>
        <v>0</v>
      </c>
      <c r="AN251" s="40">
        <f t="shared" si="138"/>
        <v>0</v>
      </c>
      <c r="AO251" s="134">
        <f t="shared" si="139"/>
        <v>0</v>
      </c>
      <c r="AP251" s="17"/>
      <c r="AQ251" s="129"/>
      <c r="AR251" s="130">
        <f t="shared" si="124"/>
        <v>0</v>
      </c>
      <c r="AS251" s="134">
        <f t="shared" si="125"/>
        <v>0</v>
      </c>
      <c r="AT251" s="131">
        <f>+IF($I$7="SI",'INPUTS Y LISTAS'!$B$31,0)</f>
        <v>0</v>
      </c>
      <c r="AU251" s="132"/>
      <c r="AV251" s="130">
        <f t="shared" si="126"/>
        <v>0</v>
      </c>
      <c r="AW251" s="134">
        <f t="shared" si="127"/>
        <v>0</v>
      </c>
      <c r="AX251" s="131">
        <f>+IF($I$7="SI",'INPUTS Y LISTAS'!$B$32,0)</f>
        <v>0</v>
      </c>
      <c r="AY251" s="132"/>
      <c r="AZ251" s="130">
        <f t="shared" si="128"/>
        <v>0</v>
      </c>
      <c r="BA251" s="134">
        <f t="shared" si="129"/>
        <v>0</v>
      </c>
      <c r="BB251" s="131">
        <f>+IF($I$7="SI",'INPUTS Y LISTAS'!$B$33,0)</f>
        <v>0</v>
      </c>
      <c r="BC251" s="132"/>
      <c r="BD251" s="130">
        <f t="shared" si="130"/>
        <v>0</v>
      </c>
      <c r="BE251" s="134">
        <f t="shared" si="131"/>
        <v>0</v>
      </c>
      <c r="BF251" s="136">
        <f t="shared" si="132"/>
        <v>0</v>
      </c>
    </row>
    <row r="252" spans="3:58" ht="15.75" outlineLevel="2" x14ac:dyDescent="0.2">
      <c r="C252" s="14">
        <f t="shared" si="133"/>
        <v>238</v>
      </c>
      <c r="D252" s="73"/>
      <c r="E252" s="69"/>
      <c r="F252" s="70"/>
      <c r="G252" s="71"/>
      <c r="H252" s="71"/>
      <c r="I252" s="71"/>
      <c r="J252" s="71"/>
      <c r="K252" s="72"/>
      <c r="L252" s="86"/>
      <c r="M252" s="15" t="str">
        <f>IF(G252="","",IF(L252="SI",G252*(1+'INPUTS Y LISTAS'!$B$15),'Modelo Estadistico'!G252))</f>
        <v/>
      </c>
      <c r="N252" s="15" t="str">
        <f>IF(H252="","",IF(L252="SI",H252*(1+'INPUTS Y LISTAS'!$B$15),'Modelo Estadistico'!H252))</f>
        <v/>
      </c>
      <c r="O252" s="15" t="str">
        <f>IF(I252="","",IF(L252="SI",I252*(1+'INPUTS Y LISTAS'!$B$15),'Modelo Estadistico'!I252))</f>
        <v/>
      </c>
      <c r="P252" s="15" t="str">
        <f>IF(J252="","",IF(L252="SI",J252*(1+'INPUTS Y LISTAS'!$B$15),'Modelo Estadistico'!J252))</f>
        <v/>
      </c>
      <c r="Q252" s="72"/>
      <c r="R252" s="29" t="str">
        <f t="shared" si="108"/>
        <v/>
      </c>
      <c r="S252" s="15" t="str">
        <f t="shared" si="109"/>
        <v/>
      </c>
      <c r="T252" s="15" t="str">
        <f t="shared" si="134"/>
        <v/>
      </c>
      <c r="U252" s="30" t="str">
        <f t="shared" si="135"/>
        <v/>
      </c>
      <c r="V252" s="28" t="str">
        <f t="shared" si="110"/>
        <v/>
      </c>
      <c r="W252" s="16" t="str">
        <f t="shared" si="111"/>
        <v/>
      </c>
      <c r="X252" s="16" t="str">
        <f t="shared" si="112"/>
        <v/>
      </c>
      <c r="Y252" s="16" t="str">
        <f t="shared" si="113"/>
        <v/>
      </c>
      <c r="Z252" s="28" t="str">
        <f t="shared" si="114"/>
        <v/>
      </c>
      <c r="AA252" s="16" t="str">
        <f t="shared" si="115"/>
        <v/>
      </c>
      <c r="AB252" s="16" t="str">
        <f t="shared" si="116"/>
        <v/>
      </c>
      <c r="AC252" s="16" t="str">
        <f>IF(Y252="Incluir Cotización",#REF!,"")</f>
        <v/>
      </c>
      <c r="AD252" s="66" t="str">
        <f t="shared" si="117"/>
        <v/>
      </c>
      <c r="AE252" s="42" t="str">
        <f t="shared" si="118"/>
        <v/>
      </c>
      <c r="AF252" s="42" t="str">
        <f t="shared" si="119"/>
        <v/>
      </c>
      <c r="AG252" s="42" t="str">
        <f t="shared" si="120"/>
        <v/>
      </c>
      <c r="AH252" s="42" t="str">
        <f t="shared" si="121"/>
        <v/>
      </c>
      <c r="AI252" s="42" t="str">
        <f t="shared" si="122"/>
        <v/>
      </c>
      <c r="AJ252" s="65">
        <f t="shared" si="123"/>
        <v>0</v>
      </c>
      <c r="AK252" s="74"/>
      <c r="AL252" s="41">
        <f t="shared" si="136"/>
        <v>0</v>
      </c>
      <c r="AM252" s="39">
        <f t="shared" si="137"/>
        <v>0</v>
      </c>
      <c r="AN252" s="40">
        <f t="shared" si="138"/>
        <v>0</v>
      </c>
      <c r="AO252" s="134">
        <f t="shared" si="139"/>
        <v>0</v>
      </c>
      <c r="AP252" s="17"/>
      <c r="AQ252" s="129"/>
      <c r="AR252" s="130">
        <f t="shared" si="124"/>
        <v>0</v>
      </c>
      <c r="AS252" s="134">
        <f t="shared" si="125"/>
        <v>0</v>
      </c>
      <c r="AT252" s="131">
        <f>+IF($I$7="SI",'INPUTS Y LISTAS'!$B$31,0)</f>
        <v>0</v>
      </c>
      <c r="AU252" s="132"/>
      <c r="AV252" s="130">
        <f t="shared" si="126"/>
        <v>0</v>
      </c>
      <c r="AW252" s="134">
        <f t="shared" si="127"/>
        <v>0</v>
      </c>
      <c r="AX252" s="131">
        <f>+IF($I$7="SI",'INPUTS Y LISTAS'!$B$32,0)</f>
        <v>0</v>
      </c>
      <c r="AY252" s="132"/>
      <c r="AZ252" s="130">
        <f t="shared" si="128"/>
        <v>0</v>
      </c>
      <c r="BA252" s="134">
        <f t="shared" si="129"/>
        <v>0</v>
      </c>
      <c r="BB252" s="131">
        <f>+IF($I$7="SI",'INPUTS Y LISTAS'!$B$33,0)</f>
        <v>0</v>
      </c>
      <c r="BC252" s="132"/>
      <c r="BD252" s="130">
        <f t="shared" si="130"/>
        <v>0</v>
      </c>
      <c r="BE252" s="134">
        <f t="shared" si="131"/>
        <v>0</v>
      </c>
      <c r="BF252" s="136">
        <f t="shared" si="132"/>
        <v>0</v>
      </c>
    </row>
    <row r="253" spans="3:58" ht="15.75" outlineLevel="2" x14ac:dyDescent="0.2">
      <c r="C253" s="14">
        <f t="shared" si="133"/>
        <v>239</v>
      </c>
      <c r="D253" s="73"/>
      <c r="E253" s="69"/>
      <c r="F253" s="70"/>
      <c r="G253" s="71"/>
      <c r="H253" s="71"/>
      <c r="I253" s="71"/>
      <c r="J253" s="71"/>
      <c r="K253" s="72"/>
      <c r="L253" s="86"/>
      <c r="M253" s="15" t="str">
        <f>IF(G253="","",IF(L253="SI",G253*(1+'INPUTS Y LISTAS'!$B$15),'Modelo Estadistico'!G253))</f>
        <v/>
      </c>
      <c r="N253" s="15" t="str">
        <f>IF(H253="","",IF(L253="SI",H253*(1+'INPUTS Y LISTAS'!$B$15),'Modelo Estadistico'!H253))</f>
        <v/>
      </c>
      <c r="O253" s="15" t="str">
        <f>IF(I253="","",IF(L253="SI",I253*(1+'INPUTS Y LISTAS'!$B$15),'Modelo Estadistico'!I253))</f>
        <v/>
      </c>
      <c r="P253" s="15" t="str">
        <f>IF(J253="","",IF(L253="SI",J253*(1+'INPUTS Y LISTAS'!$B$15),'Modelo Estadistico'!J253))</f>
        <v/>
      </c>
      <c r="Q253" s="72"/>
      <c r="R253" s="29" t="str">
        <f t="shared" si="108"/>
        <v/>
      </c>
      <c r="S253" s="15" t="str">
        <f t="shared" si="109"/>
        <v/>
      </c>
      <c r="T253" s="15" t="str">
        <f t="shared" si="134"/>
        <v/>
      </c>
      <c r="U253" s="30" t="str">
        <f t="shared" si="135"/>
        <v/>
      </c>
      <c r="V253" s="28" t="str">
        <f t="shared" si="110"/>
        <v/>
      </c>
      <c r="W253" s="16" t="str">
        <f t="shared" si="111"/>
        <v/>
      </c>
      <c r="X253" s="16" t="str">
        <f t="shared" si="112"/>
        <v/>
      </c>
      <c r="Y253" s="16" t="str">
        <f t="shared" si="113"/>
        <v/>
      </c>
      <c r="Z253" s="28" t="str">
        <f t="shared" si="114"/>
        <v/>
      </c>
      <c r="AA253" s="16" t="str">
        <f t="shared" si="115"/>
        <v/>
      </c>
      <c r="AB253" s="16" t="str">
        <f t="shared" si="116"/>
        <v/>
      </c>
      <c r="AC253" s="16" t="str">
        <f>IF(Y253="Incluir Cotización",#REF!,"")</f>
        <v/>
      </c>
      <c r="AD253" s="66" t="str">
        <f t="shared" si="117"/>
        <v/>
      </c>
      <c r="AE253" s="42" t="str">
        <f t="shared" si="118"/>
        <v/>
      </c>
      <c r="AF253" s="42" t="str">
        <f t="shared" si="119"/>
        <v/>
      </c>
      <c r="AG253" s="42" t="str">
        <f t="shared" si="120"/>
        <v/>
      </c>
      <c r="AH253" s="42" t="str">
        <f t="shared" si="121"/>
        <v/>
      </c>
      <c r="AI253" s="42" t="str">
        <f t="shared" si="122"/>
        <v/>
      </c>
      <c r="AJ253" s="65">
        <f t="shared" si="123"/>
        <v>0</v>
      </c>
      <c r="AK253" s="74"/>
      <c r="AL253" s="41">
        <f t="shared" si="136"/>
        <v>0</v>
      </c>
      <c r="AM253" s="39">
        <f t="shared" si="137"/>
        <v>0</v>
      </c>
      <c r="AN253" s="40">
        <f t="shared" si="138"/>
        <v>0</v>
      </c>
      <c r="AO253" s="134">
        <f t="shared" si="139"/>
        <v>0</v>
      </c>
      <c r="AP253" s="17"/>
      <c r="AQ253" s="129"/>
      <c r="AR253" s="130">
        <f t="shared" si="124"/>
        <v>0</v>
      </c>
      <c r="AS253" s="134">
        <f t="shared" si="125"/>
        <v>0</v>
      </c>
      <c r="AT253" s="131">
        <f>+IF($I$7="SI",'INPUTS Y LISTAS'!$B$31,0)</f>
        <v>0</v>
      </c>
      <c r="AU253" s="132"/>
      <c r="AV253" s="130">
        <f t="shared" si="126"/>
        <v>0</v>
      </c>
      <c r="AW253" s="134">
        <f t="shared" si="127"/>
        <v>0</v>
      </c>
      <c r="AX253" s="131">
        <f>+IF($I$7="SI",'INPUTS Y LISTAS'!$B$32,0)</f>
        <v>0</v>
      </c>
      <c r="AY253" s="132"/>
      <c r="AZ253" s="130">
        <f t="shared" si="128"/>
        <v>0</v>
      </c>
      <c r="BA253" s="134">
        <f t="shared" si="129"/>
        <v>0</v>
      </c>
      <c r="BB253" s="131">
        <f>+IF($I$7="SI",'INPUTS Y LISTAS'!$B$33,0)</f>
        <v>0</v>
      </c>
      <c r="BC253" s="132"/>
      <c r="BD253" s="130">
        <f t="shared" si="130"/>
        <v>0</v>
      </c>
      <c r="BE253" s="134">
        <f t="shared" si="131"/>
        <v>0</v>
      </c>
      <c r="BF253" s="136">
        <f t="shared" si="132"/>
        <v>0</v>
      </c>
    </row>
    <row r="254" spans="3:58" ht="15.75" outlineLevel="2" x14ac:dyDescent="0.2">
      <c r="C254" s="14">
        <f t="shared" si="133"/>
        <v>240</v>
      </c>
      <c r="D254" s="73"/>
      <c r="E254" s="69"/>
      <c r="F254" s="70"/>
      <c r="G254" s="71"/>
      <c r="H254" s="71"/>
      <c r="I254" s="71"/>
      <c r="J254" s="71"/>
      <c r="K254" s="72"/>
      <c r="L254" s="86"/>
      <c r="M254" s="15" t="str">
        <f>IF(G254="","",IF(L254="SI",G254*(1+'INPUTS Y LISTAS'!$B$15),'Modelo Estadistico'!G254))</f>
        <v/>
      </c>
      <c r="N254" s="15" t="str">
        <f>IF(H254="","",IF(L254="SI",H254*(1+'INPUTS Y LISTAS'!$B$15),'Modelo Estadistico'!H254))</f>
        <v/>
      </c>
      <c r="O254" s="15" t="str">
        <f>IF(I254="","",IF(L254="SI",I254*(1+'INPUTS Y LISTAS'!$B$15),'Modelo Estadistico'!I254))</f>
        <v/>
      </c>
      <c r="P254" s="15" t="str">
        <f>IF(J254="","",IF(L254="SI",J254*(1+'INPUTS Y LISTAS'!$B$15),'Modelo Estadistico'!J254))</f>
        <v/>
      </c>
      <c r="Q254" s="72"/>
      <c r="R254" s="29" t="str">
        <f t="shared" si="108"/>
        <v/>
      </c>
      <c r="S254" s="15" t="str">
        <f t="shared" si="109"/>
        <v/>
      </c>
      <c r="T254" s="15" t="str">
        <f t="shared" si="134"/>
        <v/>
      </c>
      <c r="U254" s="30" t="str">
        <f t="shared" si="135"/>
        <v/>
      </c>
      <c r="V254" s="28" t="str">
        <f t="shared" si="110"/>
        <v/>
      </c>
      <c r="W254" s="16" t="str">
        <f t="shared" si="111"/>
        <v/>
      </c>
      <c r="X254" s="16" t="str">
        <f t="shared" si="112"/>
        <v/>
      </c>
      <c r="Y254" s="16" t="str">
        <f t="shared" si="113"/>
        <v/>
      </c>
      <c r="Z254" s="28" t="str">
        <f t="shared" si="114"/>
        <v/>
      </c>
      <c r="AA254" s="16" t="str">
        <f t="shared" si="115"/>
        <v/>
      </c>
      <c r="AB254" s="16" t="str">
        <f t="shared" si="116"/>
        <v/>
      </c>
      <c r="AC254" s="16" t="str">
        <f>IF(Y254="Incluir Cotización",#REF!,"")</f>
        <v/>
      </c>
      <c r="AD254" s="66" t="str">
        <f t="shared" si="117"/>
        <v/>
      </c>
      <c r="AE254" s="42" t="str">
        <f t="shared" si="118"/>
        <v/>
      </c>
      <c r="AF254" s="42" t="str">
        <f t="shared" si="119"/>
        <v/>
      </c>
      <c r="AG254" s="42" t="str">
        <f t="shared" si="120"/>
        <v/>
      </c>
      <c r="AH254" s="42" t="str">
        <f t="shared" si="121"/>
        <v/>
      </c>
      <c r="AI254" s="42" t="str">
        <f t="shared" si="122"/>
        <v/>
      </c>
      <c r="AJ254" s="65">
        <f t="shared" si="123"/>
        <v>0</v>
      </c>
      <c r="AK254" s="74"/>
      <c r="AL254" s="41">
        <f t="shared" si="136"/>
        <v>0</v>
      </c>
      <c r="AM254" s="39">
        <f t="shared" si="137"/>
        <v>0</v>
      </c>
      <c r="AN254" s="40">
        <f t="shared" si="138"/>
        <v>0</v>
      </c>
      <c r="AO254" s="134">
        <f t="shared" si="139"/>
        <v>0</v>
      </c>
      <c r="AP254" s="17"/>
      <c r="AQ254" s="129"/>
      <c r="AR254" s="130">
        <f t="shared" si="124"/>
        <v>0</v>
      </c>
      <c r="AS254" s="134">
        <f t="shared" si="125"/>
        <v>0</v>
      </c>
      <c r="AT254" s="131">
        <f>+IF($I$7="SI",'INPUTS Y LISTAS'!$B$31,0)</f>
        <v>0</v>
      </c>
      <c r="AU254" s="132"/>
      <c r="AV254" s="130">
        <f t="shared" si="126"/>
        <v>0</v>
      </c>
      <c r="AW254" s="134">
        <f t="shared" si="127"/>
        <v>0</v>
      </c>
      <c r="AX254" s="131">
        <f>+IF($I$7="SI",'INPUTS Y LISTAS'!$B$32,0)</f>
        <v>0</v>
      </c>
      <c r="AY254" s="132"/>
      <c r="AZ254" s="130">
        <f t="shared" si="128"/>
        <v>0</v>
      </c>
      <c r="BA254" s="134">
        <f t="shared" si="129"/>
        <v>0</v>
      </c>
      <c r="BB254" s="131">
        <f>+IF($I$7="SI",'INPUTS Y LISTAS'!$B$33,0)</f>
        <v>0</v>
      </c>
      <c r="BC254" s="132"/>
      <c r="BD254" s="130">
        <f t="shared" si="130"/>
        <v>0</v>
      </c>
      <c r="BE254" s="134">
        <f t="shared" si="131"/>
        <v>0</v>
      </c>
      <c r="BF254" s="136">
        <f t="shared" si="132"/>
        <v>0</v>
      </c>
    </row>
    <row r="255" spans="3:58" ht="15.75" outlineLevel="2" x14ac:dyDescent="0.2">
      <c r="C255" s="14">
        <f t="shared" si="133"/>
        <v>241</v>
      </c>
      <c r="D255" s="73"/>
      <c r="E255" s="69"/>
      <c r="F255" s="70"/>
      <c r="G255" s="71"/>
      <c r="H255" s="71"/>
      <c r="I255" s="71"/>
      <c r="J255" s="71"/>
      <c r="K255" s="72"/>
      <c r="L255" s="86"/>
      <c r="M255" s="15" t="str">
        <f>IF(G255="","",IF(L255="SI",G255*(1+'INPUTS Y LISTAS'!$B$15),'Modelo Estadistico'!G255))</f>
        <v/>
      </c>
      <c r="N255" s="15" t="str">
        <f>IF(H255="","",IF(L255="SI",H255*(1+'INPUTS Y LISTAS'!$B$15),'Modelo Estadistico'!H255))</f>
        <v/>
      </c>
      <c r="O255" s="15" t="str">
        <f>IF(I255="","",IF(L255="SI",I255*(1+'INPUTS Y LISTAS'!$B$15),'Modelo Estadistico'!I255))</f>
        <v/>
      </c>
      <c r="P255" s="15" t="str">
        <f>IF(J255="","",IF(L255="SI",J255*(1+'INPUTS Y LISTAS'!$B$15),'Modelo Estadistico'!J255))</f>
        <v/>
      </c>
      <c r="Q255" s="72"/>
      <c r="R255" s="29" t="str">
        <f t="shared" si="108"/>
        <v/>
      </c>
      <c r="S255" s="15" t="str">
        <f t="shared" si="109"/>
        <v/>
      </c>
      <c r="T255" s="15" t="str">
        <f t="shared" si="134"/>
        <v/>
      </c>
      <c r="U255" s="30" t="str">
        <f t="shared" si="135"/>
        <v/>
      </c>
      <c r="V255" s="28" t="str">
        <f t="shared" si="110"/>
        <v/>
      </c>
      <c r="W255" s="16" t="str">
        <f t="shared" si="111"/>
        <v/>
      </c>
      <c r="X255" s="16" t="str">
        <f t="shared" si="112"/>
        <v/>
      </c>
      <c r="Y255" s="16" t="str">
        <f t="shared" si="113"/>
        <v/>
      </c>
      <c r="Z255" s="28" t="str">
        <f t="shared" si="114"/>
        <v/>
      </c>
      <c r="AA255" s="16" t="str">
        <f t="shared" si="115"/>
        <v/>
      </c>
      <c r="AB255" s="16" t="str">
        <f t="shared" si="116"/>
        <v/>
      </c>
      <c r="AC255" s="16" t="str">
        <f>IF(Y255="Incluir Cotización",#REF!,"")</f>
        <v/>
      </c>
      <c r="AD255" s="66" t="str">
        <f t="shared" si="117"/>
        <v/>
      </c>
      <c r="AE255" s="42" t="str">
        <f t="shared" si="118"/>
        <v/>
      </c>
      <c r="AF255" s="42" t="str">
        <f t="shared" si="119"/>
        <v/>
      </c>
      <c r="AG255" s="42" t="str">
        <f t="shared" si="120"/>
        <v/>
      </c>
      <c r="AH255" s="42" t="str">
        <f t="shared" si="121"/>
        <v/>
      </c>
      <c r="AI255" s="42" t="str">
        <f t="shared" si="122"/>
        <v/>
      </c>
      <c r="AJ255" s="65">
        <f t="shared" si="123"/>
        <v>0</v>
      </c>
      <c r="AK255" s="74"/>
      <c r="AL255" s="41">
        <f t="shared" si="136"/>
        <v>0</v>
      </c>
      <c r="AM255" s="39">
        <f t="shared" si="137"/>
        <v>0</v>
      </c>
      <c r="AN255" s="40">
        <f t="shared" si="138"/>
        <v>0</v>
      </c>
      <c r="AO255" s="134">
        <f t="shared" si="139"/>
        <v>0</v>
      </c>
      <c r="AP255" s="17"/>
      <c r="AQ255" s="129"/>
      <c r="AR255" s="130">
        <f t="shared" si="124"/>
        <v>0</v>
      </c>
      <c r="AS255" s="134">
        <f t="shared" si="125"/>
        <v>0</v>
      </c>
      <c r="AT255" s="131">
        <f>+IF($I$7="SI",'INPUTS Y LISTAS'!$B$31,0)</f>
        <v>0</v>
      </c>
      <c r="AU255" s="132"/>
      <c r="AV255" s="130">
        <f t="shared" si="126"/>
        <v>0</v>
      </c>
      <c r="AW255" s="134">
        <f t="shared" si="127"/>
        <v>0</v>
      </c>
      <c r="AX255" s="131">
        <f>+IF($I$7="SI",'INPUTS Y LISTAS'!$B$32,0)</f>
        <v>0</v>
      </c>
      <c r="AY255" s="132"/>
      <c r="AZ255" s="130">
        <f t="shared" si="128"/>
        <v>0</v>
      </c>
      <c r="BA255" s="134">
        <f t="shared" si="129"/>
        <v>0</v>
      </c>
      <c r="BB255" s="131">
        <f>+IF($I$7="SI",'INPUTS Y LISTAS'!$B$33,0)</f>
        <v>0</v>
      </c>
      <c r="BC255" s="132"/>
      <c r="BD255" s="130">
        <f t="shared" si="130"/>
        <v>0</v>
      </c>
      <c r="BE255" s="134">
        <f t="shared" si="131"/>
        <v>0</v>
      </c>
      <c r="BF255" s="136">
        <f t="shared" si="132"/>
        <v>0</v>
      </c>
    </row>
    <row r="256" spans="3:58" ht="15.75" outlineLevel="2" x14ac:dyDescent="0.2">
      <c r="C256" s="14">
        <f t="shared" si="133"/>
        <v>242</v>
      </c>
      <c r="D256" s="73"/>
      <c r="E256" s="69"/>
      <c r="F256" s="70"/>
      <c r="G256" s="71"/>
      <c r="H256" s="71"/>
      <c r="I256" s="71"/>
      <c r="J256" s="71"/>
      <c r="K256" s="72"/>
      <c r="L256" s="86"/>
      <c r="M256" s="15" t="str">
        <f>IF(G256="","",IF(L256="SI",G256*(1+'INPUTS Y LISTAS'!$B$15),'Modelo Estadistico'!G256))</f>
        <v/>
      </c>
      <c r="N256" s="15" t="str">
        <f>IF(H256="","",IF(L256="SI",H256*(1+'INPUTS Y LISTAS'!$B$15),'Modelo Estadistico'!H256))</f>
        <v/>
      </c>
      <c r="O256" s="15" t="str">
        <f>IF(I256="","",IF(L256="SI",I256*(1+'INPUTS Y LISTAS'!$B$15),'Modelo Estadistico'!I256))</f>
        <v/>
      </c>
      <c r="P256" s="15" t="str">
        <f>IF(J256="","",IF(L256="SI",J256*(1+'INPUTS Y LISTAS'!$B$15),'Modelo Estadistico'!J256))</f>
        <v/>
      </c>
      <c r="Q256" s="72"/>
      <c r="R256" s="29" t="str">
        <f t="shared" si="108"/>
        <v/>
      </c>
      <c r="S256" s="15" t="str">
        <f t="shared" si="109"/>
        <v/>
      </c>
      <c r="T256" s="15" t="str">
        <f t="shared" si="134"/>
        <v/>
      </c>
      <c r="U256" s="30" t="str">
        <f t="shared" si="135"/>
        <v/>
      </c>
      <c r="V256" s="28" t="str">
        <f t="shared" si="110"/>
        <v/>
      </c>
      <c r="W256" s="16" t="str">
        <f t="shared" si="111"/>
        <v/>
      </c>
      <c r="X256" s="16" t="str">
        <f t="shared" si="112"/>
        <v/>
      </c>
      <c r="Y256" s="16" t="str">
        <f t="shared" si="113"/>
        <v/>
      </c>
      <c r="Z256" s="28" t="str">
        <f t="shared" si="114"/>
        <v/>
      </c>
      <c r="AA256" s="16" t="str">
        <f t="shared" si="115"/>
        <v/>
      </c>
      <c r="AB256" s="16" t="str">
        <f t="shared" si="116"/>
        <v/>
      </c>
      <c r="AC256" s="16" t="str">
        <f>IF(Y256="Incluir Cotización",#REF!,"")</f>
        <v/>
      </c>
      <c r="AD256" s="66" t="str">
        <f t="shared" si="117"/>
        <v/>
      </c>
      <c r="AE256" s="42" t="str">
        <f t="shared" si="118"/>
        <v/>
      </c>
      <c r="AF256" s="42" t="str">
        <f t="shared" si="119"/>
        <v/>
      </c>
      <c r="AG256" s="42" t="str">
        <f t="shared" si="120"/>
        <v/>
      </c>
      <c r="AH256" s="42" t="str">
        <f t="shared" si="121"/>
        <v/>
      </c>
      <c r="AI256" s="42" t="str">
        <f t="shared" si="122"/>
        <v/>
      </c>
      <c r="AJ256" s="65">
        <f t="shared" si="123"/>
        <v>0</v>
      </c>
      <c r="AK256" s="74"/>
      <c r="AL256" s="41">
        <f t="shared" si="136"/>
        <v>0</v>
      </c>
      <c r="AM256" s="39">
        <f t="shared" si="137"/>
        <v>0</v>
      </c>
      <c r="AN256" s="40">
        <f t="shared" si="138"/>
        <v>0</v>
      </c>
      <c r="AO256" s="134">
        <f t="shared" si="139"/>
        <v>0</v>
      </c>
      <c r="AP256" s="17"/>
      <c r="AQ256" s="129"/>
      <c r="AR256" s="130">
        <f t="shared" si="124"/>
        <v>0</v>
      </c>
      <c r="AS256" s="134">
        <f t="shared" si="125"/>
        <v>0</v>
      </c>
      <c r="AT256" s="131">
        <f>+IF($I$7="SI",'INPUTS Y LISTAS'!$B$31,0)</f>
        <v>0</v>
      </c>
      <c r="AU256" s="132"/>
      <c r="AV256" s="130">
        <f t="shared" si="126"/>
        <v>0</v>
      </c>
      <c r="AW256" s="134">
        <f t="shared" si="127"/>
        <v>0</v>
      </c>
      <c r="AX256" s="131">
        <f>+IF($I$7="SI",'INPUTS Y LISTAS'!$B$32,0)</f>
        <v>0</v>
      </c>
      <c r="AY256" s="132"/>
      <c r="AZ256" s="130">
        <f t="shared" si="128"/>
        <v>0</v>
      </c>
      <c r="BA256" s="134">
        <f t="shared" si="129"/>
        <v>0</v>
      </c>
      <c r="BB256" s="131">
        <f>+IF($I$7="SI",'INPUTS Y LISTAS'!$B$33,0)</f>
        <v>0</v>
      </c>
      <c r="BC256" s="132"/>
      <c r="BD256" s="130">
        <f t="shared" si="130"/>
        <v>0</v>
      </c>
      <c r="BE256" s="134">
        <f t="shared" si="131"/>
        <v>0</v>
      </c>
      <c r="BF256" s="136">
        <f t="shared" si="132"/>
        <v>0</v>
      </c>
    </row>
    <row r="257" spans="3:58" ht="15.75" outlineLevel="2" x14ac:dyDescent="0.2">
      <c r="C257" s="14">
        <f t="shared" si="133"/>
        <v>243</v>
      </c>
      <c r="D257" s="73"/>
      <c r="E257" s="69"/>
      <c r="F257" s="70"/>
      <c r="G257" s="71"/>
      <c r="H257" s="71"/>
      <c r="I257" s="71"/>
      <c r="J257" s="71"/>
      <c r="K257" s="72"/>
      <c r="L257" s="86"/>
      <c r="M257" s="15" t="str">
        <f>IF(G257="","",IF(L257="SI",G257*(1+'INPUTS Y LISTAS'!$B$15),'Modelo Estadistico'!G257))</f>
        <v/>
      </c>
      <c r="N257" s="15" t="str">
        <f>IF(H257="","",IF(L257="SI",H257*(1+'INPUTS Y LISTAS'!$B$15),'Modelo Estadistico'!H257))</f>
        <v/>
      </c>
      <c r="O257" s="15" t="str">
        <f>IF(I257="","",IF(L257="SI",I257*(1+'INPUTS Y LISTAS'!$B$15),'Modelo Estadistico'!I257))</f>
        <v/>
      </c>
      <c r="P257" s="15" t="str">
        <f>IF(J257="","",IF(L257="SI",J257*(1+'INPUTS Y LISTAS'!$B$15),'Modelo Estadistico'!J257))</f>
        <v/>
      </c>
      <c r="Q257" s="72"/>
      <c r="R257" s="29" t="str">
        <f t="shared" si="108"/>
        <v/>
      </c>
      <c r="S257" s="15" t="str">
        <f t="shared" si="109"/>
        <v/>
      </c>
      <c r="T257" s="15" t="str">
        <f t="shared" si="134"/>
        <v/>
      </c>
      <c r="U257" s="30" t="str">
        <f t="shared" si="135"/>
        <v/>
      </c>
      <c r="V257" s="28" t="str">
        <f t="shared" si="110"/>
        <v/>
      </c>
      <c r="W257" s="16" t="str">
        <f t="shared" si="111"/>
        <v/>
      </c>
      <c r="X257" s="16" t="str">
        <f t="shared" si="112"/>
        <v/>
      </c>
      <c r="Y257" s="16" t="str">
        <f t="shared" si="113"/>
        <v/>
      </c>
      <c r="Z257" s="28" t="str">
        <f t="shared" si="114"/>
        <v/>
      </c>
      <c r="AA257" s="16" t="str">
        <f t="shared" si="115"/>
        <v/>
      </c>
      <c r="AB257" s="16" t="str">
        <f t="shared" si="116"/>
        <v/>
      </c>
      <c r="AC257" s="16" t="str">
        <f>IF(Y257="Incluir Cotización",#REF!,"")</f>
        <v/>
      </c>
      <c r="AD257" s="66" t="str">
        <f t="shared" si="117"/>
        <v/>
      </c>
      <c r="AE257" s="42" t="str">
        <f t="shared" si="118"/>
        <v/>
      </c>
      <c r="AF257" s="42" t="str">
        <f t="shared" si="119"/>
        <v/>
      </c>
      <c r="AG257" s="42" t="str">
        <f t="shared" si="120"/>
        <v/>
      </c>
      <c r="AH257" s="42" t="str">
        <f t="shared" si="121"/>
        <v/>
      </c>
      <c r="AI257" s="42" t="str">
        <f t="shared" si="122"/>
        <v/>
      </c>
      <c r="AJ257" s="65">
        <f t="shared" si="123"/>
        <v>0</v>
      </c>
      <c r="AK257" s="74"/>
      <c r="AL257" s="41">
        <f t="shared" si="136"/>
        <v>0</v>
      </c>
      <c r="AM257" s="39">
        <f t="shared" si="137"/>
        <v>0</v>
      </c>
      <c r="AN257" s="40">
        <f t="shared" si="138"/>
        <v>0</v>
      </c>
      <c r="AO257" s="134">
        <f t="shared" si="139"/>
        <v>0</v>
      </c>
      <c r="AP257" s="17"/>
      <c r="AQ257" s="129"/>
      <c r="AR257" s="130">
        <f t="shared" si="124"/>
        <v>0</v>
      </c>
      <c r="AS257" s="134">
        <f t="shared" si="125"/>
        <v>0</v>
      </c>
      <c r="AT257" s="131">
        <f>+IF($I$7="SI",'INPUTS Y LISTAS'!$B$31,0)</f>
        <v>0</v>
      </c>
      <c r="AU257" s="132"/>
      <c r="AV257" s="130">
        <f t="shared" si="126"/>
        <v>0</v>
      </c>
      <c r="AW257" s="134">
        <f t="shared" si="127"/>
        <v>0</v>
      </c>
      <c r="AX257" s="131">
        <f>+IF($I$7="SI",'INPUTS Y LISTAS'!$B$32,0)</f>
        <v>0</v>
      </c>
      <c r="AY257" s="132"/>
      <c r="AZ257" s="130">
        <f t="shared" si="128"/>
        <v>0</v>
      </c>
      <c r="BA257" s="134">
        <f t="shared" si="129"/>
        <v>0</v>
      </c>
      <c r="BB257" s="131">
        <f>+IF($I$7="SI",'INPUTS Y LISTAS'!$B$33,0)</f>
        <v>0</v>
      </c>
      <c r="BC257" s="132"/>
      <c r="BD257" s="130">
        <f t="shared" si="130"/>
        <v>0</v>
      </c>
      <c r="BE257" s="134">
        <f t="shared" si="131"/>
        <v>0</v>
      </c>
      <c r="BF257" s="136">
        <f t="shared" si="132"/>
        <v>0</v>
      </c>
    </row>
    <row r="258" spans="3:58" ht="15.75" outlineLevel="2" x14ac:dyDescent="0.2">
      <c r="C258" s="14">
        <f t="shared" si="133"/>
        <v>244</v>
      </c>
      <c r="D258" s="73"/>
      <c r="E258" s="69"/>
      <c r="F258" s="70"/>
      <c r="G258" s="71"/>
      <c r="H258" s="71"/>
      <c r="I258" s="71"/>
      <c r="J258" s="71"/>
      <c r="K258" s="72"/>
      <c r="L258" s="86"/>
      <c r="M258" s="15" t="str">
        <f>IF(G258="","",IF(L258="SI",G258*(1+'INPUTS Y LISTAS'!$B$15),'Modelo Estadistico'!G258))</f>
        <v/>
      </c>
      <c r="N258" s="15" t="str">
        <f>IF(H258="","",IF(L258="SI",H258*(1+'INPUTS Y LISTAS'!$B$15),'Modelo Estadistico'!H258))</f>
        <v/>
      </c>
      <c r="O258" s="15" t="str">
        <f>IF(I258="","",IF(L258="SI",I258*(1+'INPUTS Y LISTAS'!$B$15),'Modelo Estadistico'!I258))</f>
        <v/>
      </c>
      <c r="P258" s="15" t="str">
        <f>IF(J258="","",IF(L258="SI",J258*(1+'INPUTS Y LISTAS'!$B$15),'Modelo Estadistico'!J258))</f>
        <v/>
      </c>
      <c r="Q258" s="72"/>
      <c r="R258" s="29" t="str">
        <f t="shared" si="108"/>
        <v/>
      </c>
      <c r="S258" s="15" t="str">
        <f t="shared" si="109"/>
        <v/>
      </c>
      <c r="T258" s="15" t="str">
        <f t="shared" si="134"/>
        <v/>
      </c>
      <c r="U258" s="30" t="str">
        <f t="shared" si="135"/>
        <v/>
      </c>
      <c r="V258" s="28" t="str">
        <f t="shared" si="110"/>
        <v/>
      </c>
      <c r="W258" s="16" t="str">
        <f t="shared" si="111"/>
        <v/>
      </c>
      <c r="X258" s="16" t="str">
        <f t="shared" si="112"/>
        <v/>
      </c>
      <c r="Y258" s="16" t="str">
        <f t="shared" si="113"/>
        <v/>
      </c>
      <c r="Z258" s="28" t="str">
        <f t="shared" si="114"/>
        <v/>
      </c>
      <c r="AA258" s="16" t="str">
        <f t="shared" si="115"/>
        <v/>
      </c>
      <c r="AB258" s="16" t="str">
        <f t="shared" si="116"/>
        <v/>
      </c>
      <c r="AC258" s="16" t="str">
        <f>IF(Y258="Incluir Cotización",#REF!,"")</f>
        <v/>
      </c>
      <c r="AD258" s="66" t="str">
        <f t="shared" si="117"/>
        <v/>
      </c>
      <c r="AE258" s="42" t="str">
        <f t="shared" si="118"/>
        <v/>
      </c>
      <c r="AF258" s="42" t="str">
        <f t="shared" si="119"/>
        <v/>
      </c>
      <c r="AG258" s="42" t="str">
        <f t="shared" si="120"/>
        <v/>
      </c>
      <c r="AH258" s="42" t="str">
        <f t="shared" si="121"/>
        <v/>
      </c>
      <c r="AI258" s="42" t="str">
        <f t="shared" si="122"/>
        <v/>
      </c>
      <c r="AJ258" s="65">
        <f t="shared" si="123"/>
        <v>0</v>
      </c>
      <c r="AK258" s="74"/>
      <c r="AL258" s="41">
        <f t="shared" si="136"/>
        <v>0</v>
      </c>
      <c r="AM258" s="39">
        <f t="shared" si="137"/>
        <v>0</v>
      </c>
      <c r="AN258" s="40">
        <f t="shared" si="138"/>
        <v>0</v>
      </c>
      <c r="AO258" s="134">
        <f t="shared" si="139"/>
        <v>0</v>
      </c>
      <c r="AP258" s="17"/>
      <c r="AQ258" s="129"/>
      <c r="AR258" s="130">
        <f t="shared" si="124"/>
        <v>0</v>
      </c>
      <c r="AS258" s="134">
        <f t="shared" si="125"/>
        <v>0</v>
      </c>
      <c r="AT258" s="131">
        <f>+IF($I$7="SI",'INPUTS Y LISTAS'!$B$31,0)</f>
        <v>0</v>
      </c>
      <c r="AU258" s="132"/>
      <c r="AV258" s="130">
        <f t="shared" si="126"/>
        <v>0</v>
      </c>
      <c r="AW258" s="134">
        <f t="shared" si="127"/>
        <v>0</v>
      </c>
      <c r="AX258" s="131">
        <f>+IF($I$7="SI",'INPUTS Y LISTAS'!$B$32,0)</f>
        <v>0</v>
      </c>
      <c r="AY258" s="132"/>
      <c r="AZ258" s="130">
        <f t="shared" si="128"/>
        <v>0</v>
      </c>
      <c r="BA258" s="134">
        <f t="shared" si="129"/>
        <v>0</v>
      </c>
      <c r="BB258" s="131">
        <f>+IF($I$7="SI",'INPUTS Y LISTAS'!$B$33,0)</f>
        <v>0</v>
      </c>
      <c r="BC258" s="132"/>
      <c r="BD258" s="130">
        <f t="shared" si="130"/>
        <v>0</v>
      </c>
      <c r="BE258" s="134">
        <f t="shared" si="131"/>
        <v>0</v>
      </c>
      <c r="BF258" s="136">
        <f t="shared" si="132"/>
        <v>0</v>
      </c>
    </row>
    <row r="259" spans="3:58" ht="15.75" outlineLevel="2" x14ac:dyDescent="0.2">
      <c r="C259" s="14">
        <f t="shared" si="133"/>
        <v>245</v>
      </c>
      <c r="D259" s="73"/>
      <c r="E259" s="69"/>
      <c r="F259" s="70"/>
      <c r="G259" s="71"/>
      <c r="H259" s="71"/>
      <c r="I259" s="71"/>
      <c r="J259" s="71"/>
      <c r="K259" s="72"/>
      <c r="L259" s="86"/>
      <c r="M259" s="15" t="str">
        <f>IF(G259="","",IF(L259="SI",G259*(1+'INPUTS Y LISTAS'!$B$15),'Modelo Estadistico'!G259))</f>
        <v/>
      </c>
      <c r="N259" s="15" t="str">
        <f>IF(H259="","",IF(L259="SI",H259*(1+'INPUTS Y LISTAS'!$B$15),'Modelo Estadistico'!H259))</f>
        <v/>
      </c>
      <c r="O259" s="15" t="str">
        <f>IF(I259="","",IF(L259="SI",I259*(1+'INPUTS Y LISTAS'!$B$15),'Modelo Estadistico'!I259))</f>
        <v/>
      </c>
      <c r="P259" s="15" t="str">
        <f>IF(J259="","",IF(L259="SI",J259*(1+'INPUTS Y LISTAS'!$B$15),'Modelo Estadistico'!J259))</f>
        <v/>
      </c>
      <c r="Q259" s="72"/>
      <c r="R259" s="29" t="str">
        <f t="shared" si="108"/>
        <v/>
      </c>
      <c r="S259" s="15" t="str">
        <f t="shared" si="109"/>
        <v/>
      </c>
      <c r="T259" s="15" t="str">
        <f t="shared" si="134"/>
        <v/>
      </c>
      <c r="U259" s="30" t="str">
        <f t="shared" si="135"/>
        <v/>
      </c>
      <c r="V259" s="28" t="str">
        <f t="shared" si="110"/>
        <v/>
      </c>
      <c r="W259" s="16" t="str">
        <f t="shared" si="111"/>
        <v/>
      </c>
      <c r="X259" s="16" t="str">
        <f t="shared" si="112"/>
        <v/>
      </c>
      <c r="Y259" s="16" t="str">
        <f t="shared" si="113"/>
        <v/>
      </c>
      <c r="Z259" s="28" t="str">
        <f t="shared" si="114"/>
        <v/>
      </c>
      <c r="AA259" s="16" t="str">
        <f t="shared" si="115"/>
        <v/>
      </c>
      <c r="AB259" s="16" t="str">
        <f t="shared" si="116"/>
        <v/>
      </c>
      <c r="AC259" s="16" t="str">
        <f>IF(Y259="Incluir Cotización",#REF!,"")</f>
        <v/>
      </c>
      <c r="AD259" s="66" t="str">
        <f t="shared" si="117"/>
        <v/>
      </c>
      <c r="AE259" s="42" t="str">
        <f t="shared" si="118"/>
        <v/>
      </c>
      <c r="AF259" s="42" t="str">
        <f t="shared" si="119"/>
        <v/>
      </c>
      <c r="AG259" s="42" t="str">
        <f t="shared" si="120"/>
        <v/>
      </c>
      <c r="AH259" s="42" t="str">
        <f t="shared" si="121"/>
        <v/>
      </c>
      <c r="AI259" s="42" t="str">
        <f t="shared" si="122"/>
        <v/>
      </c>
      <c r="AJ259" s="65">
        <f t="shared" si="123"/>
        <v>0</v>
      </c>
      <c r="AK259" s="74"/>
      <c r="AL259" s="41">
        <f t="shared" si="136"/>
        <v>0</v>
      </c>
      <c r="AM259" s="39">
        <f t="shared" si="137"/>
        <v>0</v>
      </c>
      <c r="AN259" s="40">
        <f t="shared" si="138"/>
        <v>0</v>
      </c>
      <c r="AO259" s="134">
        <f t="shared" si="139"/>
        <v>0</v>
      </c>
      <c r="AP259" s="17"/>
      <c r="AQ259" s="129"/>
      <c r="AR259" s="130">
        <f t="shared" si="124"/>
        <v>0</v>
      </c>
      <c r="AS259" s="134">
        <f t="shared" si="125"/>
        <v>0</v>
      </c>
      <c r="AT259" s="131">
        <f>+IF($I$7="SI",'INPUTS Y LISTAS'!$B$31,0)</f>
        <v>0</v>
      </c>
      <c r="AU259" s="132"/>
      <c r="AV259" s="130">
        <f t="shared" si="126"/>
        <v>0</v>
      </c>
      <c r="AW259" s="134">
        <f t="shared" si="127"/>
        <v>0</v>
      </c>
      <c r="AX259" s="131">
        <f>+IF($I$7="SI",'INPUTS Y LISTAS'!$B$32,0)</f>
        <v>0</v>
      </c>
      <c r="AY259" s="132"/>
      <c r="AZ259" s="130">
        <f t="shared" si="128"/>
        <v>0</v>
      </c>
      <c r="BA259" s="134">
        <f t="shared" si="129"/>
        <v>0</v>
      </c>
      <c r="BB259" s="131">
        <f>+IF($I$7="SI",'INPUTS Y LISTAS'!$B$33,0)</f>
        <v>0</v>
      </c>
      <c r="BC259" s="132"/>
      <c r="BD259" s="130">
        <f t="shared" si="130"/>
        <v>0</v>
      </c>
      <c r="BE259" s="134">
        <f t="shared" si="131"/>
        <v>0</v>
      </c>
      <c r="BF259" s="136">
        <f t="shared" si="132"/>
        <v>0</v>
      </c>
    </row>
    <row r="260" spans="3:58" ht="15.75" outlineLevel="2" x14ac:dyDescent="0.2">
      <c r="C260" s="14">
        <f t="shared" si="133"/>
        <v>246</v>
      </c>
      <c r="D260" s="73"/>
      <c r="E260" s="69"/>
      <c r="F260" s="70"/>
      <c r="G260" s="71"/>
      <c r="H260" s="71"/>
      <c r="I260" s="71"/>
      <c r="J260" s="71"/>
      <c r="K260" s="72"/>
      <c r="L260" s="86"/>
      <c r="M260" s="15" t="str">
        <f>IF(G260="","",IF(L260="SI",G260*(1+'INPUTS Y LISTAS'!$B$15),'Modelo Estadistico'!G260))</f>
        <v/>
      </c>
      <c r="N260" s="15" t="str">
        <f>IF(H260="","",IF(L260="SI",H260*(1+'INPUTS Y LISTAS'!$B$15),'Modelo Estadistico'!H260))</f>
        <v/>
      </c>
      <c r="O260" s="15" t="str">
        <f>IF(I260="","",IF(L260="SI",I260*(1+'INPUTS Y LISTAS'!$B$15),'Modelo Estadistico'!I260))</f>
        <v/>
      </c>
      <c r="P260" s="15" t="str">
        <f>IF(J260="","",IF(L260="SI",J260*(1+'INPUTS Y LISTAS'!$B$15),'Modelo Estadistico'!J260))</f>
        <v/>
      </c>
      <c r="Q260" s="72"/>
      <c r="R260" s="29" t="str">
        <f t="shared" si="108"/>
        <v/>
      </c>
      <c r="S260" s="15" t="str">
        <f t="shared" si="109"/>
        <v/>
      </c>
      <c r="T260" s="15" t="str">
        <f t="shared" si="134"/>
        <v/>
      </c>
      <c r="U260" s="30" t="str">
        <f t="shared" si="135"/>
        <v/>
      </c>
      <c r="V260" s="28" t="str">
        <f t="shared" si="110"/>
        <v/>
      </c>
      <c r="W260" s="16" t="str">
        <f t="shared" si="111"/>
        <v/>
      </c>
      <c r="X260" s="16" t="str">
        <f t="shared" si="112"/>
        <v/>
      </c>
      <c r="Y260" s="16" t="str">
        <f t="shared" si="113"/>
        <v/>
      </c>
      <c r="Z260" s="28" t="str">
        <f t="shared" si="114"/>
        <v/>
      </c>
      <c r="AA260" s="16" t="str">
        <f t="shared" si="115"/>
        <v/>
      </c>
      <c r="AB260" s="16" t="str">
        <f t="shared" si="116"/>
        <v/>
      </c>
      <c r="AC260" s="16" t="str">
        <f>IF(Y260="Incluir Cotización",#REF!,"")</f>
        <v/>
      </c>
      <c r="AD260" s="66" t="str">
        <f t="shared" si="117"/>
        <v/>
      </c>
      <c r="AE260" s="42" t="str">
        <f t="shared" si="118"/>
        <v/>
      </c>
      <c r="AF260" s="42" t="str">
        <f t="shared" si="119"/>
        <v/>
      </c>
      <c r="AG260" s="42" t="str">
        <f t="shared" si="120"/>
        <v/>
      </c>
      <c r="AH260" s="42" t="str">
        <f t="shared" si="121"/>
        <v/>
      </c>
      <c r="AI260" s="42" t="str">
        <f t="shared" si="122"/>
        <v/>
      </c>
      <c r="AJ260" s="65">
        <f t="shared" si="123"/>
        <v>0</v>
      </c>
      <c r="AK260" s="74"/>
      <c r="AL260" s="41">
        <f t="shared" si="136"/>
        <v>0</v>
      </c>
      <c r="AM260" s="39">
        <f t="shared" si="137"/>
        <v>0</v>
      </c>
      <c r="AN260" s="40">
        <f t="shared" si="138"/>
        <v>0</v>
      </c>
      <c r="AO260" s="134">
        <f t="shared" si="139"/>
        <v>0</v>
      </c>
      <c r="AP260" s="17"/>
      <c r="AQ260" s="129"/>
      <c r="AR260" s="130">
        <f t="shared" si="124"/>
        <v>0</v>
      </c>
      <c r="AS260" s="134">
        <f t="shared" si="125"/>
        <v>0</v>
      </c>
      <c r="AT260" s="131">
        <f>+IF($I$7="SI",'INPUTS Y LISTAS'!$B$31,0)</f>
        <v>0</v>
      </c>
      <c r="AU260" s="132"/>
      <c r="AV260" s="130">
        <f t="shared" si="126"/>
        <v>0</v>
      </c>
      <c r="AW260" s="134">
        <f t="shared" si="127"/>
        <v>0</v>
      </c>
      <c r="AX260" s="131">
        <f>+IF($I$7="SI",'INPUTS Y LISTAS'!$B$32,0)</f>
        <v>0</v>
      </c>
      <c r="AY260" s="132"/>
      <c r="AZ260" s="130">
        <f t="shared" si="128"/>
        <v>0</v>
      </c>
      <c r="BA260" s="134">
        <f t="shared" si="129"/>
        <v>0</v>
      </c>
      <c r="BB260" s="131">
        <f>+IF($I$7="SI",'INPUTS Y LISTAS'!$B$33,0)</f>
        <v>0</v>
      </c>
      <c r="BC260" s="132"/>
      <c r="BD260" s="130">
        <f t="shared" si="130"/>
        <v>0</v>
      </c>
      <c r="BE260" s="134">
        <f t="shared" si="131"/>
        <v>0</v>
      </c>
      <c r="BF260" s="136">
        <f t="shared" si="132"/>
        <v>0</v>
      </c>
    </row>
    <row r="261" spans="3:58" ht="15.75" outlineLevel="2" x14ac:dyDescent="0.2">
      <c r="C261" s="14">
        <f t="shared" si="133"/>
        <v>247</v>
      </c>
      <c r="D261" s="73"/>
      <c r="E261" s="69"/>
      <c r="F261" s="70"/>
      <c r="G261" s="71"/>
      <c r="H261" s="71"/>
      <c r="I261" s="71"/>
      <c r="J261" s="71"/>
      <c r="K261" s="72"/>
      <c r="L261" s="86"/>
      <c r="M261" s="15" t="str">
        <f>IF(G261="","",IF(L261="SI",G261*(1+'INPUTS Y LISTAS'!$B$15),'Modelo Estadistico'!G261))</f>
        <v/>
      </c>
      <c r="N261" s="15" t="str">
        <f>IF(H261="","",IF(L261="SI",H261*(1+'INPUTS Y LISTAS'!$B$15),'Modelo Estadistico'!H261))</f>
        <v/>
      </c>
      <c r="O261" s="15" t="str">
        <f>IF(I261="","",IF(L261="SI",I261*(1+'INPUTS Y LISTAS'!$B$15),'Modelo Estadistico'!I261))</f>
        <v/>
      </c>
      <c r="P261" s="15" t="str">
        <f>IF(J261="","",IF(L261="SI",J261*(1+'INPUTS Y LISTAS'!$B$15),'Modelo Estadistico'!J261))</f>
        <v/>
      </c>
      <c r="Q261" s="72"/>
      <c r="R261" s="29" t="str">
        <f t="shared" si="108"/>
        <v/>
      </c>
      <c r="S261" s="15" t="str">
        <f t="shared" si="109"/>
        <v/>
      </c>
      <c r="T261" s="15" t="str">
        <f t="shared" si="134"/>
        <v/>
      </c>
      <c r="U261" s="30" t="str">
        <f t="shared" si="135"/>
        <v/>
      </c>
      <c r="V261" s="28" t="str">
        <f t="shared" si="110"/>
        <v/>
      </c>
      <c r="W261" s="16" t="str">
        <f t="shared" si="111"/>
        <v/>
      </c>
      <c r="X261" s="16" t="str">
        <f t="shared" si="112"/>
        <v/>
      </c>
      <c r="Y261" s="16" t="str">
        <f t="shared" si="113"/>
        <v/>
      </c>
      <c r="Z261" s="28" t="str">
        <f t="shared" si="114"/>
        <v/>
      </c>
      <c r="AA261" s="16" t="str">
        <f t="shared" si="115"/>
        <v/>
      </c>
      <c r="AB261" s="16" t="str">
        <f t="shared" si="116"/>
        <v/>
      </c>
      <c r="AC261" s="16" t="str">
        <f>IF(Y261="Incluir Cotización",#REF!,"")</f>
        <v/>
      </c>
      <c r="AD261" s="66" t="str">
        <f t="shared" si="117"/>
        <v/>
      </c>
      <c r="AE261" s="42" t="str">
        <f t="shared" si="118"/>
        <v/>
      </c>
      <c r="AF261" s="42" t="str">
        <f t="shared" si="119"/>
        <v/>
      </c>
      <c r="AG261" s="42" t="str">
        <f t="shared" si="120"/>
        <v/>
      </c>
      <c r="AH261" s="42" t="str">
        <f t="shared" si="121"/>
        <v/>
      </c>
      <c r="AI261" s="42" t="str">
        <f t="shared" si="122"/>
        <v/>
      </c>
      <c r="AJ261" s="65">
        <f t="shared" si="123"/>
        <v>0</v>
      </c>
      <c r="AK261" s="74"/>
      <c r="AL261" s="41">
        <f t="shared" si="136"/>
        <v>0</v>
      </c>
      <c r="AM261" s="39">
        <f t="shared" si="137"/>
        <v>0</v>
      </c>
      <c r="AN261" s="40">
        <f t="shared" si="138"/>
        <v>0</v>
      </c>
      <c r="AO261" s="134">
        <f t="shared" si="139"/>
        <v>0</v>
      </c>
      <c r="AP261" s="17"/>
      <c r="AQ261" s="129"/>
      <c r="AR261" s="130">
        <f t="shared" si="124"/>
        <v>0</v>
      </c>
      <c r="AS261" s="134">
        <f t="shared" si="125"/>
        <v>0</v>
      </c>
      <c r="AT261" s="131">
        <f>+IF($I$7="SI",'INPUTS Y LISTAS'!$B$31,0)</f>
        <v>0</v>
      </c>
      <c r="AU261" s="132"/>
      <c r="AV261" s="130">
        <f t="shared" si="126"/>
        <v>0</v>
      </c>
      <c r="AW261" s="134">
        <f t="shared" si="127"/>
        <v>0</v>
      </c>
      <c r="AX261" s="131">
        <f>+IF($I$7="SI",'INPUTS Y LISTAS'!$B$32,0)</f>
        <v>0</v>
      </c>
      <c r="AY261" s="132"/>
      <c r="AZ261" s="130">
        <f t="shared" si="128"/>
        <v>0</v>
      </c>
      <c r="BA261" s="134">
        <f t="shared" si="129"/>
        <v>0</v>
      </c>
      <c r="BB261" s="131">
        <f>+IF($I$7="SI",'INPUTS Y LISTAS'!$B$33,0)</f>
        <v>0</v>
      </c>
      <c r="BC261" s="132"/>
      <c r="BD261" s="130">
        <f t="shared" si="130"/>
        <v>0</v>
      </c>
      <c r="BE261" s="134">
        <f t="shared" si="131"/>
        <v>0</v>
      </c>
      <c r="BF261" s="136">
        <f t="shared" si="132"/>
        <v>0</v>
      </c>
    </row>
    <row r="262" spans="3:58" ht="15.75" outlineLevel="2" x14ac:dyDescent="0.2">
      <c r="C262" s="14">
        <f t="shared" si="133"/>
        <v>248</v>
      </c>
      <c r="D262" s="73"/>
      <c r="E262" s="69"/>
      <c r="F262" s="70"/>
      <c r="G262" s="71"/>
      <c r="H262" s="71"/>
      <c r="I262" s="71"/>
      <c r="J262" s="71"/>
      <c r="K262" s="72"/>
      <c r="L262" s="86"/>
      <c r="M262" s="15" t="str">
        <f>IF(G262="","",IF(L262="SI",G262*(1+'INPUTS Y LISTAS'!$B$15),'Modelo Estadistico'!G262))</f>
        <v/>
      </c>
      <c r="N262" s="15" t="str">
        <f>IF(H262="","",IF(L262="SI",H262*(1+'INPUTS Y LISTAS'!$B$15),'Modelo Estadistico'!H262))</f>
        <v/>
      </c>
      <c r="O262" s="15" t="str">
        <f>IF(I262="","",IF(L262="SI",I262*(1+'INPUTS Y LISTAS'!$B$15),'Modelo Estadistico'!I262))</f>
        <v/>
      </c>
      <c r="P262" s="15" t="str">
        <f>IF(J262="","",IF(L262="SI",J262*(1+'INPUTS Y LISTAS'!$B$15),'Modelo Estadistico'!J262))</f>
        <v/>
      </c>
      <c r="Q262" s="72"/>
      <c r="R262" s="29" t="str">
        <f t="shared" si="108"/>
        <v/>
      </c>
      <c r="S262" s="15" t="str">
        <f t="shared" si="109"/>
        <v/>
      </c>
      <c r="T262" s="15" t="str">
        <f t="shared" si="134"/>
        <v/>
      </c>
      <c r="U262" s="30" t="str">
        <f t="shared" si="135"/>
        <v/>
      </c>
      <c r="V262" s="28" t="str">
        <f t="shared" si="110"/>
        <v/>
      </c>
      <c r="W262" s="16" t="str">
        <f t="shared" si="111"/>
        <v/>
      </c>
      <c r="X262" s="16" t="str">
        <f t="shared" si="112"/>
        <v/>
      </c>
      <c r="Y262" s="16" t="str">
        <f t="shared" si="113"/>
        <v/>
      </c>
      <c r="Z262" s="28" t="str">
        <f t="shared" si="114"/>
        <v/>
      </c>
      <c r="AA262" s="16" t="str">
        <f t="shared" si="115"/>
        <v/>
      </c>
      <c r="AB262" s="16" t="str">
        <f t="shared" si="116"/>
        <v/>
      </c>
      <c r="AC262" s="16" t="str">
        <f>IF(Y262="Incluir Cotización",#REF!,"")</f>
        <v/>
      </c>
      <c r="AD262" s="66" t="str">
        <f t="shared" si="117"/>
        <v/>
      </c>
      <c r="AE262" s="42" t="str">
        <f t="shared" si="118"/>
        <v/>
      </c>
      <c r="AF262" s="42" t="str">
        <f t="shared" si="119"/>
        <v/>
      </c>
      <c r="AG262" s="42" t="str">
        <f t="shared" si="120"/>
        <v/>
      </c>
      <c r="AH262" s="42" t="str">
        <f t="shared" si="121"/>
        <v/>
      </c>
      <c r="AI262" s="42" t="str">
        <f t="shared" si="122"/>
        <v/>
      </c>
      <c r="AJ262" s="65">
        <f t="shared" si="123"/>
        <v>0</v>
      </c>
      <c r="AK262" s="74"/>
      <c r="AL262" s="41">
        <f t="shared" si="136"/>
        <v>0</v>
      </c>
      <c r="AM262" s="39">
        <f t="shared" si="137"/>
        <v>0</v>
      </c>
      <c r="AN262" s="40">
        <f t="shared" si="138"/>
        <v>0</v>
      </c>
      <c r="AO262" s="134">
        <f t="shared" si="139"/>
        <v>0</v>
      </c>
      <c r="AP262" s="17"/>
      <c r="AQ262" s="129"/>
      <c r="AR262" s="130">
        <f t="shared" si="124"/>
        <v>0</v>
      </c>
      <c r="AS262" s="134">
        <f t="shared" si="125"/>
        <v>0</v>
      </c>
      <c r="AT262" s="131">
        <f>+IF($I$7="SI",'INPUTS Y LISTAS'!$B$31,0)</f>
        <v>0</v>
      </c>
      <c r="AU262" s="132"/>
      <c r="AV262" s="130">
        <f t="shared" si="126"/>
        <v>0</v>
      </c>
      <c r="AW262" s="134">
        <f t="shared" si="127"/>
        <v>0</v>
      </c>
      <c r="AX262" s="131">
        <f>+IF($I$7="SI",'INPUTS Y LISTAS'!$B$32,0)</f>
        <v>0</v>
      </c>
      <c r="AY262" s="132"/>
      <c r="AZ262" s="130">
        <f t="shared" si="128"/>
        <v>0</v>
      </c>
      <c r="BA262" s="134">
        <f t="shared" si="129"/>
        <v>0</v>
      </c>
      <c r="BB262" s="131">
        <f>+IF($I$7="SI",'INPUTS Y LISTAS'!$B$33,0)</f>
        <v>0</v>
      </c>
      <c r="BC262" s="132"/>
      <c r="BD262" s="130">
        <f t="shared" si="130"/>
        <v>0</v>
      </c>
      <c r="BE262" s="134">
        <f t="shared" si="131"/>
        <v>0</v>
      </c>
      <c r="BF262" s="136">
        <f t="shared" si="132"/>
        <v>0</v>
      </c>
    </row>
    <row r="263" spans="3:58" ht="15.75" outlineLevel="2" x14ac:dyDescent="0.2">
      <c r="C263" s="14">
        <f t="shared" si="133"/>
        <v>249</v>
      </c>
      <c r="D263" s="73"/>
      <c r="E263" s="69"/>
      <c r="F263" s="70"/>
      <c r="G263" s="71"/>
      <c r="H263" s="71"/>
      <c r="I263" s="71"/>
      <c r="J263" s="71"/>
      <c r="K263" s="72"/>
      <c r="L263" s="86"/>
      <c r="M263" s="15" t="str">
        <f>IF(G263="","",IF(L263="SI",G263*(1+'INPUTS Y LISTAS'!$B$15),'Modelo Estadistico'!G263))</f>
        <v/>
      </c>
      <c r="N263" s="15" t="str">
        <f>IF(H263="","",IF(L263="SI",H263*(1+'INPUTS Y LISTAS'!$B$15),'Modelo Estadistico'!H263))</f>
        <v/>
      </c>
      <c r="O263" s="15" t="str">
        <f>IF(I263="","",IF(L263="SI",I263*(1+'INPUTS Y LISTAS'!$B$15),'Modelo Estadistico'!I263))</f>
        <v/>
      </c>
      <c r="P263" s="15" t="str">
        <f>IF(J263="","",IF(L263="SI",J263*(1+'INPUTS Y LISTAS'!$B$15),'Modelo Estadistico'!J263))</f>
        <v/>
      </c>
      <c r="Q263" s="72"/>
      <c r="R263" s="29" t="str">
        <f t="shared" si="108"/>
        <v/>
      </c>
      <c r="S263" s="15" t="str">
        <f t="shared" si="109"/>
        <v/>
      </c>
      <c r="T263" s="15" t="str">
        <f t="shared" si="134"/>
        <v/>
      </c>
      <c r="U263" s="30" t="str">
        <f t="shared" si="135"/>
        <v/>
      </c>
      <c r="V263" s="28" t="str">
        <f t="shared" si="110"/>
        <v/>
      </c>
      <c r="W263" s="16" t="str">
        <f t="shared" si="111"/>
        <v/>
      </c>
      <c r="X263" s="16" t="str">
        <f t="shared" si="112"/>
        <v/>
      </c>
      <c r="Y263" s="16" t="str">
        <f t="shared" si="113"/>
        <v/>
      </c>
      <c r="Z263" s="28" t="str">
        <f t="shared" si="114"/>
        <v/>
      </c>
      <c r="AA263" s="16" t="str">
        <f t="shared" si="115"/>
        <v/>
      </c>
      <c r="AB263" s="16" t="str">
        <f t="shared" si="116"/>
        <v/>
      </c>
      <c r="AC263" s="16" t="str">
        <f>IF(Y263="Incluir Cotización",#REF!,"")</f>
        <v/>
      </c>
      <c r="AD263" s="66" t="str">
        <f t="shared" si="117"/>
        <v/>
      </c>
      <c r="AE263" s="42" t="str">
        <f t="shared" si="118"/>
        <v/>
      </c>
      <c r="AF263" s="42" t="str">
        <f t="shared" si="119"/>
        <v/>
      </c>
      <c r="AG263" s="42" t="str">
        <f t="shared" si="120"/>
        <v/>
      </c>
      <c r="AH263" s="42" t="str">
        <f t="shared" si="121"/>
        <v/>
      </c>
      <c r="AI263" s="42" t="str">
        <f t="shared" si="122"/>
        <v/>
      </c>
      <c r="AJ263" s="65">
        <f t="shared" si="123"/>
        <v>0</v>
      </c>
      <c r="AK263" s="74"/>
      <c r="AL263" s="41">
        <f t="shared" si="136"/>
        <v>0</v>
      </c>
      <c r="AM263" s="39">
        <f t="shared" si="137"/>
        <v>0</v>
      </c>
      <c r="AN263" s="40">
        <f t="shared" si="138"/>
        <v>0</v>
      </c>
      <c r="AO263" s="134">
        <f t="shared" si="139"/>
        <v>0</v>
      </c>
      <c r="AP263" s="17"/>
      <c r="AQ263" s="129"/>
      <c r="AR263" s="130">
        <f t="shared" si="124"/>
        <v>0</v>
      </c>
      <c r="AS263" s="134">
        <f t="shared" si="125"/>
        <v>0</v>
      </c>
      <c r="AT263" s="131">
        <f>+IF($I$7="SI",'INPUTS Y LISTAS'!$B$31,0)</f>
        <v>0</v>
      </c>
      <c r="AU263" s="132"/>
      <c r="AV263" s="130">
        <f t="shared" si="126"/>
        <v>0</v>
      </c>
      <c r="AW263" s="134">
        <f t="shared" si="127"/>
        <v>0</v>
      </c>
      <c r="AX263" s="131">
        <f>+IF($I$7="SI",'INPUTS Y LISTAS'!$B$32,0)</f>
        <v>0</v>
      </c>
      <c r="AY263" s="132"/>
      <c r="AZ263" s="130">
        <f t="shared" si="128"/>
        <v>0</v>
      </c>
      <c r="BA263" s="134">
        <f t="shared" si="129"/>
        <v>0</v>
      </c>
      <c r="BB263" s="131">
        <f>+IF($I$7="SI",'INPUTS Y LISTAS'!$B$33,0)</f>
        <v>0</v>
      </c>
      <c r="BC263" s="132"/>
      <c r="BD263" s="130">
        <f t="shared" si="130"/>
        <v>0</v>
      </c>
      <c r="BE263" s="134">
        <f t="shared" si="131"/>
        <v>0</v>
      </c>
      <c r="BF263" s="136">
        <f t="shared" si="132"/>
        <v>0</v>
      </c>
    </row>
    <row r="264" spans="3:58" ht="15.75" outlineLevel="2" x14ac:dyDescent="0.2">
      <c r="C264" s="14">
        <f t="shared" si="133"/>
        <v>250</v>
      </c>
      <c r="D264" s="73"/>
      <c r="E264" s="69"/>
      <c r="F264" s="70"/>
      <c r="G264" s="71"/>
      <c r="H264" s="71"/>
      <c r="I264" s="71"/>
      <c r="J264" s="71"/>
      <c r="K264" s="72"/>
      <c r="L264" s="86"/>
      <c r="M264" s="15" t="str">
        <f>IF(G264="","",IF(L264="SI",G264*(1+'INPUTS Y LISTAS'!$B$15),'Modelo Estadistico'!G264))</f>
        <v/>
      </c>
      <c r="N264" s="15" t="str">
        <f>IF(H264="","",IF(L264="SI",H264*(1+'INPUTS Y LISTAS'!$B$15),'Modelo Estadistico'!H264))</f>
        <v/>
      </c>
      <c r="O264" s="15" t="str">
        <f>IF(I264="","",IF(L264="SI",I264*(1+'INPUTS Y LISTAS'!$B$15),'Modelo Estadistico'!I264))</f>
        <v/>
      </c>
      <c r="P264" s="15" t="str">
        <f>IF(J264="","",IF(L264="SI",J264*(1+'INPUTS Y LISTAS'!$B$15),'Modelo Estadistico'!J264))</f>
        <v/>
      </c>
      <c r="Q264" s="72"/>
      <c r="R264" s="29" t="str">
        <f t="shared" si="108"/>
        <v/>
      </c>
      <c r="S264" s="15" t="str">
        <f t="shared" si="109"/>
        <v/>
      </c>
      <c r="T264" s="15" t="str">
        <f t="shared" si="134"/>
        <v/>
      </c>
      <c r="U264" s="30" t="str">
        <f t="shared" si="135"/>
        <v/>
      </c>
      <c r="V264" s="28" t="str">
        <f t="shared" si="110"/>
        <v/>
      </c>
      <c r="W264" s="16" t="str">
        <f t="shared" si="111"/>
        <v/>
      </c>
      <c r="X264" s="16" t="str">
        <f t="shared" si="112"/>
        <v/>
      </c>
      <c r="Y264" s="16" t="str">
        <f t="shared" si="113"/>
        <v/>
      </c>
      <c r="Z264" s="28" t="str">
        <f t="shared" si="114"/>
        <v/>
      </c>
      <c r="AA264" s="16" t="str">
        <f t="shared" si="115"/>
        <v/>
      </c>
      <c r="AB264" s="16" t="str">
        <f t="shared" si="116"/>
        <v/>
      </c>
      <c r="AC264" s="16" t="str">
        <f>IF(Y264="Incluir Cotización",#REF!,"")</f>
        <v/>
      </c>
      <c r="AD264" s="66" t="str">
        <f t="shared" si="117"/>
        <v/>
      </c>
      <c r="AE264" s="42" t="str">
        <f t="shared" si="118"/>
        <v/>
      </c>
      <c r="AF264" s="42" t="str">
        <f t="shared" si="119"/>
        <v/>
      </c>
      <c r="AG264" s="42" t="str">
        <f t="shared" si="120"/>
        <v/>
      </c>
      <c r="AH264" s="42" t="str">
        <f t="shared" si="121"/>
        <v/>
      </c>
      <c r="AI264" s="42" t="str">
        <f t="shared" si="122"/>
        <v/>
      </c>
      <c r="AJ264" s="65">
        <f t="shared" si="123"/>
        <v>0</v>
      </c>
      <c r="AK264" s="74"/>
      <c r="AL264" s="41">
        <f t="shared" si="136"/>
        <v>0</v>
      </c>
      <c r="AM264" s="39">
        <f t="shared" si="137"/>
        <v>0</v>
      </c>
      <c r="AN264" s="40">
        <f t="shared" si="138"/>
        <v>0</v>
      </c>
      <c r="AO264" s="134">
        <f t="shared" si="139"/>
        <v>0</v>
      </c>
      <c r="AP264" s="17"/>
      <c r="AQ264" s="129"/>
      <c r="AR264" s="130">
        <f t="shared" si="124"/>
        <v>0</v>
      </c>
      <c r="AS264" s="134">
        <f t="shared" si="125"/>
        <v>0</v>
      </c>
      <c r="AT264" s="131">
        <f>+IF($I$7="SI",'INPUTS Y LISTAS'!$B$31,0)</f>
        <v>0</v>
      </c>
      <c r="AU264" s="132"/>
      <c r="AV264" s="130">
        <f t="shared" si="126"/>
        <v>0</v>
      </c>
      <c r="AW264" s="134">
        <f t="shared" si="127"/>
        <v>0</v>
      </c>
      <c r="AX264" s="131">
        <f>+IF($I$7="SI",'INPUTS Y LISTAS'!$B$32,0)</f>
        <v>0</v>
      </c>
      <c r="AY264" s="132"/>
      <c r="AZ264" s="130">
        <f t="shared" si="128"/>
        <v>0</v>
      </c>
      <c r="BA264" s="134">
        <f t="shared" si="129"/>
        <v>0</v>
      </c>
      <c r="BB264" s="131">
        <f>+IF($I$7="SI",'INPUTS Y LISTAS'!$B$33,0)</f>
        <v>0</v>
      </c>
      <c r="BC264" s="132"/>
      <c r="BD264" s="130">
        <f t="shared" si="130"/>
        <v>0</v>
      </c>
      <c r="BE264" s="134">
        <f t="shared" si="131"/>
        <v>0</v>
      </c>
      <c r="BF264" s="136">
        <f t="shared" si="132"/>
        <v>0</v>
      </c>
    </row>
    <row r="265" spans="3:58" ht="15.75" outlineLevel="2" x14ac:dyDescent="0.2">
      <c r="C265" s="14">
        <f t="shared" si="133"/>
        <v>251</v>
      </c>
      <c r="D265" s="73"/>
      <c r="E265" s="69"/>
      <c r="F265" s="70"/>
      <c r="G265" s="71"/>
      <c r="H265" s="71"/>
      <c r="I265" s="71"/>
      <c r="J265" s="71"/>
      <c r="K265" s="72"/>
      <c r="L265" s="86"/>
      <c r="M265" s="15" t="str">
        <f>IF(G265="","",IF(L265="SI",G265*(1+'INPUTS Y LISTAS'!$B$15),'Modelo Estadistico'!G265))</f>
        <v/>
      </c>
      <c r="N265" s="15" t="str">
        <f>IF(H265="","",IF(L265="SI",H265*(1+'INPUTS Y LISTAS'!$B$15),'Modelo Estadistico'!H265))</f>
        <v/>
      </c>
      <c r="O265" s="15" t="str">
        <f>IF(I265="","",IF(L265="SI",I265*(1+'INPUTS Y LISTAS'!$B$15),'Modelo Estadistico'!I265))</f>
        <v/>
      </c>
      <c r="P265" s="15" t="str">
        <f>IF(J265="","",IF(L265="SI",J265*(1+'INPUTS Y LISTAS'!$B$15),'Modelo Estadistico'!J265))</f>
        <v/>
      </c>
      <c r="Q265" s="72"/>
      <c r="R265" s="29" t="str">
        <f t="shared" si="108"/>
        <v/>
      </c>
      <c r="S265" s="15" t="str">
        <f t="shared" si="109"/>
        <v/>
      </c>
      <c r="T265" s="15" t="str">
        <f t="shared" si="134"/>
        <v/>
      </c>
      <c r="U265" s="30" t="str">
        <f t="shared" si="135"/>
        <v/>
      </c>
      <c r="V265" s="28" t="str">
        <f t="shared" si="110"/>
        <v/>
      </c>
      <c r="W265" s="16" t="str">
        <f t="shared" si="111"/>
        <v/>
      </c>
      <c r="X265" s="16" t="str">
        <f t="shared" si="112"/>
        <v/>
      </c>
      <c r="Y265" s="16" t="str">
        <f t="shared" si="113"/>
        <v/>
      </c>
      <c r="Z265" s="28" t="str">
        <f t="shared" si="114"/>
        <v/>
      </c>
      <c r="AA265" s="16" t="str">
        <f t="shared" si="115"/>
        <v/>
      </c>
      <c r="AB265" s="16" t="str">
        <f t="shared" si="116"/>
        <v/>
      </c>
      <c r="AC265" s="16" t="str">
        <f>IF(Y265="Incluir Cotización",#REF!,"")</f>
        <v/>
      </c>
      <c r="AD265" s="66" t="str">
        <f t="shared" si="117"/>
        <v/>
      </c>
      <c r="AE265" s="42" t="str">
        <f t="shared" si="118"/>
        <v/>
      </c>
      <c r="AF265" s="42" t="str">
        <f t="shared" si="119"/>
        <v/>
      </c>
      <c r="AG265" s="42" t="str">
        <f t="shared" si="120"/>
        <v/>
      </c>
      <c r="AH265" s="42" t="str">
        <f t="shared" si="121"/>
        <v/>
      </c>
      <c r="AI265" s="42" t="str">
        <f t="shared" si="122"/>
        <v/>
      </c>
      <c r="AJ265" s="65">
        <f t="shared" si="123"/>
        <v>0</v>
      </c>
      <c r="AK265" s="74"/>
      <c r="AL265" s="41">
        <f t="shared" si="136"/>
        <v>0</v>
      </c>
      <c r="AM265" s="39">
        <f t="shared" si="137"/>
        <v>0</v>
      </c>
      <c r="AN265" s="40">
        <f t="shared" si="138"/>
        <v>0</v>
      </c>
      <c r="AO265" s="134">
        <f t="shared" si="139"/>
        <v>0</v>
      </c>
      <c r="AP265" s="17"/>
      <c r="AQ265" s="129"/>
      <c r="AR265" s="130">
        <f t="shared" si="124"/>
        <v>0</v>
      </c>
      <c r="AS265" s="134">
        <f t="shared" si="125"/>
        <v>0</v>
      </c>
      <c r="AT265" s="131">
        <f>+IF($I$7="SI",'INPUTS Y LISTAS'!$B$31,0)</f>
        <v>0</v>
      </c>
      <c r="AU265" s="132"/>
      <c r="AV265" s="130">
        <f t="shared" si="126"/>
        <v>0</v>
      </c>
      <c r="AW265" s="134">
        <f t="shared" si="127"/>
        <v>0</v>
      </c>
      <c r="AX265" s="131">
        <f>+IF($I$7="SI",'INPUTS Y LISTAS'!$B$32,0)</f>
        <v>0</v>
      </c>
      <c r="AY265" s="132"/>
      <c r="AZ265" s="130">
        <f t="shared" si="128"/>
        <v>0</v>
      </c>
      <c r="BA265" s="134">
        <f t="shared" si="129"/>
        <v>0</v>
      </c>
      <c r="BB265" s="131">
        <f>+IF($I$7="SI",'INPUTS Y LISTAS'!$B$33,0)</f>
        <v>0</v>
      </c>
      <c r="BC265" s="132"/>
      <c r="BD265" s="130">
        <f t="shared" si="130"/>
        <v>0</v>
      </c>
      <c r="BE265" s="134">
        <f t="shared" si="131"/>
        <v>0</v>
      </c>
      <c r="BF265" s="136">
        <f t="shared" si="132"/>
        <v>0</v>
      </c>
    </row>
    <row r="266" spans="3:58" ht="15.75" outlineLevel="2" x14ac:dyDescent="0.2">
      <c r="C266" s="14">
        <f t="shared" si="133"/>
        <v>252</v>
      </c>
      <c r="D266" s="73"/>
      <c r="E266" s="69"/>
      <c r="F266" s="70"/>
      <c r="G266" s="71"/>
      <c r="H266" s="71"/>
      <c r="I266" s="71"/>
      <c r="J266" s="71"/>
      <c r="K266" s="72"/>
      <c r="L266" s="86"/>
      <c r="M266" s="15" t="str">
        <f>IF(G266="","",IF(L266="SI",G266*(1+'INPUTS Y LISTAS'!$B$15),'Modelo Estadistico'!G266))</f>
        <v/>
      </c>
      <c r="N266" s="15" t="str">
        <f>IF(H266="","",IF(L266="SI",H266*(1+'INPUTS Y LISTAS'!$B$15),'Modelo Estadistico'!H266))</f>
        <v/>
      </c>
      <c r="O266" s="15" t="str">
        <f>IF(I266="","",IF(L266="SI",I266*(1+'INPUTS Y LISTAS'!$B$15),'Modelo Estadistico'!I266))</f>
        <v/>
      </c>
      <c r="P266" s="15" t="str">
        <f>IF(J266="","",IF(L266="SI",J266*(1+'INPUTS Y LISTAS'!$B$15),'Modelo Estadistico'!J266))</f>
        <v/>
      </c>
      <c r="Q266" s="72"/>
      <c r="R266" s="29" t="str">
        <f t="shared" si="108"/>
        <v/>
      </c>
      <c r="S266" s="15" t="str">
        <f t="shared" si="109"/>
        <v/>
      </c>
      <c r="T266" s="15" t="str">
        <f t="shared" si="134"/>
        <v/>
      </c>
      <c r="U266" s="30" t="str">
        <f t="shared" si="135"/>
        <v/>
      </c>
      <c r="V266" s="28" t="str">
        <f t="shared" si="110"/>
        <v/>
      </c>
      <c r="W266" s="16" t="str">
        <f t="shared" si="111"/>
        <v/>
      </c>
      <c r="X266" s="16" t="str">
        <f t="shared" si="112"/>
        <v/>
      </c>
      <c r="Y266" s="16" t="str">
        <f t="shared" si="113"/>
        <v/>
      </c>
      <c r="Z266" s="28" t="str">
        <f t="shared" si="114"/>
        <v/>
      </c>
      <c r="AA266" s="16" t="str">
        <f t="shared" si="115"/>
        <v/>
      </c>
      <c r="AB266" s="16" t="str">
        <f t="shared" si="116"/>
        <v/>
      </c>
      <c r="AC266" s="16" t="str">
        <f>IF(Y266="Incluir Cotización",#REF!,"")</f>
        <v/>
      </c>
      <c r="AD266" s="66" t="str">
        <f t="shared" si="117"/>
        <v/>
      </c>
      <c r="AE266" s="42" t="str">
        <f t="shared" si="118"/>
        <v/>
      </c>
      <c r="AF266" s="42" t="str">
        <f t="shared" si="119"/>
        <v/>
      </c>
      <c r="AG266" s="42" t="str">
        <f t="shared" si="120"/>
        <v/>
      </c>
      <c r="AH266" s="42" t="str">
        <f t="shared" si="121"/>
        <v/>
      </c>
      <c r="AI266" s="42" t="str">
        <f t="shared" si="122"/>
        <v/>
      </c>
      <c r="AJ266" s="65">
        <f t="shared" si="123"/>
        <v>0</v>
      </c>
      <c r="AK266" s="74"/>
      <c r="AL266" s="41">
        <f t="shared" si="136"/>
        <v>0</v>
      </c>
      <c r="AM266" s="39">
        <f t="shared" si="137"/>
        <v>0</v>
      </c>
      <c r="AN266" s="40">
        <f t="shared" si="138"/>
        <v>0</v>
      </c>
      <c r="AO266" s="134">
        <f t="shared" si="139"/>
        <v>0</v>
      </c>
      <c r="AP266" s="17"/>
      <c r="AQ266" s="129"/>
      <c r="AR266" s="130">
        <f t="shared" si="124"/>
        <v>0</v>
      </c>
      <c r="AS266" s="134">
        <f t="shared" si="125"/>
        <v>0</v>
      </c>
      <c r="AT266" s="131">
        <f>+IF($I$7="SI",'INPUTS Y LISTAS'!$B$31,0)</f>
        <v>0</v>
      </c>
      <c r="AU266" s="132"/>
      <c r="AV266" s="130">
        <f t="shared" si="126"/>
        <v>0</v>
      </c>
      <c r="AW266" s="134">
        <f t="shared" si="127"/>
        <v>0</v>
      </c>
      <c r="AX266" s="131">
        <f>+IF($I$7="SI",'INPUTS Y LISTAS'!$B$32,0)</f>
        <v>0</v>
      </c>
      <c r="AY266" s="132"/>
      <c r="AZ266" s="130">
        <f t="shared" si="128"/>
        <v>0</v>
      </c>
      <c r="BA266" s="134">
        <f t="shared" si="129"/>
        <v>0</v>
      </c>
      <c r="BB266" s="131">
        <f>+IF($I$7="SI",'INPUTS Y LISTAS'!$B$33,0)</f>
        <v>0</v>
      </c>
      <c r="BC266" s="132"/>
      <c r="BD266" s="130">
        <f t="shared" si="130"/>
        <v>0</v>
      </c>
      <c r="BE266" s="134">
        <f t="shared" si="131"/>
        <v>0</v>
      </c>
      <c r="BF266" s="136">
        <f t="shared" si="132"/>
        <v>0</v>
      </c>
    </row>
    <row r="267" spans="3:58" ht="15.75" outlineLevel="2" x14ac:dyDescent="0.2">
      <c r="C267" s="14">
        <f t="shared" si="133"/>
        <v>253</v>
      </c>
      <c r="D267" s="73"/>
      <c r="E267" s="69"/>
      <c r="F267" s="70"/>
      <c r="G267" s="71"/>
      <c r="H267" s="71"/>
      <c r="I267" s="71"/>
      <c r="J267" s="71"/>
      <c r="K267" s="72"/>
      <c r="L267" s="86"/>
      <c r="M267" s="15" t="str">
        <f>IF(G267="","",IF(L267="SI",G267*(1+'INPUTS Y LISTAS'!$B$15),'Modelo Estadistico'!G267))</f>
        <v/>
      </c>
      <c r="N267" s="15" t="str">
        <f>IF(H267="","",IF(L267="SI",H267*(1+'INPUTS Y LISTAS'!$B$15),'Modelo Estadistico'!H267))</f>
        <v/>
      </c>
      <c r="O267" s="15" t="str">
        <f>IF(I267="","",IF(L267="SI",I267*(1+'INPUTS Y LISTAS'!$B$15),'Modelo Estadistico'!I267))</f>
        <v/>
      </c>
      <c r="P267" s="15" t="str">
        <f>IF(J267="","",IF(L267="SI",J267*(1+'INPUTS Y LISTAS'!$B$15),'Modelo Estadistico'!J267))</f>
        <v/>
      </c>
      <c r="Q267" s="72"/>
      <c r="R267" s="29" t="str">
        <f t="shared" si="108"/>
        <v/>
      </c>
      <c r="S267" s="15" t="str">
        <f t="shared" si="109"/>
        <v/>
      </c>
      <c r="T267" s="15" t="str">
        <f t="shared" si="134"/>
        <v/>
      </c>
      <c r="U267" s="30" t="str">
        <f t="shared" si="135"/>
        <v/>
      </c>
      <c r="V267" s="28" t="str">
        <f t="shared" si="110"/>
        <v/>
      </c>
      <c r="W267" s="16" t="str">
        <f t="shared" si="111"/>
        <v/>
      </c>
      <c r="X267" s="16" t="str">
        <f t="shared" si="112"/>
        <v/>
      </c>
      <c r="Y267" s="16" t="str">
        <f t="shared" si="113"/>
        <v/>
      </c>
      <c r="Z267" s="28" t="str">
        <f t="shared" si="114"/>
        <v/>
      </c>
      <c r="AA267" s="16" t="str">
        <f t="shared" si="115"/>
        <v/>
      </c>
      <c r="AB267" s="16" t="str">
        <f t="shared" si="116"/>
        <v/>
      </c>
      <c r="AC267" s="16" t="str">
        <f>IF(Y267="Incluir Cotización",#REF!,"")</f>
        <v/>
      </c>
      <c r="AD267" s="66" t="str">
        <f t="shared" si="117"/>
        <v/>
      </c>
      <c r="AE267" s="42" t="str">
        <f t="shared" si="118"/>
        <v/>
      </c>
      <c r="AF267" s="42" t="str">
        <f t="shared" si="119"/>
        <v/>
      </c>
      <c r="AG267" s="42" t="str">
        <f t="shared" si="120"/>
        <v/>
      </c>
      <c r="AH267" s="42" t="str">
        <f t="shared" si="121"/>
        <v/>
      </c>
      <c r="AI267" s="42" t="str">
        <f t="shared" si="122"/>
        <v/>
      </c>
      <c r="AJ267" s="65">
        <f t="shared" si="123"/>
        <v>0</v>
      </c>
      <c r="AK267" s="74"/>
      <c r="AL267" s="41">
        <f t="shared" si="136"/>
        <v>0</v>
      </c>
      <c r="AM267" s="39">
        <f t="shared" si="137"/>
        <v>0</v>
      </c>
      <c r="AN267" s="40">
        <f t="shared" si="138"/>
        <v>0</v>
      </c>
      <c r="AO267" s="134">
        <f t="shared" si="139"/>
        <v>0</v>
      </c>
      <c r="AP267" s="17"/>
      <c r="AQ267" s="129"/>
      <c r="AR267" s="130">
        <f t="shared" si="124"/>
        <v>0</v>
      </c>
      <c r="AS267" s="134">
        <f t="shared" si="125"/>
        <v>0</v>
      </c>
      <c r="AT267" s="131">
        <f>+IF($I$7="SI",'INPUTS Y LISTAS'!$B$31,0)</f>
        <v>0</v>
      </c>
      <c r="AU267" s="132"/>
      <c r="AV267" s="130">
        <f t="shared" si="126"/>
        <v>0</v>
      </c>
      <c r="AW267" s="134">
        <f t="shared" si="127"/>
        <v>0</v>
      </c>
      <c r="AX267" s="131">
        <f>+IF($I$7="SI",'INPUTS Y LISTAS'!$B$32,0)</f>
        <v>0</v>
      </c>
      <c r="AY267" s="132"/>
      <c r="AZ267" s="130">
        <f t="shared" si="128"/>
        <v>0</v>
      </c>
      <c r="BA267" s="134">
        <f t="shared" si="129"/>
        <v>0</v>
      </c>
      <c r="BB267" s="131">
        <f>+IF($I$7="SI",'INPUTS Y LISTAS'!$B$33,0)</f>
        <v>0</v>
      </c>
      <c r="BC267" s="132"/>
      <c r="BD267" s="130">
        <f t="shared" si="130"/>
        <v>0</v>
      </c>
      <c r="BE267" s="134">
        <f t="shared" si="131"/>
        <v>0</v>
      </c>
      <c r="BF267" s="136">
        <f t="shared" si="132"/>
        <v>0</v>
      </c>
    </row>
    <row r="268" spans="3:58" ht="15.75" outlineLevel="2" x14ac:dyDescent="0.2">
      <c r="C268" s="14">
        <f t="shared" si="133"/>
        <v>254</v>
      </c>
      <c r="D268" s="73"/>
      <c r="E268" s="69"/>
      <c r="F268" s="70"/>
      <c r="G268" s="71"/>
      <c r="H268" s="71"/>
      <c r="I268" s="71"/>
      <c r="J268" s="71"/>
      <c r="K268" s="72"/>
      <c r="L268" s="86"/>
      <c r="M268" s="15" t="str">
        <f>IF(G268="","",IF(L268="SI",G268*(1+'INPUTS Y LISTAS'!$B$15),'Modelo Estadistico'!G268))</f>
        <v/>
      </c>
      <c r="N268" s="15" t="str">
        <f>IF(H268="","",IF(L268="SI",H268*(1+'INPUTS Y LISTAS'!$B$15),'Modelo Estadistico'!H268))</f>
        <v/>
      </c>
      <c r="O268" s="15" t="str">
        <f>IF(I268="","",IF(L268="SI",I268*(1+'INPUTS Y LISTAS'!$B$15),'Modelo Estadistico'!I268))</f>
        <v/>
      </c>
      <c r="P268" s="15" t="str">
        <f>IF(J268="","",IF(L268="SI",J268*(1+'INPUTS Y LISTAS'!$B$15),'Modelo Estadistico'!J268))</f>
        <v/>
      </c>
      <c r="Q268" s="72"/>
      <c r="R268" s="29" t="str">
        <f t="shared" si="108"/>
        <v/>
      </c>
      <c r="S268" s="15" t="str">
        <f t="shared" si="109"/>
        <v/>
      </c>
      <c r="T268" s="15" t="str">
        <f t="shared" si="134"/>
        <v/>
      </c>
      <c r="U268" s="30" t="str">
        <f t="shared" si="135"/>
        <v/>
      </c>
      <c r="V268" s="28" t="str">
        <f t="shared" si="110"/>
        <v/>
      </c>
      <c r="W268" s="16" t="str">
        <f t="shared" si="111"/>
        <v/>
      </c>
      <c r="X268" s="16" t="str">
        <f t="shared" si="112"/>
        <v/>
      </c>
      <c r="Y268" s="16" t="str">
        <f t="shared" si="113"/>
        <v/>
      </c>
      <c r="Z268" s="28" t="str">
        <f t="shared" si="114"/>
        <v/>
      </c>
      <c r="AA268" s="16" t="str">
        <f t="shared" si="115"/>
        <v/>
      </c>
      <c r="AB268" s="16" t="str">
        <f t="shared" si="116"/>
        <v/>
      </c>
      <c r="AC268" s="16" t="str">
        <f>IF(Y268="Incluir Cotización",#REF!,"")</f>
        <v/>
      </c>
      <c r="AD268" s="66" t="str">
        <f t="shared" si="117"/>
        <v/>
      </c>
      <c r="AE268" s="42" t="str">
        <f t="shared" si="118"/>
        <v/>
      </c>
      <c r="AF268" s="42" t="str">
        <f t="shared" si="119"/>
        <v/>
      </c>
      <c r="AG268" s="42" t="str">
        <f t="shared" si="120"/>
        <v/>
      </c>
      <c r="AH268" s="42" t="str">
        <f t="shared" si="121"/>
        <v/>
      </c>
      <c r="AI268" s="42" t="str">
        <f t="shared" si="122"/>
        <v/>
      </c>
      <c r="AJ268" s="65">
        <f t="shared" si="123"/>
        <v>0</v>
      </c>
      <c r="AK268" s="74"/>
      <c r="AL268" s="41">
        <f t="shared" si="136"/>
        <v>0</v>
      </c>
      <c r="AM268" s="39">
        <f t="shared" si="137"/>
        <v>0</v>
      </c>
      <c r="AN268" s="40">
        <f t="shared" si="138"/>
        <v>0</v>
      </c>
      <c r="AO268" s="134">
        <f t="shared" si="139"/>
        <v>0</v>
      </c>
      <c r="AP268" s="17"/>
      <c r="AQ268" s="129"/>
      <c r="AR268" s="130">
        <f t="shared" si="124"/>
        <v>0</v>
      </c>
      <c r="AS268" s="134">
        <f t="shared" si="125"/>
        <v>0</v>
      </c>
      <c r="AT268" s="131">
        <f>+IF($I$7="SI",'INPUTS Y LISTAS'!$B$31,0)</f>
        <v>0</v>
      </c>
      <c r="AU268" s="132"/>
      <c r="AV268" s="130">
        <f t="shared" si="126"/>
        <v>0</v>
      </c>
      <c r="AW268" s="134">
        <f t="shared" si="127"/>
        <v>0</v>
      </c>
      <c r="AX268" s="131">
        <f>+IF($I$7="SI",'INPUTS Y LISTAS'!$B$32,0)</f>
        <v>0</v>
      </c>
      <c r="AY268" s="132"/>
      <c r="AZ268" s="130">
        <f t="shared" si="128"/>
        <v>0</v>
      </c>
      <c r="BA268" s="134">
        <f t="shared" si="129"/>
        <v>0</v>
      </c>
      <c r="BB268" s="131">
        <f>+IF($I$7="SI",'INPUTS Y LISTAS'!$B$33,0)</f>
        <v>0</v>
      </c>
      <c r="BC268" s="132"/>
      <c r="BD268" s="130">
        <f t="shared" si="130"/>
        <v>0</v>
      </c>
      <c r="BE268" s="134">
        <f t="shared" si="131"/>
        <v>0</v>
      </c>
      <c r="BF268" s="136">
        <f t="shared" si="132"/>
        <v>0</v>
      </c>
    </row>
    <row r="269" spans="3:58" ht="15.75" outlineLevel="2" x14ac:dyDescent="0.2">
      <c r="C269" s="14">
        <f t="shared" si="133"/>
        <v>255</v>
      </c>
      <c r="D269" s="73"/>
      <c r="E269" s="69"/>
      <c r="F269" s="70"/>
      <c r="G269" s="71"/>
      <c r="H269" s="71"/>
      <c r="I269" s="71"/>
      <c r="J269" s="71"/>
      <c r="K269" s="72"/>
      <c r="L269" s="86"/>
      <c r="M269" s="15" t="str">
        <f>IF(G269="","",IF(L269="SI",G269*(1+'INPUTS Y LISTAS'!$B$15),'Modelo Estadistico'!G269))</f>
        <v/>
      </c>
      <c r="N269" s="15" t="str">
        <f>IF(H269="","",IF(L269="SI",H269*(1+'INPUTS Y LISTAS'!$B$15),'Modelo Estadistico'!H269))</f>
        <v/>
      </c>
      <c r="O269" s="15" t="str">
        <f>IF(I269="","",IF(L269="SI",I269*(1+'INPUTS Y LISTAS'!$B$15),'Modelo Estadistico'!I269))</f>
        <v/>
      </c>
      <c r="P269" s="15" t="str">
        <f>IF(J269="","",IF(L269="SI",J269*(1+'INPUTS Y LISTAS'!$B$15),'Modelo Estadistico'!J269))</f>
        <v/>
      </c>
      <c r="Q269" s="72"/>
      <c r="R269" s="29" t="str">
        <f t="shared" si="108"/>
        <v/>
      </c>
      <c r="S269" s="15" t="str">
        <f t="shared" si="109"/>
        <v/>
      </c>
      <c r="T269" s="15" t="str">
        <f t="shared" si="134"/>
        <v/>
      </c>
      <c r="U269" s="30" t="str">
        <f t="shared" si="135"/>
        <v/>
      </c>
      <c r="V269" s="28" t="str">
        <f t="shared" si="110"/>
        <v/>
      </c>
      <c r="W269" s="16" t="str">
        <f t="shared" si="111"/>
        <v/>
      </c>
      <c r="X269" s="16" t="str">
        <f t="shared" si="112"/>
        <v/>
      </c>
      <c r="Y269" s="16" t="str">
        <f t="shared" si="113"/>
        <v/>
      </c>
      <c r="Z269" s="28" t="str">
        <f t="shared" si="114"/>
        <v/>
      </c>
      <c r="AA269" s="16" t="str">
        <f t="shared" si="115"/>
        <v/>
      </c>
      <c r="AB269" s="16" t="str">
        <f t="shared" si="116"/>
        <v/>
      </c>
      <c r="AC269" s="16" t="str">
        <f>IF(Y269="Incluir Cotización",#REF!,"")</f>
        <v/>
      </c>
      <c r="AD269" s="66" t="str">
        <f t="shared" si="117"/>
        <v/>
      </c>
      <c r="AE269" s="42" t="str">
        <f t="shared" si="118"/>
        <v/>
      </c>
      <c r="AF269" s="42" t="str">
        <f t="shared" si="119"/>
        <v/>
      </c>
      <c r="AG269" s="42" t="str">
        <f t="shared" si="120"/>
        <v/>
      </c>
      <c r="AH269" s="42" t="str">
        <f t="shared" si="121"/>
        <v/>
      </c>
      <c r="AI269" s="42" t="str">
        <f t="shared" si="122"/>
        <v/>
      </c>
      <c r="AJ269" s="65">
        <f t="shared" si="123"/>
        <v>0</v>
      </c>
      <c r="AK269" s="74"/>
      <c r="AL269" s="41">
        <f t="shared" si="136"/>
        <v>0</v>
      </c>
      <c r="AM269" s="39">
        <f t="shared" si="137"/>
        <v>0</v>
      </c>
      <c r="AN269" s="40">
        <f t="shared" si="138"/>
        <v>0</v>
      </c>
      <c r="AO269" s="134">
        <f t="shared" si="139"/>
        <v>0</v>
      </c>
      <c r="AP269" s="17"/>
      <c r="AQ269" s="129"/>
      <c r="AR269" s="130">
        <f t="shared" si="124"/>
        <v>0</v>
      </c>
      <c r="AS269" s="134">
        <f t="shared" si="125"/>
        <v>0</v>
      </c>
      <c r="AT269" s="131">
        <f>+IF($I$7="SI",'INPUTS Y LISTAS'!$B$31,0)</f>
        <v>0</v>
      </c>
      <c r="AU269" s="132"/>
      <c r="AV269" s="130">
        <f t="shared" si="126"/>
        <v>0</v>
      </c>
      <c r="AW269" s="134">
        <f t="shared" si="127"/>
        <v>0</v>
      </c>
      <c r="AX269" s="131">
        <f>+IF($I$7="SI",'INPUTS Y LISTAS'!$B$32,0)</f>
        <v>0</v>
      </c>
      <c r="AY269" s="132"/>
      <c r="AZ269" s="130">
        <f t="shared" si="128"/>
        <v>0</v>
      </c>
      <c r="BA269" s="134">
        <f t="shared" si="129"/>
        <v>0</v>
      </c>
      <c r="BB269" s="131">
        <f>+IF($I$7="SI",'INPUTS Y LISTAS'!$B$33,0)</f>
        <v>0</v>
      </c>
      <c r="BC269" s="132"/>
      <c r="BD269" s="130">
        <f t="shared" si="130"/>
        <v>0</v>
      </c>
      <c r="BE269" s="134">
        <f t="shared" si="131"/>
        <v>0</v>
      </c>
      <c r="BF269" s="136">
        <f t="shared" si="132"/>
        <v>0</v>
      </c>
    </row>
    <row r="270" spans="3:58" ht="15.75" outlineLevel="2" x14ac:dyDescent="0.2">
      <c r="C270" s="14">
        <f t="shared" si="133"/>
        <v>256</v>
      </c>
      <c r="D270" s="73"/>
      <c r="E270" s="69"/>
      <c r="F270" s="70"/>
      <c r="G270" s="71"/>
      <c r="H270" s="71"/>
      <c r="I270" s="71"/>
      <c r="J270" s="71"/>
      <c r="K270" s="72"/>
      <c r="L270" s="86"/>
      <c r="M270" s="15" t="str">
        <f>IF(G270="","",IF(L270="SI",G270*(1+'INPUTS Y LISTAS'!$B$15),'Modelo Estadistico'!G270))</f>
        <v/>
      </c>
      <c r="N270" s="15" t="str">
        <f>IF(H270="","",IF(L270="SI",H270*(1+'INPUTS Y LISTAS'!$B$15),'Modelo Estadistico'!H270))</f>
        <v/>
      </c>
      <c r="O270" s="15" t="str">
        <f>IF(I270="","",IF(L270="SI",I270*(1+'INPUTS Y LISTAS'!$B$15),'Modelo Estadistico'!I270))</f>
        <v/>
      </c>
      <c r="P270" s="15" t="str">
        <f>IF(J270="","",IF(L270="SI",J270*(1+'INPUTS Y LISTAS'!$B$15),'Modelo Estadistico'!J270))</f>
        <v/>
      </c>
      <c r="Q270" s="72"/>
      <c r="R270" s="29" t="str">
        <f t="shared" si="108"/>
        <v/>
      </c>
      <c r="S270" s="15" t="str">
        <f t="shared" si="109"/>
        <v/>
      </c>
      <c r="T270" s="15" t="str">
        <f t="shared" si="134"/>
        <v/>
      </c>
      <c r="U270" s="30" t="str">
        <f t="shared" si="135"/>
        <v/>
      </c>
      <c r="V270" s="28" t="str">
        <f t="shared" si="110"/>
        <v/>
      </c>
      <c r="W270" s="16" t="str">
        <f t="shared" si="111"/>
        <v/>
      </c>
      <c r="X270" s="16" t="str">
        <f t="shared" si="112"/>
        <v/>
      </c>
      <c r="Y270" s="16" t="str">
        <f t="shared" si="113"/>
        <v/>
      </c>
      <c r="Z270" s="28" t="str">
        <f t="shared" si="114"/>
        <v/>
      </c>
      <c r="AA270" s="16" t="str">
        <f t="shared" si="115"/>
        <v/>
      </c>
      <c r="AB270" s="16" t="str">
        <f t="shared" si="116"/>
        <v/>
      </c>
      <c r="AC270" s="16" t="str">
        <f>IF(Y270="Incluir Cotización",#REF!,"")</f>
        <v/>
      </c>
      <c r="AD270" s="66" t="str">
        <f t="shared" si="117"/>
        <v/>
      </c>
      <c r="AE270" s="42" t="str">
        <f t="shared" si="118"/>
        <v/>
      </c>
      <c r="AF270" s="42" t="str">
        <f t="shared" si="119"/>
        <v/>
      </c>
      <c r="AG270" s="42" t="str">
        <f t="shared" si="120"/>
        <v/>
      </c>
      <c r="AH270" s="42" t="str">
        <f t="shared" si="121"/>
        <v/>
      </c>
      <c r="AI270" s="42" t="str">
        <f t="shared" si="122"/>
        <v/>
      </c>
      <c r="AJ270" s="65">
        <f t="shared" si="123"/>
        <v>0</v>
      </c>
      <c r="AK270" s="74"/>
      <c r="AL270" s="41">
        <f t="shared" si="136"/>
        <v>0</v>
      </c>
      <c r="AM270" s="39">
        <f t="shared" si="137"/>
        <v>0</v>
      </c>
      <c r="AN270" s="40">
        <f t="shared" si="138"/>
        <v>0</v>
      </c>
      <c r="AO270" s="134">
        <f t="shared" si="139"/>
        <v>0</v>
      </c>
      <c r="AP270" s="17"/>
      <c r="AQ270" s="129"/>
      <c r="AR270" s="130">
        <f t="shared" si="124"/>
        <v>0</v>
      </c>
      <c r="AS270" s="134">
        <f t="shared" si="125"/>
        <v>0</v>
      </c>
      <c r="AT270" s="131">
        <f>+IF($I$7="SI",'INPUTS Y LISTAS'!$B$31,0)</f>
        <v>0</v>
      </c>
      <c r="AU270" s="132"/>
      <c r="AV270" s="130">
        <f t="shared" si="126"/>
        <v>0</v>
      </c>
      <c r="AW270" s="134">
        <f t="shared" si="127"/>
        <v>0</v>
      </c>
      <c r="AX270" s="131">
        <f>+IF($I$7="SI",'INPUTS Y LISTAS'!$B$32,0)</f>
        <v>0</v>
      </c>
      <c r="AY270" s="132"/>
      <c r="AZ270" s="130">
        <f t="shared" si="128"/>
        <v>0</v>
      </c>
      <c r="BA270" s="134">
        <f t="shared" si="129"/>
        <v>0</v>
      </c>
      <c r="BB270" s="131">
        <f>+IF($I$7="SI",'INPUTS Y LISTAS'!$B$33,0)</f>
        <v>0</v>
      </c>
      <c r="BC270" s="132"/>
      <c r="BD270" s="130">
        <f t="shared" si="130"/>
        <v>0</v>
      </c>
      <c r="BE270" s="134">
        <f t="shared" si="131"/>
        <v>0</v>
      </c>
      <c r="BF270" s="136">
        <f t="shared" si="132"/>
        <v>0</v>
      </c>
    </row>
    <row r="271" spans="3:58" ht="15.75" outlineLevel="2" x14ac:dyDescent="0.2">
      <c r="C271" s="14">
        <f t="shared" si="133"/>
        <v>257</v>
      </c>
      <c r="D271" s="73"/>
      <c r="E271" s="69"/>
      <c r="F271" s="70"/>
      <c r="G271" s="71"/>
      <c r="H271" s="71"/>
      <c r="I271" s="71"/>
      <c r="J271" s="71"/>
      <c r="K271" s="72"/>
      <c r="L271" s="86"/>
      <c r="M271" s="15" t="str">
        <f>IF(G271="","",IF(L271="SI",G271*(1+'INPUTS Y LISTAS'!$B$15),'Modelo Estadistico'!G271))</f>
        <v/>
      </c>
      <c r="N271" s="15" t="str">
        <f>IF(H271="","",IF(L271="SI",H271*(1+'INPUTS Y LISTAS'!$B$15),'Modelo Estadistico'!H271))</f>
        <v/>
      </c>
      <c r="O271" s="15" t="str">
        <f>IF(I271="","",IF(L271="SI",I271*(1+'INPUTS Y LISTAS'!$B$15),'Modelo Estadistico'!I271))</f>
        <v/>
      </c>
      <c r="P271" s="15" t="str">
        <f>IF(J271="","",IF(L271="SI",J271*(1+'INPUTS Y LISTAS'!$B$15),'Modelo Estadistico'!J271))</f>
        <v/>
      </c>
      <c r="Q271" s="72"/>
      <c r="R271" s="29" t="str">
        <f t="shared" ref="R271:R334" si="140">IFERROR(AVERAGE(M271:P271),"")</f>
        <v/>
      </c>
      <c r="S271" s="15" t="str">
        <f t="shared" ref="S271:S334" si="141">IFERROR(STDEV(M271:P271),"")</f>
        <v/>
      </c>
      <c r="T271" s="15" t="str">
        <f t="shared" si="134"/>
        <v/>
      </c>
      <c r="U271" s="30" t="str">
        <f t="shared" si="135"/>
        <v/>
      </c>
      <c r="V271" s="28" t="str">
        <f t="shared" ref="V271:V334" si="142">IF(M271="","",IF(COUNT($M271:$P271)=1,"Incluir Cotización",IF(OR(M271&lt;$T271,M271&gt;$U271),"Excluir Cotización","Incluir Cotización")))</f>
        <v/>
      </c>
      <c r="W271" s="16" t="str">
        <f t="shared" ref="W271:W334" si="143">IF(N271="","",IF(COUNT($M271:$P271)=1,"Incluir Cotización",IF(OR(N271&lt;$T271,N271&gt;$U271),"Excluir Cotización","Incluir Cotización")))</f>
        <v/>
      </c>
      <c r="X271" s="16" t="str">
        <f t="shared" ref="X271:X334" si="144">IF(O271="","",IF(COUNT($M271:$P271)=1,"Incluir Cotización",IF(OR(O271&lt;$T271,O271&gt;$U271),"Excluir Cotización","Incluir Cotización")))</f>
        <v/>
      </c>
      <c r="Y271" s="16" t="str">
        <f t="shared" ref="Y271:Y334" si="145">IF(P271="","",IF(COUNT($M271:$P271)=1,"Incluir Cotización",IF(OR(P271&lt;$T271,P271&gt;$U271),"Excluir Cotización","Incluir Cotización")))</f>
        <v/>
      </c>
      <c r="Z271" s="28" t="str">
        <f t="shared" ref="Z271:Z334" si="146">IF(V271="Incluir Cotización",$M271,"")</f>
        <v/>
      </c>
      <c r="AA271" s="16" t="str">
        <f t="shared" ref="AA271:AA334" si="147">IF(W271="Incluir Cotización",$N271,"")</f>
        <v/>
      </c>
      <c r="AB271" s="16" t="str">
        <f t="shared" ref="AB271:AB334" si="148">IF(X271="Incluir Cotización",$O271,"")</f>
        <v/>
      </c>
      <c r="AC271" s="16" t="str">
        <f>IF(Y271="Incluir Cotización",#REF!,"")</f>
        <v/>
      </c>
      <c r="AD271" s="66" t="str">
        <f t="shared" ref="AD271:AD334" si="149">IFERROR(AVERAGE(M271:P271),"")</f>
        <v/>
      </c>
      <c r="AE271" s="42" t="str">
        <f t="shared" ref="AE271:AE334" si="150">IFERROR(AVERAGE(Z271:AC271),"")</f>
        <v/>
      </c>
      <c r="AF271" s="42" t="str">
        <f t="shared" ref="AF271:AF334" si="151">IFERROR(MEDIAN(Z271:AC271),"")</f>
        <v/>
      </c>
      <c r="AG271" s="42" t="str">
        <f t="shared" ref="AG271:AG334" si="152">IFERROR(GEOMEAN(Z271:AC271),"")</f>
        <v/>
      </c>
      <c r="AH271" s="42" t="str">
        <f t="shared" ref="AH271:AH334" si="153">IFERROR(TRIMMEAN(Z271:AC271,$AH$10),"")</f>
        <v/>
      </c>
      <c r="AI271" s="42" t="str">
        <f t="shared" ref="AI271:AI334" si="154">IFERROR(HARMEAN(Z271:AC271),"")</f>
        <v/>
      </c>
      <c r="AJ271" s="65">
        <f t="shared" si="123"/>
        <v>0</v>
      </c>
      <c r="AK271" s="74"/>
      <c r="AL271" s="41">
        <f t="shared" si="136"/>
        <v>0</v>
      </c>
      <c r="AM271" s="39">
        <f t="shared" si="137"/>
        <v>0</v>
      </c>
      <c r="AN271" s="40">
        <f t="shared" si="138"/>
        <v>0</v>
      </c>
      <c r="AO271" s="134">
        <f t="shared" si="139"/>
        <v>0</v>
      </c>
      <c r="AP271" s="17"/>
      <c r="AQ271" s="129"/>
      <c r="AR271" s="130">
        <f t="shared" si="124"/>
        <v>0</v>
      </c>
      <c r="AS271" s="134">
        <f t="shared" si="125"/>
        <v>0</v>
      </c>
      <c r="AT271" s="131">
        <f>+IF($I$7="SI",'INPUTS Y LISTAS'!$B$31,0)</f>
        <v>0</v>
      </c>
      <c r="AU271" s="132"/>
      <c r="AV271" s="130">
        <f t="shared" si="126"/>
        <v>0</v>
      </c>
      <c r="AW271" s="134">
        <f t="shared" si="127"/>
        <v>0</v>
      </c>
      <c r="AX271" s="131">
        <f>+IF($I$7="SI",'INPUTS Y LISTAS'!$B$32,0)</f>
        <v>0</v>
      </c>
      <c r="AY271" s="132"/>
      <c r="AZ271" s="130">
        <f t="shared" si="128"/>
        <v>0</v>
      </c>
      <c r="BA271" s="134">
        <f t="shared" si="129"/>
        <v>0</v>
      </c>
      <c r="BB271" s="131">
        <f>+IF($I$7="SI",'INPUTS Y LISTAS'!$B$33,0)</f>
        <v>0</v>
      </c>
      <c r="BC271" s="132"/>
      <c r="BD271" s="130">
        <f t="shared" si="130"/>
        <v>0</v>
      </c>
      <c r="BE271" s="134">
        <f t="shared" si="131"/>
        <v>0</v>
      </c>
      <c r="BF271" s="136">
        <f t="shared" si="132"/>
        <v>0</v>
      </c>
    </row>
    <row r="272" spans="3:58" ht="15.75" outlineLevel="2" x14ac:dyDescent="0.2">
      <c r="C272" s="14">
        <f t="shared" si="133"/>
        <v>258</v>
      </c>
      <c r="D272" s="73"/>
      <c r="E272" s="69"/>
      <c r="F272" s="70"/>
      <c r="G272" s="71"/>
      <c r="H272" s="71"/>
      <c r="I272" s="71"/>
      <c r="J272" s="71"/>
      <c r="K272" s="72"/>
      <c r="L272" s="86"/>
      <c r="M272" s="15" t="str">
        <f>IF(G272="","",IF(L272="SI",G272*(1+'INPUTS Y LISTAS'!$B$15),'Modelo Estadistico'!G272))</f>
        <v/>
      </c>
      <c r="N272" s="15" t="str">
        <f>IF(H272="","",IF(L272="SI",H272*(1+'INPUTS Y LISTAS'!$B$15),'Modelo Estadistico'!H272))</f>
        <v/>
      </c>
      <c r="O272" s="15" t="str">
        <f>IF(I272="","",IF(L272="SI",I272*(1+'INPUTS Y LISTAS'!$B$15),'Modelo Estadistico'!I272))</f>
        <v/>
      </c>
      <c r="P272" s="15" t="str">
        <f>IF(J272="","",IF(L272="SI",J272*(1+'INPUTS Y LISTAS'!$B$15),'Modelo Estadistico'!J272))</f>
        <v/>
      </c>
      <c r="Q272" s="72"/>
      <c r="R272" s="29" t="str">
        <f t="shared" si="140"/>
        <v/>
      </c>
      <c r="S272" s="15" t="str">
        <f t="shared" si="141"/>
        <v/>
      </c>
      <c r="T272" s="15" t="str">
        <f t="shared" si="134"/>
        <v/>
      </c>
      <c r="U272" s="30" t="str">
        <f t="shared" si="135"/>
        <v/>
      </c>
      <c r="V272" s="28" t="str">
        <f t="shared" si="142"/>
        <v/>
      </c>
      <c r="W272" s="16" t="str">
        <f t="shared" si="143"/>
        <v/>
      </c>
      <c r="X272" s="16" t="str">
        <f t="shared" si="144"/>
        <v/>
      </c>
      <c r="Y272" s="16" t="str">
        <f t="shared" si="145"/>
        <v/>
      </c>
      <c r="Z272" s="28" t="str">
        <f t="shared" si="146"/>
        <v/>
      </c>
      <c r="AA272" s="16" t="str">
        <f t="shared" si="147"/>
        <v/>
      </c>
      <c r="AB272" s="16" t="str">
        <f t="shared" si="148"/>
        <v/>
      </c>
      <c r="AC272" s="16" t="str">
        <f>IF(Y272="Incluir Cotización",#REF!,"")</f>
        <v/>
      </c>
      <c r="AD272" s="66" t="str">
        <f t="shared" si="149"/>
        <v/>
      </c>
      <c r="AE272" s="42" t="str">
        <f t="shared" si="150"/>
        <v/>
      </c>
      <c r="AF272" s="42" t="str">
        <f t="shared" si="151"/>
        <v/>
      </c>
      <c r="AG272" s="42" t="str">
        <f t="shared" si="152"/>
        <v/>
      </c>
      <c r="AH272" s="42" t="str">
        <f t="shared" si="153"/>
        <v/>
      </c>
      <c r="AI272" s="42" t="str">
        <f t="shared" si="154"/>
        <v/>
      </c>
      <c r="AJ272" s="65">
        <f t="shared" ref="AJ272:AJ335" si="155">IFERROR(MIN(AE272:AG272),0)</f>
        <v>0</v>
      </c>
      <c r="AK272" s="74"/>
      <c r="AL272" s="41">
        <f t="shared" si="136"/>
        <v>0</v>
      </c>
      <c r="AM272" s="39">
        <f t="shared" si="137"/>
        <v>0</v>
      </c>
      <c r="AN272" s="40">
        <f t="shared" si="138"/>
        <v>0</v>
      </c>
      <c r="AO272" s="134">
        <f t="shared" si="139"/>
        <v>0</v>
      </c>
      <c r="AP272" s="17"/>
      <c r="AQ272" s="129"/>
      <c r="AR272" s="130">
        <f t="shared" ref="AR272:AR335" si="156">+AJ272</f>
        <v>0</v>
      </c>
      <c r="AS272" s="134">
        <f t="shared" ref="AS272:AS335" si="157">+AR272*AQ272</f>
        <v>0</v>
      </c>
      <c r="AT272" s="131">
        <f>+IF($I$7="SI",'INPUTS Y LISTAS'!$B$31,0)</f>
        <v>0</v>
      </c>
      <c r="AU272" s="132"/>
      <c r="AV272" s="130">
        <f t="shared" ref="AV272:AV335" si="158">+AR272*(1+AT272)</f>
        <v>0</v>
      </c>
      <c r="AW272" s="134">
        <f t="shared" ref="AW272:AW335" si="159">+AV272*AU272</f>
        <v>0</v>
      </c>
      <c r="AX272" s="131">
        <f>+IF($I$7="SI",'INPUTS Y LISTAS'!$B$32,0)</f>
        <v>0</v>
      </c>
      <c r="AY272" s="132"/>
      <c r="AZ272" s="130">
        <f t="shared" ref="AZ272:AZ335" si="160">+AV272*(1+AX272)</f>
        <v>0</v>
      </c>
      <c r="BA272" s="134">
        <f t="shared" ref="BA272:BA335" si="161">+AZ272*AY272</f>
        <v>0</v>
      </c>
      <c r="BB272" s="131">
        <f>+IF($I$7="SI",'INPUTS Y LISTAS'!$B$33,0)</f>
        <v>0</v>
      </c>
      <c r="BC272" s="132"/>
      <c r="BD272" s="130">
        <f t="shared" ref="BD272:BD335" si="162">+AZ272*(1+BB272)</f>
        <v>0</v>
      </c>
      <c r="BE272" s="134">
        <f t="shared" ref="BE272:BE335" si="163">+BD272*BC272</f>
        <v>0</v>
      </c>
      <c r="BF272" s="136">
        <f t="shared" ref="BF272:BF335" si="164">+AS272+AW272+BA272+BE272</f>
        <v>0</v>
      </c>
    </row>
    <row r="273" spans="3:58" ht="15.75" outlineLevel="2" x14ac:dyDescent="0.2">
      <c r="C273" s="14">
        <f t="shared" si="133"/>
        <v>259</v>
      </c>
      <c r="D273" s="73"/>
      <c r="E273" s="69"/>
      <c r="F273" s="70"/>
      <c r="G273" s="71"/>
      <c r="H273" s="71"/>
      <c r="I273" s="71"/>
      <c r="J273" s="71"/>
      <c r="K273" s="72"/>
      <c r="L273" s="86"/>
      <c r="M273" s="15" t="str">
        <f>IF(G273="","",IF(L273="SI",G273*(1+'INPUTS Y LISTAS'!$B$15),'Modelo Estadistico'!G273))</f>
        <v/>
      </c>
      <c r="N273" s="15" t="str">
        <f>IF(H273="","",IF(L273="SI",H273*(1+'INPUTS Y LISTAS'!$B$15),'Modelo Estadistico'!H273))</f>
        <v/>
      </c>
      <c r="O273" s="15" t="str">
        <f>IF(I273="","",IF(L273="SI",I273*(1+'INPUTS Y LISTAS'!$B$15),'Modelo Estadistico'!I273))</f>
        <v/>
      </c>
      <c r="P273" s="15" t="str">
        <f>IF(J273="","",IF(L273="SI",J273*(1+'INPUTS Y LISTAS'!$B$15),'Modelo Estadistico'!J273))</f>
        <v/>
      </c>
      <c r="Q273" s="72"/>
      <c r="R273" s="29" t="str">
        <f t="shared" si="140"/>
        <v/>
      </c>
      <c r="S273" s="15" t="str">
        <f t="shared" si="141"/>
        <v/>
      </c>
      <c r="T273" s="15" t="str">
        <f t="shared" si="134"/>
        <v/>
      </c>
      <c r="U273" s="30" t="str">
        <f t="shared" si="135"/>
        <v/>
      </c>
      <c r="V273" s="28" t="str">
        <f t="shared" si="142"/>
        <v/>
      </c>
      <c r="W273" s="16" t="str">
        <f t="shared" si="143"/>
        <v/>
      </c>
      <c r="X273" s="16" t="str">
        <f t="shared" si="144"/>
        <v/>
      </c>
      <c r="Y273" s="16" t="str">
        <f t="shared" si="145"/>
        <v/>
      </c>
      <c r="Z273" s="28" t="str">
        <f t="shared" si="146"/>
        <v/>
      </c>
      <c r="AA273" s="16" t="str">
        <f t="shared" si="147"/>
        <v/>
      </c>
      <c r="AB273" s="16" t="str">
        <f t="shared" si="148"/>
        <v/>
      </c>
      <c r="AC273" s="16" t="str">
        <f>IF(Y273="Incluir Cotización",#REF!,"")</f>
        <v/>
      </c>
      <c r="AD273" s="66" t="str">
        <f t="shared" si="149"/>
        <v/>
      </c>
      <c r="AE273" s="42" t="str">
        <f t="shared" si="150"/>
        <v/>
      </c>
      <c r="AF273" s="42" t="str">
        <f t="shared" si="151"/>
        <v/>
      </c>
      <c r="AG273" s="42" t="str">
        <f t="shared" si="152"/>
        <v/>
      </c>
      <c r="AH273" s="42" t="str">
        <f t="shared" si="153"/>
        <v/>
      </c>
      <c r="AI273" s="42" t="str">
        <f t="shared" si="154"/>
        <v/>
      </c>
      <c r="AJ273" s="65">
        <f t="shared" si="155"/>
        <v>0</v>
      </c>
      <c r="AK273" s="74"/>
      <c r="AL273" s="41">
        <f t="shared" si="136"/>
        <v>0</v>
      </c>
      <c r="AM273" s="39">
        <f t="shared" si="137"/>
        <v>0</v>
      </c>
      <c r="AN273" s="40">
        <f t="shared" si="138"/>
        <v>0</v>
      </c>
      <c r="AO273" s="134">
        <f t="shared" si="139"/>
        <v>0</v>
      </c>
      <c r="AP273" s="17"/>
      <c r="AQ273" s="129"/>
      <c r="AR273" s="130">
        <f t="shared" si="156"/>
        <v>0</v>
      </c>
      <c r="AS273" s="134">
        <f t="shared" si="157"/>
        <v>0</v>
      </c>
      <c r="AT273" s="131">
        <f>+IF($I$7="SI",'INPUTS Y LISTAS'!$B$31,0)</f>
        <v>0</v>
      </c>
      <c r="AU273" s="132"/>
      <c r="AV273" s="130">
        <f t="shared" si="158"/>
        <v>0</v>
      </c>
      <c r="AW273" s="134">
        <f t="shared" si="159"/>
        <v>0</v>
      </c>
      <c r="AX273" s="131">
        <f>+IF($I$7="SI",'INPUTS Y LISTAS'!$B$32,0)</f>
        <v>0</v>
      </c>
      <c r="AY273" s="132"/>
      <c r="AZ273" s="130">
        <f t="shared" si="160"/>
        <v>0</v>
      </c>
      <c r="BA273" s="134">
        <f t="shared" si="161"/>
        <v>0</v>
      </c>
      <c r="BB273" s="131">
        <f>+IF($I$7="SI",'INPUTS Y LISTAS'!$B$33,0)</f>
        <v>0</v>
      </c>
      <c r="BC273" s="132"/>
      <c r="BD273" s="130">
        <f t="shared" si="162"/>
        <v>0</v>
      </c>
      <c r="BE273" s="134">
        <f t="shared" si="163"/>
        <v>0</v>
      </c>
      <c r="BF273" s="136">
        <f t="shared" si="164"/>
        <v>0</v>
      </c>
    </row>
    <row r="274" spans="3:58" ht="15.75" outlineLevel="2" x14ac:dyDescent="0.2">
      <c r="C274" s="14">
        <f t="shared" si="133"/>
        <v>260</v>
      </c>
      <c r="D274" s="73"/>
      <c r="E274" s="69"/>
      <c r="F274" s="70"/>
      <c r="G274" s="71"/>
      <c r="H274" s="71"/>
      <c r="I274" s="71"/>
      <c r="J274" s="71"/>
      <c r="K274" s="72"/>
      <c r="L274" s="86"/>
      <c r="M274" s="15" t="str">
        <f>IF(G274="","",IF(L274="SI",G274*(1+'INPUTS Y LISTAS'!$B$15),'Modelo Estadistico'!G274))</f>
        <v/>
      </c>
      <c r="N274" s="15" t="str">
        <f>IF(H274="","",IF(L274="SI",H274*(1+'INPUTS Y LISTAS'!$B$15),'Modelo Estadistico'!H274))</f>
        <v/>
      </c>
      <c r="O274" s="15" t="str">
        <f>IF(I274="","",IF(L274="SI",I274*(1+'INPUTS Y LISTAS'!$B$15),'Modelo Estadistico'!I274))</f>
        <v/>
      </c>
      <c r="P274" s="15" t="str">
        <f>IF(J274="","",IF(L274="SI",J274*(1+'INPUTS Y LISTAS'!$B$15),'Modelo Estadistico'!J274))</f>
        <v/>
      </c>
      <c r="Q274" s="72"/>
      <c r="R274" s="29" t="str">
        <f t="shared" si="140"/>
        <v/>
      </c>
      <c r="S274" s="15" t="str">
        <f t="shared" si="141"/>
        <v/>
      </c>
      <c r="T274" s="15" t="str">
        <f t="shared" si="134"/>
        <v/>
      </c>
      <c r="U274" s="30" t="str">
        <f t="shared" si="135"/>
        <v/>
      </c>
      <c r="V274" s="28" t="str">
        <f t="shared" si="142"/>
        <v/>
      </c>
      <c r="W274" s="16" t="str">
        <f t="shared" si="143"/>
        <v/>
      </c>
      <c r="X274" s="16" t="str">
        <f t="shared" si="144"/>
        <v/>
      </c>
      <c r="Y274" s="16" t="str">
        <f t="shared" si="145"/>
        <v/>
      </c>
      <c r="Z274" s="28" t="str">
        <f t="shared" si="146"/>
        <v/>
      </c>
      <c r="AA274" s="16" t="str">
        <f t="shared" si="147"/>
        <v/>
      </c>
      <c r="AB274" s="16" t="str">
        <f t="shared" si="148"/>
        <v/>
      </c>
      <c r="AC274" s="16" t="str">
        <f>IF(Y274="Incluir Cotización",#REF!,"")</f>
        <v/>
      </c>
      <c r="AD274" s="66" t="str">
        <f t="shared" si="149"/>
        <v/>
      </c>
      <c r="AE274" s="42" t="str">
        <f t="shared" si="150"/>
        <v/>
      </c>
      <c r="AF274" s="42" t="str">
        <f t="shared" si="151"/>
        <v/>
      </c>
      <c r="AG274" s="42" t="str">
        <f t="shared" si="152"/>
        <v/>
      </c>
      <c r="AH274" s="42" t="str">
        <f t="shared" si="153"/>
        <v/>
      </c>
      <c r="AI274" s="42" t="str">
        <f t="shared" si="154"/>
        <v/>
      </c>
      <c r="AJ274" s="65">
        <f t="shared" si="155"/>
        <v>0</v>
      </c>
      <c r="AK274" s="74"/>
      <c r="AL274" s="41">
        <f t="shared" si="136"/>
        <v>0</v>
      </c>
      <c r="AM274" s="39">
        <f t="shared" si="137"/>
        <v>0</v>
      </c>
      <c r="AN274" s="40">
        <f t="shared" si="138"/>
        <v>0</v>
      </c>
      <c r="AO274" s="134">
        <f t="shared" si="139"/>
        <v>0</v>
      </c>
      <c r="AP274" s="17"/>
      <c r="AQ274" s="129"/>
      <c r="AR274" s="130">
        <f t="shared" si="156"/>
        <v>0</v>
      </c>
      <c r="AS274" s="134">
        <f t="shared" si="157"/>
        <v>0</v>
      </c>
      <c r="AT274" s="131">
        <f>+IF($I$7="SI",'INPUTS Y LISTAS'!$B$31,0)</f>
        <v>0</v>
      </c>
      <c r="AU274" s="132"/>
      <c r="AV274" s="130">
        <f t="shared" si="158"/>
        <v>0</v>
      </c>
      <c r="AW274" s="134">
        <f t="shared" si="159"/>
        <v>0</v>
      </c>
      <c r="AX274" s="131">
        <f>+IF($I$7="SI",'INPUTS Y LISTAS'!$B$32,0)</f>
        <v>0</v>
      </c>
      <c r="AY274" s="132"/>
      <c r="AZ274" s="130">
        <f t="shared" si="160"/>
        <v>0</v>
      </c>
      <c r="BA274" s="134">
        <f t="shared" si="161"/>
        <v>0</v>
      </c>
      <c r="BB274" s="131">
        <f>+IF($I$7="SI",'INPUTS Y LISTAS'!$B$33,0)</f>
        <v>0</v>
      </c>
      <c r="BC274" s="132"/>
      <c r="BD274" s="130">
        <f t="shared" si="162"/>
        <v>0</v>
      </c>
      <c r="BE274" s="134">
        <f t="shared" si="163"/>
        <v>0</v>
      </c>
      <c r="BF274" s="136">
        <f t="shared" si="164"/>
        <v>0</v>
      </c>
    </row>
    <row r="275" spans="3:58" ht="15.75" outlineLevel="2" x14ac:dyDescent="0.2">
      <c r="C275" s="14">
        <f t="shared" si="133"/>
        <v>261</v>
      </c>
      <c r="D275" s="73"/>
      <c r="E275" s="69"/>
      <c r="F275" s="70"/>
      <c r="G275" s="71"/>
      <c r="H275" s="71"/>
      <c r="I275" s="71"/>
      <c r="J275" s="71"/>
      <c r="K275" s="72"/>
      <c r="L275" s="86"/>
      <c r="M275" s="15" t="str">
        <f>IF(G275="","",IF(L275="SI",G275*(1+'INPUTS Y LISTAS'!$B$15),'Modelo Estadistico'!G275))</f>
        <v/>
      </c>
      <c r="N275" s="15" t="str">
        <f>IF(H275="","",IF(L275="SI",H275*(1+'INPUTS Y LISTAS'!$B$15),'Modelo Estadistico'!H275))</f>
        <v/>
      </c>
      <c r="O275" s="15" t="str">
        <f>IF(I275="","",IF(L275="SI",I275*(1+'INPUTS Y LISTAS'!$B$15),'Modelo Estadistico'!I275))</f>
        <v/>
      </c>
      <c r="P275" s="15" t="str">
        <f>IF(J275="","",IF(L275="SI",J275*(1+'INPUTS Y LISTAS'!$B$15),'Modelo Estadistico'!J275))</f>
        <v/>
      </c>
      <c r="Q275" s="72"/>
      <c r="R275" s="29" t="str">
        <f t="shared" si="140"/>
        <v/>
      </c>
      <c r="S275" s="15" t="str">
        <f t="shared" si="141"/>
        <v/>
      </c>
      <c r="T275" s="15" t="str">
        <f t="shared" si="134"/>
        <v/>
      </c>
      <c r="U275" s="30" t="str">
        <f t="shared" si="135"/>
        <v/>
      </c>
      <c r="V275" s="28" t="str">
        <f t="shared" si="142"/>
        <v/>
      </c>
      <c r="W275" s="16" t="str">
        <f t="shared" si="143"/>
        <v/>
      </c>
      <c r="X275" s="16" t="str">
        <f t="shared" si="144"/>
        <v/>
      </c>
      <c r="Y275" s="16" t="str">
        <f t="shared" si="145"/>
        <v/>
      </c>
      <c r="Z275" s="28" t="str">
        <f t="shared" si="146"/>
        <v/>
      </c>
      <c r="AA275" s="16" t="str">
        <f t="shared" si="147"/>
        <v/>
      </c>
      <c r="AB275" s="16" t="str">
        <f t="shared" si="148"/>
        <v/>
      </c>
      <c r="AC275" s="16" t="str">
        <f>IF(Y275="Incluir Cotización",#REF!,"")</f>
        <v/>
      </c>
      <c r="AD275" s="66" t="str">
        <f t="shared" si="149"/>
        <v/>
      </c>
      <c r="AE275" s="42" t="str">
        <f t="shared" si="150"/>
        <v/>
      </c>
      <c r="AF275" s="42" t="str">
        <f t="shared" si="151"/>
        <v/>
      </c>
      <c r="AG275" s="42" t="str">
        <f t="shared" si="152"/>
        <v/>
      </c>
      <c r="AH275" s="42" t="str">
        <f t="shared" si="153"/>
        <v/>
      </c>
      <c r="AI275" s="42" t="str">
        <f t="shared" si="154"/>
        <v/>
      </c>
      <c r="AJ275" s="65">
        <f t="shared" si="155"/>
        <v>0</v>
      </c>
      <c r="AK275" s="74"/>
      <c r="AL275" s="41">
        <f t="shared" si="136"/>
        <v>0</v>
      </c>
      <c r="AM275" s="39">
        <f t="shared" si="137"/>
        <v>0</v>
      </c>
      <c r="AN275" s="40">
        <f t="shared" si="138"/>
        <v>0</v>
      </c>
      <c r="AO275" s="134">
        <f t="shared" si="139"/>
        <v>0</v>
      </c>
      <c r="AP275" s="17"/>
      <c r="AQ275" s="129"/>
      <c r="AR275" s="130">
        <f t="shared" si="156"/>
        <v>0</v>
      </c>
      <c r="AS275" s="134">
        <f t="shared" si="157"/>
        <v>0</v>
      </c>
      <c r="AT275" s="131">
        <f>+IF($I$7="SI",'INPUTS Y LISTAS'!$B$31,0)</f>
        <v>0</v>
      </c>
      <c r="AU275" s="132"/>
      <c r="AV275" s="130">
        <f t="shared" si="158"/>
        <v>0</v>
      </c>
      <c r="AW275" s="134">
        <f t="shared" si="159"/>
        <v>0</v>
      </c>
      <c r="AX275" s="131">
        <f>+IF($I$7="SI",'INPUTS Y LISTAS'!$B$32,0)</f>
        <v>0</v>
      </c>
      <c r="AY275" s="132"/>
      <c r="AZ275" s="130">
        <f t="shared" si="160"/>
        <v>0</v>
      </c>
      <c r="BA275" s="134">
        <f t="shared" si="161"/>
        <v>0</v>
      </c>
      <c r="BB275" s="131">
        <f>+IF($I$7="SI",'INPUTS Y LISTAS'!$B$33,0)</f>
        <v>0</v>
      </c>
      <c r="BC275" s="132"/>
      <c r="BD275" s="130">
        <f t="shared" si="162"/>
        <v>0</v>
      </c>
      <c r="BE275" s="134">
        <f t="shared" si="163"/>
        <v>0</v>
      </c>
      <c r="BF275" s="136">
        <f t="shared" si="164"/>
        <v>0</v>
      </c>
    </row>
    <row r="276" spans="3:58" ht="15.75" outlineLevel="2" x14ac:dyDescent="0.2">
      <c r="C276" s="14">
        <f t="shared" si="133"/>
        <v>262</v>
      </c>
      <c r="D276" s="73"/>
      <c r="E276" s="69"/>
      <c r="F276" s="70"/>
      <c r="G276" s="71"/>
      <c r="H276" s="71"/>
      <c r="I276" s="71"/>
      <c r="J276" s="71"/>
      <c r="K276" s="72"/>
      <c r="L276" s="86"/>
      <c r="M276" s="15" t="str">
        <f>IF(G276="","",IF(L276="SI",G276*(1+'INPUTS Y LISTAS'!$B$15),'Modelo Estadistico'!G276))</f>
        <v/>
      </c>
      <c r="N276" s="15" t="str">
        <f>IF(H276="","",IF(L276="SI",H276*(1+'INPUTS Y LISTAS'!$B$15),'Modelo Estadistico'!H276))</f>
        <v/>
      </c>
      <c r="O276" s="15" t="str">
        <f>IF(I276="","",IF(L276="SI",I276*(1+'INPUTS Y LISTAS'!$B$15),'Modelo Estadistico'!I276))</f>
        <v/>
      </c>
      <c r="P276" s="15" t="str">
        <f>IF(J276="","",IF(L276="SI",J276*(1+'INPUTS Y LISTAS'!$B$15),'Modelo Estadistico'!J276))</f>
        <v/>
      </c>
      <c r="Q276" s="72"/>
      <c r="R276" s="29" t="str">
        <f t="shared" si="140"/>
        <v/>
      </c>
      <c r="S276" s="15" t="str">
        <f t="shared" si="141"/>
        <v/>
      </c>
      <c r="T276" s="15" t="str">
        <f t="shared" si="134"/>
        <v/>
      </c>
      <c r="U276" s="30" t="str">
        <f t="shared" si="135"/>
        <v/>
      </c>
      <c r="V276" s="28" t="str">
        <f t="shared" si="142"/>
        <v/>
      </c>
      <c r="W276" s="16" t="str">
        <f t="shared" si="143"/>
        <v/>
      </c>
      <c r="X276" s="16" t="str">
        <f t="shared" si="144"/>
        <v/>
      </c>
      <c r="Y276" s="16" t="str">
        <f t="shared" si="145"/>
        <v/>
      </c>
      <c r="Z276" s="28" t="str">
        <f t="shared" si="146"/>
        <v/>
      </c>
      <c r="AA276" s="16" t="str">
        <f t="shared" si="147"/>
        <v/>
      </c>
      <c r="AB276" s="16" t="str">
        <f t="shared" si="148"/>
        <v/>
      </c>
      <c r="AC276" s="16" t="str">
        <f>IF(Y276="Incluir Cotización",#REF!,"")</f>
        <v/>
      </c>
      <c r="AD276" s="66" t="str">
        <f t="shared" si="149"/>
        <v/>
      </c>
      <c r="AE276" s="42" t="str">
        <f t="shared" si="150"/>
        <v/>
      </c>
      <c r="AF276" s="42" t="str">
        <f t="shared" si="151"/>
        <v/>
      </c>
      <c r="AG276" s="42" t="str">
        <f t="shared" si="152"/>
        <v/>
      </c>
      <c r="AH276" s="42" t="str">
        <f t="shared" si="153"/>
        <v/>
      </c>
      <c r="AI276" s="42" t="str">
        <f t="shared" si="154"/>
        <v/>
      </c>
      <c r="AJ276" s="65">
        <f t="shared" si="155"/>
        <v>0</v>
      </c>
      <c r="AK276" s="74"/>
      <c r="AL276" s="41">
        <f t="shared" si="136"/>
        <v>0</v>
      </c>
      <c r="AM276" s="39">
        <f t="shared" si="137"/>
        <v>0</v>
      </c>
      <c r="AN276" s="40">
        <f t="shared" si="138"/>
        <v>0</v>
      </c>
      <c r="AO276" s="134">
        <f t="shared" si="139"/>
        <v>0</v>
      </c>
      <c r="AP276" s="17"/>
      <c r="AQ276" s="129"/>
      <c r="AR276" s="130">
        <f t="shared" si="156"/>
        <v>0</v>
      </c>
      <c r="AS276" s="134">
        <f t="shared" si="157"/>
        <v>0</v>
      </c>
      <c r="AT276" s="131">
        <f>+IF($I$7="SI",'INPUTS Y LISTAS'!$B$31,0)</f>
        <v>0</v>
      </c>
      <c r="AU276" s="132"/>
      <c r="AV276" s="130">
        <f t="shared" si="158"/>
        <v>0</v>
      </c>
      <c r="AW276" s="134">
        <f t="shared" si="159"/>
        <v>0</v>
      </c>
      <c r="AX276" s="131">
        <f>+IF($I$7="SI",'INPUTS Y LISTAS'!$B$32,0)</f>
        <v>0</v>
      </c>
      <c r="AY276" s="132"/>
      <c r="AZ276" s="130">
        <f t="shared" si="160"/>
        <v>0</v>
      </c>
      <c r="BA276" s="134">
        <f t="shared" si="161"/>
        <v>0</v>
      </c>
      <c r="BB276" s="131">
        <f>+IF($I$7="SI",'INPUTS Y LISTAS'!$B$33,0)</f>
        <v>0</v>
      </c>
      <c r="BC276" s="132"/>
      <c r="BD276" s="130">
        <f t="shared" si="162"/>
        <v>0</v>
      </c>
      <c r="BE276" s="134">
        <f t="shared" si="163"/>
        <v>0</v>
      </c>
      <c r="BF276" s="136">
        <f t="shared" si="164"/>
        <v>0</v>
      </c>
    </row>
    <row r="277" spans="3:58" ht="15.75" outlineLevel="2" x14ac:dyDescent="0.2">
      <c r="C277" s="14">
        <f t="shared" si="133"/>
        <v>263</v>
      </c>
      <c r="D277" s="73"/>
      <c r="E277" s="69"/>
      <c r="F277" s="70"/>
      <c r="G277" s="71"/>
      <c r="H277" s="71"/>
      <c r="I277" s="71"/>
      <c r="J277" s="71"/>
      <c r="K277" s="72"/>
      <c r="L277" s="86"/>
      <c r="M277" s="15" t="str">
        <f>IF(G277="","",IF(L277="SI",G277*(1+'INPUTS Y LISTAS'!$B$15),'Modelo Estadistico'!G277))</f>
        <v/>
      </c>
      <c r="N277" s="15" t="str">
        <f>IF(H277="","",IF(L277="SI",H277*(1+'INPUTS Y LISTAS'!$B$15),'Modelo Estadistico'!H277))</f>
        <v/>
      </c>
      <c r="O277" s="15" t="str">
        <f>IF(I277="","",IF(L277="SI",I277*(1+'INPUTS Y LISTAS'!$B$15),'Modelo Estadistico'!I277))</f>
        <v/>
      </c>
      <c r="P277" s="15" t="str">
        <f>IF(J277="","",IF(L277="SI",J277*(1+'INPUTS Y LISTAS'!$B$15),'Modelo Estadistico'!J277))</f>
        <v/>
      </c>
      <c r="Q277" s="72"/>
      <c r="R277" s="29" t="str">
        <f t="shared" si="140"/>
        <v/>
      </c>
      <c r="S277" s="15" t="str">
        <f t="shared" si="141"/>
        <v/>
      </c>
      <c r="T277" s="15" t="str">
        <f t="shared" si="134"/>
        <v/>
      </c>
      <c r="U277" s="30" t="str">
        <f t="shared" si="135"/>
        <v/>
      </c>
      <c r="V277" s="28" t="str">
        <f t="shared" si="142"/>
        <v/>
      </c>
      <c r="W277" s="16" t="str">
        <f t="shared" si="143"/>
        <v/>
      </c>
      <c r="X277" s="16" t="str">
        <f t="shared" si="144"/>
        <v/>
      </c>
      <c r="Y277" s="16" t="str">
        <f t="shared" si="145"/>
        <v/>
      </c>
      <c r="Z277" s="28" t="str">
        <f t="shared" si="146"/>
        <v/>
      </c>
      <c r="AA277" s="16" t="str">
        <f t="shared" si="147"/>
        <v/>
      </c>
      <c r="AB277" s="16" t="str">
        <f t="shared" si="148"/>
        <v/>
      </c>
      <c r="AC277" s="16" t="str">
        <f>IF(Y277="Incluir Cotización",#REF!,"")</f>
        <v/>
      </c>
      <c r="AD277" s="66" t="str">
        <f t="shared" si="149"/>
        <v/>
      </c>
      <c r="AE277" s="42" t="str">
        <f t="shared" si="150"/>
        <v/>
      </c>
      <c r="AF277" s="42" t="str">
        <f t="shared" si="151"/>
        <v/>
      </c>
      <c r="AG277" s="42" t="str">
        <f t="shared" si="152"/>
        <v/>
      </c>
      <c r="AH277" s="42" t="str">
        <f t="shared" si="153"/>
        <v/>
      </c>
      <c r="AI277" s="42" t="str">
        <f t="shared" si="154"/>
        <v/>
      </c>
      <c r="AJ277" s="65">
        <f t="shared" si="155"/>
        <v>0</v>
      </c>
      <c r="AK277" s="74"/>
      <c r="AL277" s="41">
        <f t="shared" si="136"/>
        <v>0</v>
      </c>
      <c r="AM277" s="39">
        <f t="shared" si="137"/>
        <v>0</v>
      </c>
      <c r="AN277" s="40">
        <f t="shared" si="138"/>
        <v>0</v>
      </c>
      <c r="AO277" s="134">
        <f t="shared" si="139"/>
        <v>0</v>
      </c>
      <c r="AP277" s="17"/>
      <c r="AQ277" s="129"/>
      <c r="AR277" s="130">
        <f t="shared" si="156"/>
        <v>0</v>
      </c>
      <c r="AS277" s="134">
        <f t="shared" si="157"/>
        <v>0</v>
      </c>
      <c r="AT277" s="131">
        <f>+IF($I$7="SI",'INPUTS Y LISTAS'!$B$31,0)</f>
        <v>0</v>
      </c>
      <c r="AU277" s="132"/>
      <c r="AV277" s="130">
        <f t="shared" si="158"/>
        <v>0</v>
      </c>
      <c r="AW277" s="134">
        <f t="shared" si="159"/>
        <v>0</v>
      </c>
      <c r="AX277" s="131">
        <f>+IF($I$7="SI",'INPUTS Y LISTAS'!$B$32,0)</f>
        <v>0</v>
      </c>
      <c r="AY277" s="132"/>
      <c r="AZ277" s="130">
        <f t="shared" si="160"/>
        <v>0</v>
      </c>
      <c r="BA277" s="134">
        <f t="shared" si="161"/>
        <v>0</v>
      </c>
      <c r="BB277" s="131">
        <f>+IF($I$7="SI",'INPUTS Y LISTAS'!$B$33,0)</f>
        <v>0</v>
      </c>
      <c r="BC277" s="132"/>
      <c r="BD277" s="130">
        <f t="shared" si="162"/>
        <v>0</v>
      </c>
      <c r="BE277" s="134">
        <f t="shared" si="163"/>
        <v>0</v>
      </c>
      <c r="BF277" s="136">
        <f t="shared" si="164"/>
        <v>0</v>
      </c>
    </row>
    <row r="278" spans="3:58" ht="15.75" outlineLevel="2" x14ac:dyDescent="0.2">
      <c r="C278" s="14">
        <f t="shared" si="133"/>
        <v>264</v>
      </c>
      <c r="D278" s="73"/>
      <c r="E278" s="69"/>
      <c r="F278" s="70"/>
      <c r="G278" s="71"/>
      <c r="H278" s="71"/>
      <c r="I278" s="71"/>
      <c r="J278" s="71"/>
      <c r="K278" s="72"/>
      <c r="L278" s="86"/>
      <c r="M278" s="15" t="str">
        <f>IF(G278="","",IF(L278="SI",G278*(1+'INPUTS Y LISTAS'!$B$15),'Modelo Estadistico'!G278))</f>
        <v/>
      </c>
      <c r="N278" s="15" t="str">
        <f>IF(H278="","",IF(L278="SI",H278*(1+'INPUTS Y LISTAS'!$B$15),'Modelo Estadistico'!H278))</f>
        <v/>
      </c>
      <c r="O278" s="15" t="str">
        <f>IF(I278="","",IF(L278="SI",I278*(1+'INPUTS Y LISTAS'!$B$15),'Modelo Estadistico'!I278))</f>
        <v/>
      </c>
      <c r="P278" s="15" t="str">
        <f>IF(J278="","",IF(L278="SI",J278*(1+'INPUTS Y LISTAS'!$B$15),'Modelo Estadistico'!J278))</f>
        <v/>
      </c>
      <c r="Q278" s="72"/>
      <c r="R278" s="29" t="str">
        <f t="shared" si="140"/>
        <v/>
      </c>
      <c r="S278" s="15" t="str">
        <f t="shared" si="141"/>
        <v/>
      </c>
      <c r="T278" s="15" t="str">
        <f t="shared" si="134"/>
        <v/>
      </c>
      <c r="U278" s="30" t="str">
        <f t="shared" si="135"/>
        <v/>
      </c>
      <c r="V278" s="28" t="str">
        <f t="shared" si="142"/>
        <v/>
      </c>
      <c r="W278" s="16" t="str">
        <f t="shared" si="143"/>
        <v/>
      </c>
      <c r="X278" s="16" t="str">
        <f t="shared" si="144"/>
        <v/>
      </c>
      <c r="Y278" s="16" t="str">
        <f t="shared" si="145"/>
        <v/>
      </c>
      <c r="Z278" s="28" t="str">
        <f t="shared" si="146"/>
        <v/>
      </c>
      <c r="AA278" s="16" t="str">
        <f t="shared" si="147"/>
        <v/>
      </c>
      <c r="AB278" s="16" t="str">
        <f t="shared" si="148"/>
        <v/>
      </c>
      <c r="AC278" s="16" t="str">
        <f>IF(Y278="Incluir Cotización",#REF!,"")</f>
        <v/>
      </c>
      <c r="AD278" s="66" t="str">
        <f t="shared" si="149"/>
        <v/>
      </c>
      <c r="AE278" s="42" t="str">
        <f t="shared" si="150"/>
        <v/>
      </c>
      <c r="AF278" s="42" t="str">
        <f t="shared" si="151"/>
        <v/>
      </c>
      <c r="AG278" s="42" t="str">
        <f t="shared" si="152"/>
        <v/>
      </c>
      <c r="AH278" s="42" t="str">
        <f t="shared" si="153"/>
        <v/>
      </c>
      <c r="AI278" s="42" t="str">
        <f t="shared" si="154"/>
        <v/>
      </c>
      <c r="AJ278" s="65">
        <f t="shared" si="155"/>
        <v>0</v>
      </c>
      <c r="AK278" s="74"/>
      <c r="AL278" s="41">
        <f t="shared" si="136"/>
        <v>0</v>
      </c>
      <c r="AM278" s="39">
        <f t="shared" si="137"/>
        <v>0</v>
      </c>
      <c r="AN278" s="40">
        <f t="shared" si="138"/>
        <v>0</v>
      </c>
      <c r="AO278" s="134">
        <f t="shared" si="139"/>
        <v>0</v>
      </c>
      <c r="AP278" s="17"/>
      <c r="AQ278" s="129"/>
      <c r="AR278" s="130">
        <f t="shared" si="156"/>
        <v>0</v>
      </c>
      <c r="AS278" s="134">
        <f t="shared" si="157"/>
        <v>0</v>
      </c>
      <c r="AT278" s="131">
        <f>+IF($I$7="SI",'INPUTS Y LISTAS'!$B$31,0)</f>
        <v>0</v>
      </c>
      <c r="AU278" s="132"/>
      <c r="AV278" s="130">
        <f t="shared" si="158"/>
        <v>0</v>
      </c>
      <c r="AW278" s="134">
        <f t="shared" si="159"/>
        <v>0</v>
      </c>
      <c r="AX278" s="131">
        <f>+IF($I$7="SI",'INPUTS Y LISTAS'!$B$32,0)</f>
        <v>0</v>
      </c>
      <c r="AY278" s="132"/>
      <c r="AZ278" s="130">
        <f t="shared" si="160"/>
        <v>0</v>
      </c>
      <c r="BA278" s="134">
        <f t="shared" si="161"/>
        <v>0</v>
      </c>
      <c r="BB278" s="131">
        <f>+IF($I$7="SI",'INPUTS Y LISTAS'!$B$33,0)</f>
        <v>0</v>
      </c>
      <c r="BC278" s="132"/>
      <c r="BD278" s="130">
        <f t="shared" si="162"/>
        <v>0</v>
      </c>
      <c r="BE278" s="134">
        <f t="shared" si="163"/>
        <v>0</v>
      </c>
      <c r="BF278" s="136">
        <f t="shared" si="164"/>
        <v>0</v>
      </c>
    </row>
    <row r="279" spans="3:58" ht="15.75" outlineLevel="2" x14ac:dyDescent="0.2">
      <c r="C279" s="14">
        <f t="shared" si="133"/>
        <v>265</v>
      </c>
      <c r="D279" s="73"/>
      <c r="E279" s="69"/>
      <c r="F279" s="70"/>
      <c r="G279" s="71"/>
      <c r="H279" s="71"/>
      <c r="I279" s="71"/>
      <c r="J279" s="71"/>
      <c r="K279" s="72"/>
      <c r="L279" s="86"/>
      <c r="M279" s="15" t="str">
        <f>IF(G279="","",IF(L279="SI",G279*(1+'INPUTS Y LISTAS'!$B$15),'Modelo Estadistico'!G279))</f>
        <v/>
      </c>
      <c r="N279" s="15" t="str">
        <f>IF(H279="","",IF(L279="SI",H279*(1+'INPUTS Y LISTAS'!$B$15),'Modelo Estadistico'!H279))</f>
        <v/>
      </c>
      <c r="O279" s="15" t="str">
        <f>IF(I279="","",IF(L279="SI",I279*(1+'INPUTS Y LISTAS'!$B$15),'Modelo Estadistico'!I279))</f>
        <v/>
      </c>
      <c r="P279" s="15" t="str">
        <f>IF(J279="","",IF(L279="SI",J279*(1+'INPUTS Y LISTAS'!$B$15),'Modelo Estadistico'!J279))</f>
        <v/>
      </c>
      <c r="Q279" s="72"/>
      <c r="R279" s="29" t="str">
        <f t="shared" si="140"/>
        <v/>
      </c>
      <c r="S279" s="15" t="str">
        <f t="shared" si="141"/>
        <v/>
      </c>
      <c r="T279" s="15" t="str">
        <f t="shared" si="134"/>
        <v/>
      </c>
      <c r="U279" s="30" t="str">
        <f t="shared" si="135"/>
        <v/>
      </c>
      <c r="V279" s="28" t="str">
        <f t="shared" si="142"/>
        <v/>
      </c>
      <c r="W279" s="16" t="str">
        <f t="shared" si="143"/>
        <v/>
      </c>
      <c r="X279" s="16" t="str">
        <f t="shared" si="144"/>
        <v/>
      </c>
      <c r="Y279" s="16" t="str">
        <f t="shared" si="145"/>
        <v/>
      </c>
      <c r="Z279" s="28" t="str">
        <f t="shared" si="146"/>
        <v/>
      </c>
      <c r="AA279" s="16" t="str">
        <f t="shared" si="147"/>
        <v/>
      </c>
      <c r="AB279" s="16" t="str">
        <f t="shared" si="148"/>
        <v/>
      </c>
      <c r="AC279" s="16" t="str">
        <f>IF(Y279="Incluir Cotización",#REF!,"")</f>
        <v/>
      </c>
      <c r="AD279" s="66" t="str">
        <f t="shared" si="149"/>
        <v/>
      </c>
      <c r="AE279" s="42" t="str">
        <f t="shared" si="150"/>
        <v/>
      </c>
      <c r="AF279" s="42" t="str">
        <f t="shared" si="151"/>
        <v/>
      </c>
      <c r="AG279" s="42" t="str">
        <f t="shared" si="152"/>
        <v/>
      </c>
      <c r="AH279" s="42" t="str">
        <f t="shared" si="153"/>
        <v/>
      </c>
      <c r="AI279" s="42" t="str">
        <f t="shared" si="154"/>
        <v/>
      </c>
      <c r="AJ279" s="65">
        <f t="shared" si="155"/>
        <v>0</v>
      </c>
      <c r="AK279" s="74"/>
      <c r="AL279" s="41">
        <f t="shared" si="136"/>
        <v>0</v>
      </c>
      <c r="AM279" s="39">
        <f t="shared" si="137"/>
        <v>0</v>
      </c>
      <c r="AN279" s="40">
        <f t="shared" si="138"/>
        <v>0</v>
      </c>
      <c r="AO279" s="134">
        <f t="shared" si="139"/>
        <v>0</v>
      </c>
      <c r="AP279" s="17"/>
      <c r="AQ279" s="129"/>
      <c r="AR279" s="130">
        <f t="shared" si="156"/>
        <v>0</v>
      </c>
      <c r="AS279" s="134">
        <f t="shared" si="157"/>
        <v>0</v>
      </c>
      <c r="AT279" s="131">
        <f>+IF($I$7="SI",'INPUTS Y LISTAS'!$B$31,0)</f>
        <v>0</v>
      </c>
      <c r="AU279" s="132"/>
      <c r="AV279" s="130">
        <f t="shared" si="158"/>
        <v>0</v>
      </c>
      <c r="AW279" s="134">
        <f t="shared" si="159"/>
        <v>0</v>
      </c>
      <c r="AX279" s="131">
        <f>+IF($I$7="SI",'INPUTS Y LISTAS'!$B$32,0)</f>
        <v>0</v>
      </c>
      <c r="AY279" s="132"/>
      <c r="AZ279" s="130">
        <f t="shared" si="160"/>
        <v>0</v>
      </c>
      <c r="BA279" s="134">
        <f t="shared" si="161"/>
        <v>0</v>
      </c>
      <c r="BB279" s="131">
        <f>+IF($I$7="SI",'INPUTS Y LISTAS'!$B$33,0)</f>
        <v>0</v>
      </c>
      <c r="BC279" s="132"/>
      <c r="BD279" s="130">
        <f t="shared" si="162"/>
        <v>0</v>
      </c>
      <c r="BE279" s="134">
        <f t="shared" si="163"/>
        <v>0</v>
      </c>
      <c r="BF279" s="136">
        <f t="shared" si="164"/>
        <v>0</v>
      </c>
    </row>
    <row r="280" spans="3:58" ht="15.75" outlineLevel="2" x14ac:dyDescent="0.2">
      <c r="C280" s="14">
        <f t="shared" si="133"/>
        <v>266</v>
      </c>
      <c r="D280" s="73"/>
      <c r="E280" s="69"/>
      <c r="F280" s="70"/>
      <c r="G280" s="71"/>
      <c r="H280" s="71"/>
      <c r="I280" s="71"/>
      <c r="J280" s="71"/>
      <c r="K280" s="72"/>
      <c r="L280" s="86"/>
      <c r="M280" s="15" t="str">
        <f>IF(G280="","",IF(L280="SI",G280*(1+'INPUTS Y LISTAS'!$B$15),'Modelo Estadistico'!G280))</f>
        <v/>
      </c>
      <c r="N280" s="15" t="str">
        <f>IF(H280="","",IF(L280="SI",H280*(1+'INPUTS Y LISTAS'!$B$15),'Modelo Estadistico'!H280))</f>
        <v/>
      </c>
      <c r="O280" s="15" t="str">
        <f>IF(I280="","",IF(L280="SI",I280*(1+'INPUTS Y LISTAS'!$B$15),'Modelo Estadistico'!I280))</f>
        <v/>
      </c>
      <c r="P280" s="15" t="str">
        <f>IF(J280="","",IF(L280="SI",J280*(1+'INPUTS Y LISTAS'!$B$15),'Modelo Estadistico'!J280))</f>
        <v/>
      </c>
      <c r="Q280" s="72"/>
      <c r="R280" s="29" t="str">
        <f t="shared" si="140"/>
        <v/>
      </c>
      <c r="S280" s="15" t="str">
        <f t="shared" si="141"/>
        <v/>
      </c>
      <c r="T280" s="15" t="str">
        <f t="shared" si="134"/>
        <v/>
      </c>
      <c r="U280" s="30" t="str">
        <f t="shared" si="135"/>
        <v/>
      </c>
      <c r="V280" s="28" t="str">
        <f t="shared" si="142"/>
        <v/>
      </c>
      <c r="W280" s="16" t="str">
        <f t="shared" si="143"/>
        <v/>
      </c>
      <c r="X280" s="16" t="str">
        <f t="shared" si="144"/>
        <v/>
      </c>
      <c r="Y280" s="16" t="str">
        <f t="shared" si="145"/>
        <v/>
      </c>
      <c r="Z280" s="28" t="str">
        <f t="shared" si="146"/>
        <v/>
      </c>
      <c r="AA280" s="16" t="str">
        <f t="shared" si="147"/>
        <v/>
      </c>
      <c r="AB280" s="16" t="str">
        <f t="shared" si="148"/>
        <v/>
      </c>
      <c r="AC280" s="16" t="str">
        <f>IF(Y280="Incluir Cotización",#REF!,"")</f>
        <v/>
      </c>
      <c r="AD280" s="66" t="str">
        <f t="shared" si="149"/>
        <v/>
      </c>
      <c r="AE280" s="42" t="str">
        <f t="shared" si="150"/>
        <v/>
      </c>
      <c r="AF280" s="42" t="str">
        <f t="shared" si="151"/>
        <v/>
      </c>
      <c r="AG280" s="42" t="str">
        <f t="shared" si="152"/>
        <v/>
      </c>
      <c r="AH280" s="42" t="str">
        <f t="shared" si="153"/>
        <v/>
      </c>
      <c r="AI280" s="42" t="str">
        <f t="shared" si="154"/>
        <v/>
      </c>
      <c r="AJ280" s="65">
        <f t="shared" si="155"/>
        <v>0</v>
      </c>
      <c r="AK280" s="74"/>
      <c r="AL280" s="41">
        <f t="shared" si="136"/>
        <v>0</v>
      </c>
      <c r="AM280" s="39">
        <f t="shared" si="137"/>
        <v>0</v>
      </c>
      <c r="AN280" s="40">
        <f t="shared" si="138"/>
        <v>0</v>
      </c>
      <c r="AO280" s="134">
        <f t="shared" si="139"/>
        <v>0</v>
      </c>
      <c r="AP280" s="17"/>
      <c r="AQ280" s="129"/>
      <c r="AR280" s="130">
        <f t="shared" si="156"/>
        <v>0</v>
      </c>
      <c r="AS280" s="134">
        <f t="shared" si="157"/>
        <v>0</v>
      </c>
      <c r="AT280" s="131">
        <f>+IF($I$7="SI",'INPUTS Y LISTAS'!$B$31,0)</f>
        <v>0</v>
      </c>
      <c r="AU280" s="132"/>
      <c r="AV280" s="130">
        <f t="shared" si="158"/>
        <v>0</v>
      </c>
      <c r="AW280" s="134">
        <f t="shared" si="159"/>
        <v>0</v>
      </c>
      <c r="AX280" s="131">
        <f>+IF($I$7="SI",'INPUTS Y LISTAS'!$B$32,0)</f>
        <v>0</v>
      </c>
      <c r="AY280" s="132"/>
      <c r="AZ280" s="130">
        <f t="shared" si="160"/>
        <v>0</v>
      </c>
      <c r="BA280" s="134">
        <f t="shared" si="161"/>
        <v>0</v>
      </c>
      <c r="BB280" s="131">
        <f>+IF($I$7="SI",'INPUTS Y LISTAS'!$B$33,0)</f>
        <v>0</v>
      </c>
      <c r="BC280" s="132"/>
      <c r="BD280" s="130">
        <f t="shared" si="162"/>
        <v>0</v>
      </c>
      <c r="BE280" s="134">
        <f t="shared" si="163"/>
        <v>0</v>
      </c>
      <c r="BF280" s="136">
        <f t="shared" si="164"/>
        <v>0</v>
      </c>
    </row>
    <row r="281" spans="3:58" ht="15.75" outlineLevel="2" x14ac:dyDescent="0.2">
      <c r="C281" s="14">
        <f t="shared" si="133"/>
        <v>267</v>
      </c>
      <c r="D281" s="73"/>
      <c r="E281" s="69"/>
      <c r="F281" s="70"/>
      <c r="G281" s="71"/>
      <c r="H281" s="71"/>
      <c r="I281" s="71"/>
      <c r="J281" s="71"/>
      <c r="K281" s="72"/>
      <c r="L281" s="86"/>
      <c r="M281" s="15" t="str">
        <f>IF(G281="","",IF(L281="SI",G281*(1+'INPUTS Y LISTAS'!$B$15),'Modelo Estadistico'!G281))</f>
        <v/>
      </c>
      <c r="N281" s="15" t="str">
        <f>IF(H281="","",IF(L281="SI",H281*(1+'INPUTS Y LISTAS'!$B$15),'Modelo Estadistico'!H281))</f>
        <v/>
      </c>
      <c r="O281" s="15" t="str">
        <f>IF(I281="","",IF(L281="SI",I281*(1+'INPUTS Y LISTAS'!$B$15),'Modelo Estadistico'!I281))</f>
        <v/>
      </c>
      <c r="P281" s="15" t="str">
        <f>IF(J281="","",IF(L281="SI",J281*(1+'INPUTS Y LISTAS'!$B$15),'Modelo Estadistico'!J281))</f>
        <v/>
      </c>
      <c r="Q281" s="72"/>
      <c r="R281" s="29" t="str">
        <f t="shared" si="140"/>
        <v/>
      </c>
      <c r="S281" s="15" t="str">
        <f t="shared" si="141"/>
        <v/>
      </c>
      <c r="T281" s="15" t="str">
        <f t="shared" si="134"/>
        <v/>
      </c>
      <c r="U281" s="30" t="str">
        <f t="shared" si="135"/>
        <v/>
      </c>
      <c r="V281" s="28" t="str">
        <f t="shared" si="142"/>
        <v/>
      </c>
      <c r="W281" s="16" t="str">
        <f t="shared" si="143"/>
        <v/>
      </c>
      <c r="X281" s="16" t="str">
        <f t="shared" si="144"/>
        <v/>
      </c>
      <c r="Y281" s="16" t="str">
        <f t="shared" si="145"/>
        <v/>
      </c>
      <c r="Z281" s="28" t="str">
        <f t="shared" si="146"/>
        <v/>
      </c>
      <c r="AA281" s="16" t="str">
        <f t="shared" si="147"/>
        <v/>
      </c>
      <c r="AB281" s="16" t="str">
        <f t="shared" si="148"/>
        <v/>
      </c>
      <c r="AC281" s="16" t="str">
        <f>IF(Y281="Incluir Cotización",#REF!,"")</f>
        <v/>
      </c>
      <c r="AD281" s="66" t="str">
        <f t="shared" si="149"/>
        <v/>
      </c>
      <c r="AE281" s="42" t="str">
        <f t="shared" si="150"/>
        <v/>
      </c>
      <c r="AF281" s="42" t="str">
        <f t="shared" si="151"/>
        <v/>
      </c>
      <c r="AG281" s="42" t="str">
        <f t="shared" si="152"/>
        <v/>
      </c>
      <c r="AH281" s="42" t="str">
        <f t="shared" si="153"/>
        <v/>
      </c>
      <c r="AI281" s="42" t="str">
        <f t="shared" si="154"/>
        <v/>
      </c>
      <c r="AJ281" s="65">
        <f t="shared" si="155"/>
        <v>0</v>
      </c>
      <c r="AK281" s="74"/>
      <c r="AL281" s="41">
        <f t="shared" si="136"/>
        <v>0</v>
      </c>
      <c r="AM281" s="39">
        <f t="shared" si="137"/>
        <v>0</v>
      </c>
      <c r="AN281" s="40">
        <f t="shared" si="138"/>
        <v>0</v>
      </c>
      <c r="AO281" s="134">
        <f t="shared" si="139"/>
        <v>0</v>
      </c>
      <c r="AP281" s="17"/>
      <c r="AQ281" s="129"/>
      <c r="AR281" s="130">
        <f t="shared" si="156"/>
        <v>0</v>
      </c>
      <c r="AS281" s="134">
        <f t="shared" si="157"/>
        <v>0</v>
      </c>
      <c r="AT281" s="131">
        <f>+IF($I$7="SI",'INPUTS Y LISTAS'!$B$31,0)</f>
        <v>0</v>
      </c>
      <c r="AU281" s="132"/>
      <c r="AV281" s="130">
        <f t="shared" si="158"/>
        <v>0</v>
      </c>
      <c r="AW281" s="134">
        <f t="shared" si="159"/>
        <v>0</v>
      </c>
      <c r="AX281" s="131">
        <f>+IF($I$7="SI",'INPUTS Y LISTAS'!$B$32,0)</f>
        <v>0</v>
      </c>
      <c r="AY281" s="132"/>
      <c r="AZ281" s="130">
        <f t="shared" si="160"/>
        <v>0</v>
      </c>
      <c r="BA281" s="134">
        <f t="shared" si="161"/>
        <v>0</v>
      </c>
      <c r="BB281" s="131">
        <f>+IF($I$7="SI",'INPUTS Y LISTAS'!$B$33,0)</f>
        <v>0</v>
      </c>
      <c r="BC281" s="132"/>
      <c r="BD281" s="130">
        <f t="shared" si="162"/>
        <v>0</v>
      </c>
      <c r="BE281" s="134">
        <f t="shared" si="163"/>
        <v>0</v>
      </c>
      <c r="BF281" s="136">
        <f t="shared" si="164"/>
        <v>0</v>
      </c>
    </row>
    <row r="282" spans="3:58" ht="15.75" outlineLevel="2" x14ac:dyDescent="0.2">
      <c r="C282" s="14">
        <f t="shared" si="133"/>
        <v>268</v>
      </c>
      <c r="D282" s="73"/>
      <c r="E282" s="69"/>
      <c r="F282" s="70"/>
      <c r="G282" s="71"/>
      <c r="H282" s="71"/>
      <c r="I282" s="71"/>
      <c r="J282" s="71"/>
      <c r="K282" s="72"/>
      <c r="L282" s="86"/>
      <c r="M282" s="15" t="str">
        <f>IF(G282="","",IF(L282="SI",G282*(1+'INPUTS Y LISTAS'!$B$15),'Modelo Estadistico'!G282))</f>
        <v/>
      </c>
      <c r="N282" s="15" t="str">
        <f>IF(H282="","",IF(L282="SI",H282*(1+'INPUTS Y LISTAS'!$B$15),'Modelo Estadistico'!H282))</f>
        <v/>
      </c>
      <c r="O282" s="15" t="str">
        <f>IF(I282="","",IF(L282="SI",I282*(1+'INPUTS Y LISTAS'!$B$15),'Modelo Estadistico'!I282))</f>
        <v/>
      </c>
      <c r="P282" s="15" t="str">
        <f>IF(J282="","",IF(L282="SI",J282*(1+'INPUTS Y LISTAS'!$B$15),'Modelo Estadistico'!J282))</f>
        <v/>
      </c>
      <c r="Q282" s="72"/>
      <c r="R282" s="29" t="str">
        <f t="shared" si="140"/>
        <v/>
      </c>
      <c r="S282" s="15" t="str">
        <f t="shared" si="141"/>
        <v/>
      </c>
      <c r="T282" s="15" t="str">
        <f t="shared" si="134"/>
        <v/>
      </c>
      <c r="U282" s="30" t="str">
        <f t="shared" si="135"/>
        <v/>
      </c>
      <c r="V282" s="28" t="str">
        <f t="shared" si="142"/>
        <v/>
      </c>
      <c r="W282" s="16" t="str">
        <f t="shared" si="143"/>
        <v/>
      </c>
      <c r="X282" s="16" t="str">
        <f t="shared" si="144"/>
        <v/>
      </c>
      <c r="Y282" s="16" t="str">
        <f t="shared" si="145"/>
        <v/>
      </c>
      <c r="Z282" s="28" t="str">
        <f t="shared" si="146"/>
        <v/>
      </c>
      <c r="AA282" s="16" t="str">
        <f t="shared" si="147"/>
        <v/>
      </c>
      <c r="AB282" s="16" t="str">
        <f t="shared" si="148"/>
        <v/>
      </c>
      <c r="AC282" s="16" t="str">
        <f>IF(Y282="Incluir Cotización",#REF!,"")</f>
        <v/>
      </c>
      <c r="AD282" s="66" t="str">
        <f t="shared" si="149"/>
        <v/>
      </c>
      <c r="AE282" s="42" t="str">
        <f t="shared" si="150"/>
        <v/>
      </c>
      <c r="AF282" s="42" t="str">
        <f t="shared" si="151"/>
        <v/>
      </c>
      <c r="AG282" s="42" t="str">
        <f t="shared" si="152"/>
        <v/>
      </c>
      <c r="AH282" s="42" t="str">
        <f t="shared" si="153"/>
        <v/>
      </c>
      <c r="AI282" s="42" t="str">
        <f t="shared" si="154"/>
        <v/>
      </c>
      <c r="AJ282" s="65">
        <f t="shared" si="155"/>
        <v>0</v>
      </c>
      <c r="AK282" s="74"/>
      <c r="AL282" s="41">
        <f t="shared" si="136"/>
        <v>0</v>
      </c>
      <c r="AM282" s="39">
        <f t="shared" si="137"/>
        <v>0</v>
      </c>
      <c r="AN282" s="40">
        <f t="shared" si="138"/>
        <v>0</v>
      </c>
      <c r="AO282" s="134">
        <f t="shared" si="139"/>
        <v>0</v>
      </c>
      <c r="AP282" s="17"/>
      <c r="AQ282" s="129"/>
      <c r="AR282" s="130">
        <f t="shared" si="156"/>
        <v>0</v>
      </c>
      <c r="AS282" s="134">
        <f t="shared" si="157"/>
        <v>0</v>
      </c>
      <c r="AT282" s="131">
        <f>+IF($I$7="SI",'INPUTS Y LISTAS'!$B$31,0)</f>
        <v>0</v>
      </c>
      <c r="AU282" s="132"/>
      <c r="AV282" s="130">
        <f t="shared" si="158"/>
        <v>0</v>
      </c>
      <c r="AW282" s="134">
        <f t="shared" si="159"/>
        <v>0</v>
      </c>
      <c r="AX282" s="131">
        <f>+IF($I$7="SI",'INPUTS Y LISTAS'!$B$32,0)</f>
        <v>0</v>
      </c>
      <c r="AY282" s="132"/>
      <c r="AZ282" s="130">
        <f t="shared" si="160"/>
        <v>0</v>
      </c>
      <c r="BA282" s="134">
        <f t="shared" si="161"/>
        <v>0</v>
      </c>
      <c r="BB282" s="131">
        <f>+IF($I$7="SI",'INPUTS Y LISTAS'!$B$33,0)</f>
        <v>0</v>
      </c>
      <c r="BC282" s="132"/>
      <c r="BD282" s="130">
        <f t="shared" si="162"/>
        <v>0</v>
      </c>
      <c r="BE282" s="134">
        <f t="shared" si="163"/>
        <v>0</v>
      </c>
      <c r="BF282" s="136">
        <f t="shared" si="164"/>
        <v>0</v>
      </c>
    </row>
    <row r="283" spans="3:58" ht="15.75" outlineLevel="2" x14ac:dyDescent="0.2">
      <c r="C283" s="14">
        <f t="shared" si="133"/>
        <v>269</v>
      </c>
      <c r="D283" s="73"/>
      <c r="E283" s="69"/>
      <c r="F283" s="70"/>
      <c r="G283" s="71"/>
      <c r="H283" s="71"/>
      <c r="I283" s="71"/>
      <c r="J283" s="71"/>
      <c r="K283" s="72"/>
      <c r="L283" s="86"/>
      <c r="M283" s="15" t="str">
        <f>IF(G283="","",IF(L283="SI",G283*(1+'INPUTS Y LISTAS'!$B$15),'Modelo Estadistico'!G283))</f>
        <v/>
      </c>
      <c r="N283" s="15" t="str">
        <f>IF(H283="","",IF(L283="SI",H283*(1+'INPUTS Y LISTAS'!$B$15),'Modelo Estadistico'!H283))</f>
        <v/>
      </c>
      <c r="O283" s="15" t="str">
        <f>IF(I283="","",IF(L283="SI",I283*(1+'INPUTS Y LISTAS'!$B$15),'Modelo Estadistico'!I283))</f>
        <v/>
      </c>
      <c r="P283" s="15" t="str">
        <f>IF(J283="","",IF(L283="SI",J283*(1+'INPUTS Y LISTAS'!$B$15),'Modelo Estadistico'!J283))</f>
        <v/>
      </c>
      <c r="Q283" s="72"/>
      <c r="R283" s="29" t="str">
        <f t="shared" si="140"/>
        <v/>
      </c>
      <c r="S283" s="15" t="str">
        <f t="shared" si="141"/>
        <v/>
      </c>
      <c r="T283" s="15" t="str">
        <f t="shared" si="134"/>
        <v/>
      </c>
      <c r="U283" s="30" t="str">
        <f t="shared" si="135"/>
        <v/>
      </c>
      <c r="V283" s="28" t="str">
        <f t="shared" si="142"/>
        <v/>
      </c>
      <c r="W283" s="16" t="str">
        <f t="shared" si="143"/>
        <v/>
      </c>
      <c r="X283" s="16" t="str">
        <f t="shared" si="144"/>
        <v/>
      </c>
      <c r="Y283" s="16" t="str">
        <f t="shared" si="145"/>
        <v/>
      </c>
      <c r="Z283" s="28" t="str">
        <f t="shared" si="146"/>
        <v/>
      </c>
      <c r="AA283" s="16" t="str">
        <f t="shared" si="147"/>
        <v/>
      </c>
      <c r="AB283" s="16" t="str">
        <f t="shared" si="148"/>
        <v/>
      </c>
      <c r="AC283" s="16" t="str">
        <f>IF(Y283="Incluir Cotización",#REF!,"")</f>
        <v/>
      </c>
      <c r="AD283" s="66" t="str">
        <f t="shared" si="149"/>
        <v/>
      </c>
      <c r="AE283" s="42" t="str">
        <f t="shared" si="150"/>
        <v/>
      </c>
      <c r="AF283" s="42" t="str">
        <f t="shared" si="151"/>
        <v/>
      </c>
      <c r="AG283" s="42" t="str">
        <f t="shared" si="152"/>
        <v/>
      </c>
      <c r="AH283" s="42" t="str">
        <f t="shared" si="153"/>
        <v/>
      </c>
      <c r="AI283" s="42" t="str">
        <f t="shared" si="154"/>
        <v/>
      </c>
      <c r="AJ283" s="65">
        <f t="shared" si="155"/>
        <v>0</v>
      </c>
      <c r="AK283" s="74"/>
      <c r="AL283" s="41">
        <f t="shared" si="136"/>
        <v>0</v>
      </c>
      <c r="AM283" s="39">
        <f t="shared" si="137"/>
        <v>0</v>
      </c>
      <c r="AN283" s="40">
        <f t="shared" si="138"/>
        <v>0</v>
      </c>
      <c r="AO283" s="134">
        <f t="shared" si="139"/>
        <v>0</v>
      </c>
      <c r="AP283" s="17"/>
      <c r="AQ283" s="129"/>
      <c r="AR283" s="130">
        <f t="shared" si="156"/>
        <v>0</v>
      </c>
      <c r="AS283" s="134">
        <f t="shared" si="157"/>
        <v>0</v>
      </c>
      <c r="AT283" s="131">
        <f>+IF($I$7="SI",'INPUTS Y LISTAS'!$B$31,0)</f>
        <v>0</v>
      </c>
      <c r="AU283" s="132"/>
      <c r="AV283" s="130">
        <f t="shared" si="158"/>
        <v>0</v>
      </c>
      <c r="AW283" s="134">
        <f t="shared" si="159"/>
        <v>0</v>
      </c>
      <c r="AX283" s="131">
        <f>+IF($I$7="SI",'INPUTS Y LISTAS'!$B$32,0)</f>
        <v>0</v>
      </c>
      <c r="AY283" s="132"/>
      <c r="AZ283" s="130">
        <f t="shared" si="160"/>
        <v>0</v>
      </c>
      <c r="BA283" s="134">
        <f t="shared" si="161"/>
        <v>0</v>
      </c>
      <c r="BB283" s="131">
        <f>+IF($I$7="SI",'INPUTS Y LISTAS'!$B$33,0)</f>
        <v>0</v>
      </c>
      <c r="BC283" s="132"/>
      <c r="BD283" s="130">
        <f t="shared" si="162"/>
        <v>0</v>
      </c>
      <c r="BE283" s="134">
        <f t="shared" si="163"/>
        <v>0</v>
      </c>
      <c r="BF283" s="136">
        <f t="shared" si="164"/>
        <v>0</v>
      </c>
    </row>
    <row r="284" spans="3:58" ht="15.75" outlineLevel="2" x14ac:dyDescent="0.2">
      <c r="C284" s="14">
        <f t="shared" si="133"/>
        <v>270</v>
      </c>
      <c r="D284" s="73"/>
      <c r="E284" s="69"/>
      <c r="F284" s="70"/>
      <c r="G284" s="71"/>
      <c r="H284" s="71"/>
      <c r="I284" s="71"/>
      <c r="J284" s="71"/>
      <c r="K284" s="72"/>
      <c r="L284" s="86"/>
      <c r="M284" s="15" t="str">
        <f>IF(G284="","",IF(L284="SI",G284*(1+'INPUTS Y LISTAS'!$B$15),'Modelo Estadistico'!G284))</f>
        <v/>
      </c>
      <c r="N284" s="15" t="str">
        <f>IF(H284="","",IF(L284="SI",H284*(1+'INPUTS Y LISTAS'!$B$15),'Modelo Estadistico'!H284))</f>
        <v/>
      </c>
      <c r="O284" s="15" t="str">
        <f>IF(I284="","",IF(L284="SI",I284*(1+'INPUTS Y LISTAS'!$B$15),'Modelo Estadistico'!I284))</f>
        <v/>
      </c>
      <c r="P284" s="15" t="str">
        <f>IF(J284="","",IF(L284="SI",J284*(1+'INPUTS Y LISTAS'!$B$15),'Modelo Estadistico'!J284))</f>
        <v/>
      </c>
      <c r="Q284" s="72"/>
      <c r="R284" s="29" t="str">
        <f t="shared" si="140"/>
        <v/>
      </c>
      <c r="S284" s="15" t="str">
        <f t="shared" si="141"/>
        <v/>
      </c>
      <c r="T284" s="15" t="str">
        <f t="shared" si="134"/>
        <v/>
      </c>
      <c r="U284" s="30" t="str">
        <f t="shared" si="135"/>
        <v/>
      </c>
      <c r="V284" s="28" t="str">
        <f t="shared" si="142"/>
        <v/>
      </c>
      <c r="W284" s="16" t="str">
        <f t="shared" si="143"/>
        <v/>
      </c>
      <c r="X284" s="16" t="str">
        <f t="shared" si="144"/>
        <v/>
      </c>
      <c r="Y284" s="16" t="str">
        <f t="shared" si="145"/>
        <v/>
      </c>
      <c r="Z284" s="28" t="str">
        <f t="shared" si="146"/>
        <v/>
      </c>
      <c r="AA284" s="16" t="str">
        <f t="shared" si="147"/>
        <v/>
      </c>
      <c r="AB284" s="16" t="str">
        <f t="shared" si="148"/>
        <v/>
      </c>
      <c r="AC284" s="16" t="str">
        <f>IF(Y284="Incluir Cotización",#REF!,"")</f>
        <v/>
      </c>
      <c r="AD284" s="66" t="str">
        <f t="shared" si="149"/>
        <v/>
      </c>
      <c r="AE284" s="42" t="str">
        <f t="shared" si="150"/>
        <v/>
      </c>
      <c r="AF284" s="42" t="str">
        <f t="shared" si="151"/>
        <v/>
      </c>
      <c r="AG284" s="42" t="str">
        <f t="shared" si="152"/>
        <v/>
      </c>
      <c r="AH284" s="42" t="str">
        <f t="shared" si="153"/>
        <v/>
      </c>
      <c r="AI284" s="42" t="str">
        <f t="shared" si="154"/>
        <v/>
      </c>
      <c r="AJ284" s="65">
        <f t="shared" si="155"/>
        <v>0</v>
      </c>
      <c r="AK284" s="74"/>
      <c r="AL284" s="41">
        <f t="shared" si="136"/>
        <v>0</v>
      </c>
      <c r="AM284" s="39">
        <f t="shared" si="137"/>
        <v>0</v>
      </c>
      <c r="AN284" s="40">
        <f t="shared" si="138"/>
        <v>0</v>
      </c>
      <c r="AO284" s="134">
        <f t="shared" si="139"/>
        <v>0</v>
      </c>
      <c r="AP284" s="17"/>
      <c r="AQ284" s="129"/>
      <c r="AR284" s="130">
        <f t="shared" si="156"/>
        <v>0</v>
      </c>
      <c r="AS284" s="134">
        <f t="shared" si="157"/>
        <v>0</v>
      </c>
      <c r="AT284" s="131">
        <f>+IF($I$7="SI",'INPUTS Y LISTAS'!$B$31,0)</f>
        <v>0</v>
      </c>
      <c r="AU284" s="132"/>
      <c r="AV284" s="130">
        <f t="shared" si="158"/>
        <v>0</v>
      </c>
      <c r="AW284" s="134">
        <f t="shared" si="159"/>
        <v>0</v>
      </c>
      <c r="AX284" s="131">
        <f>+IF($I$7="SI",'INPUTS Y LISTAS'!$B$32,0)</f>
        <v>0</v>
      </c>
      <c r="AY284" s="132"/>
      <c r="AZ284" s="130">
        <f t="shared" si="160"/>
        <v>0</v>
      </c>
      <c r="BA284" s="134">
        <f t="shared" si="161"/>
        <v>0</v>
      </c>
      <c r="BB284" s="131">
        <f>+IF($I$7="SI",'INPUTS Y LISTAS'!$B$33,0)</f>
        <v>0</v>
      </c>
      <c r="BC284" s="132"/>
      <c r="BD284" s="130">
        <f t="shared" si="162"/>
        <v>0</v>
      </c>
      <c r="BE284" s="134">
        <f t="shared" si="163"/>
        <v>0</v>
      </c>
      <c r="BF284" s="136">
        <f t="shared" si="164"/>
        <v>0</v>
      </c>
    </row>
    <row r="285" spans="3:58" ht="15.75" outlineLevel="2" x14ac:dyDescent="0.2">
      <c r="C285" s="14">
        <f t="shared" si="133"/>
        <v>271</v>
      </c>
      <c r="D285" s="73"/>
      <c r="E285" s="69"/>
      <c r="F285" s="70"/>
      <c r="G285" s="71"/>
      <c r="H285" s="71"/>
      <c r="I285" s="71"/>
      <c r="J285" s="71"/>
      <c r="K285" s="72"/>
      <c r="L285" s="86"/>
      <c r="M285" s="15" t="str">
        <f>IF(G285="","",IF(L285="SI",G285*(1+'INPUTS Y LISTAS'!$B$15),'Modelo Estadistico'!G285))</f>
        <v/>
      </c>
      <c r="N285" s="15" t="str">
        <f>IF(H285="","",IF(L285="SI",H285*(1+'INPUTS Y LISTAS'!$B$15),'Modelo Estadistico'!H285))</f>
        <v/>
      </c>
      <c r="O285" s="15" t="str">
        <f>IF(I285="","",IF(L285="SI",I285*(1+'INPUTS Y LISTAS'!$B$15),'Modelo Estadistico'!I285))</f>
        <v/>
      </c>
      <c r="P285" s="15" t="str">
        <f>IF(J285="","",IF(L285="SI",J285*(1+'INPUTS Y LISTAS'!$B$15),'Modelo Estadistico'!J285))</f>
        <v/>
      </c>
      <c r="Q285" s="72"/>
      <c r="R285" s="29" t="str">
        <f t="shared" si="140"/>
        <v/>
      </c>
      <c r="S285" s="15" t="str">
        <f t="shared" si="141"/>
        <v/>
      </c>
      <c r="T285" s="15" t="str">
        <f t="shared" si="134"/>
        <v/>
      </c>
      <c r="U285" s="30" t="str">
        <f t="shared" si="135"/>
        <v/>
      </c>
      <c r="V285" s="28" t="str">
        <f t="shared" si="142"/>
        <v/>
      </c>
      <c r="W285" s="16" t="str">
        <f t="shared" si="143"/>
        <v/>
      </c>
      <c r="X285" s="16" t="str">
        <f t="shared" si="144"/>
        <v/>
      </c>
      <c r="Y285" s="16" t="str">
        <f t="shared" si="145"/>
        <v/>
      </c>
      <c r="Z285" s="28" t="str">
        <f t="shared" si="146"/>
        <v/>
      </c>
      <c r="AA285" s="16" t="str">
        <f t="shared" si="147"/>
        <v/>
      </c>
      <c r="AB285" s="16" t="str">
        <f t="shared" si="148"/>
        <v/>
      </c>
      <c r="AC285" s="16" t="str">
        <f>IF(Y285="Incluir Cotización",#REF!,"")</f>
        <v/>
      </c>
      <c r="AD285" s="66" t="str">
        <f t="shared" si="149"/>
        <v/>
      </c>
      <c r="AE285" s="42" t="str">
        <f t="shared" si="150"/>
        <v/>
      </c>
      <c r="AF285" s="42" t="str">
        <f t="shared" si="151"/>
        <v/>
      </c>
      <c r="AG285" s="42" t="str">
        <f t="shared" si="152"/>
        <v/>
      </c>
      <c r="AH285" s="42" t="str">
        <f t="shared" si="153"/>
        <v/>
      </c>
      <c r="AI285" s="42" t="str">
        <f t="shared" si="154"/>
        <v/>
      </c>
      <c r="AJ285" s="65">
        <f t="shared" si="155"/>
        <v>0</v>
      </c>
      <c r="AK285" s="74"/>
      <c r="AL285" s="41">
        <f t="shared" si="136"/>
        <v>0</v>
      </c>
      <c r="AM285" s="39">
        <f t="shared" si="137"/>
        <v>0</v>
      </c>
      <c r="AN285" s="40">
        <f t="shared" si="138"/>
        <v>0</v>
      </c>
      <c r="AO285" s="134">
        <f t="shared" si="139"/>
        <v>0</v>
      </c>
      <c r="AP285" s="17"/>
      <c r="AQ285" s="129"/>
      <c r="AR285" s="130">
        <f t="shared" si="156"/>
        <v>0</v>
      </c>
      <c r="AS285" s="134">
        <f t="shared" si="157"/>
        <v>0</v>
      </c>
      <c r="AT285" s="131">
        <f>+IF($I$7="SI",'INPUTS Y LISTAS'!$B$31,0)</f>
        <v>0</v>
      </c>
      <c r="AU285" s="132"/>
      <c r="AV285" s="130">
        <f t="shared" si="158"/>
        <v>0</v>
      </c>
      <c r="AW285" s="134">
        <f t="shared" si="159"/>
        <v>0</v>
      </c>
      <c r="AX285" s="131">
        <f>+IF($I$7="SI",'INPUTS Y LISTAS'!$B$32,0)</f>
        <v>0</v>
      </c>
      <c r="AY285" s="132"/>
      <c r="AZ285" s="130">
        <f t="shared" si="160"/>
        <v>0</v>
      </c>
      <c r="BA285" s="134">
        <f t="shared" si="161"/>
        <v>0</v>
      </c>
      <c r="BB285" s="131">
        <f>+IF($I$7="SI",'INPUTS Y LISTAS'!$B$33,0)</f>
        <v>0</v>
      </c>
      <c r="BC285" s="132"/>
      <c r="BD285" s="130">
        <f t="shared" si="162"/>
        <v>0</v>
      </c>
      <c r="BE285" s="134">
        <f t="shared" si="163"/>
        <v>0</v>
      </c>
      <c r="BF285" s="136">
        <f t="shared" si="164"/>
        <v>0</v>
      </c>
    </row>
    <row r="286" spans="3:58" ht="15.75" outlineLevel="2" x14ac:dyDescent="0.2">
      <c r="C286" s="14">
        <f t="shared" si="133"/>
        <v>272</v>
      </c>
      <c r="D286" s="73"/>
      <c r="E286" s="69"/>
      <c r="F286" s="70"/>
      <c r="G286" s="71"/>
      <c r="H286" s="71"/>
      <c r="I286" s="71"/>
      <c r="J286" s="71"/>
      <c r="K286" s="72"/>
      <c r="L286" s="86"/>
      <c r="M286" s="15" t="str">
        <f>IF(G286="","",IF(L286="SI",G286*(1+'INPUTS Y LISTAS'!$B$15),'Modelo Estadistico'!G286))</f>
        <v/>
      </c>
      <c r="N286" s="15" t="str">
        <f>IF(H286="","",IF(L286="SI",H286*(1+'INPUTS Y LISTAS'!$B$15),'Modelo Estadistico'!H286))</f>
        <v/>
      </c>
      <c r="O286" s="15" t="str">
        <f>IF(I286="","",IF(L286="SI",I286*(1+'INPUTS Y LISTAS'!$B$15),'Modelo Estadistico'!I286))</f>
        <v/>
      </c>
      <c r="P286" s="15" t="str">
        <f>IF(J286="","",IF(L286="SI",J286*(1+'INPUTS Y LISTAS'!$B$15),'Modelo Estadistico'!J286))</f>
        <v/>
      </c>
      <c r="Q286" s="72"/>
      <c r="R286" s="29" t="str">
        <f t="shared" si="140"/>
        <v/>
      </c>
      <c r="S286" s="15" t="str">
        <f t="shared" si="141"/>
        <v/>
      </c>
      <c r="T286" s="15" t="str">
        <f t="shared" si="134"/>
        <v/>
      </c>
      <c r="U286" s="30" t="str">
        <f t="shared" si="135"/>
        <v/>
      </c>
      <c r="V286" s="28" t="str">
        <f t="shared" si="142"/>
        <v/>
      </c>
      <c r="W286" s="16" t="str">
        <f t="shared" si="143"/>
        <v/>
      </c>
      <c r="X286" s="16" t="str">
        <f t="shared" si="144"/>
        <v/>
      </c>
      <c r="Y286" s="16" t="str">
        <f t="shared" si="145"/>
        <v/>
      </c>
      <c r="Z286" s="28" t="str">
        <f t="shared" si="146"/>
        <v/>
      </c>
      <c r="AA286" s="16" t="str">
        <f t="shared" si="147"/>
        <v/>
      </c>
      <c r="AB286" s="16" t="str">
        <f t="shared" si="148"/>
        <v/>
      </c>
      <c r="AC286" s="16" t="str">
        <f>IF(Y286="Incluir Cotización",#REF!,"")</f>
        <v/>
      </c>
      <c r="AD286" s="66" t="str">
        <f t="shared" si="149"/>
        <v/>
      </c>
      <c r="AE286" s="42" t="str">
        <f t="shared" si="150"/>
        <v/>
      </c>
      <c r="AF286" s="42" t="str">
        <f t="shared" si="151"/>
        <v/>
      </c>
      <c r="AG286" s="42" t="str">
        <f t="shared" si="152"/>
        <v/>
      </c>
      <c r="AH286" s="42" t="str">
        <f t="shared" si="153"/>
        <v/>
      </c>
      <c r="AI286" s="42" t="str">
        <f t="shared" si="154"/>
        <v/>
      </c>
      <c r="AJ286" s="65">
        <f t="shared" si="155"/>
        <v>0</v>
      </c>
      <c r="AK286" s="74"/>
      <c r="AL286" s="41">
        <f t="shared" si="136"/>
        <v>0</v>
      </c>
      <c r="AM286" s="39">
        <f t="shared" si="137"/>
        <v>0</v>
      </c>
      <c r="AN286" s="40">
        <f t="shared" si="138"/>
        <v>0</v>
      </c>
      <c r="AO286" s="134">
        <f t="shared" si="139"/>
        <v>0</v>
      </c>
      <c r="AP286" s="17"/>
      <c r="AQ286" s="129"/>
      <c r="AR286" s="130">
        <f t="shared" si="156"/>
        <v>0</v>
      </c>
      <c r="AS286" s="134">
        <f t="shared" si="157"/>
        <v>0</v>
      </c>
      <c r="AT286" s="131">
        <f>+IF($I$7="SI",'INPUTS Y LISTAS'!$B$31,0)</f>
        <v>0</v>
      </c>
      <c r="AU286" s="132"/>
      <c r="AV286" s="130">
        <f t="shared" si="158"/>
        <v>0</v>
      </c>
      <c r="AW286" s="134">
        <f t="shared" si="159"/>
        <v>0</v>
      </c>
      <c r="AX286" s="131">
        <f>+IF($I$7="SI",'INPUTS Y LISTAS'!$B$32,0)</f>
        <v>0</v>
      </c>
      <c r="AY286" s="132"/>
      <c r="AZ286" s="130">
        <f t="shared" si="160"/>
        <v>0</v>
      </c>
      <c r="BA286" s="134">
        <f t="shared" si="161"/>
        <v>0</v>
      </c>
      <c r="BB286" s="131">
        <f>+IF($I$7="SI",'INPUTS Y LISTAS'!$B$33,0)</f>
        <v>0</v>
      </c>
      <c r="BC286" s="132"/>
      <c r="BD286" s="130">
        <f t="shared" si="162"/>
        <v>0</v>
      </c>
      <c r="BE286" s="134">
        <f t="shared" si="163"/>
        <v>0</v>
      </c>
      <c r="BF286" s="136">
        <f t="shared" si="164"/>
        <v>0</v>
      </c>
    </row>
    <row r="287" spans="3:58" ht="15.75" outlineLevel="2" x14ac:dyDescent="0.2">
      <c r="C287" s="14">
        <f t="shared" si="133"/>
        <v>273</v>
      </c>
      <c r="D287" s="73"/>
      <c r="E287" s="69"/>
      <c r="F287" s="70"/>
      <c r="G287" s="71"/>
      <c r="H287" s="71"/>
      <c r="I287" s="71"/>
      <c r="J287" s="71"/>
      <c r="K287" s="72"/>
      <c r="L287" s="86"/>
      <c r="M287" s="15" t="str">
        <f>IF(G287="","",IF(L287="SI",G287*(1+'INPUTS Y LISTAS'!$B$15),'Modelo Estadistico'!G287))</f>
        <v/>
      </c>
      <c r="N287" s="15" t="str">
        <f>IF(H287="","",IF(L287="SI",H287*(1+'INPUTS Y LISTAS'!$B$15),'Modelo Estadistico'!H287))</f>
        <v/>
      </c>
      <c r="O287" s="15" t="str">
        <f>IF(I287="","",IF(L287="SI",I287*(1+'INPUTS Y LISTAS'!$B$15),'Modelo Estadistico'!I287))</f>
        <v/>
      </c>
      <c r="P287" s="15" t="str">
        <f>IF(J287="","",IF(L287="SI",J287*(1+'INPUTS Y LISTAS'!$B$15),'Modelo Estadistico'!J287))</f>
        <v/>
      </c>
      <c r="Q287" s="72"/>
      <c r="R287" s="29" t="str">
        <f t="shared" si="140"/>
        <v/>
      </c>
      <c r="S287" s="15" t="str">
        <f t="shared" si="141"/>
        <v/>
      </c>
      <c r="T287" s="15" t="str">
        <f t="shared" si="134"/>
        <v/>
      </c>
      <c r="U287" s="30" t="str">
        <f t="shared" si="135"/>
        <v/>
      </c>
      <c r="V287" s="28" t="str">
        <f t="shared" si="142"/>
        <v/>
      </c>
      <c r="W287" s="16" t="str">
        <f t="shared" si="143"/>
        <v/>
      </c>
      <c r="X287" s="16" t="str">
        <f t="shared" si="144"/>
        <v/>
      </c>
      <c r="Y287" s="16" t="str">
        <f t="shared" si="145"/>
        <v/>
      </c>
      <c r="Z287" s="28" t="str">
        <f t="shared" si="146"/>
        <v/>
      </c>
      <c r="AA287" s="16" t="str">
        <f t="shared" si="147"/>
        <v/>
      </c>
      <c r="AB287" s="16" t="str">
        <f t="shared" si="148"/>
        <v/>
      </c>
      <c r="AC287" s="16" t="str">
        <f>IF(Y287="Incluir Cotización",#REF!,"")</f>
        <v/>
      </c>
      <c r="AD287" s="66" t="str">
        <f t="shared" si="149"/>
        <v/>
      </c>
      <c r="AE287" s="42" t="str">
        <f t="shared" si="150"/>
        <v/>
      </c>
      <c r="AF287" s="42" t="str">
        <f t="shared" si="151"/>
        <v/>
      </c>
      <c r="AG287" s="42" t="str">
        <f t="shared" si="152"/>
        <v/>
      </c>
      <c r="AH287" s="42" t="str">
        <f t="shared" si="153"/>
        <v/>
      </c>
      <c r="AI287" s="42" t="str">
        <f t="shared" si="154"/>
        <v/>
      </c>
      <c r="AJ287" s="65">
        <f t="shared" si="155"/>
        <v>0</v>
      </c>
      <c r="AK287" s="74"/>
      <c r="AL287" s="41">
        <f t="shared" si="136"/>
        <v>0</v>
      </c>
      <c r="AM287" s="39">
        <f t="shared" si="137"/>
        <v>0</v>
      </c>
      <c r="AN287" s="40">
        <f t="shared" si="138"/>
        <v>0</v>
      </c>
      <c r="AO287" s="134">
        <f t="shared" si="139"/>
        <v>0</v>
      </c>
      <c r="AP287" s="17"/>
      <c r="AQ287" s="129"/>
      <c r="AR287" s="130">
        <f t="shared" si="156"/>
        <v>0</v>
      </c>
      <c r="AS287" s="134">
        <f t="shared" si="157"/>
        <v>0</v>
      </c>
      <c r="AT287" s="131">
        <f>+IF($I$7="SI",'INPUTS Y LISTAS'!$B$31,0)</f>
        <v>0</v>
      </c>
      <c r="AU287" s="132"/>
      <c r="AV287" s="130">
        <f t="shared" si="158"/>
        <v>0</v>
      </c>
      <c r="AW287" s="134">
        <f t="shared" si="159"/>
        <v>0</v>
      </c>
      <c r="AX287" s="131">
        <f>+IF($I$7="SI",'INPUTS Y LISTAS'!$B$32,0)</f>
        <v>0</v>
      </c>
      <c r="AY287" s="132"/>
      <c r="AZ287" s="130">
        <f t="shared" si="160"/>
        <v>0</v>
      </c>
      <c r="BA287" s="134">
        <f t="shared" si="161"/>
        <v>0</v>
      </c>
      <c r="BB287" s="131">
        <f>+IF($I$7="SI",'INPUTS Y LISTAS'!$B$33,0)</f>
        <v>0</v>
      </c>
      <c r="BC287" s="132"/>
      <c r="BD287" s="130">
        <f t="shared" si="162"/>
        <v>0</v>
      </c>
      <c r="BE287" s="134">
        <f t="shared" si="163"/>
        <v>0</v>
      </c>
      <c r="BF287" s="136">
        <f t="shared" si="164"/>
        <v>0</v>
      </c>
    </row>
    <row r="288" spans="3:58" ht="15.75" outlineLevel="2" x14ac:dyDescent="0.2">
      <c r="C288" s="14">
        <f t="shared" si="133"/>
        <v>274</v>
      </c>
      <c r="D288" s="73"/>
      <c r="E288" s="69"/>
      <c r="F288" s="70"/>
      <c r="G288" s="71"/>
      <c r="H288" s="71"/>
      <c r="I288" s="71"/>
      <c r="J288" s="71"/>
      <c r="K288" s="72"/>
      <c r="L288" s="86"/>
      <c r="M288" s="15" t="str">
        <f>IF(G288="","",IF(L288="SI",G288*(1+'INPUTS Y LISTAS'!$B$15),'Modelo Estadistico'!G288))</f>
        <v/>
      </c>
      <c r="N288" s="15" t="str">
        <f>IF(H288="","",IF(L288="SI",H288*(1+'INPUTS Y LISTAS'!$B$15),'Modelo Estadistico'!H288))</f>
        <v/>
      </c>
      <c r="O288" s="15" t="str">
        <f>IF(I288="","",IF(L288="SI",I288*(1+'INPUTS Y LISTAS'!$B$15),'Modelo Estadistico'!I288))</f>
        <v/>
      </c>
      <c r="P288" s="15" t="str">
        <f>IF(J288="","",IF(L288="SI",J288*(1+'INPUTS Y LISTAS'!$B$15),'Modelo Estadistico'!J288))</f>
        <v/>
      </c>
      <c r="Q288" s="72"/>
      <c r="R288" s="29" t="str">
        <f t="shared" si="140"/>
        <v/>
      </c>
      <c r="S288" s="15" t="str">
        <f t="shared" si="141"/>
        <v/>
      </c>
      <c r="T288" s="15" t="str">
        <f t="shared" si="134"/>
        <v/>
      </c>
      <c r="U288" s="30" t="str">
        <f t="shared" si="135"/>
        <v/>
      </c>
      <c r="V288" s="28" t="str">
        <f t="shared" si="142"/>
        <v/>
      </c>
      <c r="W288" s="16" t="str">
        <f t="shared" si="143"/>
        <v/>
      </c>
      <c r="X288" s="16" t="str">
        <f t="shared" si="144"/>
        <v/>
      </c>
      <c r="Y288" s="16" t="str">
        <f t="shared" si="145"/>
        <v/>
      </c>
      <c r="Z288" s="28" t="str">
        <f t="shared" si="146"/>
        <v/>
      </c>
      <c r="AA288" s="16" t="str">
        <f t="shared" si="147"/>
        <v/>
      </c>
      <c r="AB288" s="16" t="str">
        <f t="shared" si="148"/>
        <v/>
      </c>
      <c r="AC288" s="16" t="str">
        <f>IF(Y288="Incluir Cotización",#REF!,"")</f>
        <v/>
      </c>
      <c r="AD288" s="66" t="str">
        <f t="shared" si="149"/>
        <v/>
      </c>
      <c r="AE288" s="42" t="str">
        <f t="shared" si="150"/>
        <v/>
      </c>
      <c r="AF288" s="42" t="str">
        <f t="shared" si="151"/>
        <v/>
      </c>
      <c r="AG288" s="42" t="str">
        <f t="shared" si="152"/>
        <v/>
      </c>
      <c r="AH288" s="42" t="str">
        <f t="shared" si="153"/>
        <v/>
      </c>
      <c r="AI288" s="42" t="str">
        <f t="shared" si="154"/>
        <v/>
      </c>
      <c r="AJ288" s="65">
        <f t="shared" si="155"/>
        <v>0</v>
      </c>
      <c r="AK288" s="74"/>
      <c r="AL288" s="41">
        <f t="shared" si="136"/>
        <v>0</v>
      </c>
      <c r="AM288" s="39">
        <f t="shared" si="137"/>
        <v>0</v>
      </c>
      <c r="AN288" s="40">
        <f t="shared" si="138"/>
        <v>0</v>
      </c>
      <c r="AO288" s="134">
        <f t="shared" si="139"/>
        <v>0</v>
      </c>
      <c r="AP288" s="17"/>
      <c r="AQ288" s="129"/>
      <c r="AR288" s="130">
        <f t="shared" si="156"/>
        <v>0</v>
      </c>
      <c r="AS288" s="134">
        <f t="shared" si="157"/>
        <v>0</v>
      </c>
      <c r="AT288" s="131">
        <f>+IF($I$7="SI",'INPUTS Y LISTAS'!$B$31,0)</f>
        <v>0</v>
      </c>
      <c r="AU288" s="132"/>
      <c r="AV288" s="130">
        <f t="shared" si="158"/>
        <v>0</v>
      </c>
      <c r="AW288" s="134">
        <f t="shared" si="159"/>
        <v>0</v>
      </c>
      <c r="AX288" s="131">
        <f>+IF($I$7="SI",'INPUTS Y LISTAS'!$B$32,0)</f>
        <v>0</v>
      </c>
      <c r="AY288" s="132"/>
      <c r="AZ288" s="130">
        <f t="shared" si="160"/>
        <v>0</v>
      </c>
      <c r="BA288" s="134">
        <f t="shared" si="161"/>
        <v>0</v>
      </c>
      <c r="BB288" s="131">
        <f>+IF($I$7="SI",'INPUTS Y LISTAS'!$B$33,0)</f>
        <v>0</v>
      </c>
      <c r="BC288" s="132"/>
      <c r="BD288" s="130">
        <f t="shared" si="162"/>
        <v>0</v>
      </c>
      <c r="BE288" s="134">
        <f t="shared" si="163"/>
        <v>0</v>
      </c>
      <c r="BF288" s="136">
        <f t="shared" si="164"/>
        <v>0</v>
      </c>
    </row>
    <row r="289" spans="3:58" ht="15.75" outlineLevel="2" x14ac:dyDescent="0.2">
      <c r="C289" s="14">
        <f t="shared" ref="C289:C352" si="165">+C288+1</f>
        <v>275</v>
      </c>
      <c r="D289" s="73"/>
      <c r="E289" s="69"/>
      <c r="F289" s="70"/>
      <c r="G289" s="71"/>
      <c r="H289" s="71"/>
      <c r="I289" s="71"/>
      <c r="J289" s="71"/>
      <c r="K289" s="72"/>
      <c r="L289" s="86"/>
      <c r="M289" s="15" t="str">
        <f>IF(G289="","",IF(L289="SI",G289*(1+'INPUTS Y LISTAS'!$B$15),'Modelo Estadistico'!G289))</f>
        <v/>
      </c>
      <c r="N289" s="15" t="str">
        <f>IF(H289="","",IF(L289="SI",H289*(1+'INPUTS Y LISTAS'!$B$15),'Modelo Estadistico'!H289))</f>
        <v/>
      </c>
      <c r="O289" s="15" t="str">
        <f>IF(I289="","",IF(L289="SI",I289*(1+'INPUTS Y LISTAS'!$B$15),'Modelo Estadistico'!I289))</f>
        <v/>
      </c>
      <c r="P289" s="15" t="str">
        <f>IF(J289="","",IF(L289="SI",J289*(1+'INPUTS Y LISTAS'!$B$15),'Modelo Estadistico'!J289))</f>
        <v/>
      </c>
      <c r="Q289" s="72"/>
      <c r="R289" s="29" t="str">
        <f t="shared" si="140"/>
        <v/>
      </c>
      <c r="S289" s="15" t="str">
        <f t="shared" si="141"/>
        <v/>
      </c>
      <c r="T289" s="15" t="str">
        <f t="shared" si="134"/>
        <v/>
      </c>
      <c r="U289" s="30" t="str">
        <f t="shared" si="135"/>
        <v/>
      </c>
      <c r="V289" s="28" t="str">
        <f t="shared" si="142"/>
        <v/>
      </c>
      <c r="W289" s="16" t="str">
        <f t="shared" si="143"/>
        <v/>
      </c>
      <c r="X289" s="16" t="str">
        <f t="shared" si="144"/>
        <v/>
      </c>
      <c r="Y289" s="16" t="str">
        <f t="shared" si="145"/>
        <v/>
      </c>
      <c r="Z289" s="28" t="str">
        <f t="shared" si="146"/>
        <v/>
      </c>
      <c r="AA289" s="16" t="str">
        <f t="shared" si="147"/>
        <v/>
      </c>
      <c r="AB289" s="16" t="str">
        <f t="shared" si="148"/>
        <v/>
      </c>
      <c r="AC289" s="16" t="str">
        <f>IF(Y289="Incluir Cotización",#REF!,"")</f>
        <v/>
      </c>
      <c r="AD289" s="66" t="str">
        <f t="shared" si="149"/>
        <v/>
      </c>
      <c r="AE289" s="42" t="str">
        <f t="shared" si="150"/>
        <v/>
      </c>
      <c r="AF289" s="42" t="str">
        <f t="shared" si="151"/>
        <v/>
      </c>
      <c r="AG289" s="42" t="str">
        <f t="shared" si="152"/>
        <v/>
      </c>
      <c r="AH289" s="42" t="str">
        <f t="shared" si="153"/>
        <v/>
      </c>
      <c r="AI289" s="42" t="str">
        <f t="shared" si="154"/>
        <v/>
      </c>
      <c r="AJ289" s="65">
        <f t="shared" si="155"/>
        <v>0</v>
      </c>
      <c r="AK289" s="74"/>
      <c r="AL289" s="41">
        <f t="shared" si="136"/>
        <v>0</v>
      </c>
      <c r="AM289" s="39">
        <f t="shared" si="137"/>
        <v>0</v>
      </c>
      <c r="AN289" s="40">
        <f t="shared" si="138"/>
        <v>0</v>
      </c>
      <c r="AO289" s="134">
        <f t="shared" si="139"/>
        <v>0</v>
      </c>
      <c r="AP289" s="17"/>
      <c r="AQ289" s="129"/>
      <c r="AR289" s="130">
        <f t="shared" si="156"/>
        <v>0</v>
      </c>
      <c r="AS289" s="134">
        <f t="shared" si="157"/>
        <v>0</v>
      </c>
      <c r="AT289" s="131">
        <f>+IF($I$7="SI",'INPUTS Y LISTAS'!$B$31,0)</f>
        <v>0</v>
      </c>
      <c r="AU289" s="132"/>
      <c r="AV289" s="130">
        <f t="shared" si="158"/>
        <v>0</v>
      </c>
      <c r="AW289" s="134">
        <f t="shared" si="159"/>
        <v>0</v>
      </c>
      <c r="AX289" s="131">
        <f>+IF($I$7="SI",'INPUTS Y LISTAS'!$B$32,0)</f>
        <v>0</v>
      </c>
      <c r="AY289" s="132"/>
      <c r="AZ289" s="130">
        <f t="shared" si="160"/>
        <v>0</v>
      </c>
      <c r="BA289" s="134">
        <f t="shared" si="161"/>
        <v>0</v>
      </c>
      <c r="BB289" s="131">
        <f>+IF($I$7="SI",'INPUTS Y LISTAS'!$B$33,0)</f>
        <v>0</v>
      </c>
      <c r="BC289" s="132"/>
      <c r="BD289" s="130">
        <f t="shared" si="162"/>
        <v>0</v>
      </c>
      <c r="BE289" s="134">
        <f t="shared" si="163"/>
        <v>0</v>
      </c>
      <c r="BF289" s="136">
        <f t="shared" si="164"/>
        <v>0</v>
      </c>
    </row>
    <row r="290" spans="3:58" ht="15.75" outlineLevel="2" x14ac:dyDescent="0.2">
      <c r="C290" s="14">
        <f t="shared" si="165"/>
        <v>276</v>
      </c>
      <c r="D290" s="73"/>
      <c r="E290" s="69"/>
      <c r="F290" s="70"/>
      <c r="G290" s="71"/>
      <c r="H290" s="71"/>
      <c r="I290" s="71"/>
      <c r="J290" s="71"/>
      <c r="K290" s="72"/>
      <c r="L290" s="86"/>
      <c r="M290" s="15" t="str">
        <f>IF(G290="","",IF(L290="SI",G290*(1+'INPUTS Y LISTAS'!$B$15),'Modelo Estadistico'!G290))</f>
        <v/>
      </c>
      <c r="N290" s="15" t="str">
        <f>IF(H290="","",IF(L290="SI",H290*(1+'INPUTS Y LISTAS'!$B$15),'Modelo Estadistico'!H290))</f>
        <v/>
      </c>
      <c r="O290" s="15" t="str">
        <f>IF(I290="","",IF(L290="SI",I290*(1+'INPUTS Y LISTAS'!$B$15),'Modelo Estadistico'!I290))</f>
        <v/>
      </c>
      <c r="P290" s="15" t="str">
        <f>IF(J290="","",IF(L290="SI",J290*(1+'INPUTS Y LISTAS'!$B$15),'Modelo Estadistico'!J290))</f>
        <v/>
      </c>
      <c r="Q290" s="72"/>
      <c r="R290" s="29" t="str">
        <f t="shared" si="140"/>
        <v/>
      </c>
      <c r="S290" s="15" t="str">
        <f t="shared" si="141"/>
        <v/>
      </c>
      <c r="T290" s="15" t="str">
        <f t="shared" ref="T290:T353" si="166">IFERROR(R290-S290,"")</f>
        <v/>
      </c>
      <c r="U290" s="30" t="str">
        <f t="shared" ref="U290:U353" si="167">IFERROR(+R290+S290,"")</f>
        <v/>
      </c>
      <c r="V290" s="28" t="str">
        <f t="shared" si="142"/>
        <v/>
      </c>
      <c r="W290" s="16" t="str">
        <f t="shared" si="143"/>
        <v/>
      </c>
      <c r="X290" s="16" t="str">
        <f t="shared" si="144"/>
        <v/>
      </c>
      <c r="Y290" s="16" t="str">
        <f t="shared" si="145"/>
        <v/>
      </c>
      <c r="Z290" s="28" t="str">
        <f t="shared" si="146"/>
        <v/>
      </c>
      <c r="AA290" s="16" t="str">
        <f t="shared" si="147"/>
        <v/>
      </c>
      <c r="AB290" s="16" t="str">
        <f t="shared" si="148"/>
        <v/>
      </c>
      <c r="AC290" s="16" t="str">
        <f>IF(Y290="Incluir Cotización",#REF!,"")</f>
        <v/>
      </c>
      <c r="AD290" s="66" t="str">
        <f t="shared" si="149"/>
        <v/>
      </c>
      <c r="AE290" s="42" t="str">
        <f t="shared" si="150"/>
        <v/>
      </c>
      <c r="AF290" s="42" t="str">
        <f t="shared" si="151"/>
        <v/>
      </c>
      <c r="AG290" s="42" t="str">
        <f t="shared" si="152"/>
        <v/>
      </c>
      <c r="AH290" s="42" t="str">
        <f t="shared" si="153"/>
        <v/>
      </c>
      <c r="AI290" s="42" t="str">
        <f t="shared" si="154"/>
        <v/>
      </c>
      <c r="AJ290" s="65">
        <f t="shared" si="155"/>
        <v>0</v>
      </c>
      <c r="AK290" s="74"/>
      <c r="AL290" s="41">
        <f t="shared" ref="AL290:AL353" si="168">+AK290-AJ290</f>
        <v>0</v>
      </c>
      <c r="AM290" s="39">
        <f t="shared" ref="AM290:AM353" si="169">+AJ290*$E290</f>
        <v>0</v>
      </c>
      <c r="AN290" s="40">
        <f t="shared" ref="AN290:AN353" si="170">+AK290*$E290</f>
        <v>0</v>
      </c>
      <c r="AO290" s="134">
        <f t="shared" ref="AO290:AO353" si="171">+AN290-AM290</f>
        <v>0</v>
      </c>
      <c r="AP290" s="17"/>
      <c r="AQ290" s="129"/>
      <c r="AR290" s="130">
        <f t="shared" si="156"/>
        <v>0</v>
      </c>
      <c r="AS290" s="134">
        <f t="shared" si="157"/>
        <v>0</v>
      </c>
      <c r="AT290" s="131">
        <f>+IF($I$7="SI",'INPUTS Y LISTAS'!$B$31,0)</f>
        <v>0</v>
      </c>
      <c r="AU290" s="132"/>
      <c r="AV290" s="130">
        <f t="shared" si="158"/>
        <v>0</v>
      </c>
      <c r="AW290" s="134">
        <f t="shared" si="159"/>
        <v>0</v>
      </c>
      <c r="AX290" s="131">
        <f>+IF($I$7="SI",'INPUTS Y LISTAS'!$B$32,0)</f>
        <v>0</v>
      </c>
      <c r="AY290" s="132"/>
      <c r="AZ290" s="130">
        <f t="shared" si="160"/>
        <v>0</v>
      </c>
      <c r="BA290" s="134">
        <f t="shared" si="161"/>
        <v>0</v>
      </c>
      <c r="BB290" s="131">
        <f>+IF($I$7="SI",'INPUTS Y LISTAS'!$B$33,0)</f>
        <v>0</v>
      </c>
      <c r="BC290" s="132"/>
      <c r="BD290" s="130">
        <f t="shared" si="162"/>
        <v>0</v>
      </c>
      <c r="BE290" s="134">
        <f t="shared" si="163"/>
        <v>0</v>
      </c>
      <c r="BF290" s="136">
        <f t="shared" si="164"/>
        <v>0</v>
      </c>
    </row>
    <row r="291" spans="3:58" ht="15.75" outlineLevel="2" x14ac:dyDescent="0.2">
      <c r="C291" s="14">
        <f t="shared" si="165"/>
        <v>277</v>
      </c>
      <c r="D291" s="73"/>
      <c r="E291" s="69"/>
      <c r="F291" s="70"/>
      <c r="G291" s="71"/>
      <c r="H291" s="71"/>
      <c r="I291" s="71"/>
      <c r="J291" s="71"/>
      <c r="K291" s="72"/>
      <c r="L291" s="86"/>
      <c r="M291" s="15" t="str">
        <f>IF(G291="","",IF(L291="SI",G291*(1+'INPUTS Y LISTAS'!$B$15),'Modelo Estadistico'!G291))</f>
        <v/>
      </c>
      <c r="N291" s="15" t="str">
        <f>IF(H291="","",IF(L291="SI",H291*(1+'INPUTS Y LISTAS'!$B$15),'Modelo Estadistico'!H291))</f>
        <v/>
      </c>
      <c r="O291" s="15" t="str">
        <f>IF(I291="","",IF(L291="SI",I291*(1+'INPUTS Y LISTAS'!$B$15),'Modelo Estadistico'!I291))</f>
        <v/>
      </c>
      <c r="P291" s="15" t="str">
        <f>IF(J291="","",IF(L291="SI",J291*(1+'INPUTS Y LISTAS'!$B$15),'Modelo Estadistico'!J291))</f>
        <v/>
      </c>
      <c r="Q291" s="72"/>
      <c r="R291" s="29" t="str">
        <f t="shared" si="140"/>
        <v/>
      </c>
      <c r="S291" s="15" t="str">
        <f t="shared" si="141"/>
        <v/>
      </c>
      <c r="T291" s="15" t="str">
        <f t="shared" si="166"/>
        <v/>
      </c>
      <c r="U291" s="30" t="str">
        <f t="shared" si="167"/>
        <v/>
      </c>
      <c r="V291" s="28" t="str">
        <f t="shared" si="142"/>
        <v/>
      </c>
      <c r="W291" s="16" t="str">
        <f t="shared" si="143"/>
        <v/>
      </c>
      <c r="X291" s="16" t="str">
        <f t="shared" si="144"/>
        <v/>
      </c>
      <c r="Y291" s="16" t="str">
        <f t="shared" si="145"/>
        <v/>
      </c>
      <c r="Z291" s="28" t="str">
        <f t="shared" si="146"/>
        <v/>
      </c>
      <c r="AA291" s="16" t="str">
        <f t="shared" si="147"/>
        <v/>
      </c>
      <c r="AB291" s="16" t="str">
        <f t="shared" si="148"/>
        <v/>
      </c>
      <c r="AC291" s="16" t="str">
        <f>IF(Y291="Incluir Cotización",#REF!,"")</f>
        <v/>
      </c>
      <c r="AD291" s="66" t="str">
        <f t="shared" si="149"/>
        <v/>
      </c>
      <c r="AE291" s="42" t="str">
        <f t="shared" si="150"/>
        <v/>
      </c>
      <c r="AF291" s="42" t="str">
        <f t="shared" si="151"/>
        <v/>
      </c>
      <c r="AG291" s="42" t="str">
        <f t="shared" si="152"/>
        <v/>
      </c>
      <c r="AH291" s="42" t="str">
        <f t="shared" si="153"/>
        <v/>
      </c>
      <c r="AI291" s="42" t="str">
        <f t="shared" si="154"/>
        <v/>
      </c>
      <c r="AJ291" s="65">
        <f t="shared" si="155"/>
        <v>0</v>
      </c>
      <c r="AK291" s="74"/>
      <c r="AL291" s="41">
        <f t="shared" si="168"/>
        <v>0</v>
      </c>
      <c r="AM291" s="39">
        <f t="shared" si="169"/>
        <v>0</v>
      </c>
      <c r="AN291" s="40">
        <f t="shared" si="170"/>
        <v>0</v>
      </c>
      <c r="AO291" s="134">
        <f t="shared" si="171"/>
        <v>0</v>
      </c>
      <c r="AP291" s="17"/>
      <c r="AQ291" s="129"/>
      <c r="AR291" s="130">
        <f t="shared" si="156"/>
        <v>0</v>
      </c>
      <c r="AS291" s="134">
        <f t="shared" si="157"/>
        <v>0</v>
      </c>
      <c r="AT291" s="131">
        <f>+IF($I$7="SI",'INPUTS Y LISTAS'!$B$31,0)</f>
        <v>0</v>
      </c>
      <c r="AU291" s="132"/>
      <c r="AV291" s="130">
        <f t="shared" si="158"/>
        <v>0</v>
      </c>
      <c r="AW291" s="134">
        <f t="shared" si="159"/>
        <v>0</v>
      </c>
      <c r="AX291" s="131">
        <f>+IF($I$7="SI",'INPUTS Y LISTAS'!$B$32,0)</f>
        <v>0</v>
      </c>
      <c r="AY291" s="132"/>
      <c r="AZ291" s="130">
        <f t="shared" si="160"/>
        <v>0</v>
      </c>
      <c r="BA291" s="134">
        <f t="shared" si="161"/>
        <v>0</v>
      </c>
      <c r="BB291" s="131">
        <f>+IF($I$7="SI",'INPUTS Y LISTAS'!$B$33,0)</f>
        <v>0</v>
      </c>
      <c r="BC291" s="132"/>
      <c r="BD291" s="130">
        <f t="shared" si="162"/>
        <v>0</v>
      </c>
      <c r="BE291" s="134">
        <f t="shared" si="163"/>
        <v>0</v>
      </c>
      <c r="BF291" s="136">
        <f t="shared" si="164"/>
        <v>0</v>
      </c>
    </row>
    <row r="292" spans="3:58" ht="15.75" outlineLevel="2" x14ac:dyDescent="0.2">
      <c r="C292" s="14">
        <f t="shared" si="165"/>
        <v>278</v>
      </c>
      <c r="D292" s="73"/>
      <c r="E292" s="69"/>
      <c r="F292" s="70"/>
      <c r="G292" s="71"/>
      <c r="H292" s="71"/>
      <c r="I292" s="71"/>
      <c r="J292" s="71"/>
      <c r="K292" s="72"/>
      <c r="L292" s="86"/>
      <c r="M292" s="15" t="str">
        <f>IF(G292="","",IF(L292="SI",G292*(1+'INPUTS Y LISTAS'!$B$15),'Modelo Estadistico'!G292))</f>
        <v/>
      </c>
      <c r="N292" s="15" t="str">
        <f>IF(H292="","",IF(L292="SI",H292*(1+'INPUTS Y LISTAS'!$B$15),'Modelo Estadistico'!H292))</f>
        <v/>
      </c>
      <c r="O292" s="15" t="str">
        <f>IF(I292="","",IF(L292="SI",I292*(1+'INPUTS Y LISTAS'!$B$15),'Modelo Estadistico'!I292))</f>
        <v/>
      </c>
      <c r="P292" s="15" t="str">
        <f>IF(J292="","",IF(L292="SI",J292*(1+'INPUTS Y LISTAS'!$B$15),'Modelo Estadistico'!J292))</f>
        <v/>
      </c>
      <c r="Q292" s="72"/>
      <c r="R292" s="29" t="str">
        <f t="shared" si="140"/>
        <v/>
      </c>
      <c r="S292" s="15" t="str">
        <f t="shared" si="141"/>
        <v/>
      </c>
      <c r="T292" s="15" t="str">
        <f t="shared" si="166"/>
        <v/>
      </c>
      <c r="U292" s="30" t="str">
        <f t="shared" si="167"/>
        <v/>
      </c>
      <c r="V292" s="28" t="str">
        <f t="shared" si="142"/>
        <v/>
      </c>
      <c r="W292" s="16" t="str">
        <f t="shared" si="143"/>
        <v/>
      </c>
      <c r="X292" s="16" t="str">
        <f t="shared" si="144"/>
        <v/>
      </c>
      <c r="Y292" s="16" t="str">
        <f t="shared" si="145"/>
        <v/>
      </c>
      <c r="Z292" s="28" t="str">
        <f t="shared" si="146"/>
        <v/>
      </c>
      <c r="AA292" s="16" t="str">
        <f t="shared" si="147"/>
        <v/>
      </c>
      <c r="AB292" s="16" t="str">
        <f t="shared" si="148"/>
        <v/>
      </c>
      <c r="AC292" s="16" t="str">
        <f>IF(Y292="Incluir Cotización",#REF!,"")</f>
        <v/>
      </c>
      <c r="AD292" s="66" t="str">
        <f t="shared" si="149"/>
        <v/>
      </c>
      <c r="AE292" s="42" t="str">
        <f t="shared" si="150"/>
        <v/>
      </c>
      <c r="AF292" s="42" t="str">
        <f t="shared" si="151"/>
        <v/>
      </c>
      <c r="AG292" s="42" t="str">
        <f t="shared" si="152"/>
        <v/>
      </c>
      <c r="AH292" s="42" t="str">
        <f t="shared" si="153"/>
        <v/>
      </c>
      <c r="AI292" s="42" t="str">
        <f t="shared" si="154"/>
        <v/>
      </c>
      <c r="AJ292" s="65">
        <f t="shared" si="155"/>
        <v>0</v>
      </c>
      <c r="AK292" s="74"/>
      <c r="AL292" s="41">
        <f t="shared" si="168"/>
        <v>0</v>
      </c>
      <c r="AM292" s="39">
        <f t="shared" si="169"/>
        <v>0</v>
      </c>
      <c r="AN292" s="40">
        <f t="shared" si="170"/>
        <v>0</v>
      </c>
      <c r="AO292" s="134">
        <f t="shared" si="171"/>
        <v>0</v>
      </c>
      <c r="AP292" s="17"/>
      <c r="AQ292" s="129"/>
      <c r="AR292" s="130">
        <f t="shared" si="156"/>
        <v>0</v>
      </c>
      <c r="AS292" s="134">
        <f t="shared" si="157"/>
        <v>0</v>
      </c>
      <c r="AT292" s="131">
        <f>+IF($I$7="SI",'INPUTS Y LISTAS'!$B$31,0)</f>
        <v>0</v>
      </c>
      <c r="AU292" s="132"/>
      <c r="AV292" s="130">
        <f t="shared" si="158"/>
        <v>0</v>
      </c>
      <c r="AW292" s="134">
        <f t="shared" si="159"/>
        <v>0</v>
      </c>
      <c r="AX292" s="131">
        <f>+IF($I$7="SI",'INPUTS Y LISTAS'!$B$32,0)</f>
        <v>0</v>
      </c>
      <c r="AY292" s="132"/>
      <c r="AZ292" s="130">
        <f t="shared" si="160"/>
        <v>0</v>
      </c>
      <c r="BA292" s="134">
        <f t="shared" si="161"/>
        <v>0</v>
      </c>
      <c r="BB292" s="131">
        <f>+IF($I$7="SI",'INPUTS Y LISTAS'!$B$33,0)</f>
        <v>0</v>
      </c>
      <c r="BC292" s="132"/>
      <c r="BD292" s="130">
        <f t="shared" si="162"/>
        <v>0</v>
      </c>
      <c r="BE292" s="134">
        <f t="shared" si="163"/>
        <v>0</v>
      </c>
      <c r="BF292" s="136">
        <f t="shared" si="164"/>
        <v>0</v>
      </c>
    </row>
    <row r="293" spans="3:58" ht="15.75" outlineLevel="2" x14ac:dyDescent="0.2">
      <c r="C293" s="14">
        <f t="shared" si="165"/>
        <v>279</v>
      </c>
      <c r="D293" s="73"/>
      <c r="E293" s="69"/>
      <c r="F293" s="70"/>
      <c r="G293" s="71"/>
      <c r="H293" s="71"/>
      <c r="I293" s="71"/>
      <c r="J293" s="71"/>
      <c r="K293" s="72"/>
      <c r="L293" s="86"/>
      <c r="M293" s="15" t="str">
        <f>IF(G293="","",IF(L293="SI",G293*(1+'INPUTS Y LISTAS'!$B$15),'Modelo Estadistico'!G293))</f>
        <v/>
      </c>
      <c r="N293" s="15" t="str">
        <f>IF(H293="","",IF(L293="SI",H293*(1+'INPUTS Y LISTAS'!$B$15),'Modelo Estadistico'!H293))</f>
        <v/>
      </c>
      <c r="O293" s="15" t="str">
        <f>IF(I293="","",IF(L293="SI",I293*(1+'INPUTS Y LISTAS'!$B$15),'Modelo Estadistico'!I293))</f>
        <v/>
      </c>
      <c r="P293" s="15" t="str">
        <f>IF(J293="","",IF(L293="SI",J293*(1+'INPUTS Y LISTAS'!$B$15),'Modelo Estadistico'!J293))</f>
        <v/>
      </c>
      <c r="Q293" s="72"/>
      <c r="R293" s="29" t="str">
        <f t="shared" si="140"/>
        <v/>
      </c>
      <c r="S293" s="15" t="str">
        <f t="shared" si="141"/>
        <v/>
      </c>
      <c r="T293" s="15" t="str">
        <f t="shared" si="166"/>
        <v/>
      </c>
      <c r="U293" s="30" t="str">
        <f t="shared" si="167"/>
        <v/>
      </c>
      <c r="V293" s="28" t="str">
        <f t="shared" si="142"/>
        <v/>
      </c>
      <c r="W293" s="16" t="str">
        <f t="shared" si="143"/>
        <v/>
      </c>
      <c r="X293" s="16" t="str">
        <f t="shared" si="144"/>
        <v/>
      </c>
      <c r="Y293" s="16" t="str">
        <f t="shared" si="145"/>
        <v/>
      </c>
      <c r="Z293" s="28" t="str">
        <f t="shared" si="146"/>
        <v/>
      </c>
      <c r="AA293" s="16" t="str">
        <f t="shared" si="147"/>
        <v/>
      </c>
      <c r="AB293" s="16" t="str">
        <f t="shared" si="148"/>
        <v/>
      </c>
      <c r="AC293" s="16" t="str">
        <f>IF(Y293="Incluir Cotización",#REF!,"")</f>
        <v/>
      </c>
      <c r="AD293" s="66" t="str">
        <f t="shared" si="149"/>
        <v/>
      </c>
      <c r="AE293" s="42" t="str">
        <f t="shared" si="150"/>
        <v/>
      </c>
      <c r="AF293" s="42" t="str">
        <f t="shared" si="151"/>
        <v/>
      </c>
      <c r="AG293" s="42" t="str">
        <f t="shared" si="152"/>
        <v/>
      </c>
      <c r="AH293" s="42" t="str">
        <f t="shared" si="153"/>
        <v/>
      </c>
      <c r="AI293" s="42" t="str">
        <f t="shared" si="154"/>
        <v/>
      </c>
      <c r="AJ293" s="65">
        <f t="shared" si="155"/>
        <v>0</v>
      </c>
      <c r="AK293" s="74"/>
      <c r="AL293" s="41">
        <f t="shared" si="168"/>
        <v>0</v>
      </c>
      <c r="AM293" s="39">
        <f t="shared" si="169"/>
        <v>0</v>
      </c>
      <c r="AN293" s="40">
        <f t="shared" si="170"/>
        <v>0</v>
      </c>
      <c r="AO293" s="134">
        <f t="shared" si="171"/>
        <v>0</v>
      </c>
      <c r="AP293" s="17"/>
      <c r="AQ293" s="129"/>
      <c r="AR293" s="130">
        <f t="shared" si="156"/>
        <v>0</v>
      </c>
      <c r="AS293" s="134">
        <f t="shared" si="157"/>
        <v>0</v>
      </c>
      <c r="AT293" s="131">
        <f>+IF($I$7="SI",'INPUTS Y LISTAS'!$B$31,0)</f>
        <v>0</v>
      </c>
      <c r="AU293" s="132"/>
      <c r="AV293" s="130">
        <f t="shared" si="158"/>
        <v>0</v>
      </c>
      <c r="AW293" s="134">
        <f t="shared" si="159"/>
        <v>0</v>
      </c>
      <c r="AX293" s="131">
        <f>+IF($I$7="SI",'INPUTS Y LISTAS'!$B$32,0)</f>
        <v>0</v>
      </c>
      <c r="AY293" s="132"/>
      <c r="AZ293" s="130">
        <f t="shared" si="160"/>
        <v>0</v>
      </c>
      <c r="BA293" s="134">
        <f t="shared" si="161"/>
        <v>0</v>
      </c>
      <c r="BB293" s="131">
        <f>+IF($I$7="SI",'INPUTS Y LISTAS'!$B$33,0)</f>
        <v>0</v>
      </c>
      <c r="BC293" s="132"/>
      <c r="BD293" s="130">
        <f t="shared" si="162"/>
        <v>0</v>
      </c>
      <c r="BE293" s="134">
        <f t="shared" si="163"/>
        <v>0</v>
      </c>
      <c r="BF293" s="136">
        <f t="shared" si="164"/>
        <v>0</v>
      </c>
    </row>
    <row r="294" spans="3:58" ht="15.75" outlineLevel="2" x14ac:dyDescent="0.2">
      <c r="C294" s="14">
        <f t="shared" si="165"/>
        <v>280</v>
      </c>
      <c r="D294" s="73"/>
      <c r="E294" s="69"/>
      <c r="F294" s="70"/>
      <c r="G294" s="71"/>
      <c r="H294" s="71"/>
      <c r="I294" s="71"/>
      <c r="J294" s="71"/>
      <c r="K294" s="72"/>
      <c r="L294" s="86"/>
      <c r="M294" s="15" t="str">
        <f>IF(G294="","",IF(L294="SI",G294*(1+'INPUTS Y LISTAS'!$B$15),'Modelo Estadistico'!G294))</f>
        <v/>
      </c>
      <c r="N294" s="15" t="str">
        <f>IF(H294="","",IF(L294="SI",H294*(1+'INPUTS Y LISTAS'!$B$15),'Modelo Estadistico'!H294))</f>
        <v/>
      </c>
      <c r="O294" s="15" t="str">
        <f>IF(I294="","",IF(L294="SI",I294*(1+'INPUTS Y LISTAS'!$B$15),'Modelo Estadistico'!I294))</f>
        <v/>
      </c>
      <c r="P294" s="15" t="str">
        <f>IF(J294="","",IF(L294="SI",J294*(1+'INPUTS Y LISTAS'!$B$15),'Modelo Estadistico'!J294))</f>
        <v/>
      </c>
      <c r="Q294" s="72"/>
      <c r="R294" s="29" t="str">
        <f t="shared" si="140"/>
        <v/>
      </c>
      <c r="S294" s="15" t="str">
        <f t="shared" si="141"/>
        <v/>
      </c>
      <c r="T294" s="15" t="str">
        <f t="shared" si="166"/>
        <v/>
      </c>
      <c r="U294" s="30" t="str">
        <f t="shared" si="167"/>
        <v/>
      </c>
      <c r="V294" s="28" t="str">
        <f t="shared" si="142"/>
        <v/>
      </c>
      <c r="W294" s="16" t="str">
        <f t="shared" si="143"/>
        <v/>
      </c>
      <c r="X294" s="16" t="str">
        <f t="shared" si="144"/>
        <v/>
      </c>
      <c r="Y294" s="16" t="str">
        <f t="shared" si="145"/>
        <v/>
      </c>
      <c r="Z294" s="28" t="str">
        <f t="shared" si="146"/>
        <v/>
      </c>
      <c r="AA294" s="16" t="str">
        <f t="shared" si="147"/>
        <v/>
      </c>
      <c r="AB294" s="16" t="str">
        <f t="shared" si="148"/>
        <v/>
      </c>
      <c r="AC294" s="16" t="str">
        <f>IF(Y294="Incluir Cotización",#REF!,"")</f>
        <v/>
      </c>
      <c r="AD294" s="66" t="str">
        <f t="shared" si="149"/>
        <v/>
      </c>
      <c r="AE294" s="42" t="str">
        <f t="shared" si="150"/>
        <v/>
      </c>
      <c r="AF294" s="42" t="str">
        <f t="shared" si="151"/>
        <v/>
      </c>
      <c r="AG294" s="42" t="str">
        <f t="shared" si="152"/>
        <v/>
      </c>
      <c r="AH294" s="42" t="str">
        <f t="shared" si="153"/>
        <v/>
      </c>
      <c r="AI294" s="42" t="str">
        <f t="shared" si="154"/>
        <v/>
      </c>
      <c r="AJ294" s="65">
        <f t="shared" si="155"/>
        <v>0</v>
      </c>
      <c r="AK294" s="74"/>
      <c r="AL294" s="41">
        <f t="shared" si="168"/>
        <v>0</v>
      </c>
      <c r="AM294" s="39">
        <f t="shared" si="169"/>
        <v>0</v>
      </c>
      <c r="AN294" s="40">
        <f t="shared" si="170"/>
        <v>0</v>
      </c>
      <c r="AO294" s="134">
        <f t="shared" si="171"/>
        <v>0</v>
      </c>
      <c r="AP294" s="17"/>
      <c r="AQ294" s="129"/>
      <c r="AR294" s="130">
        <f t="shared" si="156"/>
        <v>0</v>
      </c>
      <c r="AS294" s="134">
        <f t="shared" si="157"/>
        <v>0</v>
      </c>
      <c r="AT294" s="131">
        <f>+IF($I$7="SI",'INPUTS Y LISTAS'!$B$31,0)</f>
        <v>0</v>
      </c>
      <c r="AU294" s="132"/>
      <c r="AV294" s="130">
        <f t="shared" si="158"/>
        <v>0</v>
      </c>
      <c r="AW294" s="134">
        <f t="shared" si="159"/>
        <v>0</v>
      </c>
      <c r="AX294" s="131">
        <f>+IF($I$7="SI",'INPUTS Y LISTAS'!$B$32,0)</f>
        <v>0</v>
      </c>
      <c r="AY294" s="132"/>
      <c r="AZ294" s="130">
        <f t="shared" si="160"/>
        <v>0</v>
      </c>
      <c r="BA294" s="134">
        <f t="shared" si="161"/>
        <v>0</v>
      </c>
      <c r="BB294" s="131">
        <f>+IF($I$7="SI",'INPUTS Y LISTAS'!$B$33,0)</f>
        <v>0</v>
      </c>
      <c r="BC294" s="132"/>
      <c r="BD294" s="130">
        <f t="shared" si="162"/>
        <v>0</v>
      </c>
      <c r="BE294" s="134">
        <f t="shared" si="163"/>
        <v>0</v>
      </c>
      <c r="BF294" s="136">
        <f t="shared" si="164"/>
        <v>0</v>
      </c>
    </row>
    <row r="295" spans="3:58" ht="15.75" outlineLevel="2" x14ac:dyDescent="0.2">
      <c r="C295" s="14">
        <f t="shared" si="165"/>
        <v>281</v>
      </c>
      <c r="D295" s="73"/>
      <c r="E295" s="69"/>
      <c r="F295" s="70"/>
      <c r="G295" s="71"/>
      <c r="H295" s="71"/>
      <c r="I295" s="71"/>
      <c r="J295" s="71"/>
      <c r="K295" s="72"/>
      <c r="L295" s="86"/>
      <c r="M295" s="15" t="str">
        <f>IF(G295="","",IF(L295="SI",G295*(1+'INPUTS Y LISTAS'!$B$15),'Modelo Estadistico'!G295))</f>
        <v/>
      </c>
      <c r="N295" s="15" t="str">
        <f>IF(H295="","",IF(L295="SI",H295*(1+'INPUTS Y LISTAS'!$B$15),'Modelo Estadistico'!H295))</f>
        <v/>
      </c>
      <c r="O295" s="15" t="str">
        <f>IF(I295="","",IF(L295="SI",I295*(1+'INPUTS Y LISTAS'!$B$15),'Modelo Estadistico'!I295))</f>
        <v/>
      </c>
      <c r="P295" s="15" t="str">
        <f>IF(J295="","",IF(L295="SI",J295*(1+'INPUTS Y LISTAS'!$B$15),'Modelo Estadistico'!J295))</f>
        <v/>
      </c>
      <c r="Q295" s="72"/>
      <c r="R295" s="29" t="str">
        <f t="shared" si="140"/>
        <v/>
      </c>
      <c r="S295" s="15" t="str">
        <f t="shared" si="141"/>
        <v/>
      </c>
      <c r="T295" s="15" t="str">
        <f t="shared" si="166"/>
        <v/>
      </c>
      <c r="U295" s="30" t="str">
        <f t="shared" si="167"/>
        <v/>
      </c>
      <c r="V295" s="28" t="str">
        <f t="shared" si="142"/>
        <v/>
      </c>
      <c r="W295" s="16" t="str">
        <f t="shared" si="143"/>
        <v/>
      </c>
      <c r="X295" s="16" t="str">
        <f t="shared" si="144"/>
        <v/>
      </c>
      <c r="Y295" s="16" t="str">
        <f t="shared" si="145"/>
        <v/>
      </c>
      <c r="Z295" s="28" t="str">
        <f t="shared" si="146"/>
        <v/>
      </c>
      <c r="AA295" s="16" t="str">
        <f t="shared" si="147"/>
        <v/>
      </c>
      <c r="AB295" s="16" t="str">
        <f t="shared" si="148"/>
        <v/>
      </c>
      <c r="AC295" s="16" t="str">
        <f>IF(Y295="Incluir Cotización",#REF!,"")</f>
        <v/>
      </c>
      <c r="AD295" s="66" t="str">
        <f t="shared" si="149"/>
        <v/>
      </c>
      <c r="AE295" s="42" t="str">
        <f t="shared" si="150"/>
        <v/>
      </c>
      <c r="AF295" s="42" t="str">
        <f t="shared" si="151"/>
        <v/>
      </c>
      <c r="AG295" s="42" t="str">
        <f t="shared" si="152"/>
        <v/>
      </c>
      <c r="AH295" s="42" t="str">
        <f t="shared" si="153"/>
        <v/>
      </c>
      <c r="AI295" s="42" t="str">
        <f t="shared" si="154"/>
        <v/>
      </c>
      <c r="AJ295" s="65">
        <f t="shared" si="155"/>
        <v>0</v>
      </c>
      <c r="AK295" s="74"/>
      <c r="AL295" s="41">
        <f t="shared" si="168"/>
        <v>0</v>
      </c>
      <c r="AM295" s="39">
        <f t="shared" si="169"/>
        <v>0</v>
      </c>
      <c r="AN295" s="40">
        <f t="shared" si="170"/>
        <v>0</v>
      </c>
      <c r="AO295" s="134">
        <f t="shared" si="171"/>
        <v>0</v>
      </c>
      <c r="AP295" s="17"/>
      <c r="AQ295" s="129"/>
      <c r="AR295" s="130">
        <f t="shared" si="156"/>
        <v>0</v>
      </c>
      <c r="AS295" s="134">
        <f t="shared" si="157"/>
        <v>0</v>
      </c>
      <c r="AT295" s="131">
        <f>+IF($I$7="SI",'INPUTS Y LISTAS'!$B$31,0)</f>
        <v>0</v>
      </c>
      <c r="AU295" s="132"/>
      <c r="AV295" s="130">
        <f t="shared" si="158"/>
        <v>0</v>
      </c>
      <c r="AW295" s="134">
        <f t="shared" si="159"/>
        <v>0</v>
      </c>
      <c r="AX295" s="131">
        <f>+IF($I$7="SI",'INPUTS Y LISTAS'!$B$32,0)</f>
        <v>0</v>
      </c>
      <c r="AY295" s="132"/>
      <c r="AZ295" s="130">
        <f t="shared" si="160"/>
        <v>0</v>
      </c>
      <c r="BA295" s="134">
        <f t="shared" si="161"/>
        <v>0</v>
      </c>
      <c r="BB295" s="131">
        <f>+IF($I$7="SI",'INPUTS Y LISTAS'!$B$33,0)</f>
        <v>0</v>
      </c>
      <c r="BC295" s="132"/>
      <c r="BD295" s="130">
        <f t="shared" si="162"/>
        <v>0</v>
      </c>
      <c r="BE295" s="134">
        <f t="shared" si="163"/>
        <v>0</v>
      </c>
      <c r="BF295" s="136">
        <f t="shared" si="164"/>
        <v>0</v>
      </c>
    </row>
    <row r="296" spans="3:58" ht="15.75" outlineLevel="2" x14ac:dyDescent="0.2">
      <c r="C296" s="14">
        <f t="shared" si="165"/>
        <v>282</v>
      </c>
      <c r="D296" s="73"/>
      <c r="E296" s="69"/>
      <c r="F296" s="70"/>
      <c r="G296" s="71"/>
      <c r="H296" s="71"/>
      <c r="I296" s="71"/>
      <c r="J296" s="71"/>
      <c r="K296" s="72"/>
      <c r="L296" s="86"/>
      <c r="M296" s="15" t="str">
        <f>IF(G296="","",IF(L296="SI",G296*(1+'INPUTS Y LISTAS'!$B$15),'Modelo Estadistico'!G296))</f>
        <v/>
      </c>
      <c r="N296" s="15" t="str">
        <f>IF(H296="","",IF(L296="SI",H296*(1+'INPUTS Y LISTAS'!$B$15),'Modelo Estadistico'!H296))</f>
        <v/>
      </c>
      <c r="O296" s="15" t="str">
        <f>IF(I296="","",IF(L296="SI",I296*(1+'INPUTS Y LISTAS'!$B$15),'Modelo Estadistico'!I296))</f>
        <v/>
      </c>
      <c r="P296" s="15" t="str">
        <f>IF(J296="","",IF(L296="SI",J296*(1+'INPUTS Y LISTAS'!$B$15),'Modelo Estadistico'!J296))</f>
        <v/>
      </c>
      <c r="Q296" s="72"/>
      <c r="R296" s="29" t="str">
        <f t="shared" si="140"/>
        <v/>
      </c>
      <c r="S296" s="15" t="str">
        <f t="shared" si="141"/>
        <v/>
      </c>
      <c r="T296" s="15" t="str">
        <f t="shared" si="166"/>
        <v/>
      </c>
      <c r="U296" s="30" t="str">
        <f t="shared" si="167"/>
        <v/>
      </c>
      <c r="V296" s="28" t="str">
        <f t="shared" si="142"/>
        <v/>
      </c>
      <c r="W296" s="16" t="str">
        <f t="shared" si="143"/>
        <v/>
      </c>
      <c r="X296" s="16" t="str">
        <f t="shared" si="144"/>
        <v/>
      </c>
      <c r="Y296" s="16" t="str">
        <f t="shared" si="145"/>
        <v/>
      </c>
      <c r="Z296" s="28" t="str">
        <f t="shared" si="146"/>
        <v/>
      </c>
      <c r="AA296" s="16" t="str">
        <f t="shared" si="147"/>
        <v/>
      </c>
      <c r="AB296" s="16" t="str">
        <f t="shared" si="148"/>
        <v/>
      </c>
      <c r="AC296" s="16" t="str">
        <f>IF(Y296="Incluir Cotización",#REF!,"")</f>
        <v/>
      </c>
      <c r="AD296" s="66" t="str">
        <f t="shared" si="149"/>
        <v/>
      </c>
      <c r="AE296" s="42" t="str">
        <f t="shared" si="150"/>
        <v/>
      </c>
      <c r="AF296" s="42" t="str">
        <f t="shared" si="151"/>
        <v/>
      </c>
      <c r="AG296" s="42" t="str">
        <f t="shared" si="152"/>
        <v/>
      </c>
      <c r="AH296" s="42" t="str">
        <f t="shared" si="153"/>
        <v/>
      </c>
      <c r="AI296" s="42" t="str">
        <f t="shared" si="154"/>
        <v/>
      </c>
      <c r="AJ296" s="65">
        <f t="shared" si="155"/>
        <v>0</v>
      </c>
      <c r="AK296" s="74"/>
      <c r="AL296" s="41">
        <f t="shared" si="168"/>
        <v>0</v>
      </c>
      <c r="AM296" s="39">
        <f t="shared" si="169"/>
        <v>0</v>
      </c>
      <c r="AN296" s="40">
        <f t="shared" si="170"/>
        <v>0</v>
      </c>
      <c r="AO296" s="134">
        <f t="shared" si="171"/>
        <v>0</v>
      </c>
      <c r="AP296" s="17"/>
      <c r="AQ296" s="129"/>
      <c r="AR296" s="130">
        <f t="shared" si="156"/>
        <v>0</v>
      </c>
      <c r="AS296" s="134">
        <f t="shared" si="157"/>
        <v>0</v>
      </c>
      <c r="AT296" s="131">
        <f>+IF($I$7="SI",'INPUTS Y LISTAS'!$B$31,0)</f>
        <v>0</v>
      </c>
      <c r="AU296" s="132"/>
      <c r="AV296" s="130">
        <f t="shared" si="158"/>
        <v>0</v>
      </c>
      <c r="AW296" s="134">
        <f t="shared" si="159"/>
        <v>0</v>
      </c>
      <c r="AX296" s="131">
        <f>+IF($I$7="SI",'INPUTS Y LISTAS'!$B$32,0)</f>
        <v>0</v>
      </c>
      <c r="AY296" s="132"/>
      <c r="AZ296" s="130">
        <f t="shared" si="160"/>
        <v>0</v>
      </c>
      <c r="BA296" s="134">
        <f t="shared" si="161"/>
        <v>0</v>
      </c>
      <c r="BB296" s="131">
        <f>+IF($I$7="SI",'INPUTS Y LISTAS'!$B$33,0)</f>
        <v>0</v>
      </c>
      <c r="BC296" s="132"/>
      <c r="BD296" s="130">
        <f t="shared" si="162"/>
        <v>0</v>
      </c>
      <c r="BE296" s="134">
        <f t="shared" si="163"/>
        <v>0</v>
      </c>
      <c r="BF296" s="136">
        <f t="shared" si="164"/>
        <v>0</v>
      </c>
    </row>
    <row r="297" spans="3:58" ht="15.75" outlineLevel="2" x14ac:dyDescent="0.2">
      <c r="C297" s="14">
        <f t="shared" si="165"/>
        <v>283</v>
      </c>
      <c r="D297" s="73"/>
      <c r="E297" s="69"/>
      <c r="F297" s="70"/>
      <c r="G297" s="71"/>
      <c r="H297" s="71"/>
      <c r="I297" s="71"/>
      <c r="J297" s="71"/>
      <c r="K297" s="72"/>
      <c r="L297" s="86"/>
      <c r="M297" s="15" t="str">
        <f>IF(G297="","",IF(L297="SI",G297*(1+'INPUTS Y LISTAS'!$B$15),'Modelo Estadistico'!G297))</f>
        <v/>
      </c>
      <c r="N297" s="15" t="str">
        <f>IF(H297="","",IF(L297="SI",H297*(1+'INPUTS Y LISTAS'!$B$15),'Modelo Estadistico'!H297))</f>
        <v/>
      </c>
      <c r="O297" s="15" t="str">
        <f>IF(I297="","",IF(L297="SI",I297*(1+'INPUTS Y LISTAS'!$B$15),'Modelo Estadistico'!I297))</f>
        <v/>
      </c>
      <c r="P297" s="15" t="str">
        <f>IF(J297="","",IF(L297="SI",J297*(1+'INPUTS Y LISTAS'!$B$15),'Modelo Estadistico'!J297))</f>
        <v/>
      </c>
      <c r="Q297" s="72"/>
      <c r="R297" s="29" t="str">
        <f t="shared" si="140"/>
        <v/>
      </c>
      <c r="S297" s="15" t="str">
        <f t="shared" si="141"/>
        <v/>
      </c>
      <c r="T297" s="15" t="str">
        <f t="shared" si="166"/>
        <v/>
      </c>
      <c r="U297" s="30" t="str">
        <f t="shared" si="167"/>
        <v/>
      </c>
      <c r="V297" s="28" t="str">
        <f t="shared" si="142"/>
        <v/>
      </c>
      <c r="W297" s="16" t="str">
        <f t="shared" si="143"/>
        <v/>
      </c>
      <c r="X297" s="16" t="str">
        <f t="shared" si="144"/>
        <v/>
      </c>
      <c r="Y297" s="16" t="str">
        <f t="shared" si="145"/>
        <v/>
      </c>
      <c r="Z297" s="28" t="str">
        <f t="shared" si="146"/>
        <v/>
      </c>
      <c r="AA297" s="16" t="str">
        <f t="shared" si="147"/>
        <v/>
      </c>
      <c r="AB297" s="16" t="str">
        <f t="shared" si="148"/>
        <v/>
      </c>
      <c r="AC297" s="16" t="str">
        <f>IF(Y297="Incluir Cotización",#REF!,"")</f>
        <v/>
      </c>
      <c r="AD297" s="66" t="str">
        <f t="shared" si="149"/>
        <v/>
      </c>
      <c r="AE297" s="42" t="str">
        <f t="shared" si="150"/>
        <v/>
      </c>
      <c r="AF297" s="42" t="str">
        <f t="shared" si="151"/>
        <v/>
      </c>
      <c r="AG297" s="42" t="str">
        <f t="shared" si="152"/>
        <v/>
      </c>
      <c r="AH297" s="42" t="str">
        <f t="shared" si="153"/>
        <v/>
      </c>
      <c r="AI297" s="42" t="str">
        <f t="shared" si="154"/>
        <v/>
      </c>
      <c r="AJ297" s="65">
        <f t="shared" si="155"/>
        <v>0</v>
      </c>
      <c r="AK297" s="74"/>
      <c r="AL297" s="41">
        <f t="shared" si="168"/>
        <v>0</v>
      </c>
      <c r="AM297" s="39">
        <f t="shared" si="169"/>
        <v>0</v>
      </c>
      <c r="AN297" s="40">
        <f t="shared" si="170"/>
        <v>0</v>
      </c>
      <c r="AO297" s="134">
        <f t="shared" si="171"/>
        <v>0</v>
      </c>
      <c r="AP297" s="17"/>
      <c r="AQ297" s="129"/>
      <c r="AR297" s="130">
        <f t="shared" si="156"/>
        <v>0</v>
      </c>
      <c r="AS297" s="134">
        <f t="shared" si="157"/>
        <v>0</v>
      </c>
      <c r="AT297" s="131">
        <f>+IF($I$7="SI",'INPUTS Y LISTAS'!$B$31,0)</f>
        <v>0</v>
      </c>
      <c r="AU297" s="132"/>
      <c r="AV297" s="130">
        <f t="shared" si="158"/>
        <v>0</v>
      </c>
      <c r="AW297" s="134">
        <f t="shared" si="159"/>
        <v>0</v>
      </c>
      <c r="AX297" s="131">
        <f>+IF($I$7="SI",'INPUTS Y LISTAS'!$B$32,0)</f>
        <v>0</v>
      </c>
      <c r="AY297" s="132"/>
      <c r="AZ297" s="130">
        <f t="shared" si="160"/>
        <v>0</v>
      </c>
      <c r="BA297" s="134">
        <f t="shared" si="161"/>
        <v>0</v>
      </c>
      <c r="BB297" s="131">
        <f>+IF($I$7="SI",'INPUTS Y LISTAS'!$B$33,0)</f>
        <v>0</v>
      </c>
      <c r="BC297" s="132"/>
      <c r="BD297" s="130">
        <f t="shared" si="162"/>
        <v>0</v>
      </c>
      <c r="BE297" s="134">
        <f t="shared" si="163"/>
        <v>0</v>
      </c>
      <c r="BF297" s="136">
        <f t="shared" si="164"/>
        <v>0</v>
      </c>
    </row>
    <row r="298" spans="3:58" ht="15.75" outlineLevel="2" x14ac:dyDescent="0.2">
      <c r="C298" s="14">
        <f t="shared" si="165"/>
        <v>284</v>
      </c>
      <c r="D298" s="73"/>
      <c r="E298" s="69"/>
      <c r="F298" s="70"/>
      <c r="G298" s="71"/>
      <c r="H298" s="71"/>
      <c r="I298" s="71"/>
      <c r="J298" s="71"/>
      <c r="K298" s="72"/>
      <c r="L298" s="86"/>
      <c r="M298" s="15" t="str">
        <f>IF(G298="","",IF(L298="SI",G298*(1+'INPUTS Y LISTAS'!$B$15),'Modelo Estadistico'!G298))</f>
        <v/>
      </c>
      <c r="N298" s="15" t="str">
        <f>IF(H298="","",IF(L298="SI",H298*(1+'INPUTS Y LISTAS'!$B$15),'Modelo Estadistico'!H298))</f>
        <v/>
      </c>
      <c r="O298" s="15" t="str">
        <f>IF(I298="","",IF(L298="SI",I298*(1+'INPUTS Y LISTAS'!$B$15),'Modelo Estadistico'!I298))</f>
        <v/>
      </c>
      <c r="P298" s="15" t="str">
        <f>IF(J298="","",IF(L298="SI",J298*(1+'INPUTS Y LISTAS'!$B$15),'Modelo Estadistico'!J298))</f>
        <v/>
      </c>
      <c r="Q298" s="72"/>
      <c r="R298" s="29" t="str">
        <f t="shared" si="140"/>
        <v/>
      </c>
      <c r="S298" s="15" t="str">
        <f t="shared" si="141"/>
        <v/>
      </c>
      <c r="T298" s="15" t="str">
        <f t="shared" si="166"/>
        <v/>
      </c>
      <c r="U298" s="30" t="str">
        <f t="shared" si="167"/>
        <v/>
      </c>
      <c r="V298" s="28" t="str">
        <f t="shared" si="142"/>
        <v/>
      </c>
      <c r="W298" s="16" t="str">
        <f t="shared" si="143"/>
        <v/>
      </c>
      <c r="X298" s="16" t="str">
        <f t="shared" si="144"/>
        <v/>
      </c>
      <c r="Y298" s="16" t="str">
        <f t="shared" si="145"/>
        <v/>
      </c>
      <c r="Z298" s="28" t="str">
        <f t="shared" si="146"/>
        <v/>
      </c>
      <c r="AA298" s="16" t="str">
        <f t="shared" si="147"/>
        <v/>
      </c>
      <c r="AB298" s="16" t="str">
        <f t="shared" si="148"/>
        <v/>
      </c>
      <c r="AC298" s="16" t="str">
        <f>IF(Y298="Incluir Cotización",#REF!,"")</f>
        <v/>
      </c>
      <c r="AD298" s="66" t="str">
        <f t="shared" si="149"/>
        <v/>
      </c>
      <c r="AE298" s="42" t="str">
        <f t="shared" si="150"/>
        <v/>
      </c>
      <c r="AF298" s="42" t="str">
        <f t="shared" si="151"/>
        <v/>
      </c>
      <c r="AG298" s="42" t="str">
        <f t="shared" si="152"/>
        <v/>
      </c>
      <c r="AH298" s="42" t="str">
        <f t="shared" si="153"/>
        <v/>
      </c>
      <c r="AI298" s="42" t="str">
        <f t="shared" si="154"/>
        <v/>
      </c>
      <c r="AJ298" s="65">
        <f t="shared" si="155"/>
        <v>0</v>
      </c>
      <c r="AK298" s="74"/>
      <c r="AL298" s="41">
        <f t="shared" si="168"/>
        <v>0</v>
      </c>
      <c r="AM298" s="39">
        <f t="shared" si="169"/>
        <v>0</v>
      </c>
      <c r="AN298" s="40">
        <f t="shared" si="170"/>
        <v>0</v>
      </c>
      <c r="AO298" s="134">
        <f t="shared" si="171"/>
        <v>0</v>
      </c>
      <c r="AP298" s="17"/>
      <c r="AQ298" s="129"/>
      <c r="AR298" s="130">
        <f t="shared" si="156"/>
        <v>0</v>
      </c>
      <c r="AS298" s="134">
        <f t="shared" si="157"/>
        <v>0</v>
      </c>
      <c r="AT298" s="131">
        <f>+IF($I$7="SI",'INPUTS Y LISTAS'!$B$31,0)</f>
        <v>0</v>
      </c>
      <c r="AU298" s="132"/>
      <c r="AV298" s="130">
        <f t="shared" si="158"/>
        <v>0</v>
      </c>
      <c r="AW298" s="134">
        <f t="shared" si="159"/>
        <v>0</v>
      </c>
      <c r="AX298" s="131">
        <f>+IF($I$7="SI",'INPUTS Y LISTAS'!$B$32,0)</f>
        <v>0</v>
      </c>
      <c r="AY298" s="132"/>
      <c r="AZ298" s="130">
        <f t="shared" si="160"/>
        <v>0</v>
      </c>
      <c r="BA298" s="134">
        <f t="shared" si="161"/>
        <v>0</v>
      </c>
      <c r="BB298" s="131">
        <f>+IF($I$7="SI",'INPUTS Y LISTAS'!$B$33,0)</f>
        <v>0</v>
      </c>
      <c r="BC298" s="132"/>
      <c r="BD298" s="130">
        <f t="shared" si="162"/>
        <v>0</v>
      </c>
      <c r="BE298" s="134">
        <f t="shared" si="163"/>
        <v>0</v>
      </c>
      <c r="BF298" s="136">
        <f t="shared" si="164"/>
        <v>0</v>
      </c>
    </row>
    <row r="299" spans="3:58" ht="15.75" outlineLevel="2" x14ac:dyDescent="0.2">
      <c r="C299" s="14">
        <f t="shared" si="165"/>
        <v>285</v>
      </c>
      <c r="D299" s="73"/>
      <c r="E299" s="69"/>
      <c r="F299" s="70"/>
      <c r="G299" s="71"/>
      <c r="H299" s="71"/>
      <c r="I299" s="71"/>
      <c r="J299" s="71"/>
      <c r="K299" s="72"/>
      <c r="L299" s="86"/>
      <c r="M299" s="15" t="str">
        <f>IF(G299="","",IF(L299="SI",G299*(1+'INPUTS Y LISTAS'!$B$15),'Modelo Estadistico'!G299))</f>
        <v/>
      </c>
      <c r="N299" s="15" t="str">
        <f>IF(H299="","",IF(L299="SI",H299*(1+'INPUTS Y LISTAS'!$B$15),'Modelo Estadistico'!H299))</f>
        <v/>
      </c>
      <c r="O299" s="15" t="str">
        <f>IF(I299="","",IF(L299="SI",I299*(1+'INPUTS Y LISTAS'!$B$15),'Modelo Estadistico'!I299))</f>
        <v/>
      </c>
      <c r="P299" s="15" t="str">
        <f>IF(J299="","",IF(L299="SI",J299*(1+'INPUTS Y LISTAS'!$B$15),'Modelo Estadistico'!J299))</f>
        <v/>
      </c>
      <c r="Q299" s="72"/>
      <c r="R299" s="29" t="str">
        <f t="shared" si="140"/>
        <v/>
      </c>
      <c r="S299" s="15" t="str">
        <f t="shared" si="141"/>
        <v/>
      </c>
      <c r="T299" s="15" t="str">
        <f t="shared" si="166"/>
        <v/>
      </c>
      <c r="U299" s="30" t="str">
        <f t="shared" si="167"/>
        <v/>
      </c>
      <c r="V299" s="28" t="str">
        <f t="shared" si="142"/>
        <v/>
      </c>
      <c r="W299" s="16" t="str">
        <f t="shared" si="143"/>
        <v/>
      </c>
      <c r="X299" s="16" t="str">
        <f t="shared" si="144"/>
        <v/>
      </c>
      <c r="Y299" s="16" t="str">
        <f t="shared" si="145"/>
        <v/>
      </c>
      <c r="Z299" s="28" t="str">
        <f t="shared" si="146"/>
        <v/>
      </c>
      <c r="AA299" s="16" t="str">
        <f t="shared" si="147"/>
        <v/>
      </c>
      <c r="AB299" s="16" t="str">
        <f t="shared" si="148"/>
        <v/>
      </c>
      <c r="AC299" s="16" t="str">
        <f>IF(Y299="Incluir Cotización",#REF!,"")</f>
        <v/>
      </c>
      <c r="AD299" s="66" t="str">
        <f t="shared" si="149"/>
        <v/>
      </c>
      <c r="AE299" s="42" t="str">
        <f t="shared" si="150"/>
        <v/>
      </c>
      <c r="AF299" s="42" t="str">
        <f t="shared" si="151"/>
        <v/>
      </c>
      <c r="AG299" s="42" t="str">
        <f t="shared" si="152"/>
        <v/>
      </c>
      <c r="AH299" s="42" t="str">
        <f t="shared" si="153"/>
        <v/>
      </c>
      <c r="AI299" s="42" t="str">
        <f t="shared" si="154"/>
        <v/>
      </c>
      <c r="AJ299" s="65">
        <f t="shared" si="155"/>
        <v>0</v>
      </c>
      <c r="AK299" s="74"/>
      <c r="AL299" s="41">
        <f t="shared" si="168"/>
        <v>0</v>
      </c>
      <c r="AM299" s="39">
        <f t="shared" si="169"/>
        <v>0</v>
      </c>
      <c r="AN299" s="40">
        <f t="shared" si="170"/>
        <v>0</v>
      </c>
      <c r="AO299" s="134">
        <f t="shared" si="171"/>
        <v>0</v>
      </c>
      <c r="AP299" s="17"/>
      <c r="AQ299" s="129"/>
      <c r="AR299" s="130">
        <f t="shared" si="156"/>
        <v>0</v>
      </c>
      <c r="AS299" s="134">
        <f t="shared" si="157"/>
        <v>0</v>
      </c>
      <c r="AT299" s="131">
        <f>+IF($I$7="SI",'INPUTS Y LISTAS'!$B$31,0)</f>
        <v>0</v>
      </c>
      <c r="AU299" s="132"/>
      <c r="AV299" s="130">
        <f t="shared" si="158"/>
        <v>0</v>
      </c>
      <c r="AW299" s="134">
        <f t="shared" si="159"/>
        <v>0</v>
      </c>
      <c r="AX299" s="131">
        <f>+IF($I$7="SI",'INPUTS Y LISTAS'!$B$32,0)</f>
        <v>0</v>
      </c>
      <c r="AY299" s="132"/>
      <c r="AZ299" s="130">
        <f t="shared" si="160"/>
        <v>0</v>
      </c>
      <c r="BA299" s="134">
        <f t="shared" si="161"/>
        <v>0</v>
      </c>
      <c r="BB299" s="131">
        <f>+IF($I$7="SI",'INPUTS Y LISTAS'!$B$33,0)</f>
        <v>0</v>
      </c>
      <c r="BC299" s="132"/>
      <c r="BD299" s="130">
        <f t="shared" si="162"/>
        <v>0</v>
      </c>
      <c r="BE299" s="134">
        <f t="shared" si="163"/>
        <v>0</v>
      </c>
      <c r="BF299" s="136">
        <f t="shared" si="164"/>
        <v>0</v>
      </c>
    </row>
    <row r="300" spans="3:58" ht="15.75" outlineLevel="2" x14ac:dyDescent="0.2">
      <c r="C300" s="14">
        <f t="shared" si="165"/>
        <v>286</v>
      </c>
      <c r="D300" s="73"/>
      <c r="E300" s="69"/>
      <c r="F300" s="70"/>
      <c r="G300" s="71"/>
      <c r="H300" s="71"/>
      <c r="I300" s="71"/>
      <c r="J300" s="71"/>
      <c r="K300" s="72"/>
      <c r="L300" s="86"/>
      <c r="M300" s="15" t="str">
        <f>IF(G300="","",IF(L300="SI",G300*(1+'INPUTS Y LISTAS'!$B$15),'Modelo Estadistico'!G300))</f>
        <v/>
      </c>
      <c r="N300" s="15" t="str">
        <f>IF(H300="","",IF(L300="SI",H300*(1+'INPUTS Y LISTAS'!$B$15),'Modelo Estadistico'!H300))</f>
        <v/>
      </c>
      <c r="O300" s="15" t="str">
        <f>IF(I300="","",IF(L300="SI",I300*(1+'INPUTS Y LISTAS'!$B$15),'Modelo Estadistico'!I300))</f>
        <v/>
      </c>
      <c r="P300" s="15" t="str">
        <f>IF(J300="","",IF(L300="SI",J300*(1+'INPUTS Y LISTAS'!$B$15),'Modelo Estadistico'!J300))</f>
        <v/>
      </c>
      <c r="Q300" s="72"/>
      <c r="R300" s="29" t="str">
        <f t="shared" si="140"/>
        <v/>
      </c>
      <c r="S300" s="15" t="str">
        <f t="shared" si="141"/>
        <v/>
      </c>
      <c r="T300" s="15" t="str">
        <f t="shared" si="166"/>
        <v/>
      </c>
      <c r="U300" s="30" t="str">
        <f t="shared" si="167"/>
        <v/>
      </c>
      <c r="V300" s="28" t="str">
        <f t="shared" si="142"/>
        <v/>
      </c>
      <c r="W300" s="16" t="str">
        <f t="shared" si="143"/>
        <v/>
      </c>
      <c r="X300" s="16" t="str">
        <f t="shared" si="144"/>
        <v/>
      </c>
      <c r="Y300" s="16" t="str">
        <f t="shared" si="145"/>
        <v/>
      </c>
      <c r="Z300" s="28" t="str">
        <f t="shared" si="146"/>
        <v/>
      </c>
      <c r="AA300" s="16" t="str">
        <f t="shared" si="147"/>
        <v/>
      </c>
      <c r="AB300" s="16" t="str">
        <f t="shared" si="148"/>
        <v/>
      </c>
      <c r="AC300" s="16" t="str">
        <f>IF(Y300="Incluir Cotización",#REF!,"")</f>
        <v/>
      </c>
      <c r="AD300" s="66" t="str">
        <f t="shared" si="149"/>
        <v/>
      </c>
      <c r="AE300" s="42" t="str">
        <f t="shared" si="150"/>
        <v/>
      </c>
      <c r="AF300" s="42" t="str">
        <f t="shared" si="151"/>
        <v/>
      </c>
      <c r="AG300" s="42" t="str">
        <f t="shared" si="152"/>
        <v/>
      </c>
      <c r="AH300" s="42" t="str">
        <f t="shared" si="153"/>
        <v/>
      </c>
      <c r="AI300" s="42" t="str">
        <f t="shared" si="154"/>
        <v/>
      </c>
      <c r="AJ300" s="65">
        <f t="shared" si="155"/>
        <v>0</v>
      </c>
      <c r="AK300" s="74"/>
      <c r="AL300" s="41">
        <f t="shared" si="168"/>
        <v>0</v>
      </c>
      <c r="AM300" s="39">
        <f t="shared" si="169"/>
        <v>0</v>
      </c>
      <c r="AN300" s="40">
        <f t="shared" si="170"/>
        <v>0</v>
      </c>
      <c r="AO300" s="134">
        <f t="shared" si="171"/>
        <v>0</v>
      </c>
      <c r="AP300" s="17"/>
      <c r="AQ300" s="129"/>
      <c r="AR300" s="130">
        <f t="shared" si="156"/>
        <v>0</v>
      </c>
      <c r="AS300" s="134">
        <f t="shared" si="157"/>
        <v>0</v>
      </c>
      <c r="AT300" s="131">
        <f>+IF($I$7="SI",'INPUTS Y LISTAS'!$B$31,0)</f>
        <v>0</v>
      </c>
      <c r="AU300" s="132"/>
      <c r="AV300" s="130">
        <f t="shared" si="158"/>
        <v>0</v>
      </c>
      <c r="AW300" s="134">
        <f t="shared" si="159"/>
        <v>0</v>
      </c>
      <c r="AX300" s="131">
        <f>+IF($I$7="SI",'INPUTS Y LISTAS'!$B$32,0)</f>
        <v>0</v>
      </c>
      <c r="AY300" s="132"/>
      <c r="AZ300" s="130">
        <f t="shared" si="160"/>
        <v>0</v>
      </c>
      <c r="BA300" s="134">
        <f t="shared" si="161"/>
        <v>0</v>
      </c>
      <c r="BB300" s="131">
        <f>+IF($I$7="SI",'INPUTS Y LISTAS'!$B$33,0)</f>
        <v>0</v>
      </c>
      <c r="BC300" s="132"/>
      <c r="BD300" s="130">
        <f t="shared" si="162"/>
        <v>0</v>
      </c>
      <c r="BE300" s="134">
        <f t="shared" si="163"/>
        <v>0</v>
      </c>
      <c r="BF300" s="136">
        <f t="shared" si="164"/>
        <v>0</v>
      </c>
    </row>
    <row r="301" spans="3:58" ht="15.75" outlineLevel="2" x14ac:dyDescent="0.2">
      <c r="C301" s="14">
        <f t="shared" si="165"/>
        <v>287</v>
      </c>
      <c r="D301" s="73"/>
      <c r="E301" s="69"/>
      <c r="F301" s="70"/>
      <c r="G301" s="71"/>
      <c r="H301" s="71"/>
      <c r="I301" s="71"/>
      <c r="J301" s="71"/>
      <c r="K301" s="72"/>
      <c r="L301" s="86"/>
      <c r="M301" s="15" t="str">
        <f>IF(G301="","",IF(L301="SI",G301*(1+'INPUTS Y LISTAS'!$B$15),'Modelo Estadistico'!G301))</f>
        <v/>
      </c>
      <c r="N301" s="15" t="str">
        <f>IF(H301="","",IF(L301="SI",H301*(1+'INPUTS Y LISTAS'!$B$15),'Modelo Estadistico'!H301))</f>
        <v/>
      </c>
      <c r="O301" s="15" t="str">
        <f>IF(I301="","",IF(L301="SI",I301*(1+'INPUTS Y LISTAS'!$B$15),'Modelo Estadistico'!I301))</f>
        <v/>
      </c>
      <c r="P301" s="15" t="str">
        <f>IF(J301="","",IF(L301="SI",J301*(1+'INPUTS Y LISTAS'!$B$15),'Modelo Estadistico'!J301))</f>
        <v/>
      </c>
      <c r="Q301" s="72"/>
      <c r="R301" s="29" t="str">
        <f t="shared" si="140"/>
        <v/>
      </c>
      <c r="S301" s="15" t="str">
        <f t="shared" si="141"/>
        <v/>
      </c>
      <c r="T301" s="15" t="str">
        <f t="shared" si="166"/>
        <v/>
      </c>
      <c r="U301" s="30" t="str">
        <f t="shared" si="167"/>
        <v/>
      </c>
      <c r="V301" s="28" t="str">
        <f t="shared" si="142"/>
        <v/>
      </c>
      <c r="W301" s="16" t="str">
        <f t="shared" si="143"/>
        <v/>
      </c>
      <c r="X301" s="16" t="str">
        <f t="shared" si="144"/>
        <v/>
      </c>
      <c r="Y301" s="16" t="str">
        <f t="shared" si="145"/>
        <v/>
      </c>
      <c r="Z301" s="28" t="str">
        <f t="shared" si="146"/>
        <v/>
      </c>
      <c r="AA301" s="16" t="str">
        <f t="shared" si="147"/>
        <v/>
      </c>
      <c r="AB301" s="16" t="str">
        <f t="shared" si="148"/>
        <v/>
      </c>
      <c r="AC301" s="16" t="str">
        <f>IF(Y301="Incluir Cotización",#REF!,"")</f>
        <v/>
      </c>
      <c r="AD301" s="66" t="str">
        <f t="shared" si="149"/>
        <v/>
      </c>
      <c r="AE301" s="42" t="str">
        <f t="shared" si="150"/>
        <v/>
      </c>
      <c r="AF301" s="42" t="str">
        <f t="shared" si="151"/>
        <v/>
      </c>
      <c r="AG301" s="42" t="str">
        <f t="shared" si="152"/>
        <v/>
      </c>
      <c r="AH301" s="42" t="str">
        <f t="shared" si="153"/>
        <v/>
      </c>
      <c r="AI301" s="42" t="str">
        <f t="shared" si="154"/>
        <v/>
      </c>
      <c r="AJ301" s="65">
        <f t="shared" si="155"/>
        <v>0</v>
      </c>
      <c r="AK301" s="74"/>
      <c r="AL301" s="41">
        <f t="shared" si="168"/>
        <v>0</v>
      </c>
      <c r="AM301" s="39">
        <f t="shared" si="169"/>
        <v>0</v>
      </c>
      <c r="AN301" s="40">
        <f t="shared" si="170"/>
        <v>0</v>
      </c>
      <c r="AO301" s="134">
        <f t="shared" si="171"/>
        <v>0</v>
      </c>
      <c r="AP301" s="17"/>
      <c r="AQ301" s="129"/>
      <c r="AR301" s="130">
        <f t="shared" si="156"/>
        <v>0</v>
      </c>
      <c r="AS301" s="134">
        <f t="shared" si="157"/>
        <v>0</v>
      </c>
      <c r="AT301" s="131">
        <f>+IF($I$7="SI",'INPUTS Y LISTAS'!$B$31,0)</f>
        <v>0</v>
      </c>
      <c r="AU301" s="132"/>
      <c r="AV301" s="130">
        <f t="shared" si="158"/>
        <v>0</v>
      </c>
      <c r="AW301" s="134">
        <f t="shared" si="159"/>
        <v>0</v>
      </c>
      <c r="AX301" s="131">
        <f>+IF($I$7="SI",'INPUTS Y LISTAS'!$B$32,0)</f>
        <v>0</v>
      </c>
      <c r="AY301" s="132"/>
      <c r="AZ301" s="130">
        <f t="shared" si="160"/>
        <v>0</v>
      </c>
      <c r="BA301" s="134">
        <f t="shared" si="161"/>
        <v>0</v>
      </c>
      <c r="BB301" s="131">
        <f>+IF($I$7="SI",'INPUTS Y LISTAS'!$B$33,0)</f>
        <v>0</v>
      </c>
      <c r="BC301" s="132"/>
      <c r="BD301" s="130">
        <f t="shared" si="162"/>
        <v>0</v>
      </c>
      <c r="BE301" s="134">
        <f t="shared" si="163"/>
        <v>0</v>
      </c>
      <c r="BF301" s="136">
        <f t="shared" si="164"/>
        <v>0</v>
      </c>
    </row>
    <row r="302" spans="3:58" ht="15.75" outlineLevel="2" x14ac:dyDescent="0.2">
      <c r="C302" s="14">
        <f t="shared" si="165"/>
        <v>288</v>
      </c>
      <c r="D302" s="73"/>
      <c r="E302" s="69"/>
      <c r="F302" s="70"/>
      <c r="G302" s="71"/>
      <c r="H302" s="71"/>
      <c r="I302" s="71"/>
      <c r="J302" s="71"/>
      <c r="K302" s="72"/>
      <c r="L302" s="86"/>
      <c r="M302" s="15" t="str">
        <f>IF(G302="","",IF(L302="SI",G302*(1+'INPUTS Y LISTAS'!$B$15),'Modelo Estadistico'!G302))</f>
        <v/>
      </c>
      <c r="N302" s="15" t="str">
        <f>IF(H302="","",IF(L302="SI",H302*(1+'INPUTS Y LISTAS'!$B$15),'Modelo Estadistico'!H302))</f>
        <v/>
      </c>
      <c r="O302" s="15" t="str">
        <f>IF(I302="","",IF(L302="SI",I302*(1+'INPUTS Y LISTAS'!$B$15),'Modelo Estadistico'!I302))</f>
        <v/>
      </c>
      <c r="P302" s="15" t="str">
        <f>IF(J302="","",IF(L302="SI",J302*(1+'INPUTS Y LISTAS'!$B$15),'Modelo Estadistico'!J302))</f>
        <v/>
      </c>
      <c r="Q302" s="72"/>
      <c r="R302" s="29" t="str">
        <f t="shared" si="140"/>
        <v/>
      </c>
      <c r="S302" s="15" t="str">
        <f t="shared" si="141"/>
        <v/>
      </c>
      <c r="T302" s="15" t="str">
        <f t="shared" si="166"/>
        <v/>
      </c>
      <c r="U302" s="30" t="str">
        <f t="shared" si="167"/>
        <v/>
      </c>
      <c r="V302" s="28" t="str">
        <f t="shared" si="142"/>
        <v/>
      </c>
      <c r="W302" s="16" t="str">
        <f t="shared" si="143"/>
        <v/>
      </c>
      <c r="X302" s="16" t="str">
        <f t="shared" si="144"/>
        <v/>
      </c>
      <c r="Y302" s="16" t="str">
        <f t="shared" si="145"/>
        <v/>
      </c>
      <c r="Z302" s="28" t="str">
        <f t="shared" si="146"/>
        <v/>
      </c>
      <c r="AA302" s="16" t="str">
        <f t="shared" si="147"/>
        <v/>
      </c>
      <c r="AB302" s="16" t="str">
        <f t="shared" si="148"/>
        <v/>
      </c>
      <c r="AC302" s="16" t="str">
        <f>IF(Y302="Incluir Cotización",#REF!,"")</f>
        <v/>
      </c>
      <c r="AD302" s="66" t="str">
        <f t="shared" si="149"/>
        <v/>
      </c>
      <c r="AE302" s="42" t="str">
        <f t="shared" si="150"/>
        <v/>
      </c>
      <c r="AF302" s="42" t="str">
        <f t="shared" si="151"/>
        <v/>
      </c>
      <c r="AG302" s="42" t="str">
        <f t="shared" si="152"/>
        <v/>
      </c>
      <c r="AH302" s="42" t="str">
        <f t="shared" si="153"/>
        <v/>
      </c>
      <c r="AI302" s="42" t="str">
        <f t="shared" si="154"/>
        <v/>
      </c>
      <c r="AJ302" s="65">
        <f t="shared" si="155"/>
        <v>0</v>
      </c>
      <c r="AK302" s="74"/>
      <c r="AL302" s="41">
        <f t="shared" si="168"/>
        <v>0</v>
      </c>
      <c r="AM302" s="39">
        <f t="shared" si="169"/>
        <v>0</v>
      </c>
      <c r="AN302" s="40">
        <f t="shared" si="170"/>
        <v>0</v>
      </c>
      <c r="AO302" s="134">
        <f t="shared" si="171"/>
        <v>0</v>
      </c>
      <c r="AP302" s="17"/>
      <c r="AQ302" s="129"/>
      <c r="AR302" s="130">
        <f t="shared" si="156"/>
        <v>0</v>
      </c>
      <c r="AS302" s="134">
        <f t="shared" si="157"/>
        <v>0</v>
      </c>
      <c r="AT302" s="131">
        <f>+IF($I$7="SI",'INPUTS Y LISTAS'!$B$31,0)</f>
        <v>0</v>
      </c>
      <c r="AU302" s="132"/>
      <c r="AV302" s="130">
        <f t="shared" si="158"/>
        <v>0</v>
      </c>
      <c r="AW302" s="134">
        <f t="shared" si="159"/>
        <v>0</v>
      </c>
      <c r="AX302" s="131">
        <f>+IF($I$7="SI",'INPUTS Y LISTAS'!$B$32,0)</f>
        <v>0</v>
      </c>
      <c r="AY302" s="132"/>
      <c r="AZ302" s="130">
        <f t="shared" si="160"/>
        <v>0</v>
      </c>
      <c r="BA302" s="134">
        <f t="shared" si="161"/>
        <v>0</v>
      </c>
      <c r="BB302" s="131">
        <f>+IF($I$7="SI",'INPUTS Y LISTAS'!$B$33,0)</f>
        <v>0</v>
      </c>
      <c r="BC302" s="132"/>
      <c r="BD302" s="130">
        <f t="shared" si="162"/>
        <v>0</v>
      </c>
      <c r="BE302" s="134">
        <f t="shared" si="163"/>
        <v>0</v>
      </c>
      <c r="BF302" s="136">
        <f t="shared" si="164"/>
        <v>0</v>
      </c>
    </row>
    <row r="303" spans="3:58" ht="15.75" outlineLevel="2" x14ac:dyDescent="0.2">
      <c r="C303" s="14">
        <f t="shared" si="165"/>
        <v>289</v>
      </c>
      <c r="D303" s="73"/>
      <c r="E303" s="69"/>
      <c r="F303" s="70"/>
      <c r="G303" s="71"/>
      <c r="H303" s="71"/>
      <c r="I303" s="71"/>
      <c r="J303" s="71"/>
      <c r="K303" s="72"/>
      <c r="L303" s="86"/>
      <c r="M303" s="15" t="str">
        <f>IF(G303="","",IF(L303="SI",G303*(1+'INPUTS Y LISTAS'!$B$15),'Modelo Estadistico'!G303))</f>
        <v/>
      </c>
      <c r="N303" s="15" t="str">
        <f>IF(H303="","",IF(L303="SI",H303*(1+'INPUTS Y LISTAS'!$B$15),'Modelo Estadistico'!H303))</f>
        <v/>
      </c>
      <c r="O303" s="15" t="str">
        <f>IF(I303="","",IF(L303="SI",I303*(1+'INPUTS Y LISTAS'!$B$15),'Modelo Estadistico'!I303))</f>
        <v/>
      </c>
      <c r="P303" s="15" t="str">
        <f>IF(J303="","",IF(L303="SI",J303*(1+'INPUTS Y LISTAS'!$B$15),'Modelo Estadistico'!J303))</f>
        <v/>
      </c>
      <c r="Q303" s="72"/>
      <c r="R303" s="29" t="str">
        <f t="shared" si="140"/>
        <v/>
      </c>
      <c r="S303" s="15" t="str">
        <f t="shared" si="141"/>
        <v/>
      </c>
      <c r="T303" s="15" t="str">
        <f t="shared" si="166"/>
        <v/>
      </c>
      <c r="U303" s="30" t="str">
        <f t="shared" si="167"/>
        <v/>
      </c>
      <c r="V303" s="28" t="str">
        <f t="shared" si="142"/>
        <v/>
      </c>
      <c r="W303" s="16" t="str">
        <f t="shared" si="143"/>
        <v/>
      </c>
      <c r="X303" s="16" t="str">
        <f t="shared" si="144"/>
        <v/>
      </c>
      <c r="Y303" s="16" t="str">
        <f t="shared" si="145"/>
        <v/>
      </c>
      <c r="Z303" s="28" t="str">
        <f t="shared" si="146"/>
        <v/>
      </c>
      <c r="AA303" s="16" t="str">
        <f t="shared" si="147"/>
        <v/>
      </c>
      <c r="AB303" s="16" t="str">
        <f t="shared" si="148"/>
        <v/>
      </c>
      <c r="AC303" s="16" t="str">
        <f>IF(Y303="Incluir Cotización",#REF!,"")</f>
        <v/>
      </c>
      <c r="AD303" s="66" t="str">
        <f t="shared" si="149"/>
        <v/>
      </c>
      <c r="AE303" s="42" t="str">
        <f t="shared" si="150"/>
        <v/>
      </c>
      <c r="AF303" s="42" t="str">
        <f t="shared" si="151"/>
        <v/>
      </c>
      <c r="AG303" s="42" t="str">
        <f t="shared" si="152"/>
        <v/>
      </c>
      <c r="AH303" s="42" t="str">
        <f t="shared" si="153"/>
        <v/>
      </c>
      <c r="AI303" s="42" t="str">
        <f t="shared" si="154"/>
        <v/>
      </c>
      <c r="AJ303" s="65">
        <f t="shared" si="155"/>
        <v>0</v>
      </c>
      <c r="AK303" s="74"/>
      <c r="AL303" s="41">
        <f t="shared" si="168"/>
        <v>0</v>
      </c>
      <c r="AM303" s="39">
        <f t="shared" si="169"/>
        <v>0</v>
      </c>
      <c r="AN303" s="40">
        <f t="shared" si="170"/>
        <v>0</v>
      </c>
      <c r="AO303" s="134">
        <f t="shared" si="171"/>
        <v>0</v>
      </c>
      <c r="AP303" s="17"/>
      <c r="AQ303" s="129"/>
      <c r="AR303" s="130">
        <f t="shared" si="156"/>
        <v>0</v>
      </c>
      <c r="AS303" s="134">
        <f t="shared" si="157"/>
        <v>0</v>
      </c>
      <c r="AT303" s="131">
        <f>+IF($I$7="SI",'INPUTS Y LISTAS'!$B$31,0)</f>
        <v>0</v>
      </c>
      <c r="AU303" s="132"/>
      <c r="AV303" s="130">
        <f t="shared" si="158"/>
        <v>0</v>
      </c>
      <c r="AW303" s="134">
        <f t="shared" si="159"/>
        <v>0</v>
      </c>
      <c r="AX303" s="131">
        <f>+IF($I$7="SI",'INPUTS Y LISTAS'!$B$32,0)</f>
        <v>0</v>
      </c>
      <c r="AY303" s="132"/>
      <c r="AZ303" s="130">
        <f t="shared" si="160"/>
        <v>0</v>
      </c>
      <c r="BA303" s="134">
        <f t="shared" si="161"/>
        <v>0</v>
      </c>
      <c r="BB303" s="131">
        <f>+IF($I$7="SI",'INPUTS Y LISTAS'!$B$33,0)</f>
        <v>0</v>
      </c>
      <c r="BC303" s="132"/>
      <c r="BD303" s="130">
        <f t="shared" si="162"/>
        <v>0</v>
      </c>
      <c r="BE303" s="134">
        <f t="shared" si="163"/>
        <v>0</v>
      </c>
      <c r="BF303" s="136">
        <f t="shared" si="164"/>
        <v>0</v>
      </c>
    </row>
    <row r="304" spans="3:58" ht="15.75" outlineLevel="2" x14ac:dyDescent="0.2">
      <c r="C304" s="14">
        <f t="shared" si="165"/>
        <v>290</v>
      </c>
      <c r="D304" s="73"/>
      <c r="E304" s="69"/>
      <c r="F304" s="70"/>
      <c r="G304" s="71"/>
      <c r="H304" s="71"/>
      <c r="I304" s="71"/>
      <c r="J304" s="71"/>
      <c r="K304" s="72"/>
      <c r="L304" s="86"/>
      <c r="M304" s="15" t="str">
        <f>IF(G304="","",IF(L304="SI",G304*(1+'INPUTS Y LISTAS'!$B$15),'Modelo Estadistico'!G304))</f>
        <v/>
      </c>
      <c r="N304" s="15" t="str">
        <f>IF(H304="","",IF(L304="SI",H304*(1+'INPUTS Y LISTAS'!$B$15),'Modelo Estadistico'!H304))</f>
        <v/>
      </c>
      <c r="O304" s="15" t="str">
        <f>IF(I304="","",IF(L304="SI",I304*(1+'INPUTS Y LISTAS'!$B$15),'Modelo Estadistico'!I304))</f>
        <v/>
      </c>
      <c r="P304" s="15" t="str">
        <f>IF(J304="","",IF(L304="SI",J304*(1+'INPUTS Y LISTAS'!$B$15),'Modelo Estadistico'!J304))</f>
        <v/>
      </c>
      <c r="Q304" s="72"/>
      <c r="R304" s="29" t="str">
        <f t="shared" si="140"/>
        <v/>
      </c>
      <c r="S304" s="15" t="str">
        <f t="shared" si="141"/>
        <v/>
      </c>
      <c r="T304" s="15" t="str">
        <f t="shared" si="166"/>
        <v/>
      </c>
      <c r="U304" s="30" t="str">
        <f t="shared" si="167"/>
        <v/>
      </c>
      <c r="V304" s="28" t="str">
        <f t="shared" si="142"/>
        <v/>
      </c>
      <c r="W304" s="16" t="str">
        <f t="shared" si="143"/>
        <v/>
      </c>
      <c r="X304" s="16" t="str">
        <f t="shared" si="144"/>
        <v/>
      </c>
      <c r="Y304" s="16" t="str">
        <f t="shared" si="145"/>
        <v/>
      </c>
      <c r="Z304" s="28" t="str">
        <f t="shared" si="146"/>
        <v/>
      </c>
      <c r="AA304" s="16" t="str">
        <f t="shared" si="147"/>
        <v/>
      </c>
      <c r="AB304" s="16" t="str">
        <f t="shared" si="148"/>
        <v/>
      </c>
      <c r="AC304" s="16" t="str">
        <f>IF(Y304="Incluir Cotización",#REF!,"")</f>
        <v/>
      </c>
      <c r="AD304" s="66" t="str">
        <f t="shared" si="149"/>
        <v/>
      </c>
      <c r="AE304" s="42" t="str">
        <f t="shared" si="150"/>
        <v/>
      </c>
      <c r="AF304" s="42" t="str">
        <f t="shared" si="151"/>
        <v/>
      </c>
      <c r="AG304" s="42" t="str">
        <f t="shared" si="152"/>
        <v/>
      </c>
      <c r="AH304" s="42" t="str">
        <f t="shared" si="153"/>
        <v/>
      </c>
      <c r="AI304" s="42" t="str">
        <f t="shared" si="154"/>
        <v/>
      </c>
      <c r="AJ304" s="65">
        <f t="shared" si="155"/>
        <v>0</v>
      </c>
      <c r="AK304" s="74"/>
      <c r="AL304" s="41">
        <f t="shared" si="168"/>
        <v>0</v>
      </c>
      <c r="AM304" s="39">
        <f t="shared" si="169"/>
        <v>0</v>
      </c>
      <c r="AN304" s="40">
        <f t="shared" si="170"/>
        <v>0</v>
      </c>
      <c r="AO304" s="134">
        <f t="shared" si="171"/>
        <v>0</v>
      </c>
      <c r="AP304" s="17"/>
      <c r="AQ304" s="129"/>
      <c r="AR304" s="130">
        <f t="shared" si="156"/>
        <v>0</v>
      </c>
      <c r="AS304" s="134">
        <f t="shared" si="157"/>
        <v>0</v>
      </c>
      <c r="AT304" s="131">
        <f>+IF($I$7="SI",'INPUTS Y LISTAS'!$B$31,0)</f>
        <v>0</v>
      </c>
      <c r="AU304" s="132"/>
      <c r="AV304" s="130">
        <f t="shared" si="158"/>
        <v>0</v>
      </c>
      <c r="AW304" s="134">
        <f t="shared" si="159"/>
        <v>0</v>
      </c>
      <c r="AX304" s="131">
        <f>+IF($I$7="SI",'INPUTS Y LISTAS'!$B$32,0)</f>
        <v>0</v>
      </c>
      <c r="AY304" s="132"/>
      <c r="AZ304" s="130">
        <f t="shared" si="160"/>
        <v>0</v>
      </c>
      <c r="BA304" s="134">
        <f t="shared" si="161"/>
        <v>0</v>
      </c>
      <c r="BB304" s="131">
        <f>+IF($I$7="SI",'INPUTS Y LISTAS'!$B$33,0)</f>
        <v>0</v>
      </c>
      <c r="BC304" s="132"/>
      <c r="BD304" s="130">
        <f t="shared" si="162"/>
        <v>0</v>
      </c>
      <c r="BE304" s="134">
        <f t="shared" si="163"/>
        <v>0</v>
      </c>
      <c r="BF304" s="136">
        <f t="shared" si="164"/>
        <v>0</v>
      </c>
    </row>
    <row r="305" spans="3:58" ht="15.75" outlineLevel="2" x14ac:dyDescent="0.2">
      <c r="C305" s="14">
        <f t="shared" si="165"/>
        <v>291</v>
      </c>
      <c r="D305" s="73"/>
      <c r="E305" s="69"/>
      <c r="F305" s="70"/>
      <c r="G305" s="71"/>
      <c r="H305" s="71"/>
      <c r="I305" s="71"/>
      <c r="J305" s="71"/>
      <c r="K305" s="72"/>
      <c r="L305" s="86"/>
      <c r="M305" s="15" t="str">
        <f>IF(G305="","",IF(L305="SI",G305*(1+'INPUTS Y LISTAS'!$B$15),'Modelo Estadistico'!G305))</f>
        <v/>
      </c>
      <c r="N305" s="15" t="str">
        <f>IF(H305="","",IF(L305="SI",H305*(1+'INPUTS Y LISTAS'!$B$15),'Modelo Estadistico'!H305))</f>
        <v/>
      </c>
      <c r="O305" s="15" t="str">
        <f>IF(I305="","",IF(L305="SI",I305*(1+'INPUTS Y LISTAS'!$B$15),'Modelo Estadistico'!I305))</f>
        <v/>
      </c>
      <c r="P305" s="15" t="str">
        <f>IF(J305="","",IF(L305="SI",J305*(1+'INPUTS Y LISTAS'!$B$15),'Modelo Estadistico'!J305))</f>
        <v/>
      </c>
      <c r="Q305" s="72"/>
      <c r="R305" s="29" t="str">
        <f t="shared" si="140"/>
        <v/>
      </c>
      <c r="S305" s="15" t="str">
        <f t="shared" si="141"/>
        <v/>
      </c>
      <c r="T305" s="15" t="str">
        <f t="shared" si="166"/>
        <v/>
      </c>
      <c r="U305" s="30" t="str">
        <f t="shared" si="167"/>
        <v/>
      </c>
      <c r="V305" s="28" t="str">
        <f t="shared" si="142"/>
        <v/>
      </c>
      <c r="W305" s="16" t="str">
        <f t="shared" si="143"/>
        <v/>
      </c>
      <c r="X305" s="16" t="str">
        <f t="shared" si="144"/>
        <v/>
      </c>
      <c r="Y305" s="16" t="str">
        <f t="shared" si="145"/>
        <v/>
      </c>
      <c r="Z305" s="28" t="str">
        <f t="shared" si="146"/>
        <v/>
      </c>
      <c r="AA305" s="16" t="str">
        <f t="shared" si="147"/>
        <v/>
      </c>
      <c r="AB305" s="16" t="str">
        <f t="shared" si="148"/>
        <v/>
      </c>
      <c r="AC305" s="16" t="str">
        <f>IF(Y305="Incluir Cotización",#REF!,"")</f>
        <v/>
      </c>
      <c r="AD305" s="66" t="str">
        <f t="shared" si="149"/>
        <v/>
      </c>
      <c r="AE305" s="42" t="str">
        <f t="shared" si="150"/>
        <v/>
      </c>
      <c r="AF305" s="42" t="str">
        <f t="shared" si="151"/>
        <v/>
      </c>
      <c r="AG305" s="42" t="str">
        <f t="shared" si="152"/>
        <v/>
      </c>
      <c r="AH305" s="42" t="str">
        <f t="shared" si="153"/>
        <v/>
      </c>
      <c r="AI305" s="42" t="str">
        <f t="shared" si="154"/>
        <v/>
      </c>
      <c r="AJ305" s="65">
        <f t="shared" si="155"/>
        <v>0</v>
      </c>
      <c r="AK305" s="74"/>
      <c r="AL305" s="41">
        <f t="shared" si="168"/>
        <v>0</v>
      </c>
      <c r="AM305" s="39">
        <f t="shared" si="169"/>
        <v>0</v>
      </c>
      <c r="AN305" s="40">
        <f t="shared" si="170"/>
        <v>0</v>
      </c>
      <c r="AO305" s="134">
        <f t="shared" si="171"/>
        <v>0</v>
      </c>
      <c r="AP305" s="17"/>
      <c r="AQ305" s="129"/>
      <c r="AR305" s="130">
        <f t="shared" si="156"/>
        <v>0</v>
      </c>
      <c r="AS305" s="134">
        <f t="shared" si="157"/>
        <v>0</v>
      </c>
      <c r="AT305" s="131">
        <f>+IF($I$7="SI",'INPUTS Y LISTAS'!$B$31,0)</f>
        <v>0</v>
      </c>
      <c r="AU305" s="132"/>
      <c r="AV305" s="130">
        <f t="shared" si="158"/>
        <v>0</v>
      </c>
      <c r="AW305" s="134">
        <f t="shared" si="159"/>
        <v>0</v>
      </c>
      <c r="AX305" s="131">
        <f>+IF($I$7="SI",'INPUTS Y LISTAS'!$B$32,0)</f>
        <v>0</v>
      </c>
      <c r="AY305" s="132"/>
      <c r="AZ305" s="130">
        <f t="shared" si="160"/>
        <v>0</v>
      </c>
      <c r="BA305" s="134">
        <f t="shared" si="161"/>
        <v>0</v>
      </c>
      <c r="BB305" s="131">
        <f>+IF($I$7="SI",'INPUTS Y LISTAS'!$B$33,0)</f>
        <v>0</v>
      </c>
      <c r="BC305" s="132"/>
      <c r="BD305" s="130">
        <f t="shared" si="162"/>
        <v>0</v>
      </c>
      <c r="BE305" s="134">
        <f t="shared" si="163"/>
        <v>0</v>
      </c>
      <c r="BF305" s="136">
        <f t="shared" si="164"/>
        <v>0</v>
      </c>
    </row>
    <row r="306" spans="3:58" ht="15.75" outlineLevel="2" x14ac:dyDescent="0.2">
      <c r="C306" s="14">
        <f t="shared" si="165"/>
        <v>292</v>
      </c>
      <c r="D306" s="73"/>
      <c r="E306" s="69"/>
      <c r="F306" s="70"/>
      <c r="G306" s="71"/>
      <c r="H306" s="71"/>
      <c r="I306" s="71"/>
      <c r="J306" s="71"/>
      <c r="K306" s="72"/>
      <c r="L306" s="86"/>
      <c r="M306" s="15" t="str">
        <f>IF(G306="","",IF(L306="SI",G306*(1+'INPUTS Y LISTAS'!$B$15),'Modelo Estadistico'!G306))</f>
        <v/>
      </c>
      <c r="N306" s="15" t="str">
        <f>IF(H306="","",IF(L306="SI",H306*(1+'INPUTS Y LISTAS'!$B$15),'Modelo Estadistico'!H306))</f>
        <v/>
      </c>
      <c r="O306" s="15" t="str">
        <f>IF(I306="","",IF(L306="SI",I306*(1+'INPUTS Y LISTAS'!$B$15),'Modelo Estadistico'!I306))</f>
        <v/>
      </c>
      <c r="P306" s="15" t="str">
        <f>IF(J306="","",IF(L306="SI",J306*(1+'INPUTS Y LISTAS'!$B$15),'Modelo Estadistico'!J306))</f>
        <v/>
      </c>
      <c r="Q306" s="72"/>
      <c r="R306" s="29" t="str">
        <f t="shared" si="140"/>
        <v/>
      </c>
      <c r="S306" s="15" t="str">
        <f t="shared" si="141"/>
        <v/>
      </c>
      <c r="T306" s="15" t="str">
        <f t="shared" si="166"/>
        <v/>
      </c>
      <c r="U306" s="30" t="str">
        <f t="shared" si="167"/>
        <v/>
      </c>
      <c r="V306" s="28" t="str">
        <f t="shared" si="142"/>
        <v/>
      </c>
      <c r="W306" s="16" t="str">
        <f t="shared" si="143"/>
        <v/>
      </c>
      <c r="X306" s="16" t="str">
        <f t="shared" si="144"/>
        <v/>
      </c>
      <c r="Y306" s="16" t="str">
        <f t="shared" si="145"/>
        <v/>
      </c>
      <c r="Z306" s="28" t="str">
        <f t="shared" si="146"/>
        <v/>
      </c>
      <c r="AA306" s="16" t="str">
        <f t="shared" si="147"/>
        <v/>
      </c>
      <c r="AB306" s="16" t="str">
        <f t="shared" si="148"/>
        <v/>
      </c>
      <c r="AC306" s="16" t="str">
        <f>IF(Y306="Incluir Cotización",#REF!,"")</f>
        <v/>
      </c>
      <c r="AD306" s="66" t="str">
        <f t="shared" si="149"/>
        <v/>
      </c>
      <c r="AE306" s="42" t="str">
        <f t="shared" si="150"/>
        <v/>
      </c>
      <c r="AF306" s="42" t="str">
        <f t="shared" si="151"/>
        <v/>
      </c>
      <c r="AG306" s="42" t="str">
        <f t="shared" si="152"/>
        <v/>
      </c>
      <c r="AH306" s="42" t="str">
        <f t="shared" si="153"/>
        <v/>
      </c>
      <c r="AI306" s="42" t="str">
        <f t="shared" si="154"/>
        <v/>
      </c>
      <c r="AJ306" s="65">
        <f t="shared" si="155"/>
        <v>0</v>
      </c>
      <c r="AK306" s="74"/>
      <c r="AL306" s="41">
        <f t="shared" si="168"/>
        <v>0</v>
      </c>
      <c r="AM306" s="39">
        <f t="shared" si="169"/>
        <v>0</v>
      </c>
      <c r="AN306" s="40">
        <f t="shared" si="170"/>
        <v>0</v>
      </c>
      <c r="AO306" s="134">
        <f t="shared" si="171"/>
        <v>0</v>
      </c>
      <c r="AP306" s="17"/>
      <c r="AQ306" s="129"/>
      <c r="AR306" s="130">
        <f t="shared" si="156"/>
        <v>0</v>
      </c>
      <c r="AS306" s="134">
        <f t="shared" si="157"/>
        <v>0</v>
      </c>
      <c r="AT306" s="131">
        <f>+IF($I$7="SI",'INPUTS Y LISTAS'!$B$31,0)</f>
        <v>0</v>
      </c>
      <c r="AU306" s="132"/>
      <c r="AV306" s="130">
        <f t="shared" si="158"/>
        <v>0</v>
      </c>
      <c r="AW306" s="134">
        <f t="shared" si="159"/>
        <v>0</v>
      </c>
      <c r="AX306" s="131">
        <f>+IF($I$7="SI",'INPUTS Y LISTAS'!$B$32,0)</f>
        <v>0</v>
      </c>
      <c r="AY306" s="132"/>
      <c r="AZ306" s="130">
        <f t="shared" si="160"/>
        <v>0</v>
      </c>
      <c r="BA306" s="134">
        <f t="shared" si="161"/>
        <v>0</v>
      </c>
      <c r="BB306" s="131">
        <f>+IF($I$7="SI",'INPUTS Y LISTAS'!$B$33,0)</f>
        <v>0</v>
      </c>
      <c r="BC306" s="132"/>
      <c r="BD306" s="130">
        <f t="shared" si="162"/>
        <v>0</v>
      </c>
      <c r="BE306" s="134">
        <f t="shared" si="163"/>
        <v>0</v>
      </c>
      <c r="BF306" s="136">
        <f t="shared" si="164"/>
        <v>0</v>
      </c>
    </row>
    <row r="307" spans="3:58" ht="15.75" outlineLevel="2" x14ac:dyDescent="0.2">
      <c r="C307" s="14">
        <f t="shared" si="165"/>
        <v>293</v>
      </c>
      <c r="D307" s="73"/>
      <c r="E307" s="69"/>
      <c r="F307" s="70"/>
      <c r="G307" s="71"/>
      <c r="H307" s="71"/>
      <c r="I307" s="71"/>
      <c r="J307" s="71"/>
      <c r="K307" s="72"/>
      <c r="L307" s="86"/>
      <c r="M307" s="15" t="str">
        <f>IF(G307="","",IF(L307="SI",G307*(1+'INPUTS Y LISTAS'!$B$15),'Modelo Estadistico'!G307))</f>
        <v/>
      </c>
      <c r="N307" s="15" t="str">
        <f>IF(H307="","",IF(L307="SI",H307*(1+'INPUTS Y LISTAS'!$B$15),'Modelo Estadistico'!H307))</f>
        <v/>
      </c>
      <c r="O307" s="15" t="str">
        <f>IF(I307="","",IF(L307="SI",I307*(1+'INPUTS Y LISTAS'!$B$15),'Modelo Estadistico'!I307))</f>
        <v/>
      </c>
      <c r="P307" s="15" t="str">
        <f>IF(J307="","",IF(L307="SI",J307*(1+'INPUTS Y LISTAS'!$B$15),'Modelo Estadistico'!J307))</f>
        <v/>
      </c>
      <c r="Q307" s="72"/>
      <c r="R307" s="29" t="str">
        <f t="shared" si="140"/>
        <v/>
      </c>
      <c r="S307" s="15" t="str">
        <f t="shared" si="141"/>
        <v/>
      </c>
      <c r="T307" s="15" t="str">
        <f t="shared" si="166"/>
        <v/>
      </c>
      <c r="U307" s="30" t="str">
        <f t="shared" si="167"/>
        <v/>
      </c>
      <c r="V307" s="28" t="str">
        <f t="shared" si="142"/>
        <v/>
      </c>
      <c r="W307" s="16" t="str">
        <f t="shared" si="143"/>
        <v/>
      </c>
      <c r="X307" s="16" t="str">
        <f t="shared" si="144"/>
        <v/>
      </c>
      <c r="Y307" s="16" t="str">
        <f t="shared" si="145"/>
        <v/>
      </c>
      <c r="Z307" s="28" t="str">
        <f t="shared" si="146"/>
        <v/>
      </c>
      <c r="AA307" s="16" t="str">
        <f t="shared" si="147"/>
        <v/>
      </c>
      <c r="AB307" s="16" t="str">
        <f t="shared" si="148"/>
        <v/>
      </c>
      <c r="AC307" s="16" t="str">
        <f>IF(Y307="Incluir Cotización",#REF!,"")</f>
        <v/>
      </c>
      <c r="AD307" s="66" t="str">
        <f t="shared" si="149"/>
        <v/>
      </c>
      <c r="AE307" s="42" t="str">
        <f t="shared" si="150"/>
        <v/>
      </c>
      <c r="AF307" s="42" t="str">
        <f t="shared" si="151"/>
        <v/>
      </c>
      <c r="AG307" s="42" t="str">
        <f t="shared" si="152"/>
        <v/>
      </c>
      <c r="AH307" s="42" t="str">
        <f t="shared" si="153"/>
        <v/>
      </c>
      <c r="AI307" s="42" t="str">
        <f t="shared" si="154"/>
        <v/>
      </c>
      <c r="AJ307" s="65">
        <f t="shared" si="155"/>
        <v>0</v>
      </c>
      <c r="AK307" s="74"/>
      <c r="AL307" s="41">
        <f t="shared" si="168"/>
        <v>0</v>
      </c>
      <c r="AM307" s="39">
        <f t="shared" si="169"/>
        <v>0</v>
      </c>
      <c r="AN307" s="40">
        <f t="shared" si="170"/>
        <v>0</v>
      </c>
      <c r="AO307" s="134">
        <f t="shared" si="171"/>
        <v>0</v>
      </c>
      <c r="AP307" s="17"/>
      <c r="AQ307" s="129"/>
      <c r="AR307" s="130">
        <f t="shared" si="156"/>
        <v>0</v>
      </c>
      <c r="AS307" s="134">
        <f t="shared" si="157"/>
        <v>0</v>
      </c>
      <c r="AT307" s="131">
        <f>+IF($I$7="SI",'INPUTS Y LISTAS'!$B$31,0)</f>
        <v>0</v>
      </c>
      <c r="AU307" s="132"/>
      <c r="AV307" s="130">
        <f t="shared" si="158"/>
        <v>0</v>
      </c>
      <c r="AW307" s="134">
        <f t="shared" si="159"/>
        <v>0</v>
      </c>
      <c r="AX307" s="131">
        <f>+IF($I$7="SI",'INPUTS Y LISTAS'!$B$32,0)</f>
        <v>0</v>
      </c>
      <c r="AY307" s="132"/>
      <c r="AZ307" s="130">
        <f t="shared" si="160"/>
        <v>0</v>
      </c>
      <c r="BA307" s="134">
        <f t="shared" si="161"/>
        <v>0</v>
      </c>
      <c r="BB307" s="131">
        <f>+IF($I$7="SI",'INPUTS Y LISTAS'!$B$33,0)</f>
        <v>0</v>
      </c>
      <c r="BC307" s="132"/>
      <c r="BD307" s="130">
        <f t="shared" si="162"/>
        <v>0</v>
      </c>
      <c r="BE307" s="134">
        <f t="shared" si="163"/>
        <v>0</v>
      </c>
      <c r="BF307" s="136">
        <f t="shared" si="164"/>
        <v>0</v>
      </c>
    </row>
    <row r="308" spans="3:58" ht="15.75" outlineLevel="2" x14ac:dyDescent="0.2">
      <c r="C308" s="14">
        <f t="shared" si="165"/>
        <v>294</v>
      </c>
      <c r="D308" s="73"/>
      <c r="E308" s="69"/>
      <c r="F308" s="70"/>
      <c r="G308" s="71"/>
      <c r="H308" s="71"/>
      <c r="I308" s="71"/>
      <c r="J308" s="71"/>
      <c r="K308" s="72"/>
      <c r="L308" s="86"/>
      <c r="M308" s="15" t="str">
        <f>IF(G308="","",IF(L308="SI",G308*(1+'INPUTS Y LISTAS'!$B$15),'Modelo Estadistico'!G308))</f>
        <v/>
      </c>
      <c r="N308" s="15" t="str">
        <f>IF(H308="","",IF(L308="SI",H308*(1+'INPUTS Y LISTAS'!$B$15),'Modelo Estadistico'!H308))</f>
        <v/>
      </c>
      <c r="O308" s="15" t="str">
        <f>IF(I308="","",IF(L308="SI",I308*(1+'INPUTS Y LISTAS'!$B$15),'Modelo Estadistico'!I308))</f>
        <v/>
      </c>
      <c r="P308" s="15" t="str">
        <f>IF(J308="","",IF(L308="SI",J308*(1+'INPUTS Y LISTAS'!$B$15),'Modelo Estadistico'!J308))</f>
        <v/>
      </c>
      <c r="Q308" s="72"/>
      <c r="R308" s="29" t="str">
        <f t="shared" si="140"/>
        <v/>
      </c>
      <c r="S308" s="15" t="str">
        <f t="shared" si="141"/>
        <v/>
      </c>
      <c r="T308" s="15" t="str">
        <f t="shared" si="166"/>
        <v/>
      </c>
      <c r="U308" s="30" t="str">
        <f t="shared" si="167"/>
        <v/>
      </c>
      <c r="V308" s="28" t="str">
        <f t="shared" si="142"/>
        <v/>
      </c>
      <c r="W308" s="16" t="str">
        <f t="shared" si="143"/>
        <v/>
      </c>
      <c r="X308" s="16" t="str">
        <f t="shared" si="144"/>
        <v/>
      </c>
      <c r="Y308" s="16" t="str">
        <f t="shared" si="145"/>
        <v/>
      </c>
      <c r="Z308" s="28" t="str">
        <f t="shared" si="146"/>
        <v/>
      </c>
      <c r="AA308" s="16" t="str">
        <f t="shared" si="147"/>
        <v/>
      </c>
      <c r="AB308" s="16" t="str">
        <f t="shared" si="148"/>
        <v/>
      </c>
      <c r="AC308" s="16" t="str">
        <f>IF(Y308="Incluir Cotización",#REF!,"")</f>
        <v/>
      </c>
      <c r="AD308" s="66" t="str">
        <f t="shared" si="149"/>
        <v/>
      </c>
      <c r="AE308" s="42" t="str">
        <f t="shared" si="150"/>
        <v/>
      </c>
      <c r="AF308" s="42" t="str">
        <f t="shared" si="151"/>
        <v/>
      </c>
      <c r="AG308" s="42" t="str">
        <f t="shared" si="152"/>
        <v/>
      </c>
      <c r="AH308" s="42" t="str">
        <f t="shared" si="153"/>
        <v/>
      </c>
      <c r="AI308" s="42" t="str">
        <f t="shared" si="154"/>
        <v/>
      </c>
      <c r="AJ308" s="65">
        <f t="shared" si="155"/>
        <v>0</v>
      </c>
      <c r="AK308" s="74"/>
      <c r="AL308" s="41">
        <f t="shared" si="168"/>
        <v>0</v>
      </c>
      <c r="AM308" s="39">
        <f t="shared" si="169"/>
        <v>0</v>
      </c>
      <c r="AN308" s="40">
        <f t="shared" si="170"/>
        <v>0</v>
      </c>
      <c r="AO308" s="134">
        <f t="shared" si="171"/>
        <v>0</v>
      </c>
      <c r="AP308" s="17"/>
      <c r="AQ308" s="129"/>
      <c r="AR308" s="130">
        <f t="shared" si="156"/>
        <v>0</v>
      </c>
      <c r="AS308" s="134">
        <f t="shared" si="157"/>
        <v>0</v>
      </c>
      <c r="AT308" s="131">
        <f>+IF($I$7="SI",'INPUTS Y LISTAS'!$B$31,0)</f>
        <v>0</v>
      </c>
      <c r="AU308" s="132"/>
      <c r="AV308" s="130">
        <f t="shared" si="158"/>
        <v>0</v>
      </c>
      <c r="AW308" s="134">
        <f t="shared" si="159"/>
        <v>0</v>
      </c>
      <c r="AX308" s="131">
        <f>+IF($I$7="SI",'INPUTS Y LISTAS'!$B$32,0)</f>
        <v>0</v>
      </c>
      <c r="AY308" s="132"/>
      <c r="AZ308" s="130">
        <f t="shared" si="160"/>
        <v>0</v>
      </c>
      <c r="BA308" s="134">
        <f t="shared" si="161"/>
        <v>0</v>
      </c>
      <c r="BB308" s="131">
        <f>+IF($I$7="SI",'INPUTS Y LISTAS'!$B$33,0)</f>
        <v>0</v>
      </c>
      <c r="BC308" s="132"/>
      <c r="BD308" s="130">
        <f t="shared" si="162"/>
        <v>0</v>
      </c>
      <c r="BE308" s="134">
        <f t="shared" si="163"/>
        <v>0</v>
      </c>
      <c r="BF308" s="136">
        <f t="shared" si="164"/>
        <v>0</v>
      </c>
    </row>
    <row r="309" spans="3:58" ht="15.75" outlineLevel="2" x14ac:dyDescent="0.2">
      <c r="C309" s="14">
        <f t="shared" si="165"/>
        <v>295</v>
      </c>
      <c r="D309" s="73"/>
      <c r="E309" s="69"/>
      <c r="F309" s="70"/>
      <c r="G309" s="71"/>
      <c r="H309" s="71"/>
      <c r="I309" s="71"/>
      <c r="J309" s="71"/>
      <c r="K309" s="72"/>
      <c r="L309" s="86"/>
      <c r="M309" s="15" t="str">
        <f>IF(G309="","",IF(L309="SI",G309*(1+'INPUTS Y LISTAS'!$B$15),'Modelo Estadistico'!G309))</f>
        <v/>
      </c>
      <c r="N309" s="15" t="str">
        <f>IF(H309="","",IF(L309="SI",H309*(1+'INPUTS Y LISTAS'!$B$15),'Modelo Estadistico'!H309))</f>
        <v/>
      </c>
      <c r="O309" s="15" t="str">
        <f>IF(I309="","",IF(L309="SI",I309*(1+'INPUTS Y LISTAS'!$B$15),'Modelo Estadistico'!I309))</f>
        <v/>
      </c>
      <c r="P309" s="15" t="str">
        <f>IF(J309="","",IF(L309="SI",J309*(1+'INPUTS Y LISTAS'!$B$15),'Modelo Estadistico'!J309))</f>
        <v/>
      </c>
      <c r="Q309" s="72"/>
      <c r="R309" s="29" t="str">
        <f t="shared" si="140"/>
        <v/>
      </c>
      <c r="S309" s="15" t="str">
        <f t="shared" si="141"/>
        <v/>
      </c>
      <c r="T309" s="15" t="str">
        <f t="shared" si="166"/>
        <v/>
      </c>
      <c r="U309" s="30" t="str">
        <f t="shared" si="167"/>
        <v/>
      </c>
      <c r="V309" s="28" t="str">
        <f t="shared" si="142"/>
        <v/>
      </c>
      <c r="W309" s="16" t="str">
        <f t="shared" si="143"/>
        <v/>
      </c>
      <c r="X309" s="16" t="str">
        <f t="shared" si="144"/>
        <v/>
      </c>
      <c r="Y309" s="16" t="str">
        <f t="shared" si="145"/>
        <v/>
      </c>
      <c r="Z309" s="28" t="str">
        <f t="shared" si="146"/>
        <v/>
      </c>
      <c r="AA309" s="16" t="str">
        <f t="shared" si="147"/>
        <v/>
      </c>
      <c r="AB309" s="16" t="str">
        <f t="shared" si="148"/>
        <v/>
      </c>
      <c r="AC309" s="16" t="str">
        <f>IF(Y309="Incluir Cotización",#REF!,"")</f>
        <v/>
      </c>
      <c r="AD309" s="66" t="str">
        <f t="shared" si="149"/>
        <v/>
      </c>
      <c r="AE309" s="42" t="str">
        <f t="shared" si="150"/>
        <v/>
      </c>
      <c r="AF309" s="42" t="str">
        <f t="shared" si="151"/>
        <v/>
      </c>
      <c r="AG309" s="42" t="str">
        <f t="shared" si="152"/>
        <v/>
      </c>
      <c r="AH309" s="42" t="str">
        <f t="shared" si="153"/>
        <v/>
      </c>
      <c r="AI309" s="42" t="str">
        <f t="shared" si="154"/>
        <v/>
      </c>
      <c r="AJ309" s="65">
        <f t="shared" si="155"/>
        <v>0</v>
      </c>
      <c r="AK309" s="74"/>
      <c r="AL309" s="41">
        <f t="shared" si="168"/>
        <v>0</v>
      </c>
      <c r="AM309" s="39">
        <f t="shared" si="169"/>
        <v>0</v>
      </c>
      <c r="AN309" s="40">
        <f t="shared" si="170"/>
        <v>0</v>
      </c>
      <c r="AO309" s="134">
        <f t="shared" si="171"/>
        <v>0</v>
      </c>
      <c r="AP309" s="17"/>
      <c r="AQ309" s="129"/>
      <c r="AR309" s="130">
        <f t="shared" si="156"/>
        <v>0</v>
      </c>
      <c r="AS309" s="134">
        <f t="shared" si="157"/>
        <v>0</v>
      </c>
      <c r="AT309" s="131">
        <f>+IF($I$7="SI",'INPUTS Y LISTAS'!$B$31,0)</f>
        <v>0</v>
      </c>
      <c r="AU309" s="132"/>
      <c r="AV309" s="130">
        <f t="shared" si="158"/>
        <v>0</v>
      </c>
      <c r="AW309" s="134">
        <f t="shared" si="159"/>
        <v>0</v>
      </c>
      <c r="AX309" s="131">
        <f>+IF($I$7="SI",'INPUTS Y LISTAS'!$B$32,0)</f>
        <v>0</v>
      </c>
      <c r="AY309" s="132"/>
      <c r="AZ309" s="130">
        <f t="shared" si="160"/>
        <v>0</v>
      </c>
      <c r="BA309" s="134">
        <f t="shared" si="161"/>
        <v>0</v>
      </c>
      <c r="BB309" s="131">
        <f>+IF($I$7="SI",'INPUTS Y LISTAS'!$B$33,0)</f>
        <v>0</v>
      </c>
      <c r="BC309" s="132"/>
      <c r="BD309" s="130">
        <f t="shared" si="162"/>
        <v>0</v>
      </c>
      <c r="BE309" s="134">
        <f t="shared" si="163"/>
        <v>0</v>
      </c>
      <c r="BF309" s="136">
        <f t="shared" si="164"/>
        <v>0</v>
      </c>
    </row>
    <row r="310" spans="3:58" ht="15.75" outlineLevel="2" x14ac:dyDescent="0.2">
      <c r="C310" s="14">
        <f t="shared" si="165"/>
        <v>296</v>
      </c>
      <c r="D310" s="73"/>
      <c r="E310" s="69"/>
      <c r="F310" s="70"/>
      <c r="G310" s="71"/>
      <c r="H310" s="71"/>
      <c r="I310" s="71"/>
      <c r="J310" s="71"/>
      <c r="K310" s="72"/>
      <c r="L310" s="86"/>
      <c r="M310" s="15" t="str">
        <f>IF(G310="","",IF(L310="SI",G310*(1+'INPUTS Y LISTAS'!$B$15),'Modelo Estadistico'!G310))</f>
        <v/>
      </c>
      <c r="N310" s="15" t="str">
        <f>IF(H310="","",IF(L310="SI",H310*(1+'INPUTS Y LISTAS'!$B$15),'Modelo Estadistico'!H310))</f>
        <v/>
      </c>
      <c r="O310" s="15" t="str">
        <f>IF(I310="","",IF(L310="SI",I310*(1+'INPUTS Y LISTAS'!$B$15),'Modelo Estadistico'!I310))</f>
        <v/>
      </c>
      <c r="P310" s="15" t="str">
        <f>IF(J310="","",IF(L310="SI",J310*(1+'INPUTS Y LISTAS'!$B$15),'Modelo Estadistico'!J310))</f>
        <v/>
      </c>
      <c r="Q310" s="72"/>
      <c r="R310" s="29" t="str">
        <f t="shared" si="140"/>
        <v/>
      </c>
      <c r="S310" s="15" t="str">
        <f t="shared" si="141"/>
        <v/>
      </c>
      <c r="T310" s="15" t="str">
        <f t="shared" si="166"/>
        <v/>
      </c>
      <c r="U310" s="30" t="str">
        <f t="shared" si="167"/>
        <v/>
      </c>
      <c r="V310" s="28" t="str">
        <f t="shared" si="142"/>
        <v/>
      </c>
      <c r="W310" s="16" t="str">
        <f t="shared" si="143"/>
        <v/>
      </c>
      <c r="X310" s="16" t="str">
        <f t="shared" si="144"/>
        <v/>
      </c>
      <c r="Y310" s="16" t="str">
        <f t="shared" si="145"/>
        <v/>
      </c>
      <c r="Z310" s="28" t="str">
        <f t="shared" si="146"/>
        <v/>
      </c>
      <c r="AA310" s="16" t="str">
        <f t="shared" si="147"/>
        <v/>
      </c>
      <c r="AB310" s="16" t="str">
        <f t="shared" si="148"/>
        <v/>
      </c>
      <c r="AC310" s="16" t="str">
        <f>IF(Y310="Incluir Cotización",#REF!,"")</f>
        <v/>
      </c>
      <c r="AD310" s="66" t="str">
        <f t="shared" si="149"/>
        <v/>
      </c>
      <c r="AE310" s="42" t="str">
        <f t="shared" si="150"/>
        <v/>
      </c>
      <c r="AF310" s="42" t="str">
        <f t="shared" si="151"/>
        <v/>
      </c>
      <c r="AG310" s="42" t="str">
        <f t="shared" si="152"/>
        <v/>
      </c>
      <c r="AH310" s="42" t="str">
        <f t="shared" si="153"/>
        <v/>
      </c>
      <c r="AI310" s="42" t="str">
        <f t="shared" si="154"/>
        <v/>
      </c>
      <c r="AJ310" s="65">
        <f t="shared" si="155"/>
        <v>0</v>
      </c>
      <c r="AK310" s="74"/>
      <c r="AL310" s="41">
        <f t="shared" si="168"/>
        <v>0</v>
      </c>
      <c r="AM310" s="39">
        <f t="shared" si="169"/>
        <v>0</v>
      </c>
      <c r="AN310" s="40">
        <f t="shared" si="170"/>
        <v>0</v>
      </c>
      <c r="AO310" s="134">
        <f t="shared" si="171"/>
        <v>0</v>
      </c>
      <c r="AP310" s="17"/>
      <c r="AQ310" s="129"/>
      <c r="AR310" s="130">
        <f t="shared" si="156"/>
        <v>0</v>
      </c>
      <c r="AS310" s="134">
        <f t="shared" si="157"/>
        <v>0</v>
      </c>
      <c r="AT310" s="131">
        <f>+IF($I$7="SI",'INPUTS Y LISTAS'!$B$31,0)</f>
        <v>0</v>
      </c>
      <c r="AU310" s="132"/>
      <c r="AV310" s="130">
        <f t="shared" si="158"/>
        <v>0</v>
      </c>
      <c r="AW310" s="134">
        <f t="shared" si="159"/>
        <v>0</v>
      </c>
      <c r="AX310" s="131">
        <f>+IF($I$7="SI",'INPUTS Y LISTAS'!$B$32,0)</f>
        <v>0</v>
      </c>
      <c r="AY310" s="132"/>
      <c r="AZ310" s="130">
        <f t="shared" si="160"/>
        <v>0</v>
      </c>
      <c r="BA310" s="134">
        <f t="shared" si="161"/>
        <v>0</v>
      </c>
      <c r="BB310" s="131">
        <f>+IF($I$7="SI",'INPUTS Y LISTAS'!$B$33,0)</f>
        <v>0</v>
      </c>
      <c r="BC310" s="132"/>
      <c r="BD310" s="130">
        <f t="shared" si="162"/>
        <v>0</v>
      </c>
      <c r="BE310" s="134">
        <f t="shared" si="163"/>
        <v>0</v>
      </c>
      <c r="BF310" s="136">
        <f t="shared" si="164"/>
        <v>0</v>
      </c>
    </row>
    <row r="311" spans="3:58" ht="15.75" outlineLevel="2" x14ac:dyDescent="0.2">
      <c r="C311" s="14">
        <f t="shared" si="165"/>
        <v>297</v>
      </c>
      <c r="D311" s="73"/>
      <c r="E311" s="69"/>
      <c r="F311" s="70"/>
      <c r="G311" s="71"/>
      <c r="H311" s="71"/>
      <c r="I311" s="71"/>
      <c r="J311" s="71"/>
      <c r="K311" s="72"/>
      <c r="L311" s="86"/>
      <c r="M311" s="15" t="str">
        <f>IF(G311="","",IF(L311="SI",G311*(1+'INPUTS Y LISTAS'!$B$15),'Modelo Estadistico'!G311))</f>
        <v/>
      </c>
      <c r="N311" s="15" t="str">
        <f>IF(H311="","",IF(L311="SI",H311*(1+'INPUTS Y LISTAS'!$B$15),'Modelo Estadistico'!H311))</f>
        <v/>
      </c>
      <c r="O311" s="15" t="str">
        <f>IF(I311="","",IF(L311="SI",I311*(1+'INPUTS Y LISTAS'!$B$15),'Modelo Estadistico'!I311))</f>
        <v/>
      </c>
      <c r="P311" s="15" t="str">
        <f>IF(J311="","",IF(L311="SI",J311*(1+'INPUTS Y LISTAS'!$B$15),'Modelo Estadistico'!J311))</f>
        <v/>
      </c>
      <c r="Q311" s="72"/>
      <c r="R311" s="29" t="str">
        <f t="shared" si="140"/>
        <v/>
      </c>
      <c r="S311" s="15" t="str">
        <f t="shared" si="141"/>
        <v/>
      </c>
      <c r="T311" s="15" t="str">
        <f t="shared" si="166"/>
        <v/>
      </c>
      <c r="U311" s="30" t="str">
        <f t="shared" si="167"/>
        <v/>
      </c>
      <c r="V311" s="28" t="str">
        <f t="shared" si="142"/>
        <v/>
      </c>
      <c r="W311" s="16" t="str">
        <f t="shared" si="143"/>
        <v/>
      </c>
      <c r="X311" s="16" t="str">
        <f t="shared" si="144"/>
        <v/>
      </c>
      <c r="Y311" s="16" t="str">
        <f t="shared" si="145"/>
        <v/>
      </c>
      <c r="Z311" s="28" t="str">
        <f t="shared" si="146"/>
        <v/>
      </c>
      <c r="AA311" s="16" t="str">
        <f t="shared" si="147"/>
        <v/>
      </c>
      <c r="AB311" s="16" t="str">
        <f t="shared" si="148"/>
        <v/>
      </c>
      <c r="AC311" s="16" t="str">
        <f>IF(Y311="Incluir Cotización",#REF!,"")</f>
        <v/>
      </c>
      <c r="AD311" s="66" t="str">
        <f t="shared" si="149"/>
        <v/>
      </c>
      <c r="AE311" s="42" t="str">
        <f t="shared" si="150"/>
        <v/>
      </c>
      <c r="AF311" s="42" t="str">
        <f t="shared" si="151"/>
        <v/>
      </c>
      <c r="AG311" s="42" t="str">
        <f t="shared" si="152"/>
        <v/>
      </c>
      <c r="AH311" s="42" t="str">
        <f t="shared" si="153"/>
        <v/>
      </c>
      <c r="AI311" s="42" t="str">
        <f t="shared" si="154"/>
        <v/>
      </c>
      <c r="AJ311" s="65">
        <f t="shared" si="155"/>
        <v>0</v>
      </c>
      <c r="AK311" s="74"/>
      <c r="AL311" s="41">
        <f t="shared" si="168"/>
        <v>0</v>
      </c>
      <c r="AM311" s="39">
        <f t="shared" si="169"/>
        <v>0</v>
      </c>
      <c r="AN311" s="40">
        <f t="shared" si="170"/>
        <v>0</v>
      </c>
      <c r="AO311" s="134">
        <f t="shared" si="171"/>
        <v>0</v>
      </c>
      <c r="AP311" s="17"/>
      <c r="AQ311" s="129"/>
      <c r="AR311" s="130">
        <f t="shared" si="156"/>
        <v>0</v>
      </c>
      <c r="AS311" s="134">
        <f t="shared" si="157"/>
        <v>0</v>
      </c>
      <c r="AT311" s="131">
        <f>+IF($I$7="SI",'INPUTS Y LISTAS'!$B$31,0)</f>
        <v>0</v>
      </c>
      <c r="AU311" s="132"/>
      <c r="AV311" s="130">
        <f t="shared" si="158"/>
        <v>0</v>
      </c>
      <c r="AW311" s="134">
        <f t="shared" si="159"/>
        <v>0</v>
      </c>
      <c r="AX311" s="131">
        <f>+IF($I$7="SI",'INPUTS Y LISTAS'!$B$32,0)</f>
        <v>0</v>
      </c>
      <c r="AY311" s="132"/>
      <c r="AZ311" s="130">
        <f t="shared" si="160"/>
        <v>0</v>
      </c>
      <c r="BA311" s="134">
        <f t="shared" si="161"/>
        <v>0</v>
      </c>
      <c r="BB311" s="131">
        <f>+IF($I$7="SI",'INPUTS Y LISTAS'!$B$33,0)</f>
        <v>0</v>
      </c>
      <c r="BC311" s="132"/>
      <c r="BD311" s="130">
        <f t="shared" si="162"/>
        <v>0</v>
      </c>
      <c r="BE311" s="134">
        <f t="shared" si="163"/>
        <v>0</v>
      </c>
      <c r="BF311" s="136">
        <f t="shared" si="164"/>
        <v>0</v>
      </c>
    </row>
    <row r="312" spans="3:58" ht="15.75" outlineLevel="2" x14ac:dyDescent="0.2">
      <c r="C312" s="14">
        <f t="shared" si="165"/>
        <v>298</v>
      </c>
      <c r="D312" s="73"/>
      <c r="E312" s="69"/>
      <c r="F312" s="70"/>
      <c r="G312" s="71"/>
      <c r="H312" s="71"/>
      <c r="I312" s="71"/>
      <c r="J312" s="71"/>
      <c r="K312" s="72"/>
      <c r="L312" s="86"/>
      <c r="M312" s="15" t="str">
        <f>IF(G312="","",IF(L312="SI",G312*(1+'INPUTS Y LISTAS'!$B$15),'Modelo Estadistico'!G312))</f>
        <v/>
      </c>
      <c r="N312" s="15" t="str">
        <f>IF(H312="","",IF(L312="SI",H312*(1+'INPUTS Y LISTAS'!$B$15),'Modelo Estadistico'!H312))</f>
        <v/>
      </c>
      <c r="O312" s="15" t="str">
        <f>IF(I312="","",IF(L312="SI",I312*(1+'INPUTS Y LISTAS'!$B$15),'Modelo Estadistico'!I312))</f>
        <v/>
      </c>
      <c r="P312" s="15" t="str">
        <f>IF(J312="","",IF(L312="SI",J312*(1+'INPUTS Y LISTAS'!$B$15),'Modelo Estadistico'!J312))</f>
        <v/>
      </c>
      <c r="Q312" s="72"/>
      <c r="R312" s="29" t="str">
        <f t="shared" si="140"/>
        <v/>
      </c>
      <c r="S312" s="15" t="str">
        <f t="shared" si="141"/>
        <v/>
      </c>
      <c r="T312" s="15" t="str">
        <f t="shared" si="166"/>
        <v/>
      </c>
      <c r="U312" s="30" t="str">
        <f t="shared" si="167"/>
        <v/>
      </c>
      <c r="V312" s="28" t="str">
        <f t="shared" si="142"/>
        <v/>
      </c>
      <c r="W312" s="16" t="str">
        <f t="shared" si="143"/>
        <v/>
      </c>
      <c r="X312" s="16" t="str">
        <f t="shared" si="144"/>
        <v/>
      </c>
      <c r="Y312" s="16" t="str">
        <f t="shared" si="145"/>
        <v/>
      </c>
      <c r="Z312" s="28" t="str">
        <f t="shared" si="146"/>
        <v/>
      </c>
      <c r="AA312" s="16" t="str">
        <f t="shared" si="147"/>
        <v/>
      </c>
      <c r="AB312" s="16" t="str">
        <f t="shared" si="148"/>
        <v/>
      </c>
      <c r="AC312" s="16" t="str">
        <f>IF(Y312="Incluir Cotización",#REF!,"")</f>
        <v/>
      </c>
      <c r="AD312" s="66" t="str">
        <f t="shared" si="149"/>
        <v/>
      </c>
      <c r="AE312" s="42" t="str">
        <f t="shared" si="150"/>
        <v/>
      </c>
      <c r="AF312" s="42" t="str">
        <f t="shared" si="151"/>
        <v/>
      </c>
      <c r="AG312" s="42" t="str">
        <f t="shared" si="152"/>
        <v/>
      </c>
      <c r="AH312" s="42" t="str">
        <f t="shared" si="153"/>
        <v/>
      </c>
      <c r="AI312" s="42" t="str">
        <f t="shared" si="154"/>
        <v/>
      </c>
      <c r="AJ312" s="65">
        <f t="shared" si="155"/>
        <v>0</v>
      </c>
      <c r="AK312" s="74"/>
      <c r="AL312" s="41">
        <f t="shared" si="168"/>
        <v>0</v>
      </c>
      <c r="AM312" s="39">
        <f t="shared" si="169"/>
        <v>0</v>
      </c>
      <c r="AN312" s="40">
        <f t="shared" si="170"/>
        <v>0</v>
      </c>
      <c r="AO312" s="134">
        <f t="shared" si="171"/>
        <v>0</v>
      </c>
      <c r="AP312" s="17"/>
      <c r="AQ312" s="129"/>
      <c r="AR312" s="130">
        <f t="shared" si="156"/>
        <v>0</v>
      </c>
      <c r="AS312" s="134">
        <f t="shared" si="157"/>
        <v>0</v>
      </c>
      <c r="AT312" s="131">
        <f>+IF($I$7="SI",'INPUTS Y LISTAS'!$B$31,0)</f>
        <v>0</v>
      </c>
      <c r="AU312" s="132"/>
      <c r="AV312" s="130">
        <f t="shared" si="158"/>
        <v>0</v>
      </c>
      <c r="AW312" s="134">
        <f t="shared" si="159"/>
        <v>0</v>
      </c>
      <c r="AX312" s="131">
        <f>+IF($I$7="SI",'INPUTS Y LISTAS'!$B$32,0)</f>
        <v>0</v>
      </c>
      <c r="AY312" s="132"/>
      <c r="AZ312" s="130">
        <f t="shared" si="160"/>
        <v>0</v>
      </c>
      <c r="BA312" s="134">
        <f t="shared" si="161"/>
        <v>0</v>
      </c>
      <c r="BB312" s="131">
        <f>+IF($I$7="SI",'INPUTS Y LISTAS'!$B$33,0)</f>
        <v>0</v>
      </c>
      <c r="BC312" s="132"/>
      <c r="BD312" s="130">
        <f t="shared" si="162"/>
        <v>0</v>
      </c>
      <c r="BE312" s="134">
        <f t="shared" si="163"/>
        <v>0</v>
      </c>
      <c r="BF312" s="136">
        <f t="shared" si="164"/>
        <v>0</v>
      </c>
    </row>
    <row r="313" spans="3:58" ht="15.75" outlineLevel="2" x14ac:dyDescent="0.2">
      <c r="C313" s="14">
        <f t="shared" si="165"/>
        <v>299</v>
      </c>
      <c r="D313" s="73"/>
      <c r="E313" s="69"/>
      <c r="F313" s="70"/>
      <c r="G313" s="71"/>
      <c r="H313" s="71"/>
      <c r="I313" s="71"/>
      <c r="J313" s="71"/>
      <c r="K313" s="72"/>
      <c r="L313" s="86"/>
      <c r="M313" s="15" t="str">
        <f>IF(G313="","",IF(L313="SI",G313*(1+'INPUTS Y LISTAS'!$B$15),'Modelo Estadistico'!G313))</f>
        <v/>
      </c>
      <c r="N313" s="15" t="str">
        <f>IF(H313="","",IF(L313="SI",H313*(1+'INPUTS Y LISTAS'!$B$15),'Modelo Estadistico'!H313))</f>
        <v/>
      </c>
      <c r="O313" s="15" t="str">
        <f>IF(I313="","",IF(L313="SI",I313*(1+'INPUTS Y LISTAS'!$B$15),'Modelo Estadistico'!I313))</f>
        <v/>
      </c>
      <c r="P313" s="15" t="str">
        <f>IF(J313="","",IF(L313="SI",J313*(1+'INPUTS Y LISTAS'!$B$15),'Modelo Estadistico'!J313))</f>
        <v/>
      </c>
      <c r="Q313" s="72"/>
      <c r="R313" s="29" t="str">
        <f t="shared" si="140"/>
        <v/>
      </c>
      <c r="S313" s="15" t="str">
        <f t="shared" si="141"/>
        <v/>
      </c>
      <c r="T313" s="15" t="str">
        <f t="shared" si="166"/>
        <v/>
      </c>
      <c r="U313" s="30" t="str">
        <f t="shared" si="167"/>
        <v/>
      </c>
      <c r="V313" s="28" t="str">
        <f t="shared" si="142"/>
        <v/>
      </c>
      <c r="W313" s="16" t="str">
        <f t="shared" si="143"/>
        <v/>
      </c>
      <c r="X313" s="16" t="str">
        <f t="shared" si="144"/>
        <v/>
      </c>
      <c r="Y313" s="16" t="str">
        <f t="shared" si="145"/>
        <v/>
      </c>
      <c r="Z313" s="28" t="str">
        <f t="shared" si="146"/>
        <v/>
      </c>
      <c r="AA313" s="16" t="str">
        <f t="shared" si="147"/>
        <v/>
      </c>
      <c r="AB313" s="16" t="str">
        <f t="shared" si="148"/>
        <v/>
      </c>
      <c r="AC313" s="16" t="str">
        <f>IF(Y313="Incluir Cotización",#REF!,"")</f>
        <v/>
      </c>
      <c r="AD313" s="66" t="str">
        <f t="shared" si="149"/>
        <v/>
      </c>
      <c r="AE313" s="42" t="str">
        <f t="shared" si="150"/>
        <v/>
      </c>
      <c r="AF313" s="42" t="str">
        <f t="shared" si="151"/>
        <v/>
      </c>
      <c r="AG313" s="42" t="str">
        <f t="shared" si="152"/>
        <v/>
      </c>
      <c r="AH313" s="42" t="str">
        <f t="shared" si="153"/>
        <v/>
      </c>
      <c r="AI313" s="42" t="str">
        <f t="shared" si="154"/>
        <v/>
      </c>
      <c r="AJ313" s="65">
        <f t="shared" si="155"/>
        <v>0</v>
      </c>
      <c r="AK313" s="74"/>
      <c r="AL313" s="41">
        <f t="shared" si="168"/>
        <v>0</v>
      </c>
      <c r="AM313" s="39">
        <f t="shared" si="169"/>
        <v>0</v>
      </c>
      <c r="AN313" s="40">
        <f t="shared" si="170"/>
        <v>0</v>
      </c>
      <c r="AO313" s="134">
        <f t="shared" si="171"/>
        <v>0</v>
      </c>
      <c r="AP313" s="17"/>
      <c r="AQ313" s="129"/>
      <c r="AR313" s="130">
        <f t="shared" si="156"/>
        <v>0</v>
      </c>
      <c r="AS313" s="134">
        <f t="shared" si="157"/>
        <v>0</v>
      </c>
      <c r="AT313" s="131">
        <f>+IF($I$7="SI",'INPUTS Y LISTAS'!$B$31,0)</f>
        <v>0</v>
      </c>
      <c r="AU313" s="132"/>
      <c r="AV313" s="130">
        <f t="shared" si="158"/>
        <v>0</v>
      </c>
      <c r="AW313" s="134">
        <f t="shared" si="159"/>
        <v>0</v>
      </c>
      <c r="AX313" s="131">
        <f>+IF($I$7="SI",'INPUTS Y LISTAS'!$B$32,0)</f>
        <v>0</v>
      </c>
      <c r="AY313" s="132"/>
      <c r="AZ313" s="130">
        <f t="shared" si="160"/>
        <v>0</v>
      </c>
      <c r="BA313" s="134">
        <f t="shared" si="161"/>
        <v>0</v>
      </c>
      <c r="BB313" s="131">
        <f>+IF($I$7="SI",'INPUTS Y LISTAS'!$B$33,0)</f>
        <v>0</v>
      </c>
      <c r="BC313" s="132"/>
      <c r="BD313" s="130">
        <f t="shared" si="162"/>
        <v>0</v>
      </c>
      <c r="BE313" s="134">
        <f t="shared" si="163"/>
        <v>0</v>
      </c>
      <c r="BF313" s="136">
        <f t="shared" si="164"/>
        <v>0</v>
      </c>
    </row>
    <row r="314" spans="3:58" ht="15.75" outlineLevel="2" x14ac:dyDescent="0.2">
      <c r="C314" s="14">
        <f t="shared" si="165"/>
        <v>300</v>
      </c>
      <c r="D314" s="73"/>
      <c r="E314" s="69"/>
      <c r="F314" s="70"/>
      <c r="G314" s="71"/>
      <c r="H314" s="71"/>
      <c r="I314" s="71"/>
      <c r="J314" s="71"/>
      <c r="K314" s="72"/>
      <c r="L314" s="86"/>
      <c r="M314" s="15" t="str">
        <f>IF(G314="","",IF(L314="SI",G314*(1+'INPUTS Y LISTAS'!$B$15),'Modelo Estadistico'!G314))</f>
        <v/>
      </c>
      <c r="N314" s="15" t="str">
        <f>IF(H314="","",IF(L314="SI",H314*(1+'INPUTS Y LISTAS'!$B$15),'Modelo Estadistico'!H314))</f>
        <v/>
      </c>
      <c r="O314" s="15" t="str">
        <f>IF(I314="","",IF(L314="SI",I314*(1+'INPUTS Y LISTAS'!$B$15),'Modelo Estadistico'!I314))</f>
        <v/>
      </c>
      <c r="P314" s="15" t="str">
        <f>IF(J314="","",IF(L314="SI",J314*(1+'INPUTS Y LISTAS'!$B$15),'Modelo Estadistico'!J314))</f>
        <v/>
      </c>
      <c r="Q314" s="72"/>
      <c r="R314" s="29" t="str">
        <f t="shared" si="140"/>
        <v/>
      </c>
      <c r="S314" s="15" t="str">
        <f t="shared" si="141"/>
        <v/>
      </c>
      <c r="T314" s="15" t="str">
        <f t="shared" si="166"/>
        <v/>
      </c>
      <c r="U314" s="30" t="str">
        <f t="shared" si="167"/>
        <v/>
      </c>
      <c r="V314" s="28" t="str">
        <f t="shared" si="142"/>
        <v/>
      </c>
      <c r="W314" s="16" t="str">
        <f t="shared" si="143"/>
        <v/>
      </c>
      <c r="X314" s="16" t="str">
        <f t="shared" si="144"/>
        <v/>
      </c>
      <c r="Y314" s="16" t="str">
        <f t="shared" si="145"/>
        <v/>
      </c>
      <c r="Z314" s="28" t="str">
        <f t="shared" si="146"/>
        <v/>
      </c>
      <c r="AA314" s="16" t="str">
        <f t="shared" si="147"/>
        <v/>
      </c>
      <c r="AB314" s="16" t="str">
        <f t="shared" si="148"/>
        <v/>
      </c>
      <c r="AC314" s="16" t="str">
        <f>IF(Y314="Incluir Cotización",#REF!,"")</f>
        <v/>
      </c>
      <c r="AD314" s="66" t="str">
        <f t="shared" si="149"/>
        <v/>
      </c>
      <c r="AE314" s="42" t="str">
        <f t="shared" si="150"/>
        <v/>
      </c>
      <c r="AF314" s="42" t="str">
        <f t="shared" si="151"/>
        <v/>
      </c>
      <c r="AG314" s="42" t="str">
        <f t="shared" si="152"/>
        <v/>
      </c>
      <c r="AH314" s="42" t="str">
        <f t="shared" si="153"/>
        <v/>
      </c>
      <c r="AI314" s="42" t="str">
        <f t="shared" si="154"/>
        <v/>
      </c>
      <c r="AJ314" s="65">
        <f t="shared" si="155"/>
        <v>0</v>
      </c>
      <c r="AK314" s="74"/>
      <c r="AL314" s="41">
        <f t="shared" si="168"/>
        <v>0</v>
      </c>
      <c r="AM314" s="39">
        <f t="shared" si="169"/>
        <v>0</v>
      </c>
      <c r="AN314" s="40">
        <f t="shared" si="170"/>
        <v>0</v>
      </c>
      <c r="AO314" s="134">
        <f t="shared" si="171"/>
        <v>0</v>
      </c>
      <c r="AP314" s="17"/>
      <c r="AQ314" s="129"/>
      <c r="AR314" s="130">
        <f t="shared" si="156"/>
        <v>0</v>
      </c>
      <c r="AS314" s="134">
        <f t="shared" si="157"/>
        <v>0</v>
      </c>
      <c r="AT314" s="131">
        <f>+IF($I$7="SI",'INPUTS Y LISTAS'!$B$31,0)</f>
        <v>0</v>
      </c>
      <c r="AU314" s="132"/>
      <c r="AV314" s="130">
        <f t="shared" si="158"/>
        <v>0</v>
      </c>
      <c r="AW314" s="134">
        <f t="shared" si="159"/>
        <v>0</v>
      </c>
      <c r="AX314" s="131">
        <f>+IF($I$7="SI",'INPUTS Y LISTAS'!$B$32,0)</f>
        <v>0</v>
      </c>
      <c r="AY314" s="132"/>
      <c r="AZ314" s="130">
        <f t="shared" si="160"/>
        <v>0</v>
      </c>
      <c r="BA314" s="134">
        <f t="shared" si="161"/>
        <v>0</v>
      </c>
      <c r="BB314" s="131">
        <f>+IF($I$7="SI",'INPUTS Y LISTAS'!$B$33,0)</f>
        <v>0</v>
      </c>
      <c r="BC314" s="132"/>
      <c r="BD314" s="130">
        <f t="shared" si="162"/>
        <v>0</v>
      </c>
      <c r="BE314" s="134">
        <f t="shared" si="163"/>
        <v>0</v>
      </c>
      <c r="BF314" s="136">
        <f t="shared" si="164"/>
        <v>0</v>
      </c>
    </row>
    <row r="315" spans="3:58" ht="15.75" outlineLevel="2" x14ac:dyDescent="0.2">
      <c r="C315" s="14">
        <f t="shared" si="165"/>
        <v>301</v>
      </c>
      <c r="D315" s="73"/>
      <c r="E315" s="69"/>
      <c r="F315" s="70"/>
      <c r="G315" s="71"/>
      <c r="H315" s="71"/>
      <c r="I315" s="71"/>
      <c r="J315" s="71"/>
      <c r="K315" s="72"/>
      <c r="L315" s="86"/>
      <c r="M315" s="15" t="str">
        <f>IF(G315="","",IF(L315="SI",G315*(1+'INPUTS Y LISTAS'!$B$15),'Modelo Estadistico'!G315))</f>
        <v/>
      </c>
      <c r="N315" s="15" t="str">
        <f>IF(H315="","",IF(L315="SI",H315*(1+'INPUTS Y LISTAS'!$B$15),'Modelo Estadistico'!H315))</f>
        <v/>
      </c>
      <c r="O315" s="15" t="str">
        <f>IF(I315="","",IF(L315="SI",I315*(1+'INPUTS Y LISTAS'!$B$15),'Modelo Estadistico'!I315))</f>
        <v/>
      </c>
      <c r="P315" s="15" t="str">
        <f>IF(J315="","",IF(L315="SI",J315*(1+'INPUTS Y LISTAS'!$B$15),'Modelo Estadistico'!J315))</f>
        <v/>
      </c>
      <c r="Q315" s="72"/>
      <c r="R315" s="29" t="str">
        <f t="shared" si="140"/>
        <v/>
      </c>
      <c r="S315" s="15" t="str">
        <f t="shared" si="141"/>
        <v/>
      </c>
      <c r="T315" s="15" t="str">
        <f t="shared" si="166"/>
        <v/>
      </c>
      <c r="U315" s="30" t="str">
        <f t="shared" si="167"/>
        <v/>
      </c>
      <c r="V315" s="28" t="str">
        <f t="shared" si="142"/>
        <v/>
      </c>
      <c r="W315" s="16" t="str">
        <f t="shared" si="143"/>
        <v/>
      </c>
      <c r="X315" s="16" t="str">
        <f t="shared" si="144"/>
        <v/>
      </c>
      <c r="Y315" s="16" t="str">
        <f t="shared" si="145"/>
        <v/>
      </c>
      <c r="Z315" s="28" t="str">
        <f t="shared" si="146"/>
        <v/>
      </c>
      <c r="AA315" s="16" t="str">
        <f t="shared" si="147"/>
        <v/>
      </c>
      <c r="AB315" s="16" t="str">
        <f t="shared" si="148"/>
        <v/>
      </c>
      <c r="AC315" s="16" t="str">
        <f>IF(Y315="Incluir Cotización",#REF!,"")</f>
        <v/>
      </c>
      <c r="AD315" s="66" t="str">
        <f t="shared" si="149"/>
        <v/>
      </c>
      <c r="AE315" s="42" t="str">
        <f t="shared" si="150"/>
        <v/>
      </c>
      <c r="AF315" s="42" t="str">
        <f t="shared" si="151"/>
        <v/>
      </c>
      <c r="AG315" s="42" t="str">
        <f t="shared" si="152"/>
        <v/>
      </c>
      <c r="AH315" s="42" t="str">
        <f t="shared" si="153"/>
        <v/>
      </c>
      <c r="AI315" s="42" t="str">
        <f t="shared" si="154"/>
        <v/>
      </c>
      <c r="AJ315" s="65">
        <f t="shared" si="155"/>
        <v>0</v>
      </c>
      <c r="AK315" s="74"/>
      <c r="AL315" s="41">
        <f t="shared" si="168"/>
        <v>0</v>
      </c>
      <c r="AM315" s="39">
        <f t="shared" si="169"/>
        <v>0</v>
      </c>
      <c r="AN315" s="40">
        <f t="shared" si="170"/>
        <v>0</v>
      </c>
      <c r="AO315" s="134">
        <f t="shared" si="171"/>
        <v>0</v>
      </c>
      <c r="AP315" s="17"/>
      <c r="AQ315" s="129"/>
      <c r="AR315" s="130">
        <f t="shared" si="156"/>
        <v>0</v>
      </c>
      <c r="AS315" s="134">
        <f t="shared" si="157"/>
        <v>0</v>
      </c>
      <c r="AT315" s="131">
        <f>+IF($I$7="SI",'INPUTS Y LISTAS'!$B$31,0)</f>
        <v>0</v>
      </c>
      <c r="AU315" s="132"/>
      <c r="AV315" s="130">
        <f t="shared" si="158"/>
        <v>0</v>
      </c>
      <c r="AW315" s="134">
        <f t="shared" si="159"/>
        <v>0</v>
      </c>
      <c r="AX315" s="131">
        <f>+IF($I$7="SI",'INPUTS Y LISTAS'!$B$32,0)</f>
        <v>0</v>
      </c>
      <c r="AY315" s="132"/>
      <c r="AZ315" s="130">
        <f t="shared" si="160"/>
        <v>0</v>
      </c>
      <c r="BA315" s="134">
        <f t="shared" si="161"/>
        <v>0</v>
      </c>
      <c r="BB315" s="131">
        <f>+IF($I$7="SI",'INPUTS Y LISTAS'!$B$33,0)</f>
        <v>0</v>
      </c>
      <c r="BC315" s="132"/>
      <c r="BD315" s="130">
        <f t="shared" si="162"/>
        <v>0</v>
      </c>
      <c r="BE315" s="134">
        <f t="shared" si="163"/>
        <v>0</v>
      </c>
      <c r="BF315" s="136">
        <f t="shared" si="164"/>
        <v>0</v>
      </c>
    </row>
    <row r="316" spans="3:58" ht="15.75" outlineLevel="2" x14ac:dyDescent="0.2">
      <c r="C316" s="14">
        <f t="shared" si="165"/>
        <v>302</v>
      </c>
      <c r="D316" s="73"/>
      <c r="E316" s="69"/>
      <c r="F316" s="70"/>
      <c r="G316" s="71"/>
      <c r="H316" s="71"/>
      <c r="I316" s="71"/>
      <c r="J316" s="71"/>
      <c r="K316" s="72"/>
      <c r="L316" s="86"/>
      <c r="M316" s="15" t="str">
        <f>IF(G316="","",IF(L316="SI",G316*(1+'INPUTS Y LISTAS'!$B$15),'Modelo Estadistico'!G316))</f>
        <v/>
      </c>
      <c r="N316" s="15" t="str">
        <f>IF(H316="","",IF(L316="SI",H316*(1+'INPUTS Y LISTAS'!$B$15),'Modelo Estadistico'!H316))</f>
        <v/>
      </c>
      <c r="O316" s="15" t="str">
        <f>IF(I316="","",IF(L316="SI",I316*(1+'INPUTS Y LISTAS'!$B$15),'Modelo Estadistico'!I316))</f>
        <v/>
      </c>
      <c r="P316" s="15" t="str">
        <f>IF(J316="","",IF(L316="SI",J316*(1+'INPUTS Y LISTAS'!$B$15),'Modelo Estadistico'!J316))</f>
        <v/>
      </c>
      <c r="Q316" s="72"/>
      <c r="R316" s="29" t="str">
        <f t="shared" si="140"/>
        <v/>
      </c>
      <c r="S316" s="15" t="str">
        <f t="shared" si="141"/>
        <v/>
      </c>
      <c r="T316" s="15" t="str">
        <f t="shared" si="166"/>
        <v/>
      </c>
      <c r="U316" s="30" t="str">
        <f t="shared" si="167"/>
        <v/>
      </c>
      <c r="V316" s="28" t="str">
        <f t="shared" si="142"/>
        <v/>
      </c>
      <c r="W316" s="16" t="str">
        <f t="shared" si="143"/>
        <v/>
      </c>
      <c r="X316" s="16" t="str">
        <f t="shared" si="144"/>
        <v/>
      </c>
      <c r="Y316" s="16" t="str">
        <f t="shared" si="145"/>
        <v/>
      </c>
      <c r="Z316" s="28" t="str">
        <f t="shared" si="146"/>
        <v/>
      </c>
      <c r="AA316" s="16" t="str">
        <f t="shared" si="147"/>
        <v/>
      </c>
      <c r="AB316" s="16" t="str">
        <f t="shared" si="148"/>
        <v/>
      </c>
      <c r="AC316" s="16" t="str">
        <f>IF(Y316="Incluir Cotización",#REF!,"")</f>
        <v/>
      </c>
      <c r="AD316" s="66" t="str">
        <f t="shared" si="149"/>
        <v/>
      </c>
      <c r="AE316" s="42" t="str">
        <f t="shared" si="150"/>
        <v/>
      </c>
      <c r="AF316" s="42" t="str">
        <f t="shared" si="151"/>
        <v/>
      </c>
      <c r="AG316" s="42" t="str">
        <f t="shared" si="152"/>
        <v/>
      </c>
      <c r="AH316" s="42" t="str">
        <f t="shared" si="153"/>
        <v/>
      </c>
      <c r="AI316" s="42" t="str">
        <f t="shared" si="154"/>
        <v/>
      </c>
      <c r="AJ316" s="65">
        <f t="shared" si="155"/>
        <v>0</v>
      </c>
      <c r="AK316" s="74"/>
      <c r="AL316" s="41">
        <f t="shared" si="168"/>
        <v>0</v>
      </c>
      <c r="AM316" s="39">
        <f t="shared" si="169"/>
        <v>0</v>
      </c>
      <c r="AN316" s="40">
        <f t="shared" si="170"/>
        <v>0</v>
      </c>
      <c r="AO316" s="134">
        <f t="shared" si="171"/>
        <v>0</v>
      </c>
      <c r="AP316" s="17"/>
      <c r="AQ316" s="129"/>
      <c r="AR316" s="130">
        <f t="shared" si="156"/>
        <v>0</v>
      </c>
      <c r="AS316" s="134">
        <f t="shared" si="157"/>
        <v>0</v>
      </c>
      <c r="AT316" s="131">
        <f>+IF($I$7="SI",'INPUTS Y LISTAS'!$B$31,0)</f>
        <v>0</v>
      </c>
      <c r="AU316" s="132"/>
      <c r="AV316" s="130">
        <f t="shared" si="158"/>
        <v>0</v>
      </c>
      <c r="AW316" s="134">
        <f t="shared" si="159"/>
        <v>0</v>
      </c>
      <c r="AX316" s="131">
        <f>+IF($I$7="SI",'INPUTS Y LISTAS'!$B$32,0)</f>
        <v>0</v>
      </c>
      <c r="AY316" s="132"/>
      <c r="AZ316" s="130">
        <f t="shared" si="160"/>
        <v>0</v>
      </c>
      <c r="BA316" s="134">
        <f t="shared" si="161"/>
        <v>0</v>
      </c>
      <c r="BB316" s="131">
        <f>+IF($I$7="SI",'INPUTS Y LISTAS'!$B$33,0)</f>
        <v>0</v>
      </c>
      <c r="BC316" s="132"/>
      <c r="BD316" s="130">
        <f t="shared" si="162"/>
        <v>0</v>
      </c>
      <c r="BE316" s="134">
        <f t="shared" si="163"/>
        <v>0</v>
      </c>
      <c r="BF316" s="136">
        <f t="shared" si="164"/>
        <v>0</v>
      </c>
    </row>
    <row r="317" spans="3:58" ht="15.75" outlineLevel="2" x14ac:dyDescent="0.2">
      <c r="C317" s="14">
        <f t="shared" si="165"/>
        <v>303</v>
      </c>
      <c r="D317" s="73"/>
      <c r="E317" s="69"/>
      <c r="F317" s="70"/>
      <c r="G317" s="71"/>
      <c r="H317" s="71"/>
      <c r="I317" s="71"/>
      <c r="J317" s="71"/>
      <c r="K317" s="72"/>
      <c r="L317" s="86"/>
      <c r="M317" s="15" t="str">
        <f>IF(G317="","",IF(L317="SI",G317*(1+'INPUTS Y LISTAS'!$B$15),'Modelo Estadistico'!G317))</f>
        <v/>
      </c>
      <c r="N317" s="15" t="str">
        <f>IF(H317="","",IF(L317="SI",H317*(1+'INPUTS Y LISTAS'!$B$15),'Modelo Estadistico'!H317))</f>
        <v/>
      </c>
      <c r="O317" s="15" t="str">
        <f>IF(I317="","",IF(L317="SI",I317*(1+'INPUTS Y LISTAS'!$B$15),'Modelo Estadistico'!I317))</f>
        <v/>
      </c>
      <c r="P317" s="15" t="str">
        <f>IF(J317="","",IF(L317="SI",J317*(1+'INPUTS Y LISTAS'!$B$15),'Modelo Estadistico'!J317))</f>
        <v/>
      </c>
      <c r="Q317" s="72"/>
      <c r="R317" s="29" t="str">
        <f t="shared" si="140"/>
        <v/>
      </c>
      <c r="S317" s="15" t="str">
        <f t="shared" si="141"/>
        <v/>
      </c>
      <c r="T317" s="15" t="str">
        <f t="shared" si="166"/>
        <v/>
      </c>
      <c r="U317" s="30" t="str">
        <f t="shared" si="167"/>
        <v/>
      </c>
      <c r="V317" s="28" t="str">
        <f t="shared" si="142"/>
        <v/>
      </c>
      <c r="W317" s="16" t="str">
        <f t="shared" si="143"/>
        <v/>
      </c>
      <c r="X317" s="16" t="str">
        <f t="shared" si="144"/>
        <v/>
      </c>
      <c r="Y317" s="16" t="str">
        <f t="shared" si="145"/>
        <v/>
      </c>
      <c r="Z317" s="28" t="str">
        <f t="shared" si="146"/>
        <v/>
      </c>
      <c r="AA317" s="16" t="str">
        <f t="shared" si="147"/>
        <v/>
      </c>
      <c r="AB317" s="16" t="str">
        <f t="shared" si="148"/>
        <v/>
      </c>
      <c r="AC317" s="16" t="str">
        <f>IF(Y317="Incluir Cotización",#REF!,"")</f>
        <v/>
      </c>
      <c r="AD317" s="66" t="str">
        <f t="shared" si="149"/>
        <v/>
      </c>
      <c r="AE317" s="42" t="str">
        <f t="shared" si="150"/>
        <v/>
      </c>
      <c r="AF317" s="42" t="str">
        <f t="shared" si="151"/>
        <v/>
      </c>
      <c r="AG317" s="42" t="str">
        <f t="shared" si="152"/>
        <v/>
      </c>
      <c r="AH317" s="42" t="str">
        <f t="shared" si="153"/>
        <v/>
      </c>
      <c r="AI317" s="42" t="str">
        <f t="shared" si="154"/>
        <v/>
      </c>
      <c r="AJ317" s="65">
        <f t="shared" si="155"/>
        <v>0</v>
      </c>
      <c r="AK317" s="74"/>
      <c r="AL317" s="41">
        <f t="shared" si="168"/>
        <v>0</v>
      </c>
      <c r="AM317" s="39">
        <f t="shared" si="169"/>
        <v>0</v>
      </c>
      <c r="AN317" s="40">
        <f t="shared" si="170"/>
        <v>0</v>
      </c>
      <c r="AO317" s="134">
        <f t="shared" si="171"/>
        <v>0</v>
      </c>
      <c r="AP317" s="17"/>
      <c r="AQ317" s="129"/>
      <c r="AR317" s="130">
        <f t="shared" si="156"/>
        <v>0</v>
      </c>
      <c r="AS317" s="134">
        <f t="shared" si="157"/>
        <v>0</v>
      </c>
      <c r="AT317" s="131">
        <f>+IF($I$7="SI",'INPUTS Y LISTAS'!$B$31,0)</f>
        <v>0</v>
      </c>
      <c r="AU317" s="132"/>
      <c r="AV317" s="130">
        <f t="shared" si="158"/>
        <v>0</v>
      </c>
      <c r="AW317" s="134">
        <f t="shared" si="159"/>
        <v>0</v>
      </c>
      <c r="AX317" s="131">
        <f>+IF($I$7="SI",'INPUTS Y LISTAS'!$B$32,0)</f>
        <v>0</v>
      </c>
      <c r="AY317" s="132"/>
      <c r="AZ317" s="130">
        <f t="shared" si="160"/>
        <v>0</v>
      </c>
      <c r="BA317" s="134">
        <f t="shared" si="161"/>
        <v>0</v>
      </c>
      <c r="BB317" s="131">
        <f>+IF($I$7="SI",'INPUTS Y LISTAS'!$B$33,0)</f>
        <v>0</v>
      </c>
      <c r="BC317" s="132"/>
      <c r="BD317" s="130">
        <f t="shared" si="162"/>
        <v>0</v>
      </c>
      <c r="BE317" s="134">
        <f t="shared" si="163"/>
        <v>0</v>
      </c>
      <c r="BF317" s="136">
        <f t="shared" si="164"/>
        <v>0</v>
      </c>
    </row>
    <row r="318" spans="3:58" ht="15.75" outlineLevel="2" x14ac:dyDescent="0.2">
      <c r="C318" s="14">
        <f t="shared" si="165"/>
        <v>304</v>
      </c>
      <c r="D318" s="73"/>
      <c r="E318" s="69"/>
      <c r="F318" s="70"/>
      <c r="G318" s="71"/>
      <c r="H318" s="71"/>
      <c r="I318" s="71"/>
      <c r="J318" s="71"/>
      <c r="K318" s="72"/>
      <c r="L318" s="86"/>
      <c r="M318" s="15" t="str">
        <f>IF(G318="","",IF(L318="SI",G318*(1+'INPUTS Y LISTAS'!$B$15),'Modelo Estadistico'!G318))</f>
        <v/>
      </c>
      <c r="N318" s="15" t="str">
        <f>IF(H318="","",IF(L318="SI",H318*(1+'INPUTS Y LISTAS'!$B$15),'Modelo Estadistico'!H318))</f>
        <v/>
      </c>
      <c r="O318" s="15" t="str">
        <f>IF(I318="","",IF(L318="SI",I318*(1+'INPUTS Y LISTAS'!$B$15),'Modelo Estadistico'!I318))</f>
        <v/>
      </c>
      <c r="P318" s="15" t="str">
        <f>IF(J318="","",IF(L318="SI",J318*(1+'INPUTS Y LISTAS'!$B$15),'Modelo Estadistico'!J318))</f>
        <v/>
      </c>
      <c r="Q318" s="72"/>
      <c r="R318" s="29" t="str">
        <f t="shared" si="140"/>
        <v/>
      </c>
      <c r="S318" s="15" t="str">
        <f t="shared" si="141"/>
        <v/>
      </c>
      <c r="T318" s="15" t="str">
        <f t="shared" si="166"/>
        <v/>
      </c>
      <c r="U318" s="30" t="str">
        <f t="shared" si="167"/>
        <v/>
      </c>
      <c r="V318" s="28" t="str">
        <f t="shared" si="142"/>
        <v/>
      </c>
      <c r="W318" s="16" t="str">
        <f t="shared" si="143"/>
        <v/>
      </c>
      <c r="X318" s="16" t="str">
        <f t="shared" si="144"/>
        <v/>
      </c>
      <c r="Y318" s="16" t="str">
        <f t="shared" si="145"/>
        <v/>
      </c>
      <c r="Z318" s="28" t="str">
        <f t="shared" si="146"/>
        <v/>
      </c>
      <c r="AA318" s="16" t="str">
        <f t="shared" si="147"/>
        <v/>
      </c>
      <c r="AB318" s="16" t="str">
        <f t="shared" si="148"/>
        <v/>
      </c>
      <c r="AC318" s="16" t="str">
        <f>IF(Y318="Incluir Cotización",#REF!,"")</f>
        <v/>
      </c>
      <c r="AD318" s="66" t="str">
        <f t="shared" si="149"/>
        <v/>
      </c>
      <c r="AE318" s="42" t="str">
        <f t="shared" si="150"/>
        <v/>
      </c>
      <c r="AF318" s="42" t="str">
        <f t="shared" si="151"/>
        <v/>
      </c>
      <c r="AG318" s="42" t="str">
        <f t="shared" si="152"/>
        <v/>
      </c>
      <c r="AH318" s="42" t="str">
        <f t="shared" si="153"/>
        <v/>
      </c>
      <c r="AI318" s="42" t="str">
        <f t="shared" si="154"/>
        <v/>
      </c>
      <c r="AJ318" s="65">
        <f t="shared" si="155"/>
        <v>0</v>
      </c>
      <c r="AK318" s="74"/>
      <c r="AL318" s="41">
        <f t="shared" si="168"/>
        <v>0</v>
      </c>
      <c r="AM318" s="39">
        <f t="shared" si="169"/>
        <v>0</v>
      </c>
      <c r="AN318" s="40">
        <f t="shared" si="170"/>
        <v>0</v>
      </c>
      <c r="AO318" s="134">
        <f t="shared" si="171"/>
        <v>0</v>
      </c>
      <c r="AP318" s="17"/>
      <c r="AQ318" s="129"/>
      <c r="AR318" s="130">
        <f t="shared" si="156"/>
        <v>0</v>
      </c>
      <c r="AS318" s="134">
        <f t="shared" si="157"/>
        <v>0</v>
      </c>
      <c r="AT318" s="131">
        <f>+IF($I$7="SI",'INPUTS Y LISTAS'!$B$31,0)</f>
        <v>0</v>
      </c>
      <c r="AU318" s="132"/>
      <c r="AV318" s="130">
        <f t="shared" si="158"/>
        <v>0</v>
      </c>
      <c r="AW318" s="134">
        <f t="shared" si="159"/>
        <v>0</v>
      </c>
      <c r="AX318" s="131">
        <f>+IF($I$7="SI",'INPUTS Y LISTAS'!$B$32,0)</f>
        <v>0</v>
      </c>
      <c r="AY318" s="132"/>
      <c r="AZ318" s="130">
        <f t="shared" si="160"/>
        <v>0</v>
      </c>
      <c r="BA318" s="134">
        <f t="shared" si="161"/>
        <v>0</v>
      </c>
      <c r="BB318" s="131">
        <f>+IF($I$7="SI",'INPUTS Y LISTAS'!$B$33,0)</f>
        <v>0</v>
      </c>
      <c r="BC318" s="132"/>
      <c r="BD318" s="130">
        <f t="shared" si="162"/>
        <v>0</v>
      </c>
      <c r="BE318" s="134">
        <f t="shared" si="163"/>
        <v>0</v>
      </c>
      <c r="BF318" s="136">
        <f t="shared" si="164"/>
        <v>0</v>
      </c>
    </row>
    <row r="319" spans="3:58" ht="15.75" outlineLevel="2" x14ac:dyDescent="0.2">
      <c r="C319" s="14">
        <f t="shared" si="165"/>
        <v>305</v>
      </c>
      <c r="D319" s="73"/>
      <c r="E319" s="69"/>
      <c r="F319" s="70"/>
      <c r="G319" s="71"/>
      <c r="H319" s="71"/>
      <c r="I319" s="71"/>
      <c r="J319" s="71"/>
      <c r="K319" s="72"/>
      <c r="L319" s="86"/>
      <c r="M319" s="15" t="str">
        <f>IF(G319="","",IF(L319="SI",G319*(1+'INPUTS Y LISTAS'!$B$15),'Modelo Estadistico'!G319))</f>
        <v/>
      </c>
      <c r="N319" s="15" t="str">
        <f>IF(H319="","",IF(L319="SI",H319*(1+'INPUTS Y LISTAS'!$B$15),'Modelo Estadistico'!H319))</f>
        <v/>
      </c>
      <c r="O319" s="15" t="str">
        <f>IF(I319="","",IF(L319="SI",I319*(1+'INPUTS Y LISTAS'!$B$15),'Modelo Estadistico'!I319))</f>
        <v/>
      </c>
      <c r="P319" s="15" t="str">
        <f>IF(J319="","",IF(L319="SI",J319*(1+'INPUTS Y LISTAS'!$B$15),'Modelo Estadistico'!J319))</f>
        <v/>
      </c>
      <c r="Q319" s="72"/>
      <c r="R319" s="29" t="str">
        <f t="shared" si="140"/>
        <v/>
      </c>
      <c r="S319" s="15" t="str">
        <f t="shared" si="141"/>
        <v/>
      </c>
      <c r="T319" s="15" t="str">
        <f t="shared" si="166"/>
        <v/>
      </c>
      <c r="U319" s="30" t="str">
        <f t="shared" si="167"/>
        <v/>
      </c>
      <c r="V319" s="28" t="str">
        <f t="shared" si="142"/>
        <v/>
      </c>
      <c r="W319" s="16" t="str">
        <f t="shared" si="143"/>
        <v/>
      </c>
      <c r="X319" s="16" t="str">
        <f t="shared" si="144"/>
        <v/>
      </c>
      <c r="Y319" s="16" t="str">
        <f t="shared" si="145"/>
        <v/>
      </c>
      <c r="Z319" s="28" t="str">
        <f t="shared" si="146"/>
        <v/>
      </c>
      <c r="AA319" s="16" t="str">
        <f t="shared" si="147"/>
        <v/>
      </c>
      <c r="AB319" s="16" t="str">
        <f t="shared" si="148"/>
        <v/>
      </c>
      <c r="AC319" s="16" t="str">
        <f>IF(Y319="Incluir Cotización",#REF!,"")</f>
        <v/>
      </c>
      <c r="AD319" s="66" t="str">
        <f t="shared" si="149"/>
        <v/>
      </c>
      <c r="AE319" s="42" t="str">
        <f t="shared" si="150"/>
        <v/>
      </c>
      <c r="AF319" s="42" t="str">
        <f t="shared" si="151"/>
        <v/>
      </c>
      <c r="AG319" s="42" t="str">
        <f t="shared" si="152"/>
        <v/>
      </c>
      <c r="AH319" s="42" t="str">
        <f t="shared" si="153"/>
        <v/>
      </c>
      <c r="AI319" s="42" t="str">
        <f t="shared" si="154"/>
        <v/>
      </c>
      <c r="AJ319" s="65">
        <f t="shared" si="155"/>
        <v>0</v>
      </c>
      <c r="AK319" s="74"/>
      <c r="AL319" s="41">
        <f t="shared" si="168"/>
        <v>0</v>
      </c>
      <c r="AM319" s="39">
        <f t="shared" si="169"/>
        <v>0</v>
      </c>
      <c r="AN319" s="40">
        <f t="shared" si="170"/>
        <v>0</v>
      </c>
      <c r="AO319" s="134">
        <f t="shared" si="171"/>
        <v>0</v>
      </c>
      <c r="AP319" s="17"/>
      <c r="AQ319" s="129"/>
      <c r="AR319" s="130">
        <f t="shared" si="156"/>
        <v>0</v>
      </c>
      <c r="AS319" s="134">
        <f t="shared" si="157"/>
        <v>0</v>
      </c>
      <c r="AT319" s="131">
        <f>+IF($I$7="SI",'INPUTS Y LISTAS'!$B$31,0)</f>
        <v>0</v>
      </c>
      <c r="AU319" s="132"/>
      <c r="AV319" s="130">
        <f t="shared" si="158"/>
        <v>0</v>
      </c>
      <c r="AW319" s="134">
        <f t="shared" si="159"/>
        <v>0</v>
      </c>
      <c r="AX319" s="131">
        <f>+IF($I$7="SI",'INPUTS Y LISTAS'!$B$32,0)</f>
        <v>0</v>
      </c>
      <c r="AY319" s="132"/>
      <c r="AZ319" s="130">
        <f t="shared" si="160"/>
        <v>0</v>
      </c>
      <c r="BA319" s="134">
        <f t="shared" si="161"/>
        <v>0</v>
      </c>
      <c r="BB319" s="131">
        <f>+IF($I$7="SI",'INPUTS Y LISTAS'!$B$33,0)</f>
        <v>0</v>
      </c>
      <c r="BC319" s="132"/>
      <c r="BD319" s="130">
        <f t="shared" si="162"/>
        <v>0</v>
      </c>
      <c r="BE319" s="134">
        <f t="shared" si="163"/>
        <v>0</v>
      </c>
      <c r="BF319" s="136">
        <f t="shared" si="164"/>
        <v>0</v>
      </c>
    </row>
    <row r="320" spans="3:58" ht="15.75" outlineLevel="2" x14ac:dyDescent="0.2">
      <c r="C320" s="14">
        <f t="shared" si="165"/>
        <v>306</v>
      </c>
      <c r="D320" s="73"/>
      <c r="E320" s="69"/>
      <c r="F320" s="70"/>
      <c r="G320" s="71"/>
      <c r="H320" s="71"/>
      <c r="I320" s="71"/>
      <c r="J320" s="71"/>
      <c r="K320" s="72"/>
      <c r="L320" s="86"/>
      <c r="M320" s="15" t="str">
        <f>IF(G320="","",IF(L320="SI",G320*(1+'INPUTS Y LISTAS'!$B$15),'Modelo Estadistico'!G320))</f>
        <v/>
      </c>
      <c r="N320" s="15" t="str">
        <f>IF(H320="","",IF(L320="SI",H320*(1+'INPUTS Y LISTAS'!$B$15),'Modelo Estadistico'!H320))</f>
        <v/>
      </c>
      <c r="O320" s="15" t="str">
        <f>IF(I320="","",IF(L320="SI",I320*(1+'INPUTS Y LISTAS'!$B$15),'Modelo Estadistico'!I320))</f>
        <v/>
      </c>
      <c r="P320" s="15" t="str">
        <f>IF(J320="","",IF(L320="SI",J320*(1+'INPUTS Y LISTAS'!$B$15),'Modelo Estadistico'!J320))</f>
        <v/>
      </c>
      <c r="Q320" s="72"/>
      <c r="R320" s="29" t="str">
        <f t="shared" si="140"/>
        <v/>
      </c>
      <c r="S320" s="15" t="str">
        <f t="shared" si="141"/>
        <v/>
      </c>
      <c r="T320" s="15" t="str">
        <f t="shared" si="166"/>
        <v/>
      </c>
      <c r="U320" s="30" t="str">
        <f t="shared" si="167"/>
        <v/>
      </c>
      <c r="V320" s="28" t="str">
        <f t="shared" si="142"/>
        <v/>
      </c>
      <c r="W320" s="16" t="str">
        <f t="shared" si="143"/>
        <v/>
      </c>
      <c r="X320" s="16" t="str">
        <f t="shared" si="144"/>
        <v/>
      </c>
      <c r="Y320" s="16" t="str">
        <f t="shared" si="145"/>
        <v/>
      </c>
      <c r="Z320" s="28" t="str">
        <f t="shared" si="146"/>
        <v/>
      </c>
      <c r="AA320" s="16" t="str">
        <f t="shared" si="147"/>
        <v/>
      </c>
      <c r="AB320" s="16" t="str">
        <f t="shared" si="148"/>
        <v/>
      </c>
      <c r="AC320" s="16" t="str">
        <f>IF(Y320="Incluir Cotización",#REF!,"")</f>
        <v/>
      </c>
      <c r="AD320" s="66" t="str">
        <f t="shared" si="149"/>
        <v/>
      </c>
      <c r="AE320" s="42" t="str">
        <f t="shared" si="150"/>
        <v/>
      </c>
      <c r="AF320" s="42" t="str">
        <f t="shared" si="151"/>
        <v/>
      </c>
      <c r="AG320" s="42" t="str">
        <f t="shared" si="152"/>
        <v/>
      </c>
      <c r="AH320" s="42" t="str">
        <f t="shared" si="153"/>
        <v/>
      </c>
      <c r="AI320" s="42" t="str">
        <f t="shared" si="154"/>
        <v/>
      </c>
      <c r="AJ320" s="65">
        <f t="shared" si="155"/>
        <v>0</v>
      </c>
      <c r="AK320" s="74"/>
      <c r="AL320" s="41">
        <f t="shared" si="168"/>
        <v>0</v>
      </c>
      <c r="AM320" s="39">
        <f t="shared" si="169"/>
        <v>0</v>
      </c>
      <c r="AN320" s="40">
        <f t="shared" si="170"/>
        <v>0</v>
      </c>
      <c r="AO320" s="134">
        <f t="shared" si="171"/>
        <v>0</v>
      </c>
      <c r="AP320" s="17"/>
      <c r="AQ320" s="129"/>
      <c r="AR320" s="130">
        <f t="shared" si="156"/>
        <v>0</v>
      </c>
      <c r="AS320" s="134">
        <f t="shared" si="157"/>
        <v>0</v>
      </c>
      <c r="AT320" s="131">
        <f>+IF($I$7="SI",'INPUTS Y LISTAS'!$B$31,0)</f>
        <v>0</v>
      </c>
      <c r="AU320" s="132"/>
      <c r="AV320" s="130">
        <f t="shared" si="158"/>
        <v>0</v>
      </c>
      <c r="AW320" s="134">
        <f t="shared" si="159"/>
        <v>0</v>
      </c>
      <c r="AX320" s="131">
        <f>+IF($I$7="SI",'INPUTS Y LISTAS'!$B$32,0)</f>
        <v>0</v>
      </c>
      <c r="AY320" s="132"/>
      <c r="AZ320" s="130">
        <f t="shared" si="160"/>
        <v>0</v>
      </c>
      <c r="BA320" s="134">
        <f t="shared" si="161"/>
        <v>0</v>
      </c>
      <c r="BB320" s="131">
        <f>+IF($I$7="SI",'INPUTS Y LISTAS'!$B$33,0)</f>
        <v>0</v>
      </c>
      <c r="BC320" s="132"/>
      <c r="BD320" s="130">
        <f t="shared" si="162"/>
        <v>0</v>
      </c>
      <c r="BE320" s="134">
        <f t="shared" si="163"/>
        <v>0</v>
      </c>
      <c r="BF320" s="136">
        <f t="shared" si="164"/>
        <v>0</v>
      </c>
    </row>
    <row r="321" spans="3:58" ht="15.75" outlineLevel="2" x14ac:dyDescent="0.2">
      <c r="C321" s="14">
        <f t="shared" si="165"/>
        <v>307</v>
      </c>
      <c r="D321" s="73"/>
      <c r="E321" s="69"/>
      <c r="F321" s="70"/>
      <c r="G321" s="71"/>
      <c r="H321" s="71"/>
      <c r="I321" s="71"/>
      <c r="J321" s="71"/>
      <c r="K321" s="72"/>
      <c r="L321" s="86"/>
      <c r="M321" s="15" t="str">
        <f>IF(G321="","",IF(L321="SI",G321*(1+'INPUTS Y LISTAS'!$B$15),'Modelo Estadistico'!G321))</f>
        <v/>
      </c>
      <c r="N321" s="15" t="str">
        <f>IF(H321="","",IF(L321="SI",H321*(1+'INPUTS Y LISTAS'!$B$15),'Modelo Estadistico'!H321))</f>
        <v/>
      </c>
      <c r="O321" s="15" t="str">
        <f>IF(I321="","",IF(L321="SI",I321*(1+'INPUTS Y LISTAS'!$B$15),'Modelo Estadistico'!I321))</f>
        <v/>
      </c>
      <c r="P321" s="15" t="str">
        <f>IF(J321="","",IF(L321="SI",J321*(1+'INPUTS Y LISTAS'!$B$15),'Modelo Estadistico'!J321))</f>
        <v/>
      </c>
      <c r="Q321" s="72"/>
      <c r="R321" s="29" t="str">
        <f t="shared" si="140"/>
        <v/>
      </c>
      <c r="S321" s="15" t="str">
        <f t="shared" si="141"/>
        <v/>
      </c>
      <c r="T321" s="15" t="str">
        <f t="shared" si="166"/>
        <v/>
      </c>
      <c r="U321" s="30" t="str">
        <f t="shared" si="167"/>
        <v/>
      </c>
      <c r="V321" s="28" t="str">
        <f t="shared" si="142"/>
        <v/>
      </c>
      <c r="W321" s="16" t="str">
        <f t="shared" si="143"/>
        <v/>
      </c>
      <c r="X321" s="16" t="str">
        <f t="shared" si="144"/>
        <v/>
      </c>
      <c r="Y321" s="16" t="str">
        <f t="shared" si="145"/>
        <v/>
      </c>
      <c r="Z321" s="28" t="str">
        <f t="shared" si="146"/>
        <v/>
      </c>
      <c r="AA321" s="16" t="str">
        <f t="shared" si="147"/>
        <v/>
      </c>
      <c r="AB321" s="16" t="str">
        <f t="shared" si="148"/>
        <v/>
      </c>
      <c r="AC321" s="16" t="str">
        <f>IF(Y321="Incluir Cotización",#REF!,"")</f>
        <v/>
      </c>
      <c r="AD321" s="66" t="str">
        <f t="shared" si="149"/>
        <v/>
      </c>
      <c r="AE321" s="42" t="str">
        <f t="shared" si="150"/>
        <v/>
      </c>
      <c r="AF321" s="42" t="str">
        <f t="shared" si="151"/>
        <v/>
      </c>
      <c r="AG321" s="42" t="str">
        <f t="shared" si="152"/>
        <v/>
      </c>
      <c r="AH321" s="42" t="str">
        <f t="shared" si="153"/>
        <v/>
      </c>
      <c r="AI321" s="42" t="str">
        <f t="shared" si="154"/>
        <v/>
      </c>
      <c r="AJ321" s="65">
        <f t="shared" si="155"/>
        <v>0</v>
      </c>
      <c r="AK321" s="74"/>
      <c r="AL321" s="41">
        <f t="shared" si="168"/>
        <v>0</v>
      </c>
      <c r="AM321" s="39">
        <f t="shared" si="169"/>
        <v>0</v>
      </c>
      <c r="AN321" s="40">
        <f t="shared" si="170"/>
        <v>0</v>
      </c>
      <c r="AO321" s="134">
        <f t="shared" si="171"/>
        <v>0</v>
      </c>
      <c r="AP321" s="17"/>
      <c r="AQ321" s="129"/>
      <c r="AR321" s="130">
        <f t="shared" si="156"/>
        <v>0</v>
      </c>
      <c r="AS321" s="134">
        <f t="shared" si="157"/>
        <v>0</v>
      </c>
      <c r="AT321" s="131">
        <f>+IF($I$7="SI",'INPUTS Y LISTAS'!$B$31,0)</f>
        <v>0</v>
      </c>
      <c r="AU321" s="132"/>
      <c r="AV321" s="130">
        <f t="shared" si="158"/>
        <v>0</v>
      </c>
      <c r="AW321" s="134">
        <f t="shared" si="159"/>
        <v>0</v>
      </c>
      <c r="AX321" s="131">
        <f>+IF($I$7="SI",'INPUTS Y LISTAS'!$B$32,0)</f>
        <v>0</v>
      </c>
      <c r="AY321" s="132"/>
      <c r="AZ321" s="130">
        <f t="shared" si="160"/>
        <v>0</v>
      </c>
      <c r="BA321" s="134">
        <f t="shared" si="161"/>
        <v>0</v>
      </c>
      <c r="BB321" s="131">
        <f>+IF($I$7="SI",'INPUTS Y LISTAS'!$B$33,0)</f>
        <v>0</v>
      </c>
      <c r="BC321" s="132"/>
      <c r="BD321" s="130">
        <f t="shared" si="162"/>
        <v>0</v>
      </c>
      <c r="BE321" s="134">
        <f t="shared" si="163"/>
        <v>0</v>
      </c>
      <c r="BF321" s="136">
        <f t="shared" si="164"/>
        <v>0</v>
      </c>
    </row>
    <row r="322" spans="3:58" ht="15.75" outlineLevel="2" x14ac:dyDescent="0.2">
      <c r="C322" s="14">
        <f t="shared" si="165"/>
        <v>308</v>
      </c>
      <c r="D322" s="73"/>
      <c r="E322" s="69"/>
      <c r="F322" s="70"/>
      <c r="G322" s="71"/>
      <c r="H322" s="71"/>
      <c r="I322" s="71"/>
      <c r="J322" s="71"/>
      <c r="K322" s="72"/>
      <c r="L322" s="86"/>
      <c r="M322" s="15" t="str">
        <f>IF(G322="","",IF(L322="SI",G322*(1+'INPUTS Y LISTAS'!$B$15),'Modelo Estadistico'!G322))</f>
        <v/>
      </c>
      <c r="N322" s="15" t="str">
        <f>IF(H322="","",IF(L322="SI",H322*(1+'INPUTS Y LISTAS'!$B$15),'Modelo Estadistico'!H322))</f>
        <v/>
      </c>
      <c r="O322" s="15" t="str">
        <f>IF(I322="","",IF(L322="SI",I322*(1+'INPUTS Y LISTAS'!$B$15),'Modelo Estadistico'!I322))</f>
        <v/>
      </c>
      <c r="P322" s="15" t="str">
        <f>IF(J322="","",IF(L322="SI",J322*(1+'INPUTS Y LISTAS'!$B$15),'Modelo Estadistico'!J322))</f>
        <v/>
      </c>
      <c r="Q322" s="72"/>
      <c r="R322" s="29" t="str">
        <f t="shared" si="140"/>
        <v/>
      </c>
      <c r="S322" s="15" t="str">
        <f t="shared" si="141"/>
        <v/>
      </c>
      <c r="T322" s="15" t="str">
        <f t="shared" si="166"/>
        <v/>
      </c>
      <c r="U322" s="30" t="str">
        <f t="shared" si="167"/>
        <v/>
      </c>
      <c r="V322" s="28" t="str">
        <f t="shared" si="142"/>
        <v/>
      </c>
      <c r="W322" s="16" t="str">
        <f t="shared" si="143"/>
        <v/>
      </c>
      <c r="X322" s="16" t="str">
        <f t="shared" si="144"/>
        <v/>
      </c>
      <c r="Y322" s="16" t="str">
        <f t="shared" si="145"/>
        <v/>
      </c>
      <c r="Z322" s="28" t="str">
        <f t="shared" si="146"/>
        <v/>
      </c>
      <c r="AA322" s="16" t="str">
        <f t="shared" si="147"/>
        <v/>
      </c>
      <c r="AB322" s="16" t="str">
        <f t="shared" si="148"/>
        <v/>
      </c>
      <c r="AC322" s="16" t="str">
        <f>IF(Y322="Incluir Cotización",#REF!,"")</f>
        <v/>
      </c>
      <c r="AD322" s="66" t="str">
        <f t="shared" si="149"/>
        <v/>
      </c>
      <c r="AE322" s="42" t="str">
        <f t="shared" si="150"/>
        <v/>
      </c>
      <c r="AF322" s="42" t="str">
        <f t="shared" si="151"/>
        <v/>
      </c>
      <c r="AG322" s="42" t="str">
        <f t="shared" si="152"/>
        <v/>
      </c>
      <c r="AH322" s="42" t="str">
        <f t="shared" si="153"/>
        <v/>
      </c>
      <c r="AI322" s="42" t="str">
        <f t="shared" si="154"/>
        <v/>
      </c>
      <c r="AJ322" s="65">
        <f t="shared" si="155"/>
        <v>0</v>
      </c>
      <c r="AK322" s="74"/>
      <c r="AL322" s="41">
        <f t="shared" si="168"/>
        <v>0</v>
      </c>
      <c r="AM322" s="39">
        <f t="shared" si="169"/>
        <v>0</v>
      </c>
      <c r="AN322" s="40">
        <f t="shared" si="170"/>
        <v>0</v>
      </c>
      <c r="AO322" s="134">
        <f t="shared" si="171"/>
        <v>0</v>
      </c>
      <c r="AP322" s="17"/>
      <c r="AQ322" s="129"/>
      <c r="AR322" s="130">
        <f t="shared" si="156"/>
        <v>0</v>
      </c>
      <c r="AS322" s="134">
        <f t="shared" si="157"/>
        <v>0</v>
      </c>
      <c r="AT322" s="131">
        <f>+IF($I$7="SI",'INPUTS Y LISTAS'!$B$31,0)</f>
        <v>0</v>
      </c>
      <c r="AU322" s="132"/>
      <c r="AV322" s="130">
        <f t="shared" si="158"/>
        <v>0</v>
      </c>
      <c r="AW322" s="134">
        <f t="shared" si="159"/>
        <v>0</v>
      </c>
      <c r="AX322" s="131">
        <f>+IF($I$7="SI",'INPUTS Y LISTAS'!$B$32,0)</f>
        <v>0</v>
      </c>
      <c r="AY322" s="132"/>
      <c r="AZ322" s="130">
        <f t="shared" si="160"/>
        <v>0</v>
      </c>
      <c r="BA322" s="134">
        <f t="shared" si="161"/>
        <v>0</v>
      </c>
      <c r="BB322" s="131">
        <f>+IF($I$7="SI",'INPUTS Y LISTAS'!$B$33,0)</f>
        <v>0</v>
      </c>
      <c r="BC322" s="132"/>
      <c r="BD322" s="130">
        <f t="shared" si="162"/>
        <v>0</v>
      </c>
      <c r="BE322" s="134">
        <f t="shared" si="163"/>
        <v>0</v>
      </c>
      <c r="BF322" s="136">
        <f t="shared" si="164"/>
        <v>0</v>
      </c>
    </row>
    <row r="323" spans="3:58" ht="15.75" outlineLevel="2" x14ac:dyDescent="0.2">
      <c r="C323" s="14">
        <f t="shared" si="165"/>
        <v>309</v>
      </c>
      <c r="D323" s="73"/>
      <c r="E323" s="69"/>
      <c r="F323" s="70"/>
      <c r="G323" s="71"/>
      <c r="H323" s="71"/>
      <c r="I323" s="71"/>
      <c r="J323" s="71"/>
      <c r="K323" s="72"/>
      <c r="L323" s="86"/>
      <c r="M323" s="15" t="str">
        <f>IF(G323="","",IF(L323="SI",G323*(1+'INPUTS Y LISTAS'!$B$15),'Modelo Estadistico'!G323))</f>
        <v/>
      </c>
      <c r="N323" s="15" t="str">
        <f>IF(H323="","",IF(L323="SI",H323*(1+'INPUTS Y LISTAS'!$B$15),'Modelo Estadistico'!H323))</f>
        <v/>
      </c>
      <c r="O323" s="15" t="str">
        <f>IF(I323="","",IF(L323="SI",I323*(1+'INPUTS Y LISTAS'!$B$15),'Modelo Estadistico'!I323))</f>
        <v/>
      </c>
      <c r="P323" s="15" t="str">
        <f>IF(J323="","",IF(L323="SI",J323*(1+'INPUTS Y LISTAS'!$B$15),'Modelo Estadistico'!J323))</f>
        <v/>
      </c>
      <c r="Q323" s="72"/>
      <c r="R323" s="29" t="str">
        <f t="shared" si="140"/>
        <v/>
      </c>
      <c r="S323" s="15" t="str">
        <f t="shared" si="141"/>
        <v/>
      </c>
      <c r="T323" s="15" t="str">
        <f t="shared" si="166"/>
        <v/>
      </c>
      <c r="U323" s="30" t="str">
        <f t="shared" si="167"/>
        <v/>
      </c>
      <c r="V323" s="28" t="str">
        <f t="shared" si="142"/>
        <v/>
      </c>
      <c r="W323" s="16" t="str">
        <f t="shared" si="143"/>
        <v/>
      </c>
      <c r="X323" s="16" t="str">
        <f t="shared" si="144"/>
        <v/>
      </c>
      <c r="Y323" s="16" t="str">
        <f t="shared" si="145"/>
        <v/>
      </c>
      <c r="Z323" s="28" t="str">
        <f t="shared" si="146"/>
        <v/>
      </c>
      <c r="AA323" s="16" t="str">
        <f t="shared" si="147"/>
        <v/>
      </c>
      <c r="AB323" s="16" t="str">
        <f t="shared" si="148"/>
        <v/>
      </c>
      <c r="AC323" s="16" t="str">
        <f>IF(Y323="Incluir Cotización",#REF!,"")</f>
        <v/>
      </c>
      <c r="AD323" s="66" t="str">
        <f t="shared" si="149"/>
        <v/>
      </c>
      <c r="AE323" s="42" t="str">
        <f t="shared" si="150"/>
        <v/>
      </c>
      <c r="AF323" s="42" t="str">
        <f t="shared" si="151"/>
        <v/>
      </c>
      <c r="AG323" s="42" t="str">
        <f t="shared" si="152"/>
        <v/>
      </c>
      <c r="AH323" s="42" t="str">
        <f t="shared" si="153"/>
        <v/>
      </c>
      <c r="AI323" s="42" t="str">
        <f t="shared" si="154"/>
        <v/>
      </c>
      <c r="AJ323" s="65">
        <f t="shared" si="155"/>
        <v>0</v>
      </c>
      <c r="AK323" s="74"/>
      <c r="AL323" s="41">
        <f t="shared" si="168"/>
        <v>0</v>
      </c>
      <c r="AM323" s="39">
        <f t="shared" si="169"/>
        <v>0</v>
      </c>
      <c r="AN323" s="40">
        <f t="shared" si="170"/>
        <v>0</v>
      </c>
      <c r="AO323" s="134">
        <f t="shared" si="171"/>
        <v>0</v>
      </c>
      <c r="AP323" s="17"/>
      <c r="AQ323" s="129"/>
      <c r="AR323" s="130">
        <f t="shared" si="156"/>
        <v>0</v>
      </c>
      <c r="AS323" s="134">
        <f t="shared" si="157"/>
        <v>0</v>
      </c>
      <c r="AT323" s="131">
        <f>+IF($I$7="SI",'INPUTS Y LISTAS'!$B$31,0)</f>
        <v>0</v>
      </c>
      <c r="AU323" s="132"/>
      <c r="AV323" s="130">
        <f t="shared" si="158"/>
        <v>0</v>
      </c>
      <c r="AW323" s="134">
        <f t="shared" si="159"/>
        <v>0</v>
      </c>
      <c r="AX323" s="131">
        <f>+IF($I$7="SI",'INPUTS Y LISTAS'!$B$32,0)</f>
        <v>0</v>
      </c>
      <c r="AY323" s="132"/>
      <c r="AZ323" s="130">
        <f t="shared" si="160"/>
        <v>0</v>
      </c>
      <c r="BA323" s="134">
        <f t="shared" si="161"/>
        <v>0</v>
      </c>
      <c r="BB323" s="131">
        <f>+IF($I$7="SI",'INPUTS Y LISTAS'!$B$33,0)</f>
        <v>0</v>
      </c>
      <c r="BC323" s="132"/>
      <c r="BD323" s="130">
        <f t="shared" si="162"/>
        <v>0</v>
      </c>
      <c r="BE323" s="134">
        <f t="shared" si="163"/>
        <v>0</v>
      </c>
      <c r="BF323" s="136">
        <f t="shared" si="164"/>
        <v>0</v>
      </c>
    </row>
    <row r="324" spans="3:58" ht="15.75" outlineLevel="2" x14ac:dyDescent="0.2">
      <c r="C324" s="14">
        <f t="shared" si="165"/>
        <v>310</v>
      </c>
      <c r="D324" s="73"/>
      <c r="E324" s="69"/>
      <c r="F324" s="70"/>
      <c r="G324" s="71"/>
      <c r="H324" s="71"/>
      <c r="I324" s="71"/>
      <c r="J324" s="71"/>
      <c r="K324" s="72"/>
      <c r="L324" s="86"/>
      <c r="M324" s="15" t="str">
        <f>IF(G324="","",IF(L324="SI",G324*(1+'INPUTS Y LISTAS'!$B$15),'Modelo Estadistico'!G324))</f>
        <v/>
      </c>
      <c r="N324" s="15" t="str">
        <f>IF(H324="","",IF(L324="SI",H324*(1+'INPUTS Y LISTAS'!$B$15),'Modelo Estadistico'!H324))</f>
        <v/>
      </c>
      <c r="O324" s="15" t="str">
        <f>IF(I324="","",IF(L324="SI",I324*(1+'INPUTS Y LISTAS'!$B$15),'Modelo Estadistico'!I324))</f>
        <v/>
      </c>
      <c r="P324" s="15" t="str">
        <f>IF(J324="","",IF(L324="SI",J324*(1+'INPUTS Y LISTAS'!$B$15),'Modelo Estadistico'!J324))</f>
        <v/>
      </c>
      <c r="Q324" s="72"/>
      <c r="R324" s="29" t="str">
        <f t="shared" si="140"/>
        <v/>
      </c>
      <c r="S324" s="15" t="str">
        <f t="shared" si="141"/>
        <v/>
      </c>
      <c r="T324" s="15" t="str">
        <f t="shared" si="166"/>
        <v/>
      </c>
      <c r="U324" s="30" t="str">
        <f t="shared" si="167"/>
        <v/>
      </c>
      <c r="V324" s="28" t="str">
        <f t="shared" si="142"/>
        <v/>
      </c>
      <c r="W324" s="16" t="str">
        <f t="shared" si="143"/>
        <v/>
      </c>
      <c r="X324" s="16" t="str">
        <f t="shared" si="144"/>
        <v/>
      </c>
      <c r="Y324" s="16" t="str">
        <f t="shared" si="145"/>
        <v/>
      </c>
      <c r="Z324" s="28" t="str">
        <f t="shared" si="146"/>
        <v/>
      </c>
      <c r="AA324" s="16" t="str">
        <f t="shared" si="147"/>
        <v/>
      </c>
      <c r="AB324" s="16" t="str">
        <f t="shared" si="148"/>
        <v/>
      </c>
      <c r="AC324" s="16" t="str">
        <f>IF(Y324="Incluir Cotización",#REF!,"")</f>
        <v/>
      </c>
      <c r="AD324" s="66" t="str">
        <f t="shared" si="149"/>
        <v/>
      </c>
      <c r="AE324" s="42" t="str">
        <f t="shared" si="150"/>
        <v/>
      </c>
      <c r="AF324" s="42" t="str">
        <f t="shared" si="151"/>
        <v/>
      </c>
      <c r="AG324" s="42" t="str">
        <f t="shared" si="152"/>
        <v/>
      </c>
      <c r="AH324" s="42" t="str">
        <f t="shared" si="153"/>
        <v/>
      </c>
      <c r="AI324" s="42" t="str">
        <f t="shared" si="154"/>
        <v/>
      </c>
      <c r="AJ324" s="65">
        <f t="shared" si="155"/>
        <v>0</v>
      </c>
      <c r="AK324" s="74"/>
      <c r="AL324" s="41">
        <f t="shared" si="168"/>
        <v>0</v>
      </c>
      <c r="AM324" s="39">
        <f t="shared" si="169"/>
        <v>0</v>
      </c>
      <c r="AN324" s="40">
        <f t="shared" si="170"/>
        <v>0</v>
      </c>
      <c r="AO324" s="134">
        <f t="shared" si="171"/>
        <v>0</v>
      </c>
      <c r="AP324" s="17"/>
      <c r="AQ324" s="129"/>
      <c r="AR324" s="130">
        <f t="shared" si="156"/>
        <v>0</v>
      </c>
      <c r="AS324" s="134">
        <f t="shared" si="157"/>
        <v>0</v>
      </c>
      <c r="AT324" s="131">
        <f>+IF($I$7="SI",'INPUTS Y LISTAS'!$B$31,0)</f>
        <v>0</v>
      </c>
      <c r="AU324" s="132"/>
      <c r="AV324" s="130">
        <f t="shared" si="158"/>
        <v>0</v>
      </c>
      <c r="AW324" s="134">
        <f t="shared" si="159"/>
        <v>0</v>
      </c>
      <c r="AX324" s="131">
        <f>+IF($I$7="SI",'INPUTS Y LISTAS'!$B$32,0)</f>
        <v>0</v>
      </c>
      <c r="AY324" s="132"/>
      <c r="AZ324" s="130">
        <f t="shared" si="160"/>
        <v>0</v>
      </c>
      <c r="BA324" s="134">
        <f t="shared" si="161"/>
        <v>0</v>
      </c>
      <c r="BB324" s="131">
        <f>+IF($I$7="SI",'INPUTS Y LISTAS'!$B$33,0)</f>
        <v>0</v>
      </c>
      <c r="BC324" s="132"/>
      <c r="BD324" s="130">
        <f t="shared" si="162"/>
        <v>0</v>
      </c>
      <c r="BE324" s="134">
        <f t="shared" si="163"/>
        <v>0</v>
      </c>
      <c r="BF324" s="136">
        <f t="shared" si="164"/>
        <v>0</v>
      </c>
    </row>
    <row r="325" spans="3:58" ht="15.75" outlineLevel="2" x14ac:dyDescent="0.2">
      <c r="C325" s="14">
        <f t="shared" si="165"/>
        <v>311</v>
      </c>
      <c r="D325" s="73"/>
      <c r="E325" s="69"/>
      <c r="F325" s="70"/>
      <c r="G325" s="71"/>
      <c r="H325" s="71"/>
      <c r="I325" s="71"/>
      <c r="J325" s="71"/>
      <c r="K325" s="72"/>
      <c r="L325" s="86"/>
      <c r="M325" s="15" t="str">
        <f>IF(G325="","",IF(L325="SI",G325*(1+'INPUTS Y LISTAS'!$B$15),'Modelo Estadistico'!G325))</f>
        <v/>
      </c>
      <c r="N325" s="15" t="str">
        <f>IF(H325="","",IF(L325="SI",H325*(1+'INPUTS Y LISTAS'!$B$15),'Modelo Estadistico'!H325))</f>
        <v/>
      </c>
      <c r="O325" s="15" t="str">
        <f>IF(I325="","",IF(L325="SI",I325*(1+'INPUTS Y LISTAS'!$B$15),'Modelo Estadistico'!I325))</f>
        <v/>
      </c>
      <c r="P325" s="15" t="str">
        <f>IF(J325="","",IF(L325="SI",J325*(1+'INPUTS Y LISTAS'!$B$15),'Modelo Estadistico'!J325))</f>
        <v/>
      </c>
      <c r="Q325" s="72"/>
      <c r="R325" s="29" t="str">
        <f t="shared" si="140"/>
        <v/>
      </c>
      <c r="S325" s="15" t="str">
        <f t="shared" si="141"/>
        <v/>
      </c>
      <c r="T325" s="15" t="str">
        <f t="shared" si="166"/>
        <v/>
      </c>
      <c r="U325" s="30" t="str">
        <f t="shared" si="167"/>
        <v/>
      </c>
      <c r="V325" s="28" t="str">
        <f t="shared" si="142"/>
        <v/>
      </c>
      <c r="W325" s="16" t="str">
        <f t="shared" si="143"/>
        <v/>
      </c>
      <c r="X325" s="16" t="str">
        <f t="shared" si="144"/>
        <v/>
      </c>
      <c r="Y325" s="16" t="str">
        <f t="shared" si="145"/>
        <v/>
      </c>
      <c r="Z325" s="28" t="str">
        <f t="shared" si="146"/>
        <v/>
      </c>
      <c r="AA325" s="16" t="str">
        <f t="shared" si="147"/>
        <v/>
      </c>
      <c r="AB325" s="16" t="str">
        <f t="shared" si="148"/>
        <v/>
      </c>
      <c r="AC325" s="16" t="str">
        <f>IF(Y325="Incluir Cotización",#REF!,"")</f>
        <v/>
      </c>
      <c r="AD325" s="66" t="str">
        <f t="shared" si="149"/>
        <v/>
      </c>
      <c r="AE325" s="42" t="str">
        <f t="shared" si="150"/>
        <v/>
      </c>
      <c r="AF325" s="42" t="str">
        <f t="shared" si="151"/>
        <v/>
      </c>
      <c r="AG325" s="42" t="str">
        <f t="shared" si="152"/>
        <v/>
      </c>
      <c r="AH325" s="42" t="str">
        <f t="shared" si="153"/>
        <v/>
      </c>
      <c r="AI325" s="42" t="str">
        <f t="shared" si="154"/>
        <v/>
      </c>
      <c r="AJ325" s="65">
        <f t="shared" si="155"/>
        <v>0</v>
      </c>
      <c r="AK325" s="74"/>
      <c r="AL325" s="41">
        <f t="shared" si="168"/>
        <v>0</v>
      </c>
      <c r="AM325" s="39">
        <f t="shared" si="169"/>
        <v>0</v>
      </c>
      <c r="AN325" s="40">
        <f t="shared" si="170"/>
        <v>0</v>
      </c>
      <c r="AO325" s="134">
        <f t="shared" si="171"/>
        <v>0</v>
      </c>
      <c r="AP325" s="17"/>
      <c r="AQ325" s="129"/>
      <c r="AR325" s="130">
        <f t="shared" si="156"/>
        <v>0</v>
      </c>
      <c r="AS325" s="134">
        <f t="shared" si="157"/>
        <v>0</v>
      </c>
      <c r="AT325" s="131">
        <f>+IF($I$7="SI",'INPUTS Y LISTAS'!$B$31,0)</f>
        <v>0</v>
      </c>
      <c r="AU325" s="132"/>
      <c r="AV325" s="130">
        <f t="shared" si="158"/>
        <v>0</v>
      </c>
      <c r="AW325" s="134">
        <f t="shared" si="159"/>
        <v>0</v>
      </c>
      <c r="AX325" s="131">
        <f>+IF($I$7="SI",'INPUTS Y LISTAS'!$B$32,0)</f>
        <v>0</v>
      </c>
      <c r="AY325" s="132"/>
      <c r="AZ325" s="130">
        <f t="shared" si="160"/>
        <v>0</v>
      </c>
      <c r="BA325" s="134">
        <f t="shared" si="161"/>
        <v>0</v>
      </c>
      <c r="BB325" s="131">
        <f>+IF($I$7="SI",'INPUTS Y LISTAS'!$B$33,0)</f>
        <v>0</v>
      </c>
      <c r="BC325" s="132"/>
      <c r="BD325" s="130">
        <f t="shared" si="162"/>
        <v>0</v>
      </c>
      <c r="BE325" s="134">
        <f t="shared" si="163"/>
        <v>0</v>
      </c>
      <c r="BF325" s="136">
        <f t="shared" si="164"/>
        <v>0</v>
      </c>
    </row>
    <row r="326" spans="3:58" ht="15.75" outlineLevel="2" x14ac:dyDescent="0.2">
      <c r="C326" s="14">
        <f t="shared" si="165"/>
        <v>312</v>
      </c>
      <c r="D326" s="73"/>
      <c r="E326" s="69"/>
      <c r="F326" s="70"/>
      <c r="G326" s="71"/>
      <c r="H326" s="71"/>
      <c r="I326" s="71"/>
      <c r="J326" s="71"/>
      <c r="K326" s="72"/>
      <c r="L326" s="86"/>
      <c r="M326" s="15" t="str">
        <f>IF(G326="","",IF(L326="SI",G326*(1+'INPUTS Y LISTAS'!$B$15),'Modelo Estadistico'!G326))</f>
        <v/>
      </c>
      <c r="N326" s="15" t="str">
        <f>IF(H326="","",IF(L326="SI",H326*(1+'INPUTS Y LISTAS'!$B$15),'Modelo Estadistico'!H326))</f>
        <v/>
      </c>
      <c r="O326" s="15" t="str">
        <f>IF(I326="","",IF(L326="SI",I326*(1+'INPUTS Y LISTAS'!$B$15),'Modelo Estadistico'!I326))</f>
        <v/>
      </c>
      <c r="P326" s="15" t="str">
        <f>IF(J326="","",IF(L326="SI",J326*(1+'INPUTS Y LISTAS'!$B$15),'Modelo Estadistico'!J326))</f>
        <v/>
      </c>
      <c r="Q326" s="72"/>
      <c r="R326" s="29" t="str">
        <f t="shared" si="140"/>
        <v/>
      </c>
      <c r="S326" s="15" t="str">
        <f t="shared" si="141"/>
        <v/>
      </c>
      <c r="T326" s="15" t="str">
        <f t="shared" si="166"/>
        <v/>
      </c>
      <c r="U326" s="30" t="str">
        <f t="shared" si="167"/>
        <v/>
      </c>
      <c r="V326" s="28" t="str">
        <f t="shared" si="142"/>
        <v/>
      </c>
      <c r="W326" s="16" t="str">
        <f t="shared" si="143"/>
        <v/>
      </c>
      <c r="X326" s="16" t="str">
        <f t="shared" si="144"/>
        <v/>
      </c>
      <c r="Y326" s="16" t="str">
        <f t="shared" si="145"/>
        <v/>
      </c>
      <c r="Z326" s="28" t="str">
        <f t="shared" si="146"/>
        <v/>
      </c>
      <c r="AA326" s="16" t="str">
        <f t="shared" si="147"/>
        <v/>
      </c>
      <c r="AB326" s="16" t="str">
        <f t="shared" si="148"/>
        <v/>
      </c>
      <c r="AC326" s="16" t="str">
        <f>IF(Y326="Incluir Cotización",#REF!,"")</f>
        <v/>
      </c>
      <c r="AD326" s="66" t="str">
        <f t="shared" si="149"/>
        <v/>
      </c>
      <c r="AE326" s="42" t="str">
        <f t="shared" si="150"/>
        <v/>
      </c>
      <c r="AF326" s="42" t="str">
        <f t="shared" si="151"/>
        <v/>
      </c>
      <c r="AG326" s="42" t="str">
        <f t="shared" si="152"/>
        <v/>
      </c>
      <c r="AH326" s="42" t="str">
        <f t="shared" si="153"/>
        <v/>
      </c>
      <c r="AI326" s="42" t="str">
        <f t="shared" si="154"/>
        <v/>
      </c>
      <c r="AJ326" s="65">
        <f t="shared" si="155"/>
        <v>0</v>
      </c>
      <c r="AK326" s="74"/>
      <c r="AL326" s="41">
        <f t="shared" si="168"/>
        <v>0</v>
      </c>
      <c r="AM326" s="39">
        <f t="shared" si="169"/>
        <v>0</v>
      </c>
      <c r="AN326" s="40">
        <f t="shared" si="170"/>
        <v>0</v>
      </c>
      <c r="AO326" s="134">
        <f t="shared" si="171"/>
        <v>0</v>
      </c>
      <c r="AP326" s="17"/>
      <c r="AQ326" s="129"/>
      <c r="AR326" s="130">
        <f t="shared" si="156"/>
        <v>0</v>
      </c>
      <c r="AS326" s="134">
        <f t="shared" si="157"/>
        <v>0</v>
      </c>
      <c r="AT326" s="131">
        <f>+IF($I$7="SI",'INPUTS Y LISTAS'!$B$31,0)</f>
        <v>0</v>
      </c>
      <c r="AU326" s="132"/>
      <c r="AV326" s="130">
        <f t="shared" si="158"/>
        <v>0</v>
      </c>
      <c r="AW326" s="134">
        <f t="shared" si="159"/>
        <v>0</v>
      </c>
      <c r="AX326" s="131">
        <f>+IF($I$7="SI",'INPUTS Y LISTAS'!$B$32,0)</f>
        <v>0</v>
      </c>
      <c r="AY326" s="132"/>
      <c r="AZ326" s="130">
        <f t="shared" si="160"/>
        <v>0</v>
      </c>
      <c r="BA326" s="134">
        <f t="shared" si="161"/>
        <v>0</v>
      </c>
      <c r="BB326" s="131">
        <f>+IF($I$7="SI",'INPUTS Y LISTAS'!$B$33,0)</f>
        <v>0</v>
      </c>
      <c r="BC326" s="132"/>
      <c r="BD326" s="130">
        <f t="shared" si="162"/>
        <v>0</v>
      </c>
      <c r="BE326" s="134">
        <f t="shared" si="163"/>
        <v>0</v>
      </c>
      <c r="BF326" s="136">
        <f t="shared" si="164"/>
        <v>0</v>
      </c>
    </row>
    <row r="327" spans="3:58" ht="15.75" outlineLevel="2" x14ac:dyDescent="0.2">
      <c r="C327" s="14">
        <f t="shared" si="165"/>
        <v>313</v>
      </c>
      <c r="D327" s="73"/>
      <c r="E327" s="69"/>
      <c r="F327" s="70"/>
      <c r="G327" s="71"/>
      <c r="H327" s="71"/>
      <c r="I327" s="71"/>
      <c r="J327" s="71"/>
      <c r="K327" s="72"/>
      <c r="L327" s="86"/>
      <c r="M327" s="15" t="str">
        <f>IF(G327="","",IF(L327="SI",G327*(1+'INPUTS Y LISTAS'!$B$15),'Modelo Estadistico'!G327))</f>
        <v/>
      </c>
      <c r="N327" s="15" t="str">
        <f>IF(H327="","",IF(L327="SI",H327*(1+'INPUTS Y LISTAS'!$B$15),'Modelo Estadistico'!H327))</f>
        <v/>
      </c>
      <c r="O327" s="15" t="str">
        <f>IF(I327="","",IF(L327="SI",I327*(1+'INPUTS Y LISTAS'!$B$15),'Modelo Estadistico'!I327))</f>
        <v/>
      </c>
      <c r="P327" s="15" t="str">
        <f>IF(J327="","",IF(L327="SI",J327*(1+'INPUTS Y LISTAS'!$B$15),'Modelo Estadistico'!J327))</f>
        <v/>
      </c>
      <c r="Q327" s="72"/>
      <c r="R327" s="29" t="str">
        <f t="shared" si="140"/>
        <v/>
      </c>
      <c r="S327" s="15" t="str">
        <f t="shared" si="141"/>
        <v/>
      </c>
      <c r="T327" s="15" t="str">
        <f t="shared" si="166"/>
        <v/>
      </c>
      <c r="U327" s="30" t="str">
        <f t="shared" si="167"/>
        <v/>
      </c>
      <c r="V327" s="28" t="str">
        <f t="shared" si="142"/>
        <v/>
      </c>
      <c r="W327" s="16" t="str">
        <f t="shared" si="143"/>
        <v/>
      </c>
      <c r="X327" s="16" t="str">
        <f t="shared" si="144"/>
        <v/>
      </c>
      <c r="Y327" s="16" t="str">
        <f t="shared" si="145"/>
        <v/>
      </c>
      <c r="Z327" s="28" t="str">
        <f t="shared" si="146"/>
        <v/>
      </c>
      <c r="AA327" s="16" t="str">
        <f t="shared" si="147"/>
        <v/>
      </c>
      <c r="AB327" s="16" t="str">
        <f t="shared" si="148"/>
        <v/>
      </c>
      <c r="AC327" s="16" t="str">
        <f>IF(Y327="Incluir Cotización",#REF!,"")</f>
        <v/>
      </c>
      <c r="AD327" s="66" t="str">
        <f t="shared" si="149"/>
        <v/>
      </c>
      <c r="AE327" s="42" t="str">
        <f t="shared" si="150"/>
        <v/>
      </c>
      <c r="AF327" s="42" t="str">
        <f t="shared" si="151"/>
        <v/>
      </c>
      <c r="AG327" s="42" t="str">
        <f t="shared" si="152"/>
        <v/>
      </c>
      <c r="AH327" s="42" t="str">
        <f t="shared" si="153"/>
        <v/>
      </c>
      <c r="AI327" s="42" t="str">
        <f t="shared" si="154"/>
        <v/>
      </c>
      <c r="AJ327" s="65">
        <f t="shared" si="155"/>
        <v>0</v>
      </c>
      <c r="AK327" s="74"/>
      <c r="AL327" s="41">
        <f t="shared" si="168"/>
        <v>0</v>
      </c>
      <c r="AM327" s="39">
        <f t="shared" si="169"/>
        <v>0</v>
      </c>
      <c r="AN327" s="40">
        <f t="shared" si="170"/>
        <v>0</v>
      </c>
      <c r="AO327" s="134">
        <f t="shared" si="171"/>
        <v>0</v>
      </c>
      <c r="AP327" s="17"/>
      <c r="AQ327" s="129"/>
      <c r="AR327" s="130">
        <f t="shared" si="156"/>
        <v>0</v>
      </c>
      <c r="AS327" s="134">
        <f t="shared" si="157"/>
        <v>0</v>
      </c>
      <c r="AT327" s="131">
        <f>+IF($I$7="SI",'INPUTS Y LISTAS'!$B$31,0)</f>
        <v>0</v>
      </c>
      <c r="AU327" s="132"/>
      <c r="AV327" s="130">
        <f t="shared" si="158"/>
        <v>0</v>
      </c>
      <c r="AW327" s="134">
        <f t="shared" si="159"/>
        <v>0</v>
      </c>
      <c r="AX327" s="131">
        <f>+IF($I$7="SI",'INPUTS Y LISTAS'!$B$32,0)</f>
        <v>0</v>
      </c>
      <c r="AY327" s="132"/>
      <c r="AZ327" s="130">
        <f t="shared" si="160"/>
        <v>0</v>
      </c>
      <c r="BA327" s="134">
        <f t="shared" si="161"/>
        <v>0</v>
      </c>
      <c r="BB327" s="131">
        <f>+IF($I$7="SI",'INPUTS Y LISTAS'!$B$33,0)</f>
        <v>0</v>
      </c>
      <c r="BC327" s="132"/>
      <c r="BD327" s="130">
        <f t="shared" si="162"/>
        <v>0</v>
      </c>
      <c r="BE327" s="134">
        <f t="shared" si="163"/>
        <v>0</v>
      </c>
      <c r="BF327" s="136">
        <f t="shared" si="164"/>
        <v>0</v>
      </c>
    </row>
    <row r="328" spans="3:58" ht="15.75" outlineLevel="2" x14ac:dyDescent="0.2">
      <c r="C328" s="14">
        <f t="shared" si="165"/>
        <v>314</v>
      </c>
      <c r="D328" s="73"/>
      <c r="E328" s="69"/>
      <c r="F328" s="70"/>
      <c r="G328" s="71"/>
      <c r="H328" s="71"/>
      <c r="I328" s="71"/>
      <c r="J328" s="71"/>
      <c r="K328" s="72"/>
      <c r="L328" s="86"/>
      <c r="M328" s="15" t="str">
        <f>IF(G328="","",IF(L328="SI",G328*(1+'INPUTS Y LISTAS'!$B$15),'Modelo Estadistico'!G328))</f>
        <v/>
      </c>
      <c r="N328" s="15" t="str">
        <f>IF(H328="","",IF(L328="SI",H328*(1+'INPUTS Y LISTAS'!$B$15),'Modelo Estadistico'!H328))</f>
        <v/>
      </c>
      <c r="O328" s="15" t="str">
        <f>IF(I328="","",IF(L328="SI",I328*(1+'INPUTS Y LISTAS'!$B$15),'Modelo Estadistico'!I328))</f>
        <v/>
      </c>
      <c r="P328" s="15" t="str">
        <f>IF(J328="","",IF(L328="SI",J328*(1+'INPUTS Y LISTAS'!$B$15),'Modelo Estadistico'!J328))</f>
        <v/>
      </c>
      <c r="Q328" s="72"/>
      <c r="R328" s="29" t="str">
        <f t="shared" si="140"/>
        <v/>
      </c>
      <c r="S328" s="15" t="str">
        <f t="shared" si="141"/>
        <v/>
      </c>
      <c r="T328" s="15" t="str">
        <f t="shared" si="166"/>
        <v/>
      </c>
      <c r="U328" s="30" t="str">
        <f t="shared" si="167"/>
        <v/>
      </c>
      <c r="V328" s="28" t="str">
        <f t="shared" si="142"/>
        <v/>
      </c>
      <c r="W328" s="16" t="str">
        <f t="shared" si="143"/>
        <v/>
      </c>
      <c r="X328" s="16" t="str">
        <f t="shared" si="144"/>
        <v/>
      </c>
      <c r="Y328" s="16" t="str">
        <f t="shared" si="145"/>
        <v/>
      </c>
      <c r="Z328" s="28" t="str">
        <f t="shared" si="146"/>
        <v/>
      </c>
      <c r="AA328" s="16" t="str">
        <f t="shared" si="147"/>
        <v/>
      </c>
      <c r="AB328" s="16" t="str">
        <f t="shared" si="148"/>
        <v/>
      </c>
      <c r="AC328" s="16" t="str">
        <f>IF(Y328="Incluir Cotización",#REF!,"")</f>
        <v/>
      </c>
      <c r="AD328" s="66" t="str">
        <f t="shared" si="149"/>
        <v/>
      </c>
      <c r="AE328" s="42" t="str">
        <f t="shared" si="150"/>
        <v/>
      </c>
      <c r="AF328" s="42" t="str">
        <f t="shared" si="151"/>
        <v/>
      </c>
      <c r="AG328" s="42" t="str">
        <f t="shared" si="152"/>
        <v/>
      </c>
      <c r="AH328" s="42" t="str">
        <f t="shared" si="153"/>
        <v/>
      </c>
      <c r="AI328" s="42" t="str">
        <f t="shared" si="154"/>
        <v/>
      </c>
      <c r="AJ328" s="65">
        <f t="shared" si="155"/>
        <v>0</v>
      </c>
      <c r="AK328" s="74"/>
      <c r="AL328" s="41">
        <f t="shared" si="168"/>
        <v>0</v>
      </c>
      <c r="AM328" s="39">
        <f t="shared" si="169"/>
        <v>0</v>
      </c>
      <c r="AN328" s="40">
        <f t="shared" si="170"/>
        <v>0</v>
      </c>
      <c r="AO328" s="134">
        <f t="shared" si="171"/>
        <v>0</v>
      </c>
      <c r="AP328" s="17"/>
      <c r="AQ328" s="129"/>
      <c r="AR328" s="130">
        <f t="shared" si="156"/>
        <v>0</v>
      </c>
      <c r="AS328" s="134">
        <f t="shared" si="157"/>
        <v>0</v>
      </c>
      <c r="AT328" s="131">
        <f>+IF($I$7="SI",'INPUTS Y LISTAS'!$B$31,0)</f>
        <v>0</v>
      </c>
      <c r="AU328" s="132"/>
      <c r="AV328" s="130">
        <f t="shared" si="158"/>
        <v>0</v>
      </c>
      <c r="AW328" s="134">
        <f t="shared" si="159"/>
        <v>0</v>
      </c>
      <c r="AX328" s="131">
        <f>+IF($I$7="SI",'INPUTS Y LISTAS'!$B$32,0)</f>
        <v>0</v>
      </c>
      <c r="AY328" s="132"/>
      <c r="AZ328" s="130">
        <f t="shared" si="160"/>
        <v>0</v>
      </c>
      <c r="BA328" s="134">
        <f t="shared" si="161"/>
        <v>0</v>
      </c>
      <c r="BB328" s="131">
        <f>+IF($I$7="SI",'INPUTS Y LISTAS'!$B$33,0)</f>
        <v>0</v>
      </c>
      <c r="BC328" s="132"/>
      <c r="BD328" s="130">
        <f t="shared" si="162"/>
        <v>0</v>
      </c>
      <c r="BE328" s="134">
        <f t="shared" si="163"/>
        <v>0</v>
      </c>
      <c r="BF328" s="136">
        <f t="shared" si="164"/>
        <v>0</v>
      </c>
    </row>
    <row r="329" spans="3:58" ht="15.75" outlineLevel="2" x14ac:dyDescent="0.2">
      <c r="C329" s="14">
        <f t="shared" si="165"/>
        <v>315</v>
      </c>
      <c r="D329" s="73"/>
      <c r="E329" s="69"/>
      <c r="F329" s="70"/>
      <c r="G329" s="71"/>
      <c r="H329" s="71"/>
      <c r="I329" s="71"/>
      <c r="J329" s="71"/>
      <c r="K329" s="72"/>
      <c r="L329" s="86"/>
      <c r="M329" s="15" t="str">
        <f>IF(G329="","",IF(L329="SI",G329*(1+'INPUTS Y LISTAS'!$B$15),'Modelo Estadistico'!G329))</f>
        <v/>
      </c>
      <c r="N329" s="15" t="str">
        <f>IF(H329="","",IF(L329="SI",H329*(1+'INPUTS Y LISTAS'!$B$15),'Modelo Estadistico'!H329))</f>
        <v/>
      </c>
      <c r="O329" s="15" t="str">
        <f>IF(I329="","",IF(L329="SI",I329*(1+'INPUTS Y LISTAS'!$B$15),'Modelo Estadistico'!I329))</f>
        <v/>
      </c>
      <c r="P329" s="15" t="str">
        <f>IF(J329="","",IF(L329="SI",J329*(1+'INPUTS Y LISTAS'!$B$15),'Modelo Estadistico'!J329))</f>
        <v/>
      </c>
      <c r="Q329" s="72"/>
      <c r="R329" s="29" t="str">
        <f t="shared" si="140"/>
        <v/>
      </c>
      <c r="S329" s="15" t="str">
        <f t="shared" si="141"/>
        <v/>
      </c>
      <c r="T329" s="15" t="str">
        <f t="shared" si="166"/>
        <v/>
      </c>
      <c r="U329" s="30" t="str">
        <f t="shared" si="167"/>
        <v/>
      </c>
      <c r="V329" s="28" t="str">
        <f t="shared" si="142"/>
        <v/>
      </c>
      <c r="W329" s="16" t="str">
        <f t="shared" si="143"/>
        <v/>
      </c>
      <c r="X329" s="16" t="str">
        <f t="shared" si="144"/>
        <v/>
      </c>
      <c r="Y329" s="16" t="str">
        <f t="shared" si="145"/>
        <v/>
      </c>
      <c r="Z329" s="28" t="str">
        <f t="shared" si="146"/>
        <v/>
      </c>
      <c r="AA329" s="16" t="str">
        <f t="shared" si="147"/>
        <v/>
      </c>
      <c r="AB329" s="16" t="str">
        <f t="shared" si="148"/>
        <v/>
      </c>
      <c r="AC329" s="16" t="str">
        <f>IF(Y329="Incluir Cotización",#REF!,"")</f>
        <v/>
      </c>
      <c r="AD329" s="66" t="str">
        <f t="shared" si="149"/>
        <v/>
      </c>
      <c r="AE329" s="42" t="str">
        <f t="shared" si="150"/>
        <v/>
      </c>
      <c r="AF329" s="42" t="str">
        <f t="shared" si="151"/>
        <v/>
      </c>
      <c r="AG329" s="42" t="str">
        <f t="shared" si="152"/>
        <v/>
      </c>
      <c r="AH329" s="42" t="str">
        <f t="shared" si="153"/>
        <v/>
      </c>
      <c r="AI329" s="42" t="str">
        <f t="shared" si="154"/>
        <v/>
      </c>
      <c r="AJ329" s="65">
        <f t="shared" si="155"/>
        <v>0</v>
      </c>
      <c r="AK329" s="74"/>
      <c r="AL329" s="41">
        <f t="shared" si="168"/>
        <v>0</v>
      </c>
      <c r="AM329" s="39">
        <f t="shared" si="169"/>
        <v>0</v>
      </c>
      <c r="AN329" s="40">
        <f t="shared" si="170"/>
        <v>0</v>
      </c>
      <c r="AO329" s="134">
        <f t="shared" si="171"/>
        <v>0</v>
      </c>
      <c r="AP329" s="17"/>
      <c r="AQ329" s="129"/>
      <c r="AR329" s="130">
        <f t="shared" si="156"/>
        <v>0</v>
      </c>
      <c r="AS329" s="134">
        <f t="shared" si="157"/>
        <v>0</v>
      </c>
      <c r="AT329" s="131">
        <f>+IF($I$7="SI",'INPUTS Y LISTAS'!$B$31,0)</f>
        <v>0</v>
      </c>
      <c r="AU329" s="132"/>
      <c r="AV329" s="130">
        <f t="shared" si="158"/>
        <v>0</v>
      </c>
      <c r="AW329" s="134">
        <f t="shared" si="159"/>
        <v>0</v>
      </c>
      <c r="AX329" s="131">
        <f>+IF($I$7="SI",'INPUTS Y LISTAS'!$B$32,0)</f>
        <v>0</v>
      </c>
      <c r="AY329" s="132"/>
      <c r="AZ329" s="130">
        <f t="shared" si="160"/>
        <v>0</v>
      </c>
      <c r="BA329" s="134">
        <f t="shared" si="161"/>
        <v>0</v>
      </c>
      <c r="BB329" s="131">
        <f>+IF($I$7="SI",'INPUTS Y LISTAS'!$B$33,0)</f>
        <v>0</v>
      </c>
      <c r="BC329" s="132"/>
      <c r="BD329" s="130">
        <f t="shared" si="162"/>
        <v>0</v>
      </c>
      <c r="BE329" s="134">
        <f t="shared" si="163"/>
        <v>0</v>
      </c>
      <c r="BF329" s="136">
        <f t="shared" si="164"/>
        <v>0</v>
      </c>
    </row>
    <row r="330" spans="3:58" ht="15.75" outlineLevel="2" x14ac:dyDescent="0.2">
      <c r="C330" s="14">
        <f t="shared" si="165"/>
        <v>316</v>
      </c>
      <c r="D330" s="73"/>
      <c r="E330" s="69"/>
      <c r="F330" s="70"/>
      <c r="G330" s="71"/>
      <c r="H330" s="71"/>
      <c r="I330" s="71"/>
      <c r="J330" s="71"/>
      <c r="K330" s="72"/>
      <c r="L330" s="86"/>
      <c r="M330" s="15" t="str">
        <f>IF(G330="","",IF(L330="SI",G330*(1+'INPUTS Y LISTAS'!$B$15),'Modelo Estadistico'!G330))</f>
        <v/>
      </c>
      <c r="N330" s="15" t="str">
        <f>IF(H330="","",IF(L330="SI",H330*(1+'INPUTS Y LISTAS'!$B$15),'Modelo Estadistico'!H330))</f>
        <v/>
      </c>
      <c r="O330" s="15" t="str">
        <f>IF(I330="","",IF(L330="SI",I330*(1+'INPUTS Y LISTAS'!$B$15),'Modelo Estadistico'!I330))</f>
        <v/>
      </c>
      <c r="P330" s="15" t="str">
        <f>IF(J330="","",IF(L330="SI",J330*(1+'INPUTS Y LISTAS'!$B$15),'Modelo Estadistico'!J330))</f>
        <v/>
      </c>
      <c r="Q330" s="72"/>
      <c r="R330" s="29" t="str">
        <f t="shared" si="140"/>
        <v/>
      </c>
      <c r="S330" s="15" t="str">
        <f t="shared" si="141"/>
        <v/>
      </c>
      <c r="T330" s="15" t="str">
        <f t="shared" si="166"/>
        <v/>
      </c>
      <c r="U330" s="30" t="str">
        <f t="shared" si="167"/>
        <v/>
      </c>
      <c r="V330" s="28" t="str">
        <f t="shared" si="142"/>
        <v/>
      </c>
      <c r="W330" s="16" t="str">
        <f t="shared" si="143"/>
        <v/>
      </c>
      <c r="X330" s="16" t="str">
        <f t="shared" si="144"/>
        <v/>
      </c>
      <c r="Y330" s="16" t="str">
        <f t="shared" si="145"/>
        <v/>
      </c>
      <c r="Z330" s="28" t="str">
        <f t="shared" si="146"/>
        <v/>
      </c>
      <c r="AA330" s="16" t="str">
        <f t="shared" si="147"/>
        <v/>
      </c>
      <c r="AB330" s="16" t="str">
        <f t="shared" si="148"/>
        <v/>
      </c>
      <c r="AC330" s="16" t="str">
        <f>IF(Y330="Incluir Cotización",#REF!,"")</f>
        <v/>
      </c>
      <c r="AD330" s="66" t="str">
        <f t="shared" si="149"/>
        <v/>
      </c>
      <c r="AE330" s="42" t="str">
        <f t="shared" si="150"/>
        <v/>
      </c>
      <c r="AF330" s="42" t="str">
        <f t="shared" si="151"/>
        <v/>
      </c>
      <c r="AG330" s="42" t="str">
        <f t="shared" si="152"/>
        <v/>
      </c>
      <c r="AH330" s="42" t="str">
        <f t="shared" si="153"/>
        <v/>
      </c>
      <c r="AI330" s="42" t="str">
        <f t="shared" si="154"/>
        <v/>
      </c>
      <c r="AJ330" s="65">
        <f t="shared" si="155"/>
        <v>0</v>
      </c>
      <c r="AK330" s="74"/>
      <c r="AL330" s="41">
        <f t="shared" si="168"/>
        <v>0</v>
      </c>
      <c r="AM330" s="39">
        <f t="shared" si="169"/>
        <v>0</v>
      </c>
      <c r="AN330" s="40">
        <f t="shared" si="170"/>
        <v>0</v>
      </c>
      <c r="AO330" s="134">
        <f t="shared" si="171"/>
        <v>0</v>
      </c>
      <c r="AP330" s="17"/>
      <c r="AQ330" s="129"/>
      <c r="AR330" s="130">
        <f t="shared" si="156"/>
        <v>0</v>
      </c>
      <c r="AS330" s="134">
        <f t="shared" si="157"/>
        <v>0</v>
      </c>
      <c r="AT330" s="131">
        <f>+IF($I$7="SI",'INPUTS Y LISTAS'!$B$31,0)</f>
        <v>0</v>
      </c>
      <c r="AU330" s="132"/>
      <c r="AV330" s="130">
        <f t="shared" si="158"/>
        <v>0</v>
      </c>
      <c r="AW330" s="134">
        <f t="shared" si="159"/>
        <v>0</v>
      </c>
      <c r="AX330" s="131">
        <f>+IF($I$7="SI",'INPUTS Y LISTAS'!$B$32,0)</f>
        <v>0</v>
      </c>
      <c r="AY330" s="132"/>
      <c r="AZ330" s="130">
        <f t="shared" si="160"/>
        <v>0</v>
      </c>
      <c r="BA330" s="134">
        <f t="shared" si="161"/>
        <v>0</v>
      </c>
      <c r="BB330" s="131">
        <f>+IF($I$7="SI",'INPUTS Y LISTAS'!$B$33,0)</f>
        <v>0</v>
      </c>
      <c r="BC330" s="132"/>
      <c r="BD330" s="130">
        <f t="shared" si="162"/>
        <v>0</v>
      </c>
      <c r="BE330" s="134">
        <f t="shared" si="163"/>
        <v>0</v>
      </c>
      <c r="BF330" s="136">
        <f t="shared" si="164"/>
        <v>0</v>
      </c>
    </row>
    <row r="331" spans="3:58" ht="15.75" outlineLevel="2" x14ac:dyDescent="0.2">
      <c r="C331" s="14">
        <f t="shared" si="165"/>
        <v>317</v>
      </c>
      <c r="D331" s="73"/>
      <c r="E331" s="69"/>
      <c r="F331" s="70"/>
      <c r="G331" s="71"/>
      <c r="H331" s="71"/>
      <c r="I331" s="71"/>
      <c r="J331" s="71"/>
      <c r="K331" s="72"/>
      <c r="L331" s="86"/>
      <c r="M331" s="15" t="str">
        <f>IF(G331="","",IF(L331="SI",G331*(1+'INPUTS Y LISTAS'!$B$15),'Modelo Estadistico'!G331))</f>
        <v/>
      </c>
      <c r="N331" s="15" t="str">
        <f>IF(H331="","",IF(L331="SI",H331*(1+'INPUTS Y LISTAS'!$B$15),'Modelo Estadistico'!H331))</f>
        <v/>
      </c>
      <c r="O331" s="15" t="str">
        <f>IF(I331="","",IF(L331="SI",I331*(1+'INPUTS Y LISTAS'!$B$15),'Modelo Estadistico'!I331))</f>
        <v/>
      </c>
      <c r="P331" s="15" t="str">
        <f>IF(J331="","",IF(L331="SI",J331*(1+'INPUTS Y LISTAS'!$B$15),'Modelo Estadistico'!J331))</f>
        <v/>
      </c>
      <c r="Q331" s="72"/>
      <c r="R331" s="29" t="str">
        <f t="shared" si="140"/>
        <v/>
      </c>
      <c r="S331" s="15" t="str">
        <f t="shared" si="141"/>
        <v/>
      </c>
      <c r="T331" s="15" t="str">
        <f t="shared" si="166"/>
        <v/>
      </c>
      <c r="U331" s="30" t="str">
        <f t="shared" si="167"/>
        <v/>
      </c>
      <c r="V331" s="28" t="str">
        <f t="shared" si="142"/>
        <v/>
      </c>
      <c r="W331" s="16" t="str">
        <f t="shared" si="143"/>
        <v/>
      </c>
      <c r="X331" s="16" t="str">
        <f t="shared" si="144"/>
        <v/>
      </c>
      <c r="Y331" s="16" t="str">
        <f t="shared" si="145"/>
        <v/>
      </c>
      <c r="Z331" s="28" t="str">
        <f t="shared" si="146"/>
        <v/>
      </c>
      <c r="AA331" s="16" t="str">
        <f t="shared" si="147"/>
        <v/>
      </c>
      <c r="AB331" s="16" t="str">
        <f t="shared" si="148"/>
        <v/>
      </c>
      <c r="AC331" s="16" t="str">
        <f>IF(Y331="Incluir Cotización",#REF!,"")</f>
        <v/>
      </c>
      <c r="AD331" s="66" t="str">
        <f t="shared" si="149"/>
        <v/>
      </c>
      <c r="AE331" s="42" t="str">
        <f t="shared" si="150"/>
        <v/>
      </c>
      <c r="AF331" s="42" t="str">
        <f t="shared" si="151"/>
        <v/>
      </c>
      <c r="AG331" s="42" t="str">
        <f t="shared" si="152"/>
        <v/>
      </c>
      <c r="AH331" s="42" t="str">
        <f t="shared" si="153"/>
        <v/>
      </c>
      <c r="AI331" s="42" t="str">
        <f t="shared" si="154"/>
        <v/>
      </c>
      <c r="AJ331" s="65">
        <f t="shared" si="155"/>
        <v>0</v>
      </c>
      <c r="AK331" s="74"/>
      <c r="AL331" s="41">
        <f t="shared" si="168"/>
        <v>0</v>
      </c>
      <c r="AM331" s="39">
        <f t="shared" si="169"/>
        <v>0</v>
      </c>
      <c r="AN331" s="40">
        <f t="shared" si="170"/>
        <v>0</v>
      </c>
      <c r="AO331" s="134">
        <f t="shared" si="171"/>
        <v>0</v>
      </c>
      <c r="AP331" s="17"/>
      <c r="AQ331" s="129"/>
      <c r="AR331" s="130">
        <f t="shared" si="156"/>
        <v>0</v>
      </c>
      <c r="AS331" s="134">
        <f t="shared" si="157"/>
        <v>0</v>
      </c>
      <c r="AT331" s="131">
        <f>+IF($I$7="SI",'INPUTS Y LISTAS'!$B$31,0)</f>
        <v>0</v>
      </c>
      <c r="AU331" s="132"/>
      <c r="AV331" s="130">
        <f t="shared" si="158"/>
        <v>0</v>
      </c>
      <c r="AW331" s="134">
        <f t="shared" si="159"/>
        <v>0</v>
      </c>
      <c r="AX331" s="131">
        <f>+IF($I$7="SI",'INPUTS Y LISTAS'!$B$32,0)</f>
        <v>0</v>
      </c>
      <c r="AY331" s="132"/>
      <c r="AZ331" s="130">
        <f t="shared" si="160"/>
        <v>0</v>
      </c>
      <c r="BA331" s="134">
        <f t="shared" si="161"/>
        <v>0</v>
      </c>
      <c r="BB331" s="131">
        <f>+IF($I$7="SI",'INPUTS Y LISTAS'!$B$33,0)</f>
        <v>0</v>
      </c>
      <c r="BC331" s="132"/>
      <c r="BD331" s="130">
        <f t="shared" si="162"/>
        <v>0</v>
      </c>
      <c r="BE331" s="134">
        <f t="shared" si="163"/>
        <v>0</v>
      </c>
      <c r="BF331" s="136">
        <f t="shared" si="164"/>
        <v>0</v>
      </c>
    </row>
    <row r="332" spans="3:58" ht="15.75" outlineLevel="2" x14ac:dyDescent="0.2">
      <c r="C332" s="14">
        <f t="shared" si="165"/>
        <v>318</v>
      </c>
      <c r="D332" s="73"/>
      <c r="E332" s="69"/>
      <c r="F332" s="70"/>
      <c r="G332" s="71"/>
      <c r="H332" s="71"/>
      <c r="I332" s="71"/>
      <c r="J332" s="71"/>
      <c r="K332" s="72"/>
      <c r="L332" s="86"/>
      <c r="M332" s="15" t="str">
        <f>IF(G332="","",IF(L332="SI",G332*(1+'INPUTS Y LISTAS'!$B$15),'Modelo Estadistico'!G332))</f>
        <v/>
      </c>
      <c r="N332" s="15" t="str">
        <f>IF(H332="","",IF(L332="SI",H332*(1+'INPUTS Y LISTAS'!$B$15),'Modelo Estadistico'!H332))</f>
        <v/>
      </c>
      <c r="O332" s="15" t="str">
        <f>IF(I332="","",IF(L332="SI",I332*(1+'INPUTS Y LISTAS'!$B$15),'Modelo Estadistico'!I332))</f>
        <v/>
      </c>
      <c r="P332" s="15" t="str">
        <f>IF(J332="","",IF(L332="SI",J332*(1+'INPUTS Y LISTAS'!$B$15),'Modelo Estadistico'!J332))</f>
        <v/>
      </c>
      <c r="Q332" s="72"/>
      <c r="R332" s="29" t="str">
        <f t="shared" si="140"/>
        <v/>
      </c>
      <c r="S332" s="15" t="str">
        <f t="shared" si="141"/>
        <v/>
      </c>
      <c r="T332" s="15" t="str">
        <f t="shared" si="166"/>
        <v/>
      </c>
      <c r="U332" s="30" t="str">
        <f t="shared" si="167"/>
        <v/>
      </c>
      <c r="V332" s="28" t="str">
        <f t="shared" si="142"/>
        <v/>
      </c>
      <c r="W332" s="16" t="str">
        <f t="shared" si="143"/>
        <v/>
      </c>
      <c r="X332" s="16" t="str">
        <f t="shared" si="144"/>
        <v/>
      </c>
      <c r="Y332" s="16" t="str">
        <f t="shared" si="145"/>
        <v/>
      </c>
      <c r="Z332" s="28" t="str">
        <f t="shared" si="146"/>
        <v/>
      </c>
      <c r="AA332" s="16" t="str">
        <f t="shared" si="147"/>
        <v/>
      </c>
      <c r="AB332" s="16" t="str">
        <f t="shared" si="148"/>
        <v/>
      </c>
      <c r="AC332" s="16" t="str">
        <f>IF(Y332="Incluir Cotización",#REF!,"")</f>
        <v/>
      </c>
      <c r="AD332" s="66" t="str">
        <f t="shared" si="149"/>
        <v/>
      </c>
      <c r="AE332" s="42" t="str">
        <f t="shared" si="150"/>
        <v/>
      </c>
      <c r="AF332" s="42" t="str">
        <f t="shared" si="151"/>
        <v/>
      </c>
      <c r="AG332" s="42" t="str">
        <f t="shared" si="152"/>
        <v/>
      </c>
      <c r="AH332" s="42" t="str">
        <f t="shared" si="153"/>
        <v/>
      </c>
      <c r="AI332" s="42" t="str">
        <f t="shared" si="154"/>
        <v/>
      </c>
      <c r="AJ332" s="65">
        <f t="shared" si="155"/>
        <v>0</v>
      </c>
      <c r="AK332" s="74"/>
      <c r="AL332" s="41">
        <f t="shared" si="168"/>
        <v>0</v>
      </c>
      <c r="AM332" s="39">
        <f t="shared" si="169"/>
        <v>0</v>
      </c>
      <c r="AN332" s="40">
        <f t="shared" si="170"/>
        <v>0</v>
      </c>
      <c r="AO332" s="134">
        <f t="shared" si="171"/>
        <v>0</v>
      </c>
      <c r="AP332" s="17"/>
      <c r="AQ332" s="129"/>
      <c r="AR332" s="130">
        <f t="shared" si="156"/>
        <v>0</v>
      </c>
      <c r="AS332" s="134">
        <f t="shared" si="157"/>
        <v>0</v>
      </c>
      <c r="AT332" s="131">
        <f>+IF($I$7="SI",'INPUTS Y LISTAS'!$B$31,0)</f>
        <v>0</v>
      </c>
      <c r="AU332" s="132"/>
      <c r="AV332" s="130">
        <f t="shared" si="158"/>
        <v>0</v>
      </c>
      <c r="AW332" s="134">
        <f t="shared" si="159"/>
        <v>0</v>
      </c>
      <c r="AX332" s="131">
        <f>+IF($I$7="SI",'INPUTS Y LISTAS'!$B$32,0)</f>
        <v>0</v>
      </c>
      <c r="AY332" s="132"/>
      <c r="AZ332" s="130">
        <f t="shared" si="160"/>
        <v>0</v>
      </c>
      <c r="BA332" s="134">
        <f t="shared" si="161"/>
        <v>0</v>
      </c>
      <c r="BB332" s="131">
        <f>+IF($I$7="SI",'INPUTS Y LISTAS'!$B$33,0)</f>
        <v>0</v>
      </c>
      <c r="BC332" s="132"/>
      <c r="BD332" s="130">
        <f t="shared" si="162"/>
        <v>0</v>
      </c>
      <c r="BE332" s="134">
        <f t="shared" si="163"/>
        <v>0</v>
      </c>
      <c r="BF332" s="136">
        <f t="shared" si="164"/>
        <v>0</v>
      </c>
    </row>
    <row r="333" spans="3:58" ht="15.75" outlineLevel="2" x14ac:dyDescent="0.2">
      <c r="C333" s="14">
        <f t="shared" si="165"/>
        <v>319</v>
      </c>
      <c r="D333" s="73"/>
      <c r="E333" s="69"/>
      <c r="F333" s="70"/>
      <c r="G333" s="71"/>
      <c r="H333" s="71"/>
      <c r="I333" s="71"/>
      <c r="J333" s="71"/>
      <c r="K333" s="72"/>
      <c r="L333" s="86"/>
      <c r="M333" s="15" t="str">
        <f>IF(G333="","",IF(L333="SI",G333*(1+'INPUTS Y LISTAS'!$B$15),'Modelo Estadistico'!G333))</f>
        <v/>
      </c>
      <c r="N333" s="15" t="str">
        <f>IF(H333="","",IF(L333="SI",H333*(1+'INPUTS Y LISTAS'!$B$15),'Modelo Estadistico'!H333))</f>
        <v/>
      </c>
      <c r="O333" s="15" t="str">
        <f>IF(I333="","",IF(L333="SI",I333*(1+'INPUTS Y LISTAS'!$B$15),'Modelo Estadistico'!I333))</f>
        <v/>
      </c>
      <c r="P333" s="15" t="str">
        <f>IF(J333="","",IF(L333="SI",J333*(1+'INPUTS Y LISTAS'!$B$15),'Modelo Estadistico'!J333))</f>
        <v/>
      </c>
      <c r="Q333" s="72"/>
      <c r="R333" s="29" t="str">
        <f t="shared" si="140"/>
        <v/>
      </c>
      <c r="S333" s="15" t="str">
        <f t="shared" si="141"/>
        <v/>
      </c>
      <c r="T333" s="15" t="str">
        <f t="shared" si="166"/>
        <v/>
      </c>
      <c r="U333" s="30" t="str">
        <f t="shared" si="167"/>
        <v/>
      </c>
      <c r="V333" s="28" t="str">
        <f t="shared" si="142"/>
        <v/>
      </c>
      <c r="W333" s="16" t="str">
        <f t="shared" si="143"/>
        <v/>
      </c>
      <c r="X333" s="16" t="str">
        <f t="shared" si="144"/>
        <v/>
      </c>
      <c r="Y333" s="16" t="str">
        <f t="shared" si="145"/>
        <v/>
      </c>
      <c r="Z333" s="28" t="str">
        <f t="shared" si="146"/>
        <v/>
      </c>
      <c r="AA333" s="16" t="str">
        <f t="shared" si="147"/>
        <v/>
      </c>
      <c r="AB333" s="16" t="str">
        <f t="shared" si="148"/>
        <v/>
      </c>
      <c r="AC333" s="16" t="str">
        <f>IF(Y333="Incluir Cotización",#REF!,"")</f>
        <v/>
      </c>
      <c r="AD333" s="66" t="str">
        <f t="shared" si="149"/>
        <v/>
      </c>
      <c r="AE333" s="42" t="str">
        <f t="shared" si="150"/>
        <v/>
      </c>
      <c r="AF333" s="42" t="str">
        <f t="shared" si="151"/>
        <v/>
      </c>
      <c r="AG333" s="42" t="str">
        <f t="shared" si="152"/>
        <v/>
      </c>
      <c r="AH333" s="42" t="str">
        <f t="shared" si="153"/>
        <v/>
      </c>
      <c r="AI333" s="42" t="str">
        <f t="shared" si="154"/>
        <v/>
      </c>
      <c r="AJ333" s="65">
        <f t="shared" si="155"/>
        <v>0</v>
      </c>
      <c r="AK333" s="74"/>
      <c r="AL333" s="41">
        <f t="shared" si="168"/>
        <v>0</v>
      </c>
      <c r="AM333" s="39">
        <f t="shared" si="169"/>
        <v>0</v>
      </c>
      <c r="AN333" s="40">
        <f t="shared" si="170"/>
        <v>0</v>
      </c>
      <c r="AO333" s="134">
        <f t="shared" si="171"/>
        <v>0</v>
      </c>
      <c r="AP333" s="17"/>
      <c r="AQ333" s="129"/>
      <c r="AR333" s="130">
        <f t="shared" si="156"/>
        <v>0</v>
      </c>
      <c r="AS333" s="134">
        <f t="shared" si="157"/>
        <v>0</v>
      </c>
      <c r="AT333" s="131">
        <f>+IF($I$7="SI",'INPUTS Y LISTAS'!$B$31,0)</f>
        <v>0</v>
      </c>
      <c r="AU333" s="132"/>
      <c r="AV333" s="130">
        <f t="shared" si="158"/>
        <v>0</v>
      </c>
      <c r="AW333" s="134">
        <f t="shared" si="159"/>
        <v>0</v>
      </c>
      <c r="AX333" s="131">
        <f>+IF($I$7="SI",'INPUTS Y LISTAS'!$B$32,0)</f>
        <v>0</v>
      </c>
      <c r="AY333" s="132"/>
      <c r="AZ333" s="130">
        <f t="shared" si="160"/>
        <v>0</v>
      </c>
      <c r="BA333" s="134">
        <f t="shared" si="161"/>
        <v>0</v>
      </c>
      <c r="BB333" s="131">
        <f>+IF($I$7="SI",'INPUTS Y LISTAS'!$B$33,0)</f>
        <v>0</v>
      </c>
      <c r="BC333" s="132"/>
      <c r="BD333" s="130">
        <f t="shared" si="162"/>
        <v>0</v>
      </c>
      <c r="BE333" s="134">
        <f t="shared" si="163"/>
        <v>0</v>
      </c>
      <c r="BF333" s="136">
        <f t="shared" si="164"/>
        <v>0</v>
      </c>
    </row>
    <row r="334" spans="3:58" ht="15.75" outlineLevel="2" x14ac:dyDescent="0.2">
      <c r="C334" s="14">
        <f t="shared" si="165"/>
        <v>320</v>
      </c>
      <c r="D334" s="73"/>
      <c r="E334" s="69"/>
      <c r="F334" s="70"/>
      <c r="G334" s="71"/>
      <c r="H334" s="71"/>
      <c r="I334" s="71"/>
      <c r="J334" s="71"/>
      <c r="K334" s="72"/>
      <c r="L334" s="86"/>
      <c r="M334" s="15" t="str">
        <f>IF(G334="","",IF(L334="SI",G334*(1+'INPUTS Y LISTAS'!$B$15),'Modelo Estadistico'!G334))</f>
        <v/>
      </c>
      <c r="N334" s="15" t="str">
        <f>IF(H334="","",IF(L334="SI",H334*(1+'INPUTS Y LISTAS'!$B$15),'Modelo Estadistico'!H334))</f>
        <v/>
      </c>
      <c r="O334" s="15" t="str">
        <f>IF(I334="","",IF(L334="SI",I334*(1+'INPUTS Y LISTAS'!$B$15),'Modelo Estadistico'!I334))</f>
        <v/>
      </c>
      <c r="P334" s="15" t="str">
        <f>IF(J334="","",IF(L334="SI",J334*(1+'INPUTS Y LISTAS'!$B$15),'Modelo Estadistico'!J334))</f>
        <v/>
      </c>
      <c r="Q334" s="72"/>
      <c r="R334" s="29" t="str">
        <f t="shared" si="140"/>
        <v/>
      </c>
      <c r="S334" s="15" t="str">
        <f t="shared" si="141"/>
        <v/>
      </c>
      <c r="T334" s="15" t="str">
        <f t="shared" si="166"/>
        <v/>
      </c>
      <c r="U334" s="30" t="str">
        <f t="shared" si="167"/>
        <v/>
      </c>
      <c r="V334" s="28" t="str">
        <f t="shared" si="142"/>
        <v/>
      </c>
      <c r="W334" s="16" t="str">
        <f t="shared" si="143"/>
        <v/>
      </c>
      <c r="X334" s="16" t="str">
        <f t="shared" si="144"/>
        <v/>
      </c>
      <c r="Y334" s="16" t="str">
        <f t="shared" si="145"/>
        <v/>
      </c>
      <c r="Z334" s="28" t="str">
        <f t="shared" si="146"/>
        <v/>
      </c>
      <c r="AA334" s="16" t="str">
        <f t="shared" si="147"/>
        <v/>
      </c>
      <c r="AB334" s="16" t="str">
        <f t="shared" si="148"/>
        <v/>
      </c>
      <c r="AC334" s="16" t="str">
        <f>IF(Y334="Incluir Cotización",#REF!,"")</f>
        <v/>
      </c>
      <c r="AD334" s="66" t="str">
        <f t="shared" si="149"/>
        <v/>
      </c>
      <c r="AE334" s="42" t="str">
        <f t="shared" si="150"/>
        <v/>
      </c>
      <c r="AF334" s="42" t="str">
        <f t="shared" si="151"/>
        <v/>
      </c>
      <c r="AG334" s="42" t="str">
        <f t="shared" si="152"/>
        <v/>
      </c>
      <c r="AH334" s="42" t="str">
        <f t="shared" si="153"/>
        <v/>
      </c>
      <c r="AI334" s="42" t="str">
        <f t="shared" si="154"/>
        <v/>
      </c>
      <c r="AJ334" s="65">
        <f t="shared" si="155"/>
        <v>0</v>
      </c>
      <c r="AK334" s="74"/>
      <c r="AL334" s="41">
        <f t="shared" si="168"/>
        <v>0</v>
      </c>
      <c r="AM334" s="39">
        <f t="shared" si="169"/>
        <v>0</v>
      </c>
      <c r="AN334" s="40">
        <f t="shared" si="170"/>
        <v>0</v>
      </c>
      <c r="AO334" s="134">
        <f t="shared" si="171"/>
        <v>0</v>
      </c>
      <c r="AP334" s="17"/>
      <c r="AQ334" s="129"/>
      <c r="AR334" s="130">
        <f t="shared" si="156"/>
        <v>0</v>
      </c>
      <c r="AS334" s="134">
        <f t="shared" si="157"/>
        <v>0</v>
      </c>
      <c r="AT334" s="131">
        <f>+IF($I$7="SI",'INPUTS Y LISTAS'!$B$31,0)</f>
        <v>0</v>
      </c>
      <c r="AU334" s="132"/>
      <c r="AV334" s="130">
        <f t="shared" si="158"/>
        <v>0</v>
      </c>
      <c r="AW334" s="134">
        <f t="shared" si="159"/>
        <v>0</v>
      </c>
      <c r="AX334" s="131">
        <f>+IF($I$7="SI",'INPUTS Y LISTAS'!$B$32,0)</f>
        <v>0</v>
      </c>
      <c r="AY334" s="132"/>
      <c r="AZ334" s="130">
        <f t="shared" si="160"/>
        <v>0</v>
      </c>
      <c r="BA334" s="134">
        <f t="shared" si="161"/>
        <v>0</v>
      </c>
      <c r="BB334" s="131">
        <f>+IF($I$7="SI",'INPUTS Y LISTAS'!$B$33,0)</f>
        <v>0</v>
      </c>
      <c r="BC334" s="132"/>
      <c r="BD334" s="130">
        <f t="shared" si="162"/>
        <v>0</v>
      </c>
      <c r="BE334" s="134">
        <f t="shared" si="163"/>
        <v>0</v>
      </c>
      <c r="BF334" s="136">
        <f t="shared" si="164"/>
        <v>0</v>
      </c>
    </row>
    <row r="335" spans="3:58" ht="15.75" outlineLevel="2" x14ac:dyDescent="0.2">
      <c r="C335" s="14">
        <f t="shared" si="165"/>
        <v>321</v>
      </c>
      <c r="D335" s="73"/>
      <c r="E335" s="69"/>
      <c r="F335" s="70"/>
      <c r="G335" s="71"/>
      <c r="H335" s="71"/>
      <c r="I335" s="71"/>
      <c r="J335" s="71"/>
      <c r="K335" s="72"/>
      <c r="L335" s="86"/>
      <c r="M335" s="15" t="str">
        <f>IF(G335="","",IF(L335="SI",G335*(1+'INPUTS Y LISTAS'!$B$15),'Modelo Estadistico'!G335))</f>
        <v/>
      </c>
      <c r="N335" s="15" t="str">
        <f>IF(H335="","",IF(L335="SI",H335*(1+'INPUTS Y LISTAS'!$B$15),'Modelo Estadistico'!H335))</f>
        <v/>
      </c>
      <c r="O335" s="15" t="str">
        <f>IF(I335="","",IF(L335="SI",I335*(1+'INPUTS Y LISTAS'!$B$15),'Modelo Estadistico'!I335))</f>
        <v/>
      </c>
      <c r="P335" s="15" t="str">
        <f>IF(J335="","",IF(L335="SI",J335*(1+'INPUTS Y LISTAS'!$B$15),'Modelo Estadistico'!J335))</f>
        <v/>
      </c>
      <c r="Q335" s="72"/>
      <c r="R335" s="29" t="str">
        <f t="shared" ref="R335:R398" si="172">IFERROR(AVERAGE(M335:P335),"")</f>
        <v/>
      </c>
      <c r="S335" s="15" t="str">
        <f t="shared" ref="S335:S398" si="173">IFERROR(STDEV(M335:P335),"")</f>
        <v/>
      </c>
      <c r="T335" s="15" t="str">
        <f t="shared" si="166"/>
        <v/>
      </c>
      <c r="U335" s="30" t="str">
        <f t="shared" si="167"/>
        <v/>
      </c>
      <c r="V335" s="28" t="str">
        <f t="shared" ref="V335:V398" si="174">IF(M335="","",IF(COUNT($M335:$P335)=1,"Incluir Cotización",IF(OR(M335&lt;$T335,M335&gt;$U335),"Excluir Cotización","Incluir Cotización")))</f>
        <v/>
      </c>
      <c r="W335" s="16" t="str">
        <f t="shared" ref="W335:W398" si="175">IF(N335="","",IF(COUNT($M335:$P335)=1,"Incluir Cotización",IF(OR(N335&lt;$T335,N335&gt;$U335),"Excluir Cotización","Incluir Cotización")))</f>
        <v/>
      </c>
      <c r="X335" s="16" t="str">
        <f t="shared" ref="X335:X398" si="176">IF(O335="","",IF(COUNT($M335:$P335)=1,"Incluir Cotización",IF(OR(O335&lt;$T335,O335&gt;$U335),"Excluir Cotización","Incluir Cotización")))</f>
        <v/>
      </c>
      <c r="Y335" s="16" t="str">
        <f t="shared" ref="Y335:Y398" si="177">IF(P335="","",IF(COUNT($M335:$P335)=1,"Incluir Cotización",IF(OR(P335&lt;$T335,P335&gt;$U335),"Excluir Cotización","Incluir Cotización")))</f>
        <v/>
      </c>
      <c r="Z335" s="28" t="str">
        <f t="shared" ref="Z335:Z398" si="178">IF(V335="Incluir Cotización",$M335,"")</f>
        <v/>
      </c>
      <c r="AA335" s="16" t="str">
        <f t="shared" ref="AA335:AA398" si="179">IF(W335="Incluir Cotización",$N335,"")</f>
        <v/>
      </c>
      <c r="AB335" s="16" t="str">
        <f t="shared" ref="AB335:AB398" si="180">IF(X335="Incluir Cotización",$O335,"")</f>
        <v/>
      </c>
      <c r="AC335" s="16" t="str">
        <f>IF(Y335="Incluir Cotización",#REF!,"")</f>
        <v/>
      </c>
      <c r="AD335" s="66" t="str">
        <f t="shared" ref="AD335:AD398" si="181">IFERROR(AVERAGE(M335:P335),"")</f>
        <v/>
      </c>
      <c r="AE335" s="42" t="str">
        <f t="shared" ref="AE335:AE398" si="182">IFERROR(AVERAGE(Z335:AC335),"")</f>
        <v/>
      </c>
      <c r="AF335" s="42" t="str">
        <f t="shared" ref="AF335:AF398" si="183">IFERROR(MEDIAN(Z335:AC335),"")</f>
        <v/>
      </c>
      <c r="AG335" s="42" t="str">
        <f t="shared" ref="AG335:AG398" si="184">IFERROR(GEOMEAN(Z335:AC335),"")</f>
        <v/>
      </c>
      <c r="AH335" s="42" t="str">
        <f t="shared" ref="AH335:AH398" si="185">IFERROR(TRIMMEAN(Z335:AC335,$AH$10),"")</f>
        <v/>
      </c>
      <c r="AI335" s="42" t="str">
        <f t="shared" ref="AI335:AI398" si="186">IFERROR(HARMEAN(Z335:AC335),"")</f>
        <v/>
      </c>
      <c r="AJ335" s="65">
        <f t="shared" si="155"/>
        <v>0</v>
      </c>
      <c r="AK335" s="74"/>
      <c r="AL335" s="41">
        <f t="shared" si="168"/>
        <v>0</v>
      </c>
      <c r="AM335" s="39">
        <f t="shared" si="169"/>
        <v>0</v>
      </c>
      <c r="AN335" s="40">
        <f t="shared" si="170"/>
        <v>0</v>
      </c>
      <c r="AO335" s="134">
        <f t="shared" si="171"/>
        <v>0</v>
      </c>
      <c r="AP335" s="17"/>
      <c r="AQ335" s="129"/>
      <c r="AR335" s="130">
        <f t="shared" si="156"/>
        <v>0</v>
      </c>
      <c r="AS335" s="134">
        <f t="shared" si="157"/>
        <v>0</v>
      </c>
      <c r="AT335" s="131">
        <f>+IF($I$7="SI",'INPUTS Y LISTAS'!$B$31,0)</f>
        <v>0</v>
      </c>
      <c r="AU335" s="132"/>
      <c r="AV335" s="130">
        <f t="shared" si="158"/>
        <v>0</v>
      </c>
      <c r="AW335" s="134">
        <f t="shared" si="159"/>
        <v>0</v>
      </c>
      <c r="AX335" s="131">
        <f>+IF($I$7="SI",'INPUTS Y LISTAS'!$B$32,0)</f>
        <v>0</v>
      </c>
      <c r="AY335" s="132"/>
      <c r="AZ335" s="130">
        <f t="shared" si="160"/>
        <v>0</v>
      </c>
      <c r="BA335" s="134">
        <f t="shared" si="161"/>
        <v>0</v>
      </c>
      <c r="BB335" s="131">
        <f>+IF($I$7="SI",'INPUTS Y LISTAS'!$B$33,0)</f>
        <v>0</v>
      </c>
      <c r="BC335" s="132"/>
      <c r="BD335" s="130">
        <f t="shared" si="162"/>
        <v>0</v>
      </c>
      <c r="BE335" s="134">
        <f t="shared" si="163"/>
        <v>0</v>
      </c>
      <c r="BF335" s="136">
        <f t="shared" si="164"/>
        <v>0</v>
      </c>
    </row>
    <row r="336" spans="3:58" ht="15.75" outlineLevel="2" x14ac:dyDescent="0.2">
      <c r="C336" s="14">
        <f t="shared" si="165"/>
        <v>322</v>
      </c>
      <c r="D336" s="73"/>
      <c r="E336" s="69"/>
      <c r="F336" s="70"/>
      <c r="G336" s="71"/>
      <c r="H336" s="71"/>
      <c r="I336" s="71"/>
      <c r="J336" s="71"/>
      <c r="K336" s="72"/>
      <c r="L336" s="86"/>
      <c r="M336" s="15" t="str">
        <f>IF(G336="","",IF(L336="SI",G336*(1+'INPUTS Y LISTAS'!$B$15),'Modelo Estadistico'!G336))</f>
        <v/>
      </c>
      <c r="N336" s="15" t="str">
        <f>IF(H336="","",IF(L336="SI",H336*(1+'INPUTS Y LISTAS'!$B$15),'Modelo Estadistico'!H336))</f>
        <v/>
      </c>
      <c r="O336" s="15" t="str">
        <f>IF(I336="","",IF(L336="SI",I336*(1+'INPUTS Y LISTAS'!$B$15),'Modelo Estadistico'!I336))</f>
        <v/>
      </c>
      <c r="P336" s="15" t="str">
        <f>IF(J336="","",IF(L336="SI",J336*(1+'INPUTS Y LISTAS'!$B$15),'Modelo Estadistico'!J336))</f>
        <v/>
      </c>
      <c r="Q336" s="72"/>
      <c r="R336" s="29" t="str">
        <f t="shared" si="172"/>
        <v/>
      </c>
      <c r="S336" s="15" t="str">
        <f t="shared" si="173"/>
        <v/>
      </c>
      <c r="T336" s="15" t="str">
        <f t="shared" si="166"/>
        <v/>
      </c>
      <c r="U336" s="30" t="str">
        <f t="shared" si="167"/>
        <v/>
      </c>
      <c r="V336" s="28" t="str">
        <f t="shared" si="174"/>
        <v/>
      </c>
      <c r="W336" s="16" t="str">
        <f t="shared" si="175"/>
        <v/>
      </c>
      <c r="X336" s="16" t="str">
        <f t="shared" si="176"/>
        <v/>
      </c>
      <c r="Y336" s="16" t="str">
        <f t="shared" si="177"/>
        <v/>
      </c>
      <c r="Z336" s="28" t="str">
        <f t="shared" si="178"/>
        <v/>
      </c>
      <c r="AA336" s="16" t="str">
        <f t="shared" si="179"/>
        <v/>
      </c>
      <c r="AB336" s="16" t="str">
        <f t="shared" si="180"/>
        <v/>
      </c>
      <c r="AC336" s="16" t="str">
        <f>IF(Y336="Incluir Cotización",#REF!,"")</f>
        <v/>
      </c>
      <c r="AD336" s="66" t="str">
        <f t="shared" si="181"/>
        <v/>
      </c>
      <c r="AE336" s="42" t="str">
        <f t="shared" si="182"/>
        <v/>
      </c>
      <c r="AF336" s="42" t="str">
        <f t="shared" si="183"/>
        <v/>
      </c>
      <c r="AG336" s="42" t="str">
        <f t="shared" si="184"/>
        <v/>
      </c>
      <c r="AH336" s="42" t="str">
        <f t="shared" si="185"/>
        <v/>
      </c>
      <c r="AI336" s="42" t="str">
        <f t="shared" si="186"/>
        <v/>
      </c>
      <c r="AJ336" s="65">
        <f t="shared" ref="AJ336:AJ399" si="187">IFERROR(MIN(AE336:AG336),0)</f>
        <v>0</v>
      </c>
      <c r="AK336" s="74"/>
      <c r="AL336" s="41">
        <f t="shared" si="168"/>
        <v>0</v>
      </c>
      <c r="AM336" s="39">
        <f t="shared" si="169"/>
        <v>0</v>
      </c>
      <c r="AN336" s="40">
        <f t="shared" si="170"/>
        <v>0</v>
      </c>
      <c r="AO336" s="134">
        <f t="shared" si="171"/>
        <v>0</v>
      </c>
      <c r="AP336" s="17"/>
      <c r="AQ336" s="129"/>
      <c r="AR336" s="130">
        <f t="shared" ref="AR336:AR399" si="188">+AJ336</f>
        <v>0</v>
      </c>
      <c r="AS336" s="134">
        <f t="shared" ref="AS336:AS399" si="189">+AR336*AQ336</f>
        <v>0</v>
      </c>
      <c r="AT336" s="131">
        <f>+IF($I$7="SI",'INPUTS Y LISTAS'!$B$31,0)</f>
        <v>0</v>
      </c>
      <c r="AU336" s="132"/>
      <c r="AV336" s="130">
        <f t="shared" ref="AV336:AV399" si="190">+AR336*(1+AT336)</f>
        <v>0</v>
      </c>
      <c r="AW336" s="134">
        <f t="shared" ref="AW336:AW399" si="191">+AV336*AU336</f>
        <v>0</v>
      </c>
      <c r="AX336" s="131">
        <f>+IF($I$7="SI",'INPUTS Y LISTAS'!$B$32,0)</f>
        <v>0</v>
      </c>
      <c r="AY336" s="132"/>
      <c r="AZ336" s="130">
        <f t="shared" ref="AZ336:AZ399" si="192">+AV336*(1+AX336)</f>
        <v>0</v>
      </c>
      <c r="BA336" s="134">
        <f t="shared" ref="BA336:BA399" si="193">+AZ336*AY336</f>
        <v>0</v>
      </c>
      <c r="BB336" s="131">
        <f>+IF($I$7="SI",'INPUTS Y LISTAS'!$B$33,0)</f>
        <v>0</v>
      </c>
      <c r="BC336" s="132"/>
      <c r="BD336" s="130">
        <f t="shared" ref="BD336:BD399" si="194">+AZ336*(1+BB336)</f>
        <v>0</v>
      </c>
      <c r="BE336" s="134">
        <f t="shared" ref="BE336:BE399" si="195">+BD336*BC336</f>
        <v>0</v>
      </c>
      <c r="BF336" s="136">
        <f t="shared" ref="BF336:BF399" si="196">+AS336+AW336+BA336+BE336</f>
        <v>0</v>
      </c>
    </row>
    <row r="337" spans="3:58" ht="15.75" outlineLevel="2" x14ac:dyDescent="0.2">
      <c r="C337" s="14">
        <f t="shared" si="165"/>
        <v>323</v>
      </c>
      <c r="D337" s="73"/>
      <c r="E337" s="69"/>
      <c r="F337" s="70"/>
      <c r="G337" s="71"/>
      <c r="H337" s="71"/>
      <c r="I337" s="71"/>
      <c r="J337" s="71"/>
      <c r="K337" s="72"/>
      <c r="L337" s="86"/>
      <c r="M337" s="15" t="str">
        <f>IF(G337="","",IF(L337="SI",G337*(1+'INPUTS Y LISTAS'!$B$15),'Modelo Estadistico'!G337))</f>
        <v/>
      </c>
      <c r="N337" s="15" t="str">
        <f>IF(H337="","",IF(L337="SI",H337*(1+'INPUTS Y LISTAS'!$B$15),'Modelo Estadistico'!H337))</f>
        <v/>
      </c>
      <c r="O337" s="15" t="str">
        <f>IF(I337="","",IF(L337="SI",I337*(1+'INPUTS Y LISTAS'!$B$15),'Modelo Estadistico'!I337))</f>
        <v/>
      </c>
      <c r="P337" s="15" t="str">
        <f>IF(J337="","",IF(L337="SI",J337*(1+'INPUTS Y LISTAS'!$B$15),'Modelo Estadistico'!J337))</f>
        <v/>
      </c>
      <c r="Q337" s="72"/>
      <c r="R337" s="29" t="str">
        <f t="shared" si="172"/>
        <v/>
      </c>
      <c r="S337" s="15" t="str">
        <f t="shared" si="173"/>
        <v/>
      </c>
      <c r="T337" s="15" t="str">
        <f t="shared" si="166"/>
        <v/>
      </c>
      <c r="U337" s="30" t="str">
        <f t="shared" si="167"/>
        <v/>
      </c>
      <c r="V337" s="28" t="str">
        <f t="shared" si="174"/>
        <v/>
      </c>
      <c r="W337" s="16" t="str">
        <f t="shared" si="175"/>
        <v/>
      </c>
      <c r="X337" s="16" t="str">
        <f t="shared" si="176"/>
        <v/>
      </c>
      <c r="Y337" s="16" t="str">
        <f t="shared" si="177"/>
        <v/>
      </c>
      <c r="Z337" s="28" t="str">
        <f t="shared" si="178"/>
        <v/>
      </c>
      <c r="AA337" s="16" t="str">
        <f t="shared" si="179"/>
        <v/>
      </c>
      <c r="AB337" s="16" t="str">
        <f t="shared" si="180"/>
        <v/>
      </c>
      <c r="AC337" s="16" t="str">
        <f>IF(Y337="Incluir Cotización",#REF!,"")</f>
        <v/>
      </c>
      <c r="AD337" s="66" t="str">
        <f t="shared" si="181"/>
        <v/>
      </c>
      <c r="AE337" s="42" t="str">
        <f t="shared" si="182"/>
        <v/>
      </c>
      <c r="AF337" s="42" t="str">
        <f t="shared" si="183"/>
        <v/>
      </c>
      <c r="AG337" s="42" t="str">
        <f t="shared" si="184"/>
        <v/>
      </c>
      <c r="AH337" s="42" t="str">
        <f t="shared" si="185"/>
        <v/>
      </c>
      <c r="AI337" s="42" t="str">
        <f t="shared" si="186"/>
        <v/>
      </c>
      <c r="AJ337" s="65">
        <f t="shared" si="187"/>
        <v>0</v>
      </c>
      <c r="AK337" s="74"/>
      <c r="AL337" s="41">
        <f t="shared" si="168"/>
        <v>0</v>
      </c>
      <c r="AM337" s="39">
        <f t="shared" si="169"/>
        <v>0</v>
      </c>
      <c r="AN337" s="40">
        <f t="shared" si="170"/>
        <v>0</v>
      </c>
      <c r="AO337" s="134">
        <f t="shared" si="171"/>
        <v>0</v>
      </c>
      <c r="AP337" s="17"/>
      <c r="AQ337" s="129"/>
      <c r="AR337" s="130">
        <f t="shared" si="188"/>
        <v>0</v>
      </c>
      <c r="AS337" s="134">
        <f t="shared" si="189"/>
        <v>0</v>
      </c>
      <c r="AT337" s="131">
        <f>+IF($I$7="SI",'INPUTS Y LISTAS'!$B$31,0)</f>
        <v>0</v>
      </c>
      <c r="AU337" s="132"/>
      <c r="AV337" s="130">
        <f t="shared" si="190"/>
        <v>0</v>
      </c>
      <c r="AW337" s="134">
        <f t="shared" si="191"/>
        <v>0</v>
      </c>
      <c r="AX337" s="131">
        <f>+IF($I$7="SI",'INPUTS Y LISTAS'!$B$32,0)</f>
        <v>0</v>
      </c>
      <c r="AY337" s="132"/>
      <c r="AZ337" s="130">
        <f t="shared" si="192"/>
        <v>0</v>
      </c>
      <c r="BA337" s="134">
        <f t="shared" si="193"/>
        <v>0</v>
      </c>
      <c r="BB337" s="131">
        <f>+IF($I$7="SI",'INPUTS Y LISTAS'!$B$33,0)</f>
        <v>0</v>
      </c>
      <c r="BC337" s="132"/>
      <c r="BD337" s="130">
        <f t="shared" si="194"/>
        <v>0</v>
      </c>
      <c r="BE337" s="134">
        <f t="shared" si="195"/>
        <v>0</v>
      </c>
      <c r="BF337" s="136">
        <f t="shared" si="196"/>
        <v>0</v>
      </c>
    </row>
    <row r="338" spans="3:58" ht="15.75" outlineLevel="2" x14ac:dyDescent="0.2">
      <c r="C338" s="14">
        <f t="shared" si="165"/>
        <v>324</v>
      </c>
      <c r="D338" s="73"/>
      <c r="E338" s="69"/>
      <c r="F338" s="70"/>
      <c r="G338" s="71"/>
      <c r="H338" s="71"/>
      <c r="I338" s="71"/>
      <c r="J338" s="71"/>
      <c r="K338" s="72"/>
      <c r="L338" s="86"/>
      <c r="M338" s="15" t="str">
        <f>IF(G338="","",IF(L338="SI",G338*(1+'INPUTS Y LISTAS'!$B$15),'Modelo Estadistico'!G338))</f>
        <v/>
      </c>
      <c r="N338" s="15" t="str">
        <f>IF(H338="","",IF(L338="SI",H338*(1+'INPUTS Y LISTAS'!$B$15),'Modelo Estadistico'!H338))</f>
        <v/>
      </c>
      <c r="O338" s="15" t="str">
        <f>IF(I338="","",IF(L338="SI",I338*(1+'INPUTS Y LISTAS'!$B$15),'Modelo Estadistico'!I338))</f>
        <v/>
      </c>
      <c r="P338" s="15" t="str">
        <f>IF(J338="","",IF(L338="SI",J338*(1+'INPUTS Y LISTAS'!$B$15),'Modelo Estadistico'!J338))</f>
        <v/>
      </c>
      <c r="Q338" s="72"/>
      <c r="R338" s="29" t="str">
        <f t="shared" si="172"/>
        <v/>
      </c>
      <c r="S338" s="15" t="str">
        <f t="shared" si="173"/>
        <v/>
      </c>
      <c r="T338" s="15" t="str">
        <f t="shared" si="166"/>
        <v/>
      </c>
      <c r="U338" s="30" t="str">
        <f t="shared" si="167"/>
        <v/>
      </c>
      <c r="V338" s="28" t="str">
        <f t="shared" si="174"/>
        <v/>
      </c>
      <c r="W338" s="16" t="str">
        <f t="shared" si="175"/>
        <v/>
      </c>
      <c r="X338" s="16" t="str">
        <f t="shared" si="176"/>
        <v/>
      </c>
      <c r="Y338" s="16" t="str">
        <f t="shared" si="177"/>
        <v/>
      </c>
      <c r="Z338" s="28" t="str">
        <f t="shared" si="178"/>
        <v/>
      </c>
      <c r="AA338" s="16" t="str">
        <f t="shared" si="179"/>
        <v/>
      </c>
      <c r="AB338" s="16" t="str">
        <f t="shared" si="180"/>
        <v/>
      </c>
      <c r="AC338" s="16" t="str">
        <f>IF(Y338="Incluir Cotización",#REF!,"")</f>
        <v/>
      </c>
      <c r="AD338" s="66" t="str">
        <f t="shared" si="181"/>
        <v/>
      </c>
      <c r="AE338" s="42" t="str">
        <f t="shared" si="182"/>
        <v/>
      </c>
      <c r="AF338" s="42" t="str">
        <f t="shared" si="183"/>
        <v/>
      </c>
      <c r="AG338" s="42" t="str">
        <f t="shared" si="184"/>
        <v/>
      </c>
      <c r="AH338" s="42" t="str">
        <f t="shared" si="185"/>
        <v/>
      </c>
      <c r="AI338" s="42" t="str">
        <f t="shared" si="186"/>
        <v/>
      </c>
      <c r="AJ338" s="65">
        <f t="shared" si="187"/>
        <v>0</v>
      </c>
      <c r="AK338" s="74"/>
      <c r="AL338" s="41">
        <f t="shared" si="168"/>
        <v>0</v>
      </c>
      <c r="AM338" s="39">
        <f t="shared" si="169"/>
        <v>0</v>
      </c>
      <c r="AN338" s="40">
        <f t="shared" si="170"/>
        <v>0</v>
      </c>
      <c r="AO338" s="134">
        <f t="shared" si="171"/>
        <v>0</v>
      </c>
      <c r="AP338" s="17"/>
      <c r="AQ338" s="129"/>
      <c r="AR338" s="130">
        <f t="shared" si="188"/>
        <v>0</v>
      </c>
      <c r="AS338" s="134">
        <f t="shared" si="189"/>
        <v>0</v>
      </c>
      <c r="AT338" s="131">
        <f>+IF($I$7="SI",'INPUTS Y LISTAS'!$B$31,0)</f>
        <v>0</v>
      </c>
      <c r="AU338" s="132"/>
      <c r="AV338" s="130">
        <f t="shared" si="190"/>
        <v>0</v>
      </c>
      <c r="AW338" s="134">
        <f t="shared" si="191"/>
        <v>0</v>
      </c>
      <c r="AX338" s="131">
        <f>+IF($I$7="SI",'INPUTS Y LISTAS'!$B$32,0)</f>
        <v>0</v>
      </c>
      <c r="AY338" s="132"/>
      <c r="AZ338" s="130">
        <f t="shared" si="192"/>
        <v>0</v>
      </c>
      <c r="BA338" s="134">
        <f t="shared" si="193"/>
        <v>0</v>
      </c>
      <c r="BB338" s="131">
        <f>+IF($I$7="SI",'INPUTS Y LISTAS'!$B$33,0)</f>
        <v>0</v>
      </c>
      <c r="BC338" s="132"/>
      <c r="BD338" s="130">
        <f t="shared" si="194"/>
        <v>0</v>
      </c>
      <c r="BE338" s="134">
        <f t="shared" si="195"/>
        <v>0</v>
      </c>
      <c r="BF338" s="136">
        <f t="shared" si="196"/>
        <v>0</v>
      </c>
    </row>
    <row r="339" spans="3:58" ht="15.75" outlineLevel="2" x14ac:dyDescent="0.2">
      <c r="C339" s="14">
        <f t="shared" si="165"/>
        <v>325</v>
      </c>
      <c r="D339" s="73"/>
      <c r="E339" s="69"/>
      <c r="F339" s="70"/>
      <c r="G339" s="71"/>
      <c r="H339" s="71"/>
      <c r="I339" s="71"/>
      <c r="J339" s="71"/>
      <c r="K339" s="72"/>
      <c r="L339" s="86"/>
      <c r="M339" s="15" t="str">
        <f>IF(G339="","",IF(L339="SI",G339*(1+'INPUTS Y LISTAS'!$B$15),'Modelo Estadistico'!G339))</f>
        <v/>
      </c>
      <c r="N339" s="15" t="str">
        <f>IF(H339="","",IF(L339="SI",H339*(1+'INPUTS Y LISTAS'!$B$15),'Modelo Estadistico'!H339))</f>
        <v/>
      </c>
      <c r="O339" s="15" t="str">
        <f>IF(I339="","",IF(L339="SI",I339*(1+'INPUTS Y LISTAS'!$B$15),'Modelo Estadistico'!I339))</f>
        <v/>
      </c>
      <c r="P339" s="15" t="str">
        <f>IF(J339="","",IF(L339="SI",J339*(1+'INPUTS Y LISTAS'!$B$15),'Modelo Estadistico'!J339))</f>
        <v/>
      </c>
      <c r="Q339" s="72"/>
      <c r="R339" s="29" t="str">
        <f t="shared" si="172"/>
        <v/>
      </c>
      <c r="S339" s="15" t="str">
        <f t="shared" si="173"/>
        <v/>
      </c>
      <c r="T339" s="15" t="str">
        <f t="shared" si="166"/>
        <v/>
      </c>
      <c r="U339" s="30" t="str">
        <f t="shared" si="167"/>
        <v/>
      </c>
      <c r="V339" s="28" t="str">
        <f t="shared" si="174"/>
        <v/>
      </c>
      <c r="W339" s="16" t="str">
        <f t="shared" si="175"/>
        <v/>
      </c>
      <c r="X339" s="16" t="str">
        <f t="shared" si="176"/>
        <v/>
      </c>
      <c r="Y339" s="16" t="str">
        <f t="shared" si="177"/>
        <v/>
      </c>
      <c r="Z339" s="28" t="str">
        <f t="shared" si="178"/>
        <v/>
      </c>
      <c r="AA339" s="16" t="str">
        <f t="shared" si="179"/>
        <v/>
      </c>
      <c r="AB339" s="16" t="str">
        <f t="shared" si="180"/>
        <v/>
      </c>
      <c r="AC339" s="16" t="str">
        <f>IF(Y339="Incluir Cotización",#REF!,"")</f>
        <v/>
      </c>
      <c r="AD339" s="66" t="str">
        <f t="shared" si="181"/>
        <v/>
      </c>
      <c r="AE339" s="42" t="str">
        <f t="shared" si="182"/>
        <v/>
      </c>
      <c r="AF339" s="42" t="str">
        <f t="shared" si="183"/>
        <v/>
      </c>
      <c r="AG339" s="42" t="str">
        <f t="shared" si="184"/>
        <v/>
      </c>
      <c r="AH339" s="42" t="str">
        <f t="shared" si="185"/>
        <v/>
      </c>
      <c r="AI339" s="42" t="str">
        <f t="shared" si="186"/>
        <v/>
      </c>
      <c r="AJ339" s="65">
        <f t="shared" si="187"/>
        <v>0</v>
      </c>
      <c r="AK339" s="74"/>
      <c r="AL339" s="41">
        <f t="shared" si="168"/>
        <v>0</v>
      </c>
      <c r="AM339" s="39">
        <f t="shared" si="169"/>
        <v>0</v>
      </c>
      <c r="AN339" s="40">
        <f t="shared" si="170"/>
        <v>0</v>
      </c>
      <c r="AO339" s="134">
        <f t="shared" si="171"/>
        <v>0</v>
      </c>
      <c r="AP339" s="17"/>
      <c r="AQ339" s="129"/>
      <c r="AR339" s="130">
        <f t="shared" si="188"/>
        <v>0</v>
      </c>
      <c r="AS339" s="134">
        <f t="shared" si="189"/>
        <v>0</v>
      </c>
      <c r="AT339" s="131">
        <f>+IF($I$7="SI",'INPUTS Y LISTAS'!$B$31,0)</f>
        <v>0</v>
      </c>
      <c r="AU339" s="132"/>
      <c r="AV339" s="130">
        <f t="shared" si="190"/>
        <v>0</v>
      </c>
      <c r="AW339" s="134">
        <f t="shared" si="191"/>
        <v>0</v>
      </c>
      <c r="AX339" s="131">
        <f>+IF($I$7="SI",'INPUTS Y LISTAS'!$B$32,0)</f>
        <v>0</v>
      </c>
      <c r="AY339" s="132"/>
      <c r="AZ339" s="130">
        <f t="shared" si="192"/>
        <v>0</v>
      </c>
      <c r="BA339" s="134">
        <f t="shared" si="193"/>
        <v>0</v>
      </c>
      <c r="BB339" s="131">
        <f>+IF($I$7="SI",'INPUTS Y LISTAS'!$B$33,0)</f>
        <v>0</v>
      </c>
      <c r="BC339" s="132"/>
      <c r="BD339" s="130">
        <f t="shared" si="194"/>
        <v>0</v>
      </c>
      <c r="BE339" s="134">
        <f t="shared" si="195"/>
        <v>0</v>
      </c>
      <c r="BF339" s="136">
        <f t="shared" si="196"/>
        <v>0</v>
      </c>
    </row>
    <row r="340" spans="3:58" ht="15.75" outlineLevel="2" x14ac:dyDescent="0.2">
      <c r="C340" s="14">
        <f t="shared" si="165"/>
        <v>326</v>
      </c>
      <c r="D340" s="73"/>
      <c r="E340" s="69"/>
      <c r="F340" s="70"/>
      <c r="G340" s="71"/>
      <c r="H340" s="71"/>
      <c r="I340" s="71"/>
      <c r="J340" s="71"/>
      <c r="K340" s="72"/>
      <c r="L340" s="86"/>
      <c r="M340" s="15" t="str">
        <f>IF(G340="","",IF(L340="SI",G340*(1+'INPUTS Y LISTAS'!$B$15),'Modelo Estadistico'!G340))</f>
        <v/>
      </c>
      <c r="N340" s="15" t="str">
        <f>IF(H340="","",IF(L340="SI",H340*(1+'INPUTS Y LISTAS'!$B$15),'Modelo Estadistico'!H340))</f>
        <v/>
      </c>
      <c r="O340" s="15" t="str">
        <f>IF(I340="","",IF(L340="SI",I340*(1+'INPUTS Y LISTAS'!$B$15),'Modelo Estadistico'!I340))</f>
        <v/>
      </c>
      <c r="P340" s="15" t="str">
        <f>IF(J340="","",IF(L340="SI",J340*(1+'INPUTS Y LISTAS'!$B$15),'Modelo Estadistico'!J340))</f>
        <v/>
      </c>
      <c r="Q340" s="72"/>
      <c r="R340" s="29" t="str">
        <f t="shared" si="172"/>
        <v/>
      </c>
      <c r="S340" s="15" t="str">
        <f t="shared" si="173"/>
        <v/>
      </c>
      <c r="T340" s="15" t="str">
        <f t="shared" si="166"/>
        <v/>
      </c>
      <c r="U340" s="30" t="str">
        <f t="shared" si="167"/>
        <v/>
      </c>
      <c r="V340" s="28" t="str">
        <f t="shared" si="174"/>
        <v/>
      </c>
      <c r="W340" s="16" t="str">
        <f t="shared" si="175"/>
        <v/>
      </c>
      <c r="X340" s="16" t="str">
        <f t="shared" si="176"/>
        <v/>
      </c>
      <c r="Y340" s="16" t="str">
        <f t="shared" si="177"/>
        <v/>
      </c>
      <c r="Z340" s="28" t="str">
        <f t="shared" si="178"/>
        <v/>
      </c>
      <c r="AA340" s="16" t="str">
        <f t="shared" si="179"/>
        <v/>
      </c>
      <c r="AB340" s="16" t="str">
        <f t="shared" si="180"/>
        <v/>
      </c>
      <c r="AC340" s="16" t="str">
        <f>IF(Y340="Incluir Cotización",#REF!,"")</f>
        <v/>
      </c>
      <c r="AD340" s="66" t="str">
        <f t="shared" si="181"/>
        <v/>
      </c>
      <c r="AE340" s="42" t="str">
        <f t="shared" si="182"/>
        <v/>
      </c>
      <c r="AF340" s="42" t="str">
        <f t="shared" si="183"/>
        <v/>
      </c>
      <c r="AG340" s="42" t="str">
        <f t="shared" si="184"/>
        <v/>
      </c>
      <c r="AH340" s="42" t="str">
        <f t="shared" si="185"/>
        <v/>
      </c>
      <c r="AI340" s="42" t="str">
        <f t="shared" si="186"/>
        <v/>
      </c>
      <c r="AJ340" s="65">
        <f t="shared" si="187"/>
        <v>0</v>
      </c>
      <c r="AK340" s="74"/>
      <c r="AL340" s="41">
        <f t="shared" si="168"/>
        <v>0</v>
      </c>
      <c r="AM340" s="39">
        <f t="shared" si="169"/>
        <v>0</v>
      </c>
      <c r="AN340" s="40">
        <f t="shared" si="170"/>
        <v>0</v>
      </c>
      <c r="AO340" s="134">
        <f t="shared" si="171"/>
        <v>0</v>
      </c>
      <c r="AP340" s="17"/>
      <c r="AQ340" s="129"/>
      <c r="AR340" s="130">
        <f t="shared" si="188"/>
        <v>0</v>
      </c>
      <c r="AS340" s="134">
        <f t="shared" si="189"/>
        <v>0</v>
      </c>
      <c r="AT340" s="131">
        <f>+IF($I$7="SI",'INPUTS Y LISTAS'!$B$31,0)</f>
        <v>0</v>
      </c>
      <c r="AU340" s="132"/>
      <c r="AV340" s="130">
        <f t="shared" si="190"/>
        <v>0</v>
      </c>
      <c r="AW340" s="134">
        <f t="shared" si="191"/>
        <v>0</v>
      </c>
      <c r="AX340" s="131">
        <f>+IF($I$7="SI",'INPUTS Y LISTAS'!$B$32,0)</f>
        <v>0</v>
      </c>
      <c r="AY340" s="132"/>
      <c r="AZ340" s="130">
        <f t="shared" si="192"/>
        <v>0</v>
      </c>
      <c r="BA340" s="134">
        <f t="shared" si="193"/>
        <v>0</v>
      </c>
      <c r="BB340" s="131">
        <f>+IF($I$7="SI",'INPUTS Y LISTAS'!$B$33,0)</f>
        <v>0</v>
      </c>
      <c r="BC340" s="132"/>
      <c r="BD340" s="130">
        <f t="shared" si="194"/>
        <v>0</v>
      </c>
      <c r="BE340" s="134">
        <f t="shared" si="195"/>
        <v>0</v>
      </c>
      <c r="BF340" s="136">
        <f t="shared" si="196"/>
        <v>0</v>
      </c>
    </row>
    <row r="341" spans="3:58" ht="15.75" outlineLevel="2" x14ac:dyDescent="0.2">
      <c r="C341" s="14">
        <f t="shared" si="165"/>
        <v>327</v>
      </c>
      <c r="D341" s="73"/>
      <c r="E341" s="69"/>
      <c r="F341" s="70"/>
      <c r="G341" s="71"/>
      <c r="H341" s="71"/>
      <c r="I341" s="71"/>
      <c r="J341" s="71"/>
      <c r="K341" s="72"/>
      <c r="L341" s="86"/>
      <c r="M341" s="15" t="str">
        <f>IF(G341="","",IF(L341="SI",G341*(1+'INPUTS Y LISTAS'!$B$15),'Modelo Estadistico'!G341))</f>
        <v/>
      </c>
      <c r="N341" s="15" t="str">
        <f>IF(H341="","",IF(L341="SI",H341*(1+'INPUTS Y LISTAS'!$B$15),'Modelo Estadistico'!H341))</f>
        <v/>
      </c>
      <c r="O341" s="15" t="str">
        <f>IF(I341="","",IF(L341="SI",I341*(1+'INPUTS Y LISTAS'!$B$15),'Modelo Estadistico'!I341))</f>
        <v/>
      </c>
      <c r="P341" s="15" t="str">
        <f>IF(J341="","",IF(L341="SI",J341*(1+'INPUTS Y LISTAS'!$B$15),'Modelo Estadistico'!J341))</f>
        <v/>
      </c>
      <c r="Q341" s="72"/>
      <c r="R341" s="29" t="str">
        <f t="shared" si="172"/>
        <v/>
      </c>
      <c r="S341" s="15" t="str">
        <f t="shared" si="173"/>
        <v/>
      </c>
      <c r="T341" s="15" t="str">
        <f t="shared" si="166"/>
        <v/>
      </c>
      <c r="U341" s="30" t="str">
        <f t="shared" si="167"/>
        <v/>
      </c>
      <c r="V341" s="28" t="str">
        <f t="shared" si="174"/>
        <v/>
      </c>
      <c r="W341" s="16" t="str">
        <f t="shared" si="175"/>
        <v/>
      </c>
      <c r="X341" s="16" t="str">
        <f t="shared" si="176"/>
        <v/>
      </c>
      <c r="Y341" s="16" t="str">
        <f t="shared" si="177"/>
        <v/>
      </c>
      <c r="Z341" s="28" t="str">
        <f t="shared" si="178"/>
        <v/>
      </c>
      <c r="AA341" s="16" t="str">
        <f t="shared" si="179"/>
        <v/>
      </c>
      <c r="AB341" s="16" t="str">
        <f t="shared" si="180"/>
        <v/>
      </c>
      <c r="AC341" s="16" t="str">
        <f>IF(Y341="Incluir Cotización",#REF!,"")</f>
        <v/>
      </c>
      <c r="AD341" s="66" t="str">
        <f t="shared" si="181"/>
        <v/>
      </c>
      <c r="AE341" s="42" t="str">
        <f t="shared" si="182"/>
        <v/>
      </c>
      <c r="AF341" s="42" t="str">
        <f t="shared" si="183"/>
        <v/>
      </c>
      <c r="AG341" s="42" t="str">
        <f t="shared" si="184"/>
        <v/>
      </c>
      <c r="AH341" s="42" t="str">
        <f t="shared" si="185"/>
        <v/>
      </c>
      <c r="AI341" s="42" t="str">
        <f t="shared" si="186"/>
        <v/>
      </c>
      <c r="AJ341" s="65">
        <f t="shared" si="187"/>
        <v>0</v>
      </c>
      <c r="AK341" s="74"/>
      <c r="AL341" s="41">
        <f t="shared" si="168"/>
        <v>0</v>
      </c>
      <c r="AM341" s="39">
        <f t="shared" si="169"/>
        <v>0</v>
      </c>
      <c r="AN341" s="40">
        <f t="shared" si="170"/>
        <v>0</v>
      </c>
      <c r="AO341" s="134">
        <f t="shared" si="171"/>
        <v>0</v>
      </c>
      <c r="AP341" s="17"/>
      <c r="AQ341" s="129"/>
      <c r="AR341" s="130">
        <f t="shared" si="188"/>
        <v>0</v>
      </c>
      <c r="AS341" s="134">
        <f t="shared" si="189"/>
        <v>0</v>
      </c>
      <c r="AT341" s="131">
        <f>+IF($I$7="SI",'INPUTS Y LISTAS'!$B$31,0)</f>
        <v>0</v>
      </c>
      <c r="AU341" s="132"/>
      <c r="AV341" s="130">
        <f t="shared" si="190"/>
        <v>0</v>
      </c>
      <c r="AW341" s="134">
        <f t="shared" si="191"/>
        <v>0</v>
      </c>
      <c r="AX341" s="131">
        <f>+IF($I$7="SI",'INPUTS Y LISTAS'!$B$32,0)</f>
        <v>0</v>
      </c>
      <c r="AY341" s="132"/>
      <c r="AZ341" s="130">
        <f t="shared" si="192"/>
        <v>0</v>
      </c>
      <c r="BA341" s="134">
        <f t="shared" si="193"/>
        <v>0</v>
      </c>
      <c r="BB341" s="131">
        <f>+IF($I$7="SI",'INPUTS Y LISTAS'!$B$33,0)</f>
        <v>0</v>
      </c>
      <c r="BC341" s="132"/>
      <c r="BD341" s="130">
        <f t="shared" si="194"/>
        <v>0</v>
      </c>
      <c r="BE341" s="134">
        <f t="shared" si="195"/>
        <v>0</v>
      </c>
      <c r="BF341" s="136">
        <f t="shared" si="196"/>
        <v>0</v>
      </c>
    </row>
    <row r="342" spans="3:58" ht="15.75" outlineLevel="2" x14ac:dyDescent="0.2">
      <c r="C342" s="14">
        <f t="shared" si="165"/>
        <v>328</v>
      </c>
      <c r="D342" s="73"/>
      <c r="E342" s="69"/>
      <c r="F342" s="70"/>
      <c r="G342" s="71"/>
      <c r="H342" s="71"/>
      <c r="I342" s="71"/>
      <c r="J342" s="71"/>
      <c r="K342" s="72"/>
      <c r="L342" s="86"/>
      <c r="M342" s="15" t="str">
        <f>IF(G342="","",IF(L342="SI",G342*(1+'INPUTS Y LISTAS'!$B$15),'Modelo Estadistico'!G342))</f>
        <v/>
      </c>
      <c r="N342" s="15" t="str">
        <f>IF(H342="","",IF(L342="SI",H342*(1+'INPUTS Y LISTAS'!$B$15),'Modelo Estadistico'!H342))</f>
        <v/>
      </c>
      <c r="O342" s="15" t="str">
        <f>IF(I342="","",IF(L342="SI",I342*(1+'INPUTS Y LISTAS'!$B$15),'Modelo Estadistico'!I342))</f>
        <v/>
      </c>
      <c r="P342" s="15" t="str">
        <f>IF(J342="","",IF(L342="SI",J342*(1+'INPUTS Y LISTAS'!$B$15),'Modelo Estadistico'!J342))</f>
        <v/>
      </c>
      <c r="Q342" s="72"/>
      <c r="R342" s="29" t="str">
        <f t="shared" si="172"/>
        <v/>
      </c>
      <c r="S342" s="15" t="str">
        <f t="shared" si="173"/>
        <v/>
      </c>
      <c r="T342" s="15" t="str">
        <f t="shared" si="166"/>
        <v/>
      </c>
      <c r="U342" s="30" t="str">
        <f t="shared" si="167"/>
        <v/>
      </c>
      <c r="V342" s="28" t="str">
        <f t="shared" si="174"/>
        <v/>
      </c>
      <c r="W342" s="16" t="str">
        <f t="shared" si="175"/>
        <v/>
      </c>
      <c r="X342" s="16" t="str">
        <f t="shared" si="176"/>
        <v/>
      </c>
      <c r="Y342" s="16" t="str">
        <f t="shared" si="177"/>
        <v/>
      </c>
      <c r="Z342" s="28" t="str">
        <f t="shared" si="178"/>
        <v/>
      </c>
      <c r="AA342" s="16" t="str">
        <f t="shared" si="179"/>
        <v/>
      </c>
      <c r="AB342" s="16" t="str">
        <f t="shared" si="180"/>
        <v/>
      </c>
      <c r="AC342" s="16" t="str">
        <f>IF(Y342="Incluir Cotización",#REF!,"")</f>
        <v/>
      </c>
      <c r="AD342" s="66" t="str">
        <f t="shared" si="181"/>
        <v/>
      </c>
      <c r="AE342" s="42" t="str">
        <f t="shared" si="182"/>
        <v/>
      </c>
      <c r="AF342" s="42" t="str">
        <f t="shared" si="183"/>
        <v/>
      </c>
      <c r="AG342" s="42" t="str">
        <f t="shared" si="184"/>
        <v/>
      </c>
      <c r="AH342" s="42" t="str">
        <f t="shared" si="185"/>
        <v/>
      </c>
      <c r="AI342" s="42" t="str">
        <f t="shared" si="186"/>
        <v/>
      </c>
      <c r="AJ342" s="65">
        <f t="shared" si="187"/>
        <v>0</v>
      </c>
      <c r="AK342" s="74"/>
      <c r="AL342" s="41">
        <f t="shared" si="168"/>
        <v>0</v>
      </c>
      <c r="AM342" s="39">
        <f t="shared" si="169"/>
        <v>0</v>
      </c>
      <c r="AN342" s="40">
        <f t="shared" si="170"/>
        <v>0</v>
      </c>
      <c r="AO342" s="134">
        <f t="shared" si="171"/>
        <v>0</v>
      </c>
      <c r="AP342" s="17"/>
      <c r="AQ342" s="129"/>
      <c r="AR342" s="130">
        <f t="shared" si="188"/>
        <v>0</v>
      </c>
      <c r="AS342" s="134">
        <f t="shared" si="189"/>
        <v>0</v>
      </c>
      <c r="AT342" s="131">
        <f>+IF($I$7="SI",'INPUTS Y LISTAS'!$B$31,0)</f>
        <v>0</v>
      </c>
      <c r="AU342" s="132"/>
      <c r="AV342" s="130">
        <f t="shared" si="190"/>
        <v>0</v>
      </c>
      <c r="AW342" s="134">
        <f t="shared" si="191"/>
        <v>0</v>
      </c>
      <c r="AX342" s="131">
        <f>+IF($I$7="SI",'INPUTS Y LISTAS'!$B$32,0)</f>
        <v>0</v>
      </c>
      <c r="AY342" s="132"/>
      <c r="AZ342" s="130">
        <f t="shared" si="192"/>
        <v>0</v>
      </c>
      <c r="BA342" s="134">
        <f t="shared" si="193"/>
        <v>0</v>
      </c>
      <c r="BB342" s="131">
        <f>+IF($I$7="SI",'INPUTS Y LISTAS'!$B$33,0)</f>
        <v>0</v>
      </c>
      <c r="BC342" s="132"/>
      <c r="BD342" s="130">
        <f t="shared" si="194"/>
        <v>0</v>
      </c>
      <c r="BE342" s="134">
        <f t="shared" si="195"/>
        <v>0</v>
      </c>
      <c r="BF342" s="136">
        <f t="shared" si="196"/>
        <v>0</v>
      </c>
    </row>
    <row r="343" spans="3:58" ht="15.75" outlineLevel="2" x14ac:dyDescent="0.2">
      <c r="C343" s="14">
        <f t="shared" si="165"/>
        <v>329</v>
      </c>
      <c r="D343" s="73"/>
      <c r="E343" s="69"/>
      <c r="F343" s="70"/>
      <c r="G343" s="71"/>
      <c r="H343" s="71"/>
      <c r="I343" s="71"/>
      <c r="J343" s="71"/>
      <c r="K343" s="72"/>
      <c r="L343" s="86"/>
      <c r="M343" s="15" t="str">
        <f>IF(G343="","",IF(L343="SI",G343*(1+'INPUTS Y LISTAS'!$B$15),'Modelo Estadistico'!G343))</f>
        <v/>
      </c>
      <c r="N343" s="15" t="str">
        <f>IF(H343="","",IF(L343="SI",H343*(1+'INPUTS Y LISTAS'!$B$15),'Modelo Estadistico'!H343))</f>
        <v/>
      </c>
      <c r="O343" s="15" t="str">
        <f>IF(I343="","",IF(L343="SI",I343*(1+'INPUTS Y LISTAS'!$B$15),'Modelo Estadistico'!I343))</f>
        <v/>
      </c>
      <c r="P343" s="15" t="str">
        <f>IF(J343="","",IF(L343="SI",J343*(1+'INPUTS Y LISTAS'!$B$15),'Modelo Estadistico'!J343))</f>
        <v/>
      </c>
      <c r="Q343" s="72"/>
      <c r="R343" s="29" t="str">
        <f t="shared" si="172"/>
        <v/>
      </c>
      <c r="S343" s="15" t="str">
        <f t="shared" si="173"/>
        <v/>
      </c>
      <c r="T343" s="15" t="str">
        <f t="shared" si="166"/>
        <v/>
      </c>
      <c r="U343" s="30" t="str">
        <f t="shared" si="167"/>
        <v/>
      </c>
      <c r="V343" s="28" t="str">
        <f t="shared" si="174"/>
        <v/>
      </c>
      <c r="W343" s="16" t="str">
        <f t="shared" si="175"/>
        <v/>
      </c>
      <c r="X343" s="16" t="str">
        <f t="shared" si="176"/>
        <v/>
      </c>
      <c r="Y343" s="16" t="str">
        <f t="shared" si="177"/>
        <v/>
      </c>
      <c r="Z343" s="28" t="str">
        <f t="shared" si="178"/>
        <v/>
      </c>
      <c r="AA343" s="16" t="str">
        <f t="shared" si="179"/>
        <v/>
      </c>
      <c r="AB343" s="16" t="str">
        <f t="shared" si="180"/>
        <v/>
      </c>
      <c r="AC343" s="16" t="str">
        <f>IF(Y343="Incluir Cotización",#REF!,"")</f>
        <v/>
      </c>
      <c r="AD343" s="66" t="str">
        <f t="shared" si="181"/>
        <v/>
      </c>
      <c r="AE343" s="42" t="str">
        <f t="shared" si="182"/>
        <v/>
      </c>
      <c r="AF343" s="42" t="str">
        <f t="shared" si="183"/>
        <v/>
      </c>
      <c r="AG343" s="42" t="str">
        <f t="shared" si="184"/>
        <v/>
      </c>
      <c r="AH343" s="42" t="str">
        <f t="shared" si="185"/>
        <v/>
      </c>
      <c r="AI343" s="42" t="str">
        <f t="shared" si="186"/>
        <v/>
      </c>
      <c r="AJ343" s="65">
        <f t="shared" si="187"/>
        <v>0</v>
      </c>
      <c r="AK343" s="74"/>
      <c r="AL343" s="41">
        <f t="shared" si="168"/>
        <v>0</v>
      </c>
      <c r="AM343" s="39">
        <f t="shared" si="169"/>
        <v>0</v>
      </c>
      <c r="AN343" s="40">
        <f t="shared" si="170"/>
        <v>0</v>
      </c>
      <c r="AO343" s="134">
        <f t="shared" si="171"/>
        <v>0</v>
      </c>
      <c r="AP343" s="17"/>
      <c r="AQ343" s="129"/>
      <c r="AR343" s="130">
        <f t="shared" si="188"/>
        <v>0</v>
      </c>
      <c r="AS343" s="134">
        <f t="shared" si="189"/>
        <v>0</v>
      </c>
      <c r="AT343" s="131">
        <f>+IF($I$7="SI",'INPUTS Y LISTAS'!$B$31,0)</f>
        <v>0</v>
      </c>
      <c r="AU343" s="132"/>
      <c r="AV343" s="130">
        <f t="shared" si="190"/>
        <v>0</v>
      </c>
      <c r="AW343" s="134">
        <f t="shared" si="191"/>
        <v>0</v>
      </c>
      <c r="AX343" s="131">
        <f>+IF($I$7="SI",'INPUTS Y LISTAS'!$B$32,0)</f>
        <v>0</v>
      </c>
      <c r="AY343" s="132"/>
      <c r="AZ343" s="130">
        <f t="shared" si="192"/>
        <v>0</v>
      </c>
      <c r="BA343" s="134">
        <f t="shared" si="193"/>
        <v>0</v>
      </c>
      <c r="BB343" s="131">
        <f>+IF($I$7="SI",'INPUTS Y LISTAS'!$B$33,0)</f>
        <v>0</v>
      </c>
      <c r="BC343" s="132"/>
      <c r="BD343" s="130">
        <f t="shared" si="194"/>
        <v>0</v>
      </c>
      <c r="BE343" s="134">
        <f t="shared" si="195"/>
        <v>0</v>
      </c>
      <c r="BF343" s="136">
        <f t="shared" si="196"/>
        <v>0</v>
      </c>
    </row>
    <row r="344" spans="3:58" ht="15.75" outlineLevel="2" x14ac:dyDescent="0.2">
      <c r="C344" s="14">
        <f t="shared" si="165"/>
        <v>330</v>
      </c>
      <c r="D344" s="73"/>
      <c r="E344" s="69"/>
      <c r="F344" s="70"/>
      <c r="G344" s="71"/>
      <c r="H344" s="71"/>
      <c r="I344" s="71"/>
      <c r="J344" s="71"/>
      <c r="K344" s="72"/>
      <c r="L344" s="86"/>
      <c r="M344" s="15" t="str">
        <f>IF(G344="","",IF(L344="SI",G344*(1+'INPUTS Y LISTAS'!$B$15),'Modelo Estadistico'!G344))</f>
        <v/>
      </c>
      <c r="N344" s="15" t="str">
        <f>IF(H344="","",IF(L344="SI",H344*(1+'INPUTS Y LISTAS'!$B$15),'Modelo Estadistico'!H344))</f>
        <v/>
      </c>
      <c r="O344" s="15" t="str">
        <f>IF(I344="","",IF(L344="SI",I344*(1+'INPUTS Y LISTAS'!$B$15),'Modelo Estadistico'!I344))</f>
        <v/>
      </c>
      <c r="P344" s="15" t="str">
        <f>IF(J344="","",IF(L344="SI",J344*(1+'INPUTS Y LISTAS'!$B$15),'Modelo Estadistico'!J344))</f>
        <v/>
      </c>
      <c r="Q344" s="72"/>
      <c r="R344" s="29" t="str">
        <f t="shared" si="172"/>
        <v/>
      </c>
      <c r="S344" s="15" t="str">
        <f t="shared" si="173"/>
        <v/>
      </c>
      <c r="T344" s="15" t="str">
        <f t="shared" si="166"/>
        <v/>
      </c>
      <c r="U344" s="30" t="str">
        <f t="shared" si="167"/>
        <v/>
      </c>
      <c r="V344" s="28" t="str">
        <f t="shared" si="174"/>
        <v/>
      </c>
      <c r="W344" s="16" t="str">
        <f t="shared" si="175"/>
        <v/>
      </c>
      <c r="X344" s="16" t="str">
        <f t="shared" si="176"/>
        <v/>
      </c>
      <c r="Y344" s="16" t="str">
        <f t="shared" si="177"/>
        <v/>
      </c>
      <c r="Z344" s="28" t="str">
        <f t="shared" si="178"/>
        <v/>
      </c>
      <c r="AA344" s="16" t="str">
        <f t="shared" si="179"/>
        <v/>
      </c>
      <c r="AB344" s="16" t="str">
        <f t="shared" si="180"/>
        <v/>
      </c>
      <c r="AC344" s="16" t="str">
        <f>IF(Y344="Incluir Cotización",#REF!,"")</f>
        <v/>
      </c>
      <c r="AD344" s="66" t="str">
        <f t="shared" si="181"/>
        <v/>
      </c>
      <c r="AE344" s="42" t="str">
        <f t="shared" si="182"/>
        <v/>
      </c>
      <c r="AF344" s="42" t="str">
        <f t="shared" si="183"/>
        <v/>
      </c>
      <c r="AG344" s="42" t="str">
        <f t="shared" si="184"/>
        <v/>
      </c>
      <c r="AH344" s="42" t="str">
        <f t="shared" si="185"/>
        <v/>
      </c>
      <c r="AI344" s="42" t="str">
        <f t="shared" si="186"/>
        <v/>
      </c>
      <c r="AJ344" s="65">
        <f t="shared" si="187"/>
        <v>0</v>
      </c>
      <c r="AK344" s="74"/>
      <c r="AL344" s="41">
        <f t="shared" si="168"/>
        <v>0</v>
      </c>
      <c r="AM344" s="39">
        <f t="shared" si="169"/>
        <v>0</v>
      </c>
      <c r="AN344" s="40">
        <f t="shared" si="170"/>
        <v>0</v>
      </c>
      <c r="AO344" s="134">
        <f t="shared" si="171"/>
        <v>0</v>
      </c>
      <c r="AP344" s="17"/>
      <c r="AQ344" s="129"/>
      <c r="AR344" s="130">
        <f t="shared" si="188"/>
        <v>0</v>
      </c>
      <c r="AS344" s="134">
        <f t="shared" si="189"/>
        <v>0</v>
      </c>
      <c r="AT344" s="131">
        <f>+IF($I$7="SI",'INPUTS Y LISTAS'!$B$31,0)</f>
        <v>0</v>
      </c>
      <c r="AU344" s="132"/>
      <c r="AV344" s="130">
        <f t="shared" si="190"/>
        <v>0</v>
      </c>
      <c r="AW344" s="134">
        <f t="shared" si="191"/>
        <v>0</v>
      </c>
      <c r="AX344" s="131">
        <f>+IF($I$7="SI",'INPUTS Y LISTAS'!$B$32,0)</f>
        <v>0</v>
      </c>
      <c r="AY344" s="132"/>
      <c r="AZ344" s="130">
        <f t="shared" si="192"/>
        <v>0</v>
      </c>
      <c r="BA344" s="134">
        <f t="shared" si="193"/>
        <v>0</v>
      </c>
      <c r="BB344" s="131">
        <f>+IF($I$7="SI",'INPUTS Y LISTAS'!$B$33,0)</f>
        <v>0</v>
      </c>
      <c r="BC344" s="132"/>
      <c r="BD344" s="130">
        <f t="shared" si="194"/>
        <v>0</v>
      </c>
      <c r="BE344" s="134">
        <f t="shared" si="195"/>
        <v>0</v>
      </c>
      <c r="BF344" s="136">
        <f t="shared" si="196"/>
        <v>0</v>
      </c>
    </row>
    <row r="345" spans="3:58" ht="15.75" outlineLevel="2" x14ac:dyDescent="0.2">
      <c r="C345" s="14">
        <f t="shared" si="165"/>
        <v>331</v>
      </c>
      <c r="D345" s="73"/>
      <c r="E345" s="69"/>
      <c r="F345" s="70"/>
      <c r="G345" s="71"/>
      <c r="H345" s="71"/>
      <c r="I345" s="71"/>
      <c r="J345" s="71"/>
      <c r="K345" s="72"/>
      <c r="L345" s="86"/>
      <c r="M345" s="15" t="str">
        <f>IF(G345="","",IF(L345="SI",G345*(1+'INPUTS Y LISTAS'!$B$15),'Modelo Estadistico'!G345))</f>
        <v/>
      </c>
      <c r="N345" s="15" t="str">
        <f>IF(H345="","",IF(L345="SI",H345*(1+'INPUTS Y LISTAS'!$B$15),'Modelo Estadistico'!H345))</f>
        <v/>
      </c>
      <c r="O345" s="15" t="str">
        <f>IF(I345="","",IF(L345="SI",I345*(1+'INPUTS Y LISTAS'!$B$15),'Modelo Estadistico'!I345))</f>
        <v/>
      </c>
      <c r="P345" s="15" t="str">
        <f>IF(J345="","",IF(L345="SI",J345*(1+'INPUTS Y LISTAS'!$B$15),'Modelo Estadistico'!J345))</f>
        <v/>
      </c>
      <c r="Q345" s="72"/>
      <c r="R345" s="29" t="str">
        <f t="shared" si="172"/>
        <v/>
      </c>
      <c r="S345" s="15" t="str">
        <f t="shared" si="173"/>
        <v/>
      </c>
      <c r="T345" s="15" t="str">
        <f t="shared" si="166"/>
        <v/>
      </c>
      <c r="U345" s="30" t="str">
        <f t="shared" si="167"/>
        <v/>
      </c>
      <c r="V345" s="28" t="str">
        <f t="shared" si="174"/>
        <v/>
      </c>
      <c r="W345" s="16" t="str">
        <f t="shared" si="175"/>
        <v/>
      </c>
      <c r="X345" s="16" t="str">
        <f t="shared" si="176"/>
        <v/>
      </c>
      <c r="Y345" s="16" t="str">
        <f t="shared" si="177"/>
        <v/>
      </c>
      <c r="Z345" s="28" t="str">
        <f t="shared" si="178"/>
        <v/>
      </c>
      <c r="AA345" s="16" t="str">
        <f t="shared" si="179"/>
        <v/>
      </c>
      <c r="AB345" s="16" t="str">
        <f t="shared" si="180"/>
        <v/>
      </c>
      <c r="AC345" s="16" t="str">
        <f>IF(Y345="Incluir Cotización",#REF!,"")</f>
        <v/>
      </c>
      <c r="AD345" s="66" t="str">
        <f t="shared" si="181"/>
        <v/>
      </c>
      <c r="AE345" s="42" t="str">
        <f t="shared" si="182"/>
        <v/>
      </c>
      <c r="AF345" s="42" t="str">
        <f t="shared" si="183"/>
        <v/>
      </c>
      <c r="AG345" s="42" t="str">
        <f t="shared" si="184"/>
        <v/>
      </c>
      <c r="AH345" s="42" t="str">
        <f t="shared" si="185"/>
        <v/>
      </c>
      <c r="AI345" s="42" t="str">
        <f t="shared" si="186"/>
        <v/>
      </c>
      <c r="AJ345" s="65">
        <f t="shared" si="187"/>
        <v>0</v>
      </c>
      <c r="AK345" s="74"/>
      <c r="AL345" s="41">
        <f t="shared" si="168"/>
        <v>0</v>
      </c>
      <c r="AM345" s="39">
        <f t="shared" si="169"/>
        <v>0</v>
      </c>
      <c r="AN345" s="40">
        <f t="shared" si="170"/>
        <v>0</v>
      </c>
      <c r="AO345" s="134">
        <f t="shared" si="171"/>
        <v>0</v>
      </c>
      <c r="AP345" s="17"/>
      <c r="AQ345" s="129"/>
      <c r="AR345" s="130">
        <f t="shared" si="188"/>
        <v>0</v>
      </c>
      <c r="AS345" s="134">
        <f t="shared" si="189"/>
        <v>0</v>
      </c>
      <c r="AT345" s="131">
        <f>+IF($I$7="SI",'INPUTS Y LISTAS'!$B$31,0)</f>
        <v>0</v>
      </c>
      <c r="AU345" s="132"/>
      <c r="AV345" s="130">
        <f t="shared" si="190"/>
        <v>0</v>
      </c>
      <c r="AW345" s="134">
        <f t="shared" si="191"/>
        <v>0</v>
      </c>
      <c r="AX345" s="131">
        <f>+IF($I$7="SI",'INPUTS Y LISTAS'!$B$32,0)</f>
        <v>0</v>
      </c>
      <c r="AY345" s="132"/>
      <c r="AZ345" s="130">
        <f t="shared" si="192"/>
        <v>0</v>
      </c>
      <c r="BA345" s="134">
        <f t="shared" si="193"/>
        <v>0</v>
      </c>
      <c r="BB345" s="131">
        <f>+IF($I$7="SI",'INPUTS Y LISTAS'!$B$33,0)</f>
        <v>0</v>
      </c>
      <c r="BC345" s="132"/>
      <c r="BD345" s="130">
        <f t="shared" si="194"/>
        <v>0</v>
      </c>
      <c r="BE345" s="134">
        <f t="shared" si="195"/>
        <v>0</v>
      </c>
      <c r="BF345" s="136">
        <f t="shared" si="196"/>
        <v>0</v>
      </c>
    </row>
    <row r="346" spans="3:58" ht="15.75" outlineLevel="2" x14ac:dyDescent="0.2">
      <c r="C346" s="14">
        <f t="shared" si="165"/>
        <v>332</v>
      </c>
      <c r="D346" s="73"/>
      <c r="E346" s="69"/>
      <c r="F346" s="70"/>
      <c r="G346" s="71"/>
      <c r="H346" s="71"/>
      <c r="I346" s="71"/>
      <c r="J346" s="71"/>
      <c r="K346" s="72"/>
      <c r="L346" s="86"/>
      <c r="M346" s="15" t="str">
        <f>IF(G346="","",IF(L346="SI",G346*(1+'INPUTS Y LISTAS'!$B$15),'Modelo Estadistico'!G346))</f>
        <v/>
      </c>
      <c r="N346" s="15" t="str">
        <f>IF(H346="","",IF(L346="SI",H346*(1+'INPUTS Y LISTAS'!$B$15),'Modelo Estadistico'!H346))</f>
        <v/>
      </c>
      <c r="O346" s="15" t="str">
        <f>IF(I346="","",IF(L346="SI",I346*(1+'INPUTS Y LISTAS'!$B$15),'Modelo Estadistico'!I346))</f>
        <v/>
      </c>
      <c r="P346" s="15" t="str">
        <f>IF(J346="","",IF(L346="SI",J346*(1+'INPUTS Y LISTAS'!$B$15),'Modelo Estadistico'!J346))</f>
        <v/>
      </c>
      <c r="Q346" s="72"/>
      <c r="R346" s="29" t="str">
        <f t="shared" si="172"/>
        <v/>
      </c>
      <c r="S346" s="15" t="str">
        <f t="shared" si="173"/>
        <v/>
      </c>
      <c r="T346" s="15" t="str">
        <f t="shared" si="166"/>
        <v/>
      </c>
      <c r="U346" s="30" t="str">
        <f t="shared" si="167"/>
        <v/>
      </c>
      <c r="V346" s="28" t="str">
        <f t="shared" si="174"/>
        <v/>
      </c>
      <c r="W346" s="16" t="str">
        <f t="shared" si="175"/>
        <v/>
      </c>
      <c r="X346" s="16" t="str">
        <f t="shared" si="176"/>
        <v/>
      </c>
      <c r="Y346" s="16" t="str">
        <f t="shared" si="177"/>
        <v/>
      </c>
      <c r="Z346" s="28" t="str">
        <f t="shared" si="178"/>
        <v/>
      </c>
      <c r="AA346" s="16" t="str">
        <f t="shared" si="179"/>
        <v/>
      </c>
      <c r="AB346" s="16" t="str">
        <f t="shared" si="180"/>
        <v/>
      </c>
      <c r="AC346" s="16" t="str">
        <f>IF(Y346="Incluir Cotización",#REF!,"")</f>
        <v/>
      </c>
      <c r="AD346" s="66" t="str">
        <f t="shared" si="181"/>
        <v/>
      </c>
      <c r="AE346" s="42" t="str">
        <f t="shared" si="182"/>
        <v/>
      </c>
      <c r="AF346" s="42" t="str">
        <f t="shared" si="183"/>
        <v/>
      </c>
      <c r="AG346" s="42" t="str">
        <f t="shared" si="184"/>
        <v/>
      </c>
      <c r="AH346" s="42" t="str">
        <f t="shared" si="185"/>
        <v/>
      </c>
      <c r="AI346" s="42" t="str">
        <f t="shared" si="186"/>
        <v/>
      </c>
      <c r="AJ346" s="65">
        <f t="shared" si="187"/>
        <v>0</v>
      </c>
      <c r="AK346" s="74"/>
      <c r="AL346" s="41">
        <f t="shared" si="168"/>
        <v>0</v>
      </c>
      <c r="AM346" s="39">
        <f t="shared" si="169"/>
        <v>0</v>
      </c>
      <c r="AN346" s="40">
        <f t="shared" si="170"/>
        <v>0</v>
      </c>
      <c r="AO346" s="134">
        <f t="shared" si="171"/>
        <v>0</v>
      </c>
      <c r="AP346" s="17"/>
      <c r="AQ346" s="129"/>
      <c r="AR346" s="130">
        <f t="shared" si="188"/>
        <v>0</v>
      </c>
      <c r="AS346" s="134">
        <f t="shared" si="189"/>
        <v>0</v>
      </c>
      <c r="AT346" s="131">
        <f>+IF($I$7="SI",'INPUTS Y LISTAS'!$B$31,0)</f>
        <v>0</v>
      </c>
      <c r="AU346" s="132"/>
      <c r="AV346" s="130">
        <f t="shared" si="190"/>
        <v>0</v>
      </c>
      <c r="AW346" s="134">
        <f t="shared" si="191"/>
        <v>0</v>
      </c>
      <c r="AX346" s="131">
        <f>+IF($I$7="SI",'INPUTS Y LISTAS'!$B$32,0)</f>
        <v>0</v>
      </c>
      <c r="AY346" s="132"/>
      <c r="AZ346" s="130">
        <f t="shared" si="192"/>
        <v>0</v>
      </c>
      <c r="BA346" s="134">
        <f t="shared" si="193"/>
        <v>0</v>
      </c>
      <c r="BB346" s="131">
        <f>+IF($I$7="SI",'INPUTS Y LISTAS'!$B$33,0)</f>
        <v>0</v>
      </c>
      <c r="BC346" s="132"/>
      <c r="BD346" s="130">
        <f t="shared" si="194"/>
        <v>0</v>
      </c>
      <c r="BE346" s="134">
        <f t="shared" si="195"/>
        <v>0</v>
      </c>
      <c r="BF346" s="136">
        <f t="shared" si="196"/>
        <v>0</v>
      </c>
    </row>
    <row r="347" spans="3:58" ht="15.75" outlineLevel="2" x14ac:dyDescent="0.2">
      <c r="C347" s="14">
        <f t="shared" si="165"/>
        <v>333</v>
      </c>
      <c r="D347" s="73"/>
      <c r="E347" s="69"/>
      <c r="F347" s="70"/>
      <c r="G347" s="71"/>
      <c r="H347" s="71"/>
      <c r="I347" s="71"/>
      <c r="J347" s="71"/>
      <c r="K347" s="72"/>
      <c r="L347" s="86"/>
      <c r="M347" s="15" t="str">
        <f>IF(G347="","",IF(L347="SI",G347*(1+'INPUTS Y LISTAS'!$B$15),'Modelo Estadistico'!G347))</f>
        <v/>
      </c>
      <c r="N347" s="15" t="str">
        <f>IF(H347="","",IF(L347="SI",H347*(1+'INPUTS Y LISTAS'!$B$15),'Modelo Estadistico'!H347))</f>
        <v/>
      </c>
      <c r="O347" s="15" t="str">
        <f>IF(I347="","",IF(L347="SI",I347*(1+'INPUTS Y LISTAS'!$B$15),'Modelo Estadistico'!I347))</f>
        <v/>
      </c>
      <c r="P347" s="15" t="str">
        <f>IF(J347="","",IF(L347="SI",J347*(1+'INPUTS Y LISTAS'!$B$15),'Modelo Estadistico'!J347))</f>
        <v/>
      </c>
      <c r="Q347" s="72"/>
      <c r="R347" s="29" t="str">
        <f t="shared" si="172"/>
        <v/>
      </c>
      <c r="S347" s="15" t="str">
        <f t="shared" si="173"/>
        <v/>
      </c>
      <c r="T347" s="15" t="str">
        <f t="shared" si="166"/>
        <v/>
      </c>
      <c r="U347" s="30" t="str">
        <f t="shared" si="167"/>
        <v/>
      </c>
      <c r="V347" s="28" t="str">
        <f t="shared" si="174"/>
        <v/>
      </c>
      <c r="W347" s="16" t="str">
        <f t="shared" si="175"/>
        <v/>
      </c>
      <c r="X347" s="16" t="str">
        <f t="shared" si="176"/>
        <v/>
      </c>
      <c r="Y347" s="16" t="str">
        <f t="shared" si="177"/>
        <v/>
      </c>
      <c r="Z347" s="28" t="str">
        <f t="shared" si="178"/>
        <v/>
      </c>
      <c r="AA347" s="16" t="str">
        <f t="shared" si="179"/>
        <v/>
      </c>
      <c r="AB347" s="16" t="str">
        <f t="shared" si="180"/>
        <v/>
      </c>
      <c r="AC347" s="16" t="str">
        <f>IF(Y347="Incluir Cotización",#REF!,"")</f>
        <v/>
      </c>
      <c r="AD347" s="66" t="str">
        <f t="shared" si="181"/>
        <v/>
      </c>
      <c r="AE347" s="42" t="str">
        <f t="shared" si="182"/>
        <v/>
      </c>
      <c r="AF347" s="42" t="str">
        <f t="shared" si="183"/>
        <v/>
      </c>
      <c r="AG347" s="42" t="str">
        <f t="shared" si="184"/>
        <v/>
      </c>
      <c r="AH347" s="42" t="str">
        <f t="shared" si="185"/>
        <v/>
      </c>
      <c r="AI347" s="42" t="str">
        <f t="shared" si="186"/>
        <v/>
      </c>
      <c r="AJ347" s="65">
        <f t="shared" si="187"/>
        <v>0</v>
      </c>
      <c r="AK347" s="74"/>
      <c r="AL347" s="41">
        <f t="shared" si="168"/>
        <v>0</v>
      </c>
      <c r="AM347" s="39">
        <f t="shared" si="169"/>
        <v>0</v>
      </c>
      <c r="AN347" s="40">
        <f t="shared" si="170"/>
        <v>0</v>
      </c>
      <c r="AO347" s="134">
        <f t="shared" si="171"/>
        <v>0</v>
      </c>
      <c r="AP347" s="17"/>
      <c r="AQ347" s="129"/>
      <c r="AR347" s="130">
        <f t="shared" si="188"/>
        <v>0</v>
      </c>
      <c r="AS347" s="134">
        <f t="shared" si="189"/>
        <v>0</v>
      </c>
      <c r="AT347" s="131">
        <f>+IF($I$7="SI",'INPUTS Y LISTAS'!$B$31,0)</f>
        <v>0</v>
      </c>
      <c r="AU347" s="132"/>
      <c r="AV347" s="130">
        <f t="shared" si="190"/>
        <v>0</v>
      </c>
      <c r="AW347" s="134">
        <f t="shared" si="191"/>
        <v>0</v>
      </c>
      <c r="AX347" s="131">
        <f>+IF($I$7="SI",'INPUTS Y LISTAS'!$B$32,0)</f>
        <v>0</v>
      </c>
      <c r="AY347" s="132"/>
      <c r="AZ347" s="130">
        <f t="shared" si="192"/>
        <v>0</v>
      </c>
      <c r="BA347" s="134">
        <f t="shared" si="193"/>
        <v>0</v>
      </c>
      <c r="BB347" s="131">
        <f>+IF($I$7="SI",'INPUTS Y LISTAS'!$B$33,0)</f>
        <v>0</v>
      </c>
      <c r="BC347" s="132"/>
      <c r="BD347" s="130">
        <f t="shared" si="194"/>
        <v>0</v>
      </c>
      <c r="BE347" s="134">
        <f t="shared" si="195"/>
        <v>0</v>
      </c>
      <c r="BF347" s="136">
        <f t="shared" si="196"/>
        <v>0</v>
      </c>
    </row>
    <row r="348" spans="3:58" ht="15.75" outlineLevel="2" x14ac:dyDescent="0.2">
      <c r="C348" s="14">
        <f t="shared" si="165"/>
        <v>334</v>
      </c>
      <c r="D348" s="73"/>
      <c r="E348" s="69"/>
      <c r="F348" s="70"/>
      <c r="G348" s="71"/>
      <c r="H348" s="71"/>
      <c r="I348" s="71"/>
      <c r="J348" s="71"/>
      <c r="K348" s="72"/>
      <c r="L348" s="86"/>
      <c r="M348" s="15" t="str">
        <f>IF(G348="","",IF(L348="SI",G348*(1+'INPUTS Y LISTAS'!$B$15),'Modelo Estadistico'!G348))</f>
        <v/>
      </c>
      <c r="N348" s="15" t="str">
        <f>IF(H348="","",IF(L348="SI",H348*(1+'INPUTS Y LISTAS'!$B$15),'Modelo Estadistico'!H348))</f>
        <v/>
      </c>
      <c r="O348" s="15" t="str">
        <f>IF(I348="","",IF(L348="SI",I348*(1+'INPUTS Y LISTAS'!$B$15),'Modelo Estadistico'!I348))</f>
        <v/>
      </c>
      <c r="P348" s="15" t="str">
        <f>IF(J348="","",IF(L348="SI",J348*(1+'INPUTS Y LISTAS'!$B$15),'Modelo Estadistico'!J348))</f>
        <v/>
      </c>
      <c r="Q348" s="72"/>
      <c r="R348" s="29" t="str">
        <f t="shared" si="172"/>
        <v/>
      </c>
      <c r="S348" s="15" t="str">
        <f t="shared" si="173"/>
        <v/>
      </c>
      <c r="T348" s="15" t="str">
        <f t="shared" si="166"/>
        <v/>
      </c>
      <c r="U348" s="30" t="str">
        <f t="shared" si="167"/>
        <v/>
      </c>
      <c r="V348" s="28" t="str">
        <f t="shared" si="174"/>
        <v/>
      </c>
      <c r="W348" s="16" t="str">
        <f t="shared" si="175"/>
        <v/>
      </c>
      <c r="X348" s="16" t="str">
        <f t="shared" si="176"/>
        <v/>
      </c>
      <c r="Y348" s="16" t="str">
        <f t="shared" si="177"/>
        <v/>
      </c>
      <c r="Z348" s="28" t="str">
        <f t="shared" si="178"/>
        <v/>
      </c>
      <c r="AA348" s="16" t="str">
        <f t="shared" si="179"/>
        <v/>
      </c>
      <c r="AB348" s="16" t="str">
        <f t="shared" si="180"/>
        <v/>
      </c>
      <c r="AC348" s="16" t="str">
        <f>IF(Y348="Incluir Cotización",#REF!,"")</f>
        <v/>
      </c>
      <c r="AD348" s="66" t="str">
        <f t="shared" si="181"/>
        <v/>
      </c>
      <c r="AE348" s="42" t="str">
        <f t="shared" si="182"/>
        <v/>
      </c>
      <c r="AF348" s="42" t="str">
        <f t="shared" si="183"/>
        <v/>
      </c>
      <c r="AG348" s="42" t="str">
        <f t="shared" si="184"/>
        <v/>
      </c>
      <c r="AH348" s="42" t="str">
        <f t="shared" si="185"/>
        <v/>
      </c>
      <c r="AI348" s="42" t="str">
        <f t="shared" si="186"/>
        <v/>
      </c>
      <c r="AJ348" s="65">
        <f t="shared" si="187"/>
        <v>0</v>
      </c>
      <c r="AK348" s="74"/>
      <c r="AL348" s="41">
        <f t="shared" si="168"/>
        <v>0</v>
      </c>
      <c r="AM348" s="39">
        <f t="shared" si="169"/>
        <v>0</v>
      </c>
      <c r="AN348" s="40">
        <f t="shared" si="170"/>
        <v>0</v>
      </c>
      <c r="AO348" s="134">
        <f t="shared" si="171"/>
        <v>0</v>
      </c>
      <c r="AP348" s="17"/>
      <c r="AQ348" s="129"/>
      <c r="AR348" s="130">
        <f t="shared" si="188"/>
        <v>0</v>
      </c>
      <c r="AS348" s="134">
        <f t="shared" si="189"/>
        <v>0</v>
      </c>
      <c r="AT348" s="131">
        <f>+IF($I$7="SI",'INPUTS Y LISTAS'!$B$31,0)</f>
        <v>0</v>
      </c>
      <c r="AU348" s="132"/>
      <c r="AV348" s="130">
        <f t="shared" si="190"/>
        <v>0</v>
      </c>
      <c r="AW348" s="134">
        <f t="shared" si="191"/>
        <v>0</v>
      </c>
      <c r="AX348" s="131">
        <f>+IF($I$7="SI",'INPUTS Y LISTAS'!$B$32,0)</f>
        <v>0</v>
      </c>
      <c r="AY348" s="132"/>
      <c r="AZ348" s="130">
        <f t="shared" si="192"/>
        <v>0</v>
      </c>
      <c r="BA348" s="134">
        <f t="shared" si="193"/>
        <v>0</v>
      </c>
      <c r="BB348" s="131">
        <f>+IF($I$7="SI",'INPUTS Y LISTAS'!$B$33,0)</f>
        <v>0</v>
      </c>
      <c r="BC348" s="132"/>
      <c r="BD348" s="130">
        <f t="shared" si="194"/>
        <v>0</v>
      </c>
      <c r="BE348" s="134">
        <f t="shared" si="195"/>
        <v>0</v>
      </c>
      <c r="BF348" s="136">
        <f t="shared" si="196"/>
        <v>0</v>
      </c>
    </row>
    <row r="349" spans="3:58" ht="15.75" outlineLevel="2" x14ac:dyDescent="0.2">
      <c r="C349" s="14">
        <f t="shared" si="165"/>
        <v>335</v>
      </c>
      <c r="D349" s="73"/>
      <c r="E349" s="69"/>
      <c r="F349" s="70"/>
      <c r="G349" s="71"/>
      <c r="H349" s="71"/>
      <c r="I349" s="71"/>
      <c r="J349" s="71"/>
      <c r="K349" s="72"/>
      <c r="L349" s="86"/>
      <c r="M349" s="15" t="str">
        <f>IF(G349="","",IF(L349="SI",G349*(1+'INPUTS Y LISTAS'!$B$15),'Modelo Estadistico'!G349))</f>
        <v/>
      </c>
      <c r="N349" s="15" t="str">
        <f>IF(H349="","",IF(L349="SI",H349*(1+'INPUTS Y LISTAS'!$B$15),'Modelo Estadistico'!H349))</f>
        <v/>
      </c>
      <c r="O349" s="15" t="str">
        <f>IF(I349="","",IF(L349="SI",I349*(1+'INPUTS Y LISTAS'!$B$15),'Modelo Estadistico'!I349))</f>
        <v/>
      </c>
      <c r="P349" s="15" t="str">
        <f>IF(J349="","",IF(L349="SI",J349*(1+'INPUTS Y LISTAS'!$B$15),'Modelo Estadistico'!J349))</f>
        <v/>
      </c>
      <c r="Q349" s="72"/>
      <c r="R349" s="29" t="str">
        <f t="shared" si="172"/>
        <v/>
      </c>
      <c r="S349" s="15" t="str">
        <f t="shared" si="173"/>
        <v/>
      </c>
      <c r="T349" s="15" t="str">
        <f t="shared" si="166"/>
        <v/>
      </c>
      <c r="U349" s="30" t="str">
        <f t="shared" si="167"/>
        <v/>
      </c>
      <c r="V349" s="28" t="str">
        <f t="shared" si="174"/>
        <v/>
      </c>
      <c r="W349" s="16" t="str">
        <f t="shared" si="175"/>
        <v/>
      </c>
      <c r="X349" s="16" t="str">
        <f t="shared" si="176"/>
        <v/>
      </c>
      <c r="Y349" s="16" t="str">
        <f t="shared" si="177"/>
        <v/>
      </c>
      <c r="Z349" s="28" t="str">
        <f t="shared" si="178"/>
        <v/>
      </c>
      <c r="AA349" s="16" t="str">
        <f t="shared" si="179"/>
        <v/>
      </c>
      <c r="AB349" s="16" t="str">
        <f t="shared" si="180"/>
        <v/>
      </c>
      <c r="AC349" s="16" t="str">
        <f>IF(Y349="Incluir Cotización",#REF!,"")</f>
        <v/>
      </c>
      <c r="AD349" s="66" t="str">
        <f t="shared" si="181"/>
        <v/>
      </c>
      <c r="AE349" s="42" t="str">
        <f t="shared" si="182"/>
        <v/>
      </c>
      <c r="AF349" s="42" t="str">
        <f t="shared" si="183"/>
        <v/>
      </c>
      <c r="AG349" s="42" t="str">
        <f t="shared" si="184"/>
        <v/>
      </c>
      <c r="AH349" s="42" t="str">
        <f t="shared" si="185"/>
        <v/>
      </c>
      <c r="AI349" s="42" t="str">
        <f t="shared" si="186"/>
        <v/>
      </c>
      <c r="AJ349" s="65">
        <f t="shared" si="187"/>
        <v>0</v>
      </c>
      <c r="AK349" s="74"/>
      <c r="AL349" s="41">
        <f t="shared" si="168"/>
        <v>0</v>
      </c>
      <c r="AM349" s="39">
        <f t="shared" si="169"/>
        <v>0</v>
      </c>
      <c r="AN349" s="40">
        <f t="shared" si="170"/>
        <v>0</v>
      </c>
      <c r="AO349" s="134">
        <f t="shared" si="171"/>
        <v>0</v>
      </c>
      <c r="AP349" s="17"/>
      <c r="AQ349" s="129"/>
      <c r="AR349" s="130">
        <f t="shared" si="188"/>
        <v>0</v>
      </c>
      <c r="AS349" s="134">
        <f t="shared" si="189"/>
        <v>0</v>
      </c>
      <c r="AT349" s="131">
        <f>+IF($I$7="SI",'INPUTS Y LISTAS'!$B$31,0)</f>
        <v>0</v>
      </c>
      <c r="AU349" s="132"/>
      <c r="AV349" s="130">
        <f t="shared" si="190"/>
        <v>0</v>
      </c>
      <c r="AW349" s="134">
        <f t="shared" si="191"/>
        <v>0</v>
      </c>
      <c r="AX349" s="131">
        <f>+IF($I$7="SI",'INPUTS Y LISTAS'!$B$32,0)</f>
        <v>0</v>
      </c>
      <c r="AY349" s="132"/>
      <c r="AZ349" s="130">
        <f t="shared" si="192"/>
        <v>0</v>
      </c>
      <c r="BA349" s="134">
        <f t="shared" si="193"/>
        <v>0</v>
      </c>
      <c r="BB349" s="131">
        <f>+IF($I$7="SI",'INPUTS Y LISTAS'!$B$33,0)</f>
        <v>0</v>
      </c>
      <c r="BC349" s="132"/>
      <c r="BD349" s="130">
        <f t="shared" si="194"/>
        <v>0</v>
      </c>
      <c r="BE349" s="134">
        <f t="shared" si="195"/>
        <v>0</v>
      </c>
      <c r="BF349" s="136">
        <f t="shared" si="196"/>
        <v>0</v>
      </c>
    </row>
    <row r="350" spans="3:58" ht="15.75" outlineLevel="2" x14ac:dyDescent="0.2">
      <c r="C350" s="14">
        <f t="shared" si="165"/>
        <v>336</v>
      </c>
      <c r="D350" s="73"/>
      <c r="E350" s="69"/>
      <c r="F350" s="70"/>
      <c r="G350" s="71"/>
      <c r="H350" s="71"/>
      <c r="I350" s="71"/>
      <c r="J350" s="71"/>
      <c r="K350" s="72"/>
      <c r="L350" s="86"/>
      <c r="M350" s="15" t="str">
        <f>IF(G350="","",IF(L350="SI",G350*(1+'INPUTS Y LISTAS'!$B$15),'Modelo Estadistico'!G350))</f>
        <v/>
      </c>
      <c r="N350" s="15" t="str">
        <f>IF(H350="","",IF(L350="SI",H350*(1+'INPUTS Y LISTAS'!$B$15),'Modelo Estadistico'!H350))</f>
        <v/>
      </c>
      <c r="O350" s="15" t="str">
        <f>IF(I350="","",IF(L350="SI",I350*(1+'INPUTS Y LISTAS'!$B$15),'Modelo Estadistico'!I350))</f>
        <v/>
      </c>
      <c r="P350" s="15" t="str">
        <f>IF(J350="","",IF(L350="SI",J350*(1+'INPUTS Y LISTAS'!$B$15),'Modelo Estadistico'!J350))</f>
        <v/>
      </c>
      <c r="Q350" s="72"/>
      <c r="R350" s="29" t="str">
        <f t="shared" si="172"/>
        <v/>
      </c>
      <c r="S350" s="15" t="str">
        <f t="shared" si="173"/>
        <v/>
      </c>
      <c r="T350" s="15" t="str">
        <f t="shared" si="166"/>
        <v/>
      </c>
      <c r="U350" s="30" t="str">
        <f t="shared" si="167"/>
        <v/>
      </c>
      <c r="V350" s="28" t="str">
        <f t="shared" si="174"/>
        <v/>
      </c>
      <c r="W350" s="16" t="str">
        <f t="shared" si="175"/>
        <v/>
      </c>
      <c r="X350" s="16" t="str">
        <f t="shared" si="176"/>
        <v/>
      </c>
      <c r="Y350" s="16" t="str">
        <f t="shared" si="177"/>
        <v/>
      </c>
      <c r="Z350" s="28" t="str">
        <f t="shared" si="178"/>
        <v/>
      </c>
      <c r="AA350" s="16" t="str">
        <f t="shared" si="179"/>
        <v/>
      </c>
      <c r="AB350" s="16" t="str">
        <f t="shared" si="180"/>
        <v/>
      </c>
      <c r="AC350" s="16" t="str">
        <f>IF(Y350="Incluir Cotización",#REF!,"")</f>
        <v/>
      </c>
      <c r="AD350" s="66" t="str">
        <f t="shared" si="181"/>
        <v/>
      </c>
      <c r="AE350" s="42" t="str">
        <f t="shared" si="182"/>
        <v/>
      </c>
      <c r="AF350" s="42" t="str">
        <f t="shared" si="183"/>
        <v/>
      </c>
      <c r="AG350" s="42" t="str">
        <f t="shared" si="184"/>
        <v/>
      </c>
      <c r="AH350" s="42" t="str">
        <f t="shared" si="185"/>
        <v/>
      </c>
      <c r="AI350" s="42" t="str">
        <f t="shared" si="186"/>
        <v/>
      </c>
      <c r="AJ350" s="65">
        <f t="shared" si="187"/>
        <v>0</v>
      </c>
      <c r="AK350" s="74"/>
      <c r="AL350" s="41">
        <f t="shared" si="168"/>
        <v>0</v>
      </c>
      <c r="AM350" s="39">
        <f t="shared" si="169"/>
        <v>0</v>
      </c>
      <c r="AN350" s="40">
        <f t="shared" si="170"/>
        <v>0</v>
      </c>
      <c r="AO350" s="134">
        <f t="shared" si="171"/>
        <v>0</v>
      </c>
      <c r="AP350" s="17"/>
      <c r="AQ350" s="129"/>
      <c r="AR350" s="130">
        <f t="shared" si="188"/>
        <v>0</v>
      </c>
      <c r="AS350" s="134">
        <f t="shared" si="189"/>
        <v>0</v>
      </c>
      <c r="AT350" s="131">
        <f>+IF($I$7="SI",'INPUTS Y LISTAS'!$B$31,0)</f>
        <v>0</v>
      </c>
      <c r="AU350" s="132"/>
      <c r="AV350" s="130">
        <f t="shared" si="190"/>
        <v>0</v>
      </c>
      <c r="AW350" s="134">
        <f t="shared" si="191"/>
        <v>0</v>
      </c>
      <c r="AX350" s="131">
        <f>+IF($I$7="SI",'INPUTS Y LISTAS'!$B$32,0)</f>
        <v>0</v>
      </c>
      <c r="AY350" s="132"/>
      <c r="AZ350" s="130">
        <f t="shared" si="192"/>
        <v>0</v>
      </c>
      <c r="BA350" s="134">
        <f t="shared" si="193"/>
        <v>0</v>
      </c>
      <c r="BB350" s="131">
        <f>+IF($I$7="SI",'INPUTS Y LISTAS'!$B$33,0)</f>
        <v>0</v>
      </c>
      <c r="BC350" s="132"/>
      <c r="BD350" s="130">
        <f t="shared" si="194"/>
        <v>0</v>
      </c>
      <c r="BE350" s="134">
        <f t="shared" si="195"/>
        <v>0</v>
      </c>
      <c r="BF350" s="136">
        <f t="shared" si="196"/>
        <v>0</v>
      </c>
    </row>
    <row r="351" spans="3:58" ht="15.75" outlineLevel="2" x14ac:dyDescent="0.2">
      <c r="C351" s="14">
        <f t="shared" si="165"/>
        <v>337</v>
      </c>
      <c r="D351" s="73"/>
      <c r="E351" s="69"/>
      <c r="F351" s="70"/>
      <c r="G351" s="71"/>
      <c r="H351" s="71"/>
      <c r="I351" s="71"/>
      <c r="J351" s="71"/>
      <c r="K351" s="72"/>
      <c r="L351" s="86"/>
      <c r="M351" s="15" t="str">
        <f>IF(G351="","",IF(L351="SI",G351*(1+'INPUTS Y LISTAS'!$B$15),'Modelo Estadistico'!G351))</f>
        <v/>
      </c>
      <c r="N351" s="15" t="str">
        <f>IF(H351="","",IF(L351="SI",H351*(1+'INPUTS Y LISTAS'!$B$15),'Modelo Estadistico'!H351))</f>
        <v/>
      </c>
      <c r="O351" s="15" t="str">
        <f>IF(I351="","",IF(L351="SI",I351*(1+'INPUTS Y LISTAS'!$B$15),'Modelo Estadistico'!I351))</f>
        <v/>
      </c>
      <c r="P351" s="15" t="str">
        <f>IF(J351="","",IF(L351="SI",J351*(1+'INPUTS Y LISTAS'!$B$15),'Modelo Estadistico'!J351))</f>
        <v/>
      </c>
      <c r="Q351" s="72"/>
      <c r="R351" s="29" t="str">
        <f t="shared" si="172"/>
        <v/>
      </c>
      <c r="S351" s="15" t="str">
        <f t="shared" si="173"/>
        <v/>
      </c>
      <c r="T351" s="15" t="str">
        <f t="shared" si="166"/>
        <v/>
      </c>
      <c r="U351" s="30" t="str">
        <f t="shared" si="167"/>
        <v/>
      </c>
      <c r="V351" s="28" t="str">
        <f t="shared" si="174"/>
        <v/>
      </c>
      <c r="W351" s="16" t="str">
        <f t="shared" si="175"/>
        <v/>
      </c>
      <c r="X351" s="16" t="str">
        <f t="shared" si="176"/>
        <v/>
      </c>
      <c r="Y351" s="16" t="str">
        <f t="shared" si="177"/>
        <v/>
      </c>
      <c r="Z351" s="28" t="str">
        <f t="shared" si="178"/>
        <v/>
      </c>
      <c r="AA351" s="16" t="str">
        <f t="shared" si="179"/>
        <v/>
      </c>
      <c r="AB351" s="16" t="str">
        <f t="shared" si="180"/>
        <v/>
      </c>
      <c r="AC351" s="16" t="str">
        <f>IF(Y351="Incluir Cotización",#REF!,"")</f>
        <v/>
      </c>
      <c r="AD351" s="66" t="str">
        <f t="shared" si="181"/>
        <v/>
      </c>
      <c r="AE351" s="42" t="str">
        <f t="shared" si="182"/>
        <v/>
      </c>
      <c r="AF351" s="42" t="str">
        <f t="shared" si="183"/>
        <v/>
      </c>
      <c r="AG351" s="42" t="str">
        <f t="shared" si="184"/>
        <v/>
      </c>
      <c r="AH351" s="42" t="str">
        <f t="shared" si="185"/>
        <v/>
      </c>
      <c r="AI351" s="42" t="str">
        <f t="shared" si="186"/>
        <v/>
      </c>
      <c r="AJ351" s="65">
        <f t="shared" si="187"/>
        <v>0</v>
      </c>
      <c r="AK351" s="74"/>
      <c r="AL351" s="41">
        <f t="shared" si="168"/>
        <v>0</v>
      </c>
      <c r="AM351" s="39">
        <f t="shared" si="169"/>
        <v>0</v>
      </c>
      <c r="AN351" s="40">
        <f t="shared" si="170"/>
        <v>0</v>
      </c>
      <c r="AO351" s="134">
        <f t="shared" si="171"/>
        <v>0</v>
      </c>
      <c r="AP351" s="17"/>
      <c r="AQ351" s="129"/>
      <c r="AR351" s="130">
        <f t="shared" si="188"/>
        <v>0</v>
      </c>
      <c r="AS351" s="134">
        <f t="shared" si="189"/>
        <v>0</v>
      </c>
      <c r="AT351" s="131">
        <f>+IF($I$7="SI",'INPUTS Y LISTAS'!$B$31,0)</f>
        <v>0</v>
      </c>
      <c r="AU351" s="132"/>
      <c r="AV351" s="130">
        <f t="shared" si="190"/>
        <v>0</v>
      </c>
      <c r="AW351" s="134">
        <f t="shared" si="191"/>
        <v>0</v>
      </c>
      <c r="AX351" s="131">
        <f>+IF($I$7="SI",'INPUTS Y LISTAS'!$B$32,0)</f>
        <v>0</v>
      </c>
      <c r="AY351" s="132"/>
      <c r="AZ351" s="130">
        <f t="shared" si="192"/>
        <v>0</v>
      </c>
      <c r="BA351" s="134">
        <f t="shared" si="193"/>
        <v>0</v>
      </c>
      <c r="BB351" s="131">
        <f>+IF($I$7="SI",'INPUTS Y LISTAS'!$B$33,0)</f>
        <v>0</v>
      </c>
      <c r="BC351" s="132"/>
      <c r="BD351" s="130">
        <f t="shared" si="194"/>
        <v>0</v>
      </c>
      <c r="BE351" s="134">
        <f t="shared" si="195"/>
        <v>0</v>
      </c>
      <c r="BF351" s="136">
        <f t="shared" si="196"/>
        <v>0</v>
      </c>
    </row>
    <row r="352" spans="3:58" ht="15.75" outlineLevel="2" x14ac:dyDescent="0.2">
      <c r="C352" s="14">
        <f t="shared" si="165"/>
        <v>338</v>
      </c>
      <c r="D352" s="73"/>
      <c r="E352" s="69"/>
      <c r="F352" s="70"/>
      <c r="G352" s="71"/>
      <c r="H352" s="71"/>
      <c r="I352" s="71"/>
      <c r="J352" s="71"/>
      <c r="K352" s="72"/>
      <c r="L352" s="86"/>
      <c r="M352" s="15" t="str">
        <f>IF(G352="","",IF(L352="SI",G352*(1+'INPUTS Y LISTAS'!$B$15),'Modelo Estadistico'!G352))</f>
        <v/>
      </c>
      <c r="N352" s="15" t="str">
        <f>IF(H352="","",IF(L352="SI",H352*(1+'INPUTS Y LISTAS'!$B$15),'Modelo Estadistico'!H352))</f>
        <v/>
      </c>
      <c r="O352" s="15" t="str">
        <f>IF(I352="","",IF(L352="SI",I352*(1+'INPUTS Y LISTAS'!$B$15),'Modelo Estadistico'!I352))</f>
        <v/>
      </c>
      <c r="P352" s="15" t="str">
        <f>IF(J352="","",IF(L352="SI",J352*(1+'INPUTS Y LISTAS'!$B$15),'Modelo Estadistico'!J352))</f>
        <v/>
      </c>
      <c r="Q352" s="72"/>
      <c r="R352" s="29" t="str">
        <f t="shared" si="172"/>
        <v/>
      </c>
      <c r="S352" s="15" t="str">
        <f t="shared" si="173"/>
        <v/>
      </c>
      <c r="T352" s="15" t="str">
        <f t="shared" si="166"/>
        <v/>
      </c>
      <c r="U352" s="30" t="str">
        <f t="shared" si="167"/>
        <v/>
      </c>
      <c r="V352" s="28" t="str">
        <f t="shared" si="174"/>
        <v/>
      </c>
      <c r="W352" s="16" t="str">
        <f t="shared" si="175"/>
        <v/>
      </c>
      <c r="X352" s="16" t="str">
        <f t="shared" si="176"/>
        <v/>
      </c>
      <c r="Y352" s="16" t="str">
        <f t="shared" si="177"/>
        <v/>
      </c>
      <c r="Z352" s="28" t="str">
        <f t="shared" si="178"/>
        <v/>
      </c>
      <c r="AA352" s="16" t="str">
        <f t="shared" si="179"/>
        <v/>
      </c>
      <c r="AB352" s="16" t="str">
        <f t="shared" si="180"/>
        <v/>
      </c>
      <c r="AC352" s="16" t="str">
        <f>IF(Y352="Incluir Cotización",#REF!,"")</f>
        <v/>
      </c>
      <c r="AD352" s="66" t="str">
        <f t="shared" si="181"/>
        <v/>
      </c>
      <c r="AE352" s="42" t="str">
        <f t="shared" si="182"/>
        <v/>
      </c>
      <c r="AF352" s="42" t="str">
        <f t="shared" si="183"/>
        <v/>
      </c>
      <c r="AG352" s="42" t="str">
        <f t="shared" si="184"/>
        <v/>
      </c>
      <c r="AH352" s="42" t="str">
        <f t="shared" si="185"/>
        <v/>
      </c>
      <c r="AI352" s="42" t="str">
        <f t="shared" si="186"/>
        <v/>
      </c>
      <c r="AJ352" s="65">
        <f t="shared" si="187"/>
        <v>0</v>
      </c>
      <c r="AK352" s="74"/>
      <c r="AL352" s="41">
        <f t="shared" si="168"/>
        <v>0</v>
      </c>
      <c r="AM352" s="39">
        <f t="shared" si="169"/>
        <v>0</v>
      </c>
      <c r="AN352" s="40">
        <f t="shared" si="170"/>
        <v>0</v>
      </c>
      <c r="AO352" s="134">
        <f t="shared" si="171"/>
        <v>0</v>
      </c>
      <c r="AP352" s="17"/>
      <c r="AQ352" s="129"/>
      <c r="AR352" s="130">
        <f t="shared" si="188"/>
        <v>0</v>
      </c>
      <c r="AS352" s="134">
        <f t="shared" si="189"/>
        <v>0</v>
      </c>
      <c r="AT352" s="131">
        <f>+IF($I$7="SI",'INPUTS Y LISTAS'!$B$31,0)</f>
        <v>0</v>
      </c>
      <c r="AU352" s="132"/>
      <c r="AV352" s="130">
        <f t="shared" si="190"/>
        <v>0</v>
      </c>
      <c r="AW352" s="134">
        <f t="shared" si="191"/>
        <v>0</v>
      </c>
      <c r="AX352" s="131">
        <f>+IF($I$7="SI",'INPUTS Y LISTAS'!$B$32,0)</f>
        <v>0</v>
      </c>
      <c r="AY352" s="132"/>
      <c r="AZ352" s="130">
        <f t="shared" si="192"/>
        <v>0</v>
      </c>
      <c r="BA352" s="134">
        <f t="shared" si="193"/>
        <v>0</v>
      </c>
      <c r="BB352" s="131">
        <f>+IF($I$7="SI",'INPUTS Y LISTAS'!$B$33,0)</f>
        <v>0</v>
      </c>
      <c r="BC352" s="132"/>
      <c r="BD352" s="130">
        <f t="shared" si="194"/>
        <v>0</v>
      </c>
      <c r="BE352" s="134">
        <f t="shared" si="195"/>
        <v>0</v>
      </c>
      <c r="BF352" s="136">
        <f t="shared" si="196"/>
        <v>0</v>
      </c>
    </row>
    <row r="353" spans="3:58" ht="15.75" outlineLevel="2" x14ac:dyDescent="0.2">
      <c r="C353" s="14">
        <f t="shared" ref="C353:C416" si="197">+C352+1</f>
        <v>339</v>
      </c>
      <c r="D353" s="73"/>
      <c r="E353" s="69"/>
      <c r="F353" s="70"/>
      <c r="G353" s="71"/>
      <c r="H353" s="71"/>
      <c r="I353" s="71"/>
      <c r="J353" s="71"/>
      <c r="K353" s="72"/>
      <c r="L353" s="86"/>
      <c r="M353" s="15" t="str">
        <f>IF(G353="","",IF(L353="SI",G353*(1+'INPUTS Y LISTAS'!$B$15),'Modelo Estadistico'!G353))</f>
        <v/>
      </c>
      <c r="N353" s="15" t="str">
        <f>IF(H353="","",IF(L353="SI",H353*(1+'INPUTS Y LISTAS'!$B$15),'Modelo Estadistico'!H353))</f>
        <v/>
      </c>
      <c r="O353" s="15" t="str">
        <f>IF(I353="","",IF(L353="SI",I353*(1+'INPUTS Y LISTAS'!$B$15),'Modelo Estadistico'!I353))</f>
        <v/>
      </c>
      <c r="P353" s="15" t="str">
        <f>IF(J353="","",IF(L353="SI",J353*(1+'INPUTS Y LISTAS'!$B$15),'Modelo Estadistico'!J353))</f>
        <v/>
      </c>
      <c r="Q353" s="72"/>
      <c r="R353" s="29" t="str">
        <f t="shared" si="172"/>
        <v/>
      </c>
      <c r="S353" s="15" t="str">
        <f t="shared" si="173"/>
        <v/>
      </c>
      <c r="T353" s="15" t="str">
        <f t="shared" si="166"/>
        <v/>
      </c>
      <c r="U353" s="30" t="str">
        <f t="shared" si="167"/>
        <v/>
      </c>
      <c r="V353" s="28" t="str">
        <f t="shared" si="174"/>
        <v/>
      </c>
      <c r="W353" s="16" t="str">
        <f t="shared" si="175"/>
        <v/>
      </c>
      <c r="X353" s="16" t="str">
        <f t="shared" si="176"/>
        <v/>
      </c>
      <c r="Y353" s="16" t="str">
        <f t="shared" si="177"/>
        <v/>
      </c>
      <c r="Z353" s="28" t="str">
        <f t="shared" si="178"/>
        <v/>
      </c>
      <c r="AA353" s="16" t="str">
        <f t="shared" si="179"/>
        <v/>
      </c>
      <c r="AB353" s="16" t="str">
        <f t="shared" si="180"/>
        <v/>
      </c>
      <c r="AC353" s="16" t="str">
        <f>IF(Y353="Incluir Cotización",#REF!,"")</f>
        <v/>
      </c>
      <c r="AD353" s="66" t="str">
        <f t="shared" si="181"/>
        <v/>
      </c>
      <c r="AE353" s="42" t="str">
        <f t="shared" si="182"/>
        <v/>
      </c>
      <c r="AF353" s="42" t="str">
        <f t="shared" si="183"/>
        <v/>
      </c>
      <c r="AG353" s="42" t="str">
        <f t="shared" si="184"/>
        <v/>
      </c>
      <c r="AH353" s="42" t="str">
        <f t="shared" si="185"/>
        <v/>
      </c>
      <c r="AI353" s="42" t="str">
        <f t="shared" si="186"/>
        <v/>
      </c>
      <c r="AJ353" s="65">
        <f t="shared" si="187"/>
        <v>0</v>
      </c>
      <c r="AK353" s="74"/>
      <c r="AL353" s="41">
        <f t="shared" si="168"/>
        <v>0</v>
      </c>
      <c r="AM353" s="39">
        <f t="shared" si="169"/>
        <v>0</v>
      </c>
      <c r="AN353" s="40">
        <f t="shared" si="170"/>
        <v>0</v>
      </c>
      <c r="AO353" s="134">
        <f t="shared" si="171"/>
        <v>0</v>
      </c>
      <c r="AP353" s="17"/>
      <c r="AQ353" s="129"/>
      <c r="AR353" s="130">
        <f t="shared" si="188"/>
        <v>0</v>
      </c>
      <c r="AS353" s="134">
        <f t="shared" si="189"/>
        <v>0</v>
      </c>
      <c r="AT353" s="131">
        <f>+IF($I$7="SI",'INPUTS Y LISTAS'!$B$31,0)</f>
        <v>0</v>
      </c>
      <c r="AU353" s="132"/>
      <c r="AV353" s="130">
        <f t="shared" si="190"/>
        <v>0</v>
      </c>
      <c r="AW353" s="134">
        <f t="shared" si="191"/>
        <v>0</v>
      </c>
      <c r="AX353" s="131">
        <f>+IF($I$7="SI",'INPUTS Y LISTAS'!$B$32,0)</f>
        <v>0</v>
      </c>
      <c r="AY353" s="132"/>
      <c r="AZ353" s="130">
        <f t="shared" si="192"/>
        <v>0</v>
      </c>
      <c r="BA353" s="134">
        <f t="shared" si="193"/>
        <v>0</v>
      </c>
      <c r="BB353" s="131">
        <f>+IF($I$7="SI",'INPUTS Y LISTAS'!$B$33,0)</f>
        <v>0</v>
      </c>
      <c r="BC353" s="132"/>
      <c r="BD353" s="130">
        <f t="shared" si="194"/>
        <v>0</v>
      </c>
      <c r="BE353" s="134">
        <f t="shared" si="195"/>
        <v>0</v>
      </c>
      <c r="BF353" s="136">
        <f t="shared" si="196"/>
        <v>0</v>
      </c>
    </row>
    <row r="354" spans="3:58" ht="15.75" outlineLevel="2" x14ac:dyDescent="0.2">
      <c r="C354" s="14">
        <f t="shared" si="197"/>
        <v>340</v>
      </c>
      <c r="D354" s="73"/>
      <c r="E354" s="69"/>
      <c r="F354" s="70"/>
      <c r="G354" s="71"/>
      <c r="H354" s="71"/>
      <c r="I354" s="71"/>
      <c r="J354" s="71"/>
      <c r="K354" s="72"/>
      <c r="L354" s="86"/>
      <c r="M354" s="15" t="str">
        <f>IF(G354="","",IF(L354="SI",G354*(1+'INPUTS Y LISTAS'!$B$15),'Modelo Estadistico'!G354))</f>
        <v/>
      </c>
      <c r="N354" s="15" t="str">
        <f>IF(H354="","",IF(L354="SI",H354*(1+'INPUTS Y LISTAS'!$B$15),'Modelo Estadistico'!H354))</f>
        <v/>
      </c>
      <c r="O354" s="15" t="str">
        <f>IF(I354="","",IF(L354="SI",I354*(1+'INPUTS Y LISTAS'!$B$15),'Modelo Estadistico'!I354))</f>
        <v/>
      </c>
      <c r="P354" s="15" t="str">
        <f>IF(J354="","",IF(L354="SI",J354*(1+'INPUTS Y LISTAS'!$B$15),'Modelo Estadistico'!J354))</f>
        <v/>
      </c>
      <c r="Q354" s="72"/>
      <c r="R354" s="29" t="str">
        <f t="shared" si="172"/>
        <v/>
      </c>
      <c r="S354" s="15" t="str">
        <f t="shared" si="173"/>
        <v/>
      </c>
      <c r="T354" s="15" t="str">
        <f t="shared" ref="T354:T417" si="198">IFERROR(R354-S354,"")</f>
        <v/>
      </c>
      <c r="U354" s="30" t="str">
        <f t="shared" ref="U354:U417" si="199">IFERROR(+R354+S354,"")</f>
        <v/>
      </c>
      <c r="V354" s="28" t="str">
        <f t="shared" si="174"/>
        <v/>
      </c>
      <c r="W354" s="16" t="str">
        <f t="shared" si="175"/>
        <v/>
      </c>
      <c r="X354" s="16" t="str">
        <f t="shared" si="176"/>
        <v/>
      </c>
      <c r="Y354" s="16" t="str">
        <f t="shared" si="177"/>
        <v/>
      </c>
      <c r="Z354" s="28" t="str">
        <f t="shared" si="178"/>
        <v/>
      </c>
      <c r="AA354" s="16" t="str">
        <f t="shared" si="179"/>
        <v/>
      </c>
      <c r="AB354" s="16" t="str">
        <f t="shared" si="180"/>
        <v/>
      </c>
      <c r="AC354" s="16" t="str">
        <f>IF(Y354="Incluir Cotización",#REF!,"")</f>
        <v/>
      </c>
      <c r="AD354" s="66" t="str">
        <f t="shared" si="181"/>
        <v/>
      </c>
      <c r="AE354" s="42" t="str">
        <f t="shared" si="182"/>
        <v/>
      </c>
      <c r="AF354" s="42" t="str">
        <f t="shared" si="183"/>
        <v/>
      </c>
      <c r="AG354" s="42" t="str">
        <f t="shared" si="184"/>
        <v/>
      </c>
      <c r="AH354" s="42" t="str">
        <f t="shared" si="185"/>
        <v/>
      </c>
      <c r="AI354" s="42" t="str">
        <f t="shared" si="186"/>
        <v/>
      </c>
      <c r="AJ354" s="65">
        <f t="shared" si="187"/>
        <v>0</v>
      </c>
      <c r="AK354" s="74"/>
      <c r="AL354" s="41">
        <f t="shared" ref="AL354:AL417" si="200">+AK354-AJ354</f>
        <v>0</v>
      </c>
      <c r="AM354" s="39">
        <f t="shared" ref="AM354:AM417" si="201">+AJ354*$E354</f>
        <v>0</v>
      </c>
      <c r="AN354" s="40">
        <f t="shared" ref="AN354:AN417" si="202">+AK354*$E354</f>
        <v>0</v>
      </c>
      <c r="AO354" s="134">
        <f t="shared" ref="AO354:AO417" si="203">+AN354-AM354</f>
        <v>0</v>
      </c>
      <c r="AP354" s="17"/>
      <c r="AQ354" s="129"/>
      <c r="AR354" s="130">
        <f t="shared" si="188"/>
        <v>0</v>
      </c>
      <c r="AS354" s="134">
        <f t="shared" si="189"/>
        <v>0</v>
      </c>
      <c r="AT354" s="131">
        <f>+IF($I$7="SI",'INPUTS Y LISTAS'!$B$31,0)</f>
        <v>0</v>
      </c>
      <c r="AU354" s="132"/>
      <c r="AV354" s="130">
        <f t="shared" si="190"/>
        <v>0</v>
      </c>
      <c r="AW354" s="134">
        <f t="shared" si="191"/>
        <v>0</v>
      </c>
      <c r="AX354" s="131">
        <f>+IF($I$7="SI",'INPUTS Y LISTAS'!$B$32,0)</f>
        <v>0</v>
      </c>
      <c r="AY354" s="132"/>
      <c r="AZ354" s="130">
        <f t="shared" si="192"/>
        <v>0</v>
      </c>
      <c r="BA354" s="134">
        <f t="shared" si="193"/>
        <v>0</v>
      </c>
      <c r="BB354" s="131">
        <f>+IF($I$7="SI",'INPUTS Y LISTAS'!$B$33,0)</f>
        <v>0</v>
      </c>
      <c r="BC354" s="132"/>
      <c r="BD354" s="130">
        <f t="shared" si="194"/>
        <v>0</v>
      </c>
      <c r="BE354" s="134">
        <f t="shared" si="195"/>
        <v>0</v>
      </c>
      <c r="BF354" s="136">
        <f t="shared" si="196"/>
        <v>0</v>
      </c>
    </row>
    <row r="355" spans="3:58" ht="15.75" outlineLevel="2" x14ac:dyDescent="0.2">
      <c r="C355" s="14">
        <f t="shared" si="197"/>
        <v>341</v>
      </c>
      <c r="D355" s="73"/>
      <c r="E355" s="69"/>
      <c r="F355" s="70"/>
      <c r="G355" s="71"/>
      <c r="H355" s="71"/>
      <c r="I355" s="71"/>
      <c r="J355" s="71"/>
      <c r="K355" s="72"/>
      <c r="L355" s="86"/>
      <c r="M355" s="15" t="str">
        <f>IF(G355="","",IF(L355="SI",G355*(1+'INPUTS Y LISTAS'!$B$15),'Modelo Estadistico'!G355))</f>
        <v/>
      </c>
      <c r="N355" s="15" t="str">
        <f>IF(H355="","",IF(L355="SI",H355*(1+'INPUTS Y LISTAS'!$B$15),'Modelo Estadistico'!H355))</f>
        <v/>
      </c>
      <c r="O355" s="15" t="str">
        <f>IF(I355="","",IF(L355="SI",I355*(1+'INPUTS Y LISTAS'!$B$15),'Modelo Estadistico'!I355))</f>
        <v/>
      </c>
      <c r="P355" s="15" t="str">
        <f>IF(J355="","",IF(L355="SI",J355*(1+'INPUTS Y LISTAS'!$B$15),'Modelo Estadistico'!J355))</f>
        <v/>
      </c>
      <c r="Q355" s="72"/>
      <c r="R355" s="29" t="str">
        <f t="shared" si="172"/>
        <v/>
      </c>
      <c r="S355" s="15" t="str">
        <f t="shared" si="173"/>
        <v/>
      </c>
      <c r="T355" s="15" t="str">
        <f t="shared" si="198"/>
        <v/>
      </c>
      <c r="U355" s="30" t="str">
        <f t="shared" si="199"/>
        <v/>
      </c>
      <c r="V355" s="28" t="str">
        <f t="shared" si="174"/>
        <v/>
      </c>
      <c r="W355" s="16" t="str">
        <f t="shared" si="175"/>
        <v/>
      </c>
      <c r="X355" s="16" t="str">
        <f t="shared" si="176"/>
        <v/>
      </c>
      <c r="Y355" s="16" t="str">
        <f t="shared" si="177"/>
        <v/>
      </c>
      <c r="Z355" s="28" t="str">
        <f t="shared" si="178"/>
        <v/>
      </c>
      <c r="AA355" s="16" t="str">
        <f t="shared" si="179"/>
        <v/>
      </c>
      <c r="AB355" s="16" t="str">
        <f t="shared" si="180"/>
        <v/>
      </c>
      <c r="AC355" s="16" t="str">
        <f>IF(Y355="Incluir Cotización",#REF!,"")</f>
        <v/>
      </c>
      <c r="AD355" s="66" t="str">
        <f t="shared" si="181"/>
        <v/>
      </c>
      <c r="AE355" s="42" t="str">
        <f t="shared" si="182"/>
        <v/>
      </c>
      <c r="AF355" s="42" t="str">
        <f t="shared" si="183"/>
        <v/>
      </c>
      <c r="AG355" s="42" t="str">
        <f t="shared" si="184"/>
        <v/>
      </c>
      <c r="AH355" s="42" t="str">
        <f t="shared" si="185"/>
        <v/>
      </c>
      <c r="AI355" s="42" t="str">
        <f t="shared" si="186"/>
        <v/>
      </c>
      <c r="AJ355" s="65">
        <f t="shared" si="187"/>
        <v>0</v>
      </c>
      <c r="AK355" s="74"/>
      <c r="AL355" s="41">
        <f t="shared" si="200"/>
        <v>0</v>
      </c>
      <c r="AM355" s="39">
        <f t="shared" si="201"/>
        <v>0</v>
      </c>
      <c r="AN355" s="40">
        <f t="shared" si="202"/>
        <v>0</v>
      </c>
      <c r="AO355" s="134">
        <f t="shared" si="203"/>
        <v>0</v>
      </c>
      <c r="AP355" s="17"/>
      <c r="AQ355" s="129"/>
      <c r="AR355" s="130">
        <f t="shared" si="188"/>
        <v>0</v>
      </c>
      <c r="AS355" s="134">
        <f t="shared" si="189"/>
        <v>0</v>
      </c>
      <c r="AT355" s="131">
        <f>+IF($I$7="SI",'INPUTS Y LISTAS'!$B$31,0)</f>
        <v>0</v>
      </c>
      <c r="AU355" s="132"/>
      <c r="AV355" s="130">
        <f t="shared" si="190"/>
        <v>0</v>
      </c>
      <c r="AW355" s="134">
        <f t="shared" si="191"/>
        <v>0</v>
      </c>
      <c r="AX355" s="131">
        <f>+IF($I$7="SI",'INPUTS Y LISTAS'!$B$32,0)</f>
        <v>0</v>
      </c>
      <c r="AY355" s="132"/>
      <c r="AZ355" s="130">
        <f t="shared" si="192"/>
        <v>0</v>
      </c>
      <c r="BA355" s="134">
        <f t="shared" si="193"/>
        <v>0</v>
      </c>
      <c r="BB355" s="131">
        <f>+IF($I$7="SI",'INPUTS Y LISTAS'!$B$33,0)</f>
        <v>0</v>
      </c>
      <c r="BC355" s="132"/>
      <c r="BD355" s="130">
        <f t="shared" si="194"/>
        <v>0</v>
      </c>
      <c r="BE355" s="134">
        <f t="shared" si="195"/>
        <v>0</v>
      </c>
      <c r="BF355" s="136">
        <f t="shared" si="196"/>
        <v>0</v>
      </c>
    </row>
    <row r="356" spans="3:58" ht="15.75" outlineLevel="2" x14ac:dyDescent="0.2">
      <c r="C356" s="14">
        <f t="shared" si="197"/>
        <v>342</v>
      </c>
      <c r="D356" s="73"/>
      <c r="E356" s="69"/>
      <c r="F356" s="70"/>
      <c r="G356" s="71"/>
      <c r="H356" s="71"/>
      <c r="I356" s="71"/>
      <c r="J356" s="71"/>
      <c r="K356" s="72"/>
      <c r="L356" s="86"/>
      <c r="M356" s="15" t="str">
        <f>IF(G356="","",IF(L356="SI",G356*(1+'INPUTS Y LISTAS'!$B$15),'Modelo Estadistico'!G356))</f>
        <v/>
      </c>
      <c r="N356" s="15" t="str">
        <f>IF(H356="","",IF(L356="SI",H356*(1+'INPUTS Y LISTAS'!$B$15),'Modelo Estadistico'!H356))</f>
        <v/>
      </c>
      <c r="O356" s="15" t="str">
        <f>IF(I356="","",IF(L356="SI",I356*(1+'INPUTS Y LISTAS'!$B$15),'Modelo Estadistico'!I356))</f>
        <v/>
      </c>
      <c r="P356" s="15" t="str">
        <f>IF(J356="","",IF(L356="SI",J356*(1+'INPUTS Y LISTAS'!$B$15),'Modelo Estadistico'!J356))</f>
        <v/>
      </c>
      <c r="Q356" s="72"/>
      <c r="R356" s="29" t="str">
        <f t="shared" si="172"/>
        <v/>
      </c>
      <c r="S356" s="15" t="str">
        <f t="shared" si="173"/>
        <v/>
      </c>
      <c r="T356" s="15" t="str">
        <f t="shared" si="198"/>
        <v/>
      </c>
      <c r="U356" s="30" t="str">
        <f t="shared" si="199"/>
        <v/>
      </c>
      <c r="V356" s="28" t="str">
        <f t="shared" si="174"/>
        <v/>
      </c>
      <c r="W356" s="16" t="str">
        <f t="shared" si="175"/>
        <v/>
      </c>
      <c r="X356" s="16" t="str">
        <f t="shared" si="176"/>
        <v/>
      </c>
      <c r="Y356" s="16" t="str">
        <f t="shared" si="177"/>
        <v/>
      </c>
      <c r="Z356" s="28" t="str">
        <f t="shared" si="178"/>
        <v/>
      </c>
      <c r="AA356" s="16" t="str">
        <f t="shared" si="179"/>
        <v/>
      </c>
      <c r="AB356" s="16" t="str">
        <f t="shared" si="180"/>
        <v/>
      </c>
      <c r="AC356" s="16" t="str">
        <f>IF(Y356="Incluir Cotización",#REF!,"")</f>
        <v/>
      </c>
      <c r="AD356" s="66" t="str">
        <f t="shared" si="181"/>
        <v/>
      </c>
      <c r="AE356" s="42" t="str">
        <f t="shared" si="182"/>
        <v/>
      </c>
      <c r="AF356" s="42" t="str">
        <f t="shared" si="183"/>
        <v/>
      </c>
      <c r="AG356" s="42" t="str">
        <f t="shared" si="184"/>
        <v/>
      </c>
      <c r="AH356" s="42" t="str">
        <f t="shared" si="185"/>
        <v/>
      </c>
      <c r="AI356" s="42" t="str">
        <f t="shared" si="186"/>
        <v/>
      </c>
      <c r="AJ356" s="65">
        <f t="shared" si="187"/>
        <v>0</v>
      </c>
      <c r="AK356" s="74"/>
      <c r="AL356" s="41">
        <f t="shared" si="200"/>
        <v>0</v>
      </c>
      <c r="AM356" s="39">
        <f t="shared" si="201"/>
        <v>0</v>
      </c>
      <c r="AN356" s="40">
        <f t="shared" si="202"/>
        <v>0</v>
      </c>
      <c r="AO356" s="134">
        <f t="shared" si="203"/>
        <v>0</v>
      </c>
      <c r="AP356" s="17"/>
      <c r="AQ356" s="129"/>
      <c r="AR356" s="130">
        <f t="shared" si="188"/>
        <v>0</v>
      </c>
      <c r="AS356" s="134">
        <f t="shared" si="189"/>
        <v>0</v>
      </c>
      <c r="AT356" s="131">
        <f>+IF($I$7="SI",'INPUTS Y LISTAS'!$B$31,0)</f>
        <v>0</v>
      </c>
      <c r="AU356" s="132"/>
      <c r="AV356" s="130">
        <f t="shared" si="190"/>
        <v>0</v>
      </c>
      <c r="AW356" s="134">
        <f t="shared" si="191"/>
        <v>0</v>
      </c>
      <c r="AX356" s="131">
        <f>+IF($I$7="SI",'INPUTS Y LISTAS'!$B$32,0)</f>
        <v>0</v>
      </c>
      <c r="AY356" s="132"/>
      <c r="AZ356" s="130">
        <f t="shared" si="192"/>
        <v>0</v>
      </c>
      <c r="BA356" s="134">
        <f t="shared" si="193"/>
        <v>0</v>
      </c>
      <c r="BB356" s="131">
        <f>+IF($I$7="SI",'INPUTS Y LISTAS'!$B$33,0)</f>
        <v>0</v>
      </c>
      <c r="BC356" s="132"/>
      <c r="BD356" s="130">
        <f t="shared" si="194"/>
        <v>0</v>
      </c>
      <c r="BE356" s="134">
        <f t="shared" si="195"/>
        <v>0</v>
      </c>
      <c r="BF356" s="136">
        <f t="shared" si="196"/>
        <v>0</v>
      </c>
    </row>
    <row r="357" spans="3:58" ht="15.75" outlineLevel="2" x14ac:dyDescent="0.2">
      <c r="C357" s="14">
        <f t="shared" si="197"/>
        <v>343</v>
      </c>
      <c r="D357" s="73"/>
      <c r="E357" s="69"/>
      <c r="F357" s="70"/>
      <c r="G357" s="71"/>
      <c r="H357" s="71"/>
      <c r="I357" s="71"/>
      <c r="J357" s="71"/>
      <c r="K357" s="72"/>
      <c r="L357" s="86"/>
      <c r="M357" s="15" t="str">
        <f>IF(G357="","",IF(L357="SI",G357*(1+'INPUTS Y LISTAS'!$B$15),'Modelo Estadistico'!G357))</f>
        <v/>
      </c>
      <c r="N357" s="15" t="str">
        <f>IF(H357="","",IF(L357="SI",H357*(1+'INPUTS Y LISTAS'!$B$15),'Modelo Estadistico'!H357))</f>
        <v/>
      </c>
      <c r="O357" s="15" t="str">
        <f>IF(I357="","",IF(L357="SI",I357*(1+'INPUTS Y LISTAS'!$B$15),'Modelo Estadistico'!I357))</f>
        <v/>
      </c>
      <c r="P357" s="15" t="str">
        <f>IF(J357="","",IF(L357="SI",J357*(1+'INPUTS Y LISTAS'!$B$15),'Modelo Estadistico'!J357))</f>
        <v/>
      </c>
      <c r="Q357" s="72"/>
      <c r="R357" s="29" t="str">
        <f t="shared" si="172"/>
        <v/>
      </c>
      <c r="S357" s="15" t="str">
        <f t="shared" si="173"/>
        <v/>
      </c>
      <c r="T357" s="15" t="str">
        <f t="shared" si="198"/>
        <v/>
      </c>
      <c r="U357" s="30" t="str">
        <f t="shared" si="199"/>
        <v/>
      </c>
      <c r="V357" s="28" t="str">
        <f t="shared" si="174"/>
        <v/>
      </c>
      <c r="W357" s="16" t="str">
        <f t="shared" si="175"/>
        <v/>
      </c>
      <c r="X357" s="16" t="str">
        <f t="shared" si="176"/>
        <v/>
      </c>
      <c r="Y357" s="16" t="str">
        <f t="shared" si="177"/>
        <v/>
      </c>
      <c r="Z357" s="28" t="str">
        <f t="shared" si="178"/>
        <v/>
      </c>
      <c r="AA357" s="16" t="str">
        <f t="shared" si="179"/>
        <v/>
      </c>
      <c r="AB357" s="16" t="str">
        <f t="shared" si="180"/>
        <v/>
      </c>
      <c r="AC357" s="16" t="str">
        <f>IF(Y357="Incluir Cotización",#REF!,"")</f>
        <v/>
      </c>
      <c r="AD357" s="66" t="str">
        <f t="shared" si="181"/>
        <v/>
      </c>
      <c r="AE357" s="42" t="str">
        <f t="shared" si="182"/>
        <v/>
      </c>
      <c r="AF357" s="42" t="str">
        <f t="shared" si="183"/>
        <v/>
      </c>
      <c r="AG357" s="42" t="str">
        <f t="shared" si="184"/>
        <v/>
      </c>
      <c r="AH357" s="42" t="str">
        <f t="shared" si="185"/>
        <v/>
      </c>
      <c r="AI357" s="42" t="str">
        <f t="shared" si="186"/>
        <v/>
      </c>
      <c r="AJ357" s="65">
        <f t="shared" si="187"/>
        <v>0</v>
      </c>
      <c r="AK357" s="74"/>
      <c r="AL357" s="41">
        <f t="shared" si="200"/>
        <v>0</v>
      </c>
      <c r="AM357" s="39">
        <f t="shared" si="201"/>
        <v>0</v>
      </c>
      <c r="AN357" s="40">
        <f t="shared" si="202"/>
        <v>0</v>
      </c>
      <c r="AO357" s="134">
        <f t="shared" si="203"/>
        <v>0</v>
      </c>
      <c r="AP357" s="17"/>
      <c r="AQ357" s="129"/>
      <c r="AR357" s="130">
        <f t="shared" si="188"/>
        <v>0</v>
      </c>
      <c r="AS357" s="134">
        <f t="shared" si="189"/>
        <v>0</v>
      </c>
      <c r="AT357" s="131">
        <f>+IF($I$7="SI",'INPUTS Y LISTAS'!$B$31,0)</f>
        <v>0</v>
      </c>
      <c r="AU357" s="132"/>
      <c r="AV357" s="130">
        <f t="shared" si="190"/>
        <v>0</v>
      </c>
      <c r="AW357" s="134">
        <f t="shared" si="191"/>
        <v>0</v>
      </c>
      <c r="AX357" s="131">
        <f>+IF($I$7="SI",'INPUTS Y LISTAS'!$B$32,0)</f>
        <v>0</v>
      </c>
      <c r="AY357" s="132"/>
      <c r="AZ357" s="130">
        <f t="shared" si="192"/>
        <v>0</v>
      </c>
      <c r="BA357" s="134">
        <f t="shared" si="193"/>
        <v>0</v>
      </c>
      <c r="BB357" s="131">
        <f>+IF($I$7="SI",'INPUTS Y LISTAS'!$B$33,0)</f>
        <v>0</v>
      </c>
      <c r="BC357" s="132"/>
      <c r="BD357" s="130">
        <f t="shared" si="194"/>
        <v>0</v>
      </c>
      <c r="BE357" s="134">
        <f t="shared" si="195"/>
        <v>0</v>
      </c>
      <c r="BF357" s="136">
        <f t="shared" si="196"/>
        <v>0</v>
      </c>
    </row>
    <row r="358" spans="3:58" ht="15.75" outlineLevel="2" x14ac:dyDescent="0.2">
      <c r="C358" s="14">
        <f t="shared" si="197"/>
        <v>344</v>
      </c>
      <c r="D358" s="73"/>
      <c r="E358" s="69"/>
      <c r="F358" s="70"/>
      <c r="G358" s="71"/>
      <c r="H358" s="71"/>
      <c r="I358" s="71"/>
      <c r="J358" s="71"/>
      <c r="K358" s="72"/>
      <c r="L358" s="86"/>
      <c r="M358" s="15" t="str">
        <f>IF(G358="","",IF(L358="SI",G358*(1+'INPUTS Y LISTAS'!$B$15),'Modelo Estadistico'!G358))</f>
        <v/>
      </c>
      <c r="N358" s="15" t="str">
        <f>IF(H358="","",IF(L358="SI",H358*(1+'INPUTS Y LISTAS'!$B$15),'Modelo Estadistico'!H358))</f>
        <v/>
      </c>
      <c r="O358" s="15" t="str">
        <f>IF(I358="","",IF(L358="SI",I358*(1+'INPUTS Y LISTAS'!$B$15),'Modelo Estadistico'!I358))</f>
        <v/>
      </c>
      <c r="P358" s="15" t="str">
        <f>IF(J358="","",IF(L358="SI",J358*(1+'INPUTS Y LISTAS'!$B$15),'Modelo Estadistico'!J358))</f>
        <v/>
      </c>
      <c r="Q358" s="72"/>
      <c r="R358" s="29" t="str">
        <f t="shared" si="172"/>
        <v/>
      </c>
      <c r="S358" s="15" t="str">
        <f t="shared" si="173"/>
        <v/>
      </c>
      <c r="T358" s="15" t="str">
        <f t="shared" si="198"/>
        <v/>
      </c>
      <c r="U358" s="30" t="str">
        <f t="shared" si="199"/>
        <v/>
      </c>
      <c r="V358" s="28" t="str">
        <f t="shared" si="174"/>
        <v/>
      </c>
      <c r="W358" s="16" t="str">
        <f t="shared" si="175"/>
        <v/>
      </c>
      <c r="X358" s="16" t="str">
        <f t="shared" si="176"/>
        <v/>
      </c>
      <c r="Y358" s="16" t="str">
        <f t="shared" si="177"/>
        <v/>
      </c>
      <c r="Z358" s="28" t="str">
        <f t="shared" si="178"/>
        <v/>
      </c>
      <c r="AA358" s="16" t="str">
        <f t="shared" si="179"/>
        <v/>
      </c>
      <c r="AB358" s="16" t="str">
        <f t="shared" si="180"/>
        <v/>
      </c>
      <c r="AC358" s="16" t="str">
        <f>IF(Y358="Incluir Cotización",#REF!,"")</f>
        <v/>
      </c>
      <c r="AD358" s="66" t="str">
        <f t="shared" si="181"/>
        <v/>
      </c>
      <c r="AE358" s="42" t="str">
        <f t="shared" si="182"/>
        <v/>
      </c>
      <c r="AF358" s="42" t="str">
        <f t="shared" si="183"/>
        <v/>
      </c>
      <c r="AG358" s="42" t="str">
        <f t="shared" si="184"/>
        <v/>
      </c>
      <c r="AH358" s="42" t="str">
        <f t="shared" si="185"/>
        <v/>
      </c>
      <c r="AI358" s="42" t="str">
        <f t="shared" si="186"/>
        <v/>
      </c>
      <c r="AJ358" s="65">
        <f t="shared" si="187"/>
        <v>0</v>
      </c>
      <c r="AK358" s="74"/>
      <c r="AL358" s="41">
        <f t="shared" si="200"/>
        <v>0</v>
      </c>
      <c r="AM358" s="39">
        <f t="shared" si="201"/>
        <v>0</v>
      </c>
      <c r="AN358" s="40">
        <f t="shared" si="202"/>
        <v>0</v>
      </c>
      <c r="AO358" s="134">
        <f t="shared" si="203"/>
        <v>0</v>
      </c>
      <c r="AP358" s="17"/>
      <c r="AQ358" s="129"/>
      <c r="AR358" s="130">
        <f t="shared" si="188"/>
        <v>0</v>
      </c>
      <c r="AS358" s="134">
        <f t="shared" si="189"/>
        <v>0</v>
      </c>
      <c r="AT358" s="131">
        <f>+IF($I$7="SI",'INPUTS Y LISTAS'!$B$31,0)</f>
        <v>0</v>
      </c>
      <c r="AU358" s="132"/>
      <c r="AV358" s="130">
        <f t="shared" si="190"/>
        <v>0</v>
      </c>
      <c r="AW358" s="134">
        <f t="shared" si="191"/>
        <v>0</v>
      </c>
      <c r="AX358" s="131">
        <f>+IF($I$7="SI",'INPUTS Y LISTAS'!$B$32,0)</f>
        <v>0</v>
      </c>
      <c r="AY358" s="132"/>
      <c r="AZ358" s="130">
        <f t="shared" si="192"/>
        <v>0</v>
      </c>
      <c r="BA358" s="134">
        <f t="shared" si="193"/>
        <v>0</v>
      </c>
      <c r="BB358" s="131">
        <f>+IF($I$7="SI",'INPUTS Y LISTAS'!$B$33,0)</f>
        <v>0</v>
      </c>
      <c r="BC358" s="132"/>
      <c r="BD358" s="130">
        <f t="shared" si="194"/>
        <v>0</v>
      </c>
      <c r="BE358" s="134">
        <f t="shared" si="195"/>
        <v>0</v>
      </c>
      <c r="BF358" s="136">
        <f t="shared" si="196"/>
        <v>0</v>
      </c>
    </row>
    <row r="359" spans="3:58" ht="15.75" outlineLevel="2" x14ac:dyDescent="0.2">
      <c r="C359" s="14">
        <f t="shared" si="197"/>
        <v>345</v>
      </c>
      <c r="D359" s="73"/>
      <c r="E359" s="69"/>
      <c r="F359" s="70"/>
      <c r="G359" s="71"/>
      <c r="H359" s="71"/>
      <c r="I359" s="71"/>
      <c r="J359" s="71"/>
      <c r="K359" s="72"/>
      <c r="L359" s="86"/>
      <c r="M359" s="15" t="str">
        <f>IF(G359="","",IF(L359="SI",G359*(1+'INPUTS Y LISTAS'!$B$15),'Modelo Estadistico'!G359))</f>
        <v/>
      </c>
      <c r="N359" s="15" t="str">
        <f>IF(H359="","",IF(L359="SI",H359*(1+'INPUTS Y LISTAS'!$B$15),'Modelo Estadistico'!H359))</f>
        <v/>
      </c>
      <c r="O359" s="15" t="str">
        <f>IF(I359="","",IF(L359="SI",I359*(1+'INPUTS Y LISTAS'!$B$15),'Modelo Estadistico'!I359))</f>
        <v/>
      </c>
      <c r="P359" s="15" t="str">
        <f>IF(J359="","",IF(L359="SI",J359*(1+'INPUTS Y LISTAS'!$B$15),'Modelo Estadistico'!J359))</f>
        <v/>
      </c>
      <c r="Q359" s="72"/>
      <c r="R359" s="29" t="str">
        <f t="shared" si="172"/>
        <v/>
      </c>
      <c r="S359" s="15" t="str">
        <f t="shared" si="173"/>
        <v/>
      </c>
      <c r="T359" s="15" t="str">
        <f t="shared" si="198"/>
        <v/>
      </c>
      <c r="U359" s="30" t="str">
        <f t="shared" si="199"/>
        <v/>
      </c>
      <c r="V359" s="28" t="str">
        <f t="shared" si="174"/>
        <v/>
      </c>
      <c r="W359" s="16" t="str">
        <f t="shared" si="175"/>
        <v/>
      </c>
      <c r="X359" s="16" t="str">
        <f t="shared" si="176"/>
        <v/>
      </c>
      <c r="Y359" s="16" t="str">
        <f t="shared" si="177"/>
        <v/>
      </c>
      <c r="Z359" s="28" t="str">
        <f t="shared" si="178"/>
        <v/>
      </c>
      <c r="AA359" s="16" t="str">
        <f t="shared" si="179"/>
        <v/>
      </c>
      <c r="AB359" s="16" t="str">
        <f t="shared" si="180"/>
        <v/>
      </c>
      <c r="AC359" s="16" t="str">
        <f>IF(Y359="Incluir Cotización",#REF!,"")</f>
        <v/>
      </c>
      <c r="AD359" s="66" t="str">
        <f t="shared" si="181"/>
        <v/>
      </c>
      <c r="AE359" s="42" t="str">
        <f t="shared" si="182"/>
        <v/>
      </c>
      <c r="AF359" s="42" t="str">
        <f t="shared" si="183"/>
        <v/>
      </c>
      <c r="AG359" s="42" t="str">
        <f t="shared" si="184"/>
        <v/>
      </c>
      <c r="AH359" s="42" t="str">
        <f t="shared" si="185"/>
        <v/>
      </c>
      <c r="AI359" s="42" t="str">
        <f t="shared" si="186"/>
        <v/>
      </c>
      <c r="AJ359" s="65">
        <f t="shared" si="187"/>
        <v>0</v>
      </c>
      <c r="AK359" s="74"/>
      <c r="AL359" s="41">
        <f t="shared" si="200"/>
        <v>0</v>
      </c>
      <c r="AM359" s="39">
        <f t="shared" si="201"/>
        <v>0</v>
      </c>
      <c r="AN359" s="40">
        <f t="shared" si="202"/>
        <v>0</v>
      </c>
      <c r="AO359" s="134">
        <f t="shared" si="203"/>
        <v>0</v>
      </c>
      <c r="AP359" s="17"/>
      <c r="AQ359" s="129"/>
      <c r="AR359" s="130">
        <f t="shared" si="188"/>
        <v>0</v>
      </c>
      <c r="AS359" s="134">
        <f t="shared" si="189"/>
        <v>0</v>
      </c>
      <c r="AT359" s="131">
        <f>+IF($I$7="SI",'INPUTS Y LISTAS'!$B$31,0)</f>
        <v>0</v>
      </c>
      <c r="AU359" s="132"/>
      <c r="AV359" s="130">
        <f t="shared" si="190"/>
        <v>0</v>
      </c>
      <c r="AW359" s="134">
        <f t="shared" si="191"/>
        <v>0</v>
      </c>
      <c r="AX359" s="131">
        <f>+IF($I$7="SI",'INPUTS Y LISTAS'!$B$32,0)</f>
        <v>0</v>
      </c>
      <c r="AY359" s="132"/>
      <c r="AZ359" s="130">
        <f t="shared" si="192"/>
        <v>0</v>
      </c>
      <c r="BA359" s="134">
        <f t="shared" si="193"/>
        <v>0</v>
      </c>
      <c r="BB359" s="131">
        <f>+IF($I$7="SI",'INPUTS Y LISTAS'!$B$33,0)</f>
        <v>0</v>
      </c>
      <c r="BC359" s="132"/>
      <c r="BD359" s="130">
        <f t="shared" si="194"/>
        <v>0</v>
      </c>
      <c r="BE359" s="134">
        <f t="shared" si="195"/>
        <v>0</v>
      </c>
      <c r="BF359" s="136">
        <f t="shared" si="196"/>
        <v>0</v>
      </c>
    </row>
    <row r="360" spans="3:58" ht="15.75" outlineLevel="2" x14ac:dyDescent="0.2">
      <c r="C360" s="14">
        <f t="shared" si="197"/>
        <v>346</v>
      </c>
      <c r="D360" s="73"/>
      <c r="E360" s="69"/>
      <c r="F360" s="70"/>
      <c r="G360" s="71"/>
      <c r="H360" s="71"/>
      <c r="I360" s="71"/>
      <c r="J360" s="71"/>
      <c r="K360" s="72"/>
      <c r="L360" s="86"/>
      <c r="M360" s="15" t="str">
        <f>IF(G360="","",IF(L360="SI",G360*(1+'INPUTS Y LISTAS'!$B$15),'Modelo Estadistico'!G360))</f>
        <v/>
      </c>
      <c r="N360" s="15" t="str">
        <f>IF(H360="","",IF(L360="SI",H360*(1+'INPUTS Y LISTAS'!$B$15),'Modelo Estadistico'!H360))</f>
        <v/>
      </c>
      <c r="O360" s="15" t="str">
        <f>IF(I360="","",IF(L360="SI",I360*(1+'INPUTS Y LISTAS'!$B$15),'Modelo Estadistico'!I360))</f>
        <v/>
      </c>
      <c r="P360" s="15" t="str">
        <f>IF(J360="","",IF(L360="SI",J360*(1+'INPUTS Y LISTAS'!$B$15),'Modelo Estadistico'!J360))</f>
        <v/>
      </c>
      <c r="Q360" s="72"/>
      <c r="R360" s="29" t="str">
        <f t="shared" si="172"/>
        <v/>
      </c>
      <c r="S360" s="15" t="str">
        <f t="shared" si="173"/>
        <v/>
      </c>
      <c r="T360" s="15" t="str">
        <f t="shared" si="198"/>
        <v/>
      </c>
      <c r="U360" s="30" t="str">
        <f t="shared" si="199"/>
        <v/>
      </c>
      <c r="V360" s="28" t="str">
        <f t="shared" si="174"/>
        <v/>
      </c>
      <c r="W360" s="16" t="str">
        <f t="shared" si="175"/>
        <v/>
      </c>
      <c r="X360" s="16" t="str">
        <f t="shared" si="176"/>
        <v/>
      </c>
      <c r="Y360" s="16" t="str">
        <f t="shared" si="177"/>
        <v/>
      </c>
      <c r="Z360" s="28" t="str">
        <f t="shared" si="178"/>
        <v/>
      </c>
      <c r="AA360" s="16" t="str">
        <f t="shared" si="179"/>
        <v/>
      </c>
      <c r="AB360" s="16" t="str">
        <f t="shared" si="180"/>
        <v/>
      </c>
      <c r="AC360" s="16" t="str">
        <f>IF(Y360="Incluir Cotización",#REF!,"")</f>
        <v/>
      </c>
      <c r="AD360" s="66" t="str">
        <f t="shared" si="181"/>
        <v/>
      </c>
      <c r="AE360" s="42" t="str">
        <f t="shared" si="182"/>
        <v/>
      </c>
      <c r="AF360" s="42" t="str">
        <f t="shared" si="183"/>
        <v/>
      </c>
      <c r="AG360" s="42" t="str">
        <f t="shared" si="184"/>
        <v/>
      </c>
      <c r="AH360" s="42" t="str">
        <f t="shared" si="185"/>
        <v/>
      </c>
      <c r="AI360" s="42" t="str">
        <f t="shared" si="186"/>
        <v/>
      </c>
      <c r="AJ360" s="65">
        <f t="shared" si="187"/>
        <v>0</v>
      </c>
      <c r="AK360" s="74"/>
      <c r="AL360" s="41">
        <f t="shared" si="200"/>
        <v>0</v>
      </c>
      <c r="AM360" s="39">
        <f t="shared" si="201"/>
        <v>0</v>
      </c>
      <c r="AN360" s="40">
        <f t="shared" si="202"/>
        <v>0</v>
      </c>
      <c r="AO360" s="134">
        <f t="shared" si="203"/>
        <v>0</v>
      </c>
      <c r="AP360" s="17"/>
      <c r="AQ360" s="129"/>
      <c r="AR360" s="130">
        <f t="shared" si="188"/>
        <v>0</v>
      </c>
      <c r="AS360" s="134">
        <f t="shared" si="189"/>
        <v>0</v>
      </c>
      <c r="AT360" s="131">
        <f>+IF($I$7="SI",'INPUTS Y LISTAS'!$B$31,0)</f>
        <v>0</v>
      </c>
      <c r="AU360" s="132"/>
      <c r="AV360" s="130">
        <f t="shared" si="190"/>
        <v>0</v>
      </c>
      <c r="AW360" s="134">
        <f t="shared" si="191"/>
        <v>0</v>
      </c>
      <c r="AX360" s="131">
        <f>+IF($I$7="SI",'INPUTS Y LISTAS'!$B$32,0)</f>
        <v>0</v>
      </c>
      <c r="AY360" s="132"/>
      <c r="AZ360" s="130">
        <f t="shared" si="192"/>
        <v>0</v>
      </c>
      <c r="BA360" s="134">
        <f t="shared" si="193"/>
        <v>0</v>
      </c>
      <c r="BB360" s="131">
        <f>+IF($I$7="SI",'INPUTS Y LISTAS'!$B$33,0)</f>
        <v>0</v>
      </c>
      <c r="BC360" s="132"/>
      <c r="BD360" s="130">
        <f t="shared" si="194"/>
        <v>0</v>
      </c>
      <c r="BE360" s="134">
        <f t="shared" si="195"/>
        <v>0</v>
      </c>
      <c r="BF360" s="136">
        <f t="shared" si="196"/>
        <v>0</v>
      </c>
    </row>
    <row r="361" spans="3:58" ht="15.75" outlineLevel="2" x14ac:dyDescent="0.2">
      <c r="C361" s="14">
        <f t="shared" si="197"/>
        <v>347</v>
      </c>
      <c r="D361" s="73"/>
      <c r="E361" s="69"/>
      <c r="F361" s="70"/>
      <c r="G361" s="71"/>
      <c r="H361" s="71"/>
      <c r="I361" s="71"/>
      <c r="J361" s="71"/>
      <c r="K361" s="72"/>
      <c r="L361" s="86"/>
      <c r="M361" s="15" t="str">
        <f>IF(G361="","",IF(L361="SI",G361*(1+'INPUTS Y LISTAS'!$B$15),'Modelo Estadistico'!G361))</f>
        <v/>
      </c>
      <c r="N361" s="15" t="str">
        <f>IF(H361="","",IF(L361="SI",H361*(1+'INPUTS Y LISTAS'!$B$15),'Modelo Estadistico'!H361))</f>
        <v/>
      </c>
      <c r="O361" s="15" t="str">
        <f>IF(I361="","",IF(L361="SI",I361*(1+'INPUTS Y LISTAS'!$B$15),'Modelo Estadistico'!I361))</f>
        <v/>
      </c>
      <c r="P361" s="15" t="str">
        <f>IF(J361="","",IF(L361="SI",J361*(1+'INPUTS Y LISTAS'!$B$15),'Modelo Estadistico'!J361))</f>
        <v/>
      </c>
      <c r="Q361" s="72"/>
      <c r="R361" s="29" t="str">
        <f t="shared" si="172"/>
        <v/>
      </c>
      <c r="S361" s="15" t="str">
        <f t="shared" si="173"/>
        <v/>
      </c>
      <c r="T361" s="15" t="str">
        <f t="shared" si="198"/>
        <v/>
      </c>
      <c r="U361" s="30" t="str">
        <f t="shared" si="199"/>
        <v/>
      </c>
      <c r="V361" s="28" t="str">
        <f t="shared" si="174"/>
        <v/>
      </c>
      <c r="W361" s="16" t="str">
        <f t="shared" si="175"/>
        <v/>
      </c>
      <c r="X361" s="16" t="str">
        <f t="shared" si="176"/>
        <v/>
      </c>
      <c r="Y361" s="16" t="str">
        <f t="shared" si="177"/>
        <v/>
      </c>
      <c r="Z361" s="28" t="str">
        <f t="shared" si="178"/>
        <v/>
      </c>
      <c r="AA361" s="16" t="str">
        <f t="shared" si="179"/>
        <v/>
      </c>
      <c r="AB361" s="16" t="str">
        <f t="shared" si="180"/>
        <v/>
      </c>
      <c r="AC361" s="16" t="str">
        <f>IF(Y361="Incluir Cotización",#REF!,"")</f>
        <v/>
      </c>
      <c r="AD361" s="66" t="str">
        <f t="shared" si="181"/>
        <v/>
      </c>
      <c r="AE361" s="42" t="str">
        <f t="shared" si="182"/>
        <v/>
      </c>
      <c r="AF361" s="42" t="str">
        <f t="shared" si="183"/>
        <v/>
      </c>
      <c r="AG361" s="42" t="str">
        <f t="shared" si="184"/>
        <v/>
      </c>
      <c r="AH361" s="42" t="str">
        <f t="shared" si="185"/>
        <v/>
      </c>
      <c r="AI361" s="42" t="str">
        <f t="shared" si="186"/>
        <v/>
      </c>
      <c r="AJ361" s="65">
        <f t="shared" si="187"/>
        <v>0</v>
      </c>
      <c r="AK361" s="74"/>
      <c r="AL361" s="41">
        <f t="shared" si="200"/>
        <v>0</v>
      </c>
      <c r="AM361" s="39">
        <f t="shared" si="201"/>
        <v>0</v>
      </c>
      <c r="AN361" s="40">
        <f t="shared" si="202"/>
        <v>0</v>
      </c>
      <c r="AO361" s="134">
        <f t="shared" si="203"/>
        <v>0</v>
      </c>
      <c r="AP361" s="17"/>
      <c r="AQ361" s="129"/>
      <c r="AR361" s="130">
        <f t="shared" si="188"/>
        <v>0</v>
      </c>
      <c r="AS361" s="134">
        <f t="shared" si="189"/>
        <v>0</v>
      </c>
      <c r="AT361" s="131">
        <f>+IF($I$7="SI",'INPUTS Y LISTAS'!$B$31,0)</f>
        <v>0</v>
      </c>
      <c r="AU361" s="132"/>
      <c r="AV361" s="130">
        <f t="shared" si="190"/>
        <v>0</v>
      </c>
      <c r="AW361" s="134">
        <f t="shared" si="191"/>
        <v>0</v>
      </c>
      <c r="AX361" s="131">
        <f>+IF($I$7="SI",'INPUTS Y LISTAS'!$B$32,0)</f>
        <v>0</v>
      </c>
      <c r="AY361" s="132"/>
      <c r="AZ361" s="130">
        <f t="shared" si="192"/>
        <v>0</v>
      </c>
      <c r="BA361" s="134">
        <f t="shared" si="193"/>
        <v>0</v>
      </c>
      <c r="BB361" s="131">
        <f>+IF($I$7="SI",'INPUTS Y LISTAS'!$B$33,0)</f>
        <v>0</v>
      </c>
      <c r="BC361" s="132"/>
      <c r="BD361" s="130">
        <f t="shared" si="194"/>
        <v>0</v>
      </c>
      <c r="BE361" s="134">
        <f t="shared" si="195"/>
        <v>0</v>
      </c>
      <c r="BF361" s="136">
        <f t="shared" si="196"/>
        <v>0</v>
      </c>
    </row>
    <row r="362" spans="3:58" ht="15.75" outlineLevel="2" x14ac:dyDescent="0.2">
      <c r="C362" s="14">
        <f t="shared" si="197"/>
        <v>348</v>
      </c>
      <c r="D362" s="73"/>
      <c r="E362" s="69"/>
      <c r="F362" s="70"/>
      <c r="G362" s="71"/>
      <c r="H362" s="71"/>
      <c r="I362" s="71"/>
      <c r="J362" s="71"/>
      <c r="K362" s="72"/>
      <c r="L362" s="86"/>
      <c r="M362" s="15" t="str">
        <f>IF(G362="","",IF(L362="SI",G362*(1+'INPUTS Y LISTAS'!$B$15),'Modelo Estadistico'!G362))</f>
        <v/>
      </c>
      <c r="N362" s="15" t="str">
        <f>IF(H362="","",IF(L362="SI",H362*(1+'INPUTS Y LISTAS'!$B$15),'Modelo Estadistico'!H362))</f>
        <v/>
      </c>
      <c r="O362" s="15" t="str">
        <f>IF(I362="","",IF(L362="SI",I362*(1+'INPUTS Y LISTAS'!$B$15),'Modelo Estadistico'!I362))</f>
        <v/>
      </c>
      <c r="P362" s="15" t="str">
        <f>IF(J362="","",IF(L362="SI",J362*(1+'INPUTS Y LISTAS'!$B$15),'Modelo Estadistico'!J362))</f>
        <v/>
      </c>
      <c r="Q362" s="72"/>
      <c r="R362" s="29" t="str">
        <f t="shared" si="172"/>
        <v/>
      </c>
      <c r="S362" s="15" t="str">
        <f t="shared" si="173"/>
        <v/>
      </c>
      <c r="T362" s="15" t="str">
        <f t="shared" si="198"/>
        <v/>
      </c>
      <c r="U362" s="30" t="str">
        <f t="shared" si="199"/>
        <v/>
      </c>
      <c r="V362" s="28" t="str">
        <f t="shared" si="174"/>
        <v/>
      </c>
      <c r="W362" s="16" t="str">
        <f t="shared" si="175"/>
        <v/>
      </c>
      <c r="X362" s="16" t="str">
        <f t="shared" si="176"/>
        <v/>
      </c>
      <c r="Y362" s="16" t="str">
        <f t="shared" si="177"/>
        <v/>
      </c>
      <c r="Z362" s="28" t="str">
        <f t="shared" si="178"/>
        <v/>
      </c>
      <c r="AA362" s="16" t="str">
        <f t="shared" si="179"/>
        <v/>
      </c>
      <c r="AB362" s="16" t="str">
        <f t="shared" si="180"/>
        <v/>
      </c>
      <c r="AC362" s="16" t="str">
        <f>IF(Y362="Incluir Cotización",#REF!,"")</f>
        <v/>
      </c>
      <c r="AD362" s="66" t="str">
        <f t="shared" si="181"/>
        <v/>
      </c>
      <c r="AE362" s="42" t="str">
        <f t="shared" si="182"/>
        <v/>
      </c>
      <c r="AF362" s="42" t="str">
        <f t="shared" si="183"/>
        <v/>
      </c>
      <c r="AG362" s="42" t="str">
        <f t="shared" si="184"/>
        <v/>
      </c>
      <c r="AH362" s="42" t="str">
        <f t="shared" si="185"/>
        <v/>
      </c>
      <c r="AI362" s="42" t="str">
        <f t="shared" si="186"/>
        <v/>
      </c>
      <c r="AJ362" s="65">
        <f t="shared" si="187"/>
        <v>0</v>
      </c>
      <c r="AK362" s="74"/>
      <c r="AL362" s="41">
        <f t="shared" si="200"/>
        <v>0</v>
      </c>
      <c r="AM362" s="39">
        <f t="shared" si="201"/>
        <v>0</v>
      </c>
      <c r="AN362" s="40">
        <f t="shared" si="202"/>
        <v>0</v>
      </c>
      <c r="AO362" s="134">
        <f t="shared" si="203"/>
        <v>0</v>
      </c>
      <c r="AP362" s="17"/>
      <c r="AQ362" s="129"/>
      <c r="AR362" s="130">
        <f t="shared" si="188"/>
        <v>0</v>
      </c>
      <c r="AS362" s="134">
        <f t="shared" si="189"/>
        <v>0</v>
      </c>
      <c r="AT362" s="131">
        <f>+IF($I$7="SI",'INPUTS Y LISTAS'!$B$31,0)</f>
        <v>0</v>
      </c>
      <c r="AU362" s="132"/>
      <c r="AV362" s="130">
        <f t="shared" si="190"/>
        <v>0</v>
      </c>
      <c r="AW362" s="134">
        <f t="shared" si="191"/>
        <v>0</v>
      </c>
      <c r="AX362" s="131">
        <f>+IF($I$7="SI",'INPUTS Y LISTAS'!$B$32,0)</f>
        <v>0</v>
      </c>
      <c r="AY362" s="132"/>
      <c r="AZ362" s="130">
        <f t="shared" si="192"/>
        <v>0</v>
      </c>
      <c r="BA362" s="134">
        <f t="shared" si="193"/>
        <v>0</v>
      </c>
      <c r="BB362" s="131">
        <f>+IF($I$7="SI",'INPUTS Y LISTAS'!$B$33,0)</f>
        <v>0</v>
      </c>
      <c r="BC362" s="132"/>
      <c r="BD362" s="130">
        <f t="shared" si="194"/>
        <v>0</v>
      </c>
      <c r="BE362" s="134">
        <f t="shared" si="195"/>
        <v>0</v>
      </c>
      <c r="BF362" s="136">
        <f t="shared" si="196"/>
        <v>0</v>
      </c>
    </row>
    <row r="363" spans="3:58" ht="15.75" outlineLevel="2" x14ac:dyDescent="0.2">
      <c r="C363" s="14">
        <f t="shared" si="197"/>
        <v>349</v>
      </c>
      <c r="D363" s="73"/>
      <c r="E363" s="69"/>
      <c r="F363" s="70"/>
      <c r="G363" s="71"/>
      <c r="H363" s="71"/>
      <c r="I363" s="71"/>
      <c r="J363" s="71"/>
      <c r="K363" s="72"/>
      <c r="L363" s="86"/>
      <c r="M363" s="15" t="str">
        <f>IF(G363="","",IF(L363="SI",G363*(1+'INPUTS Y LISTAS'!$B$15),'Modelo Estadistico'!G363))</f>
        <v/>
      </c>
      <c r="N363" s="15" t="str">
        <f>IF(H363="","",IF(L363="SI",H363*(1+'INPUTS Y LISTAS'!$B$15),'Modelo Estadistico'!H363))</f>
        <v/>
      </c>
      <c r="O363" s="15" t="str">
        <f>IF(I363="","",IF(L363="SI",I363*(1+'INPUTS Y LISTAS'!$B$15),'Modelo Estadistico'!I363))</f>
        <v/>
      </c>
      <c r="P363" s="15" t="str">
        <f>IF(J363="","",IF(L363="SI",J363*(1+'INPUTS Y LISTAS'!$B$15),'Modelo Estadistico'!J363))</f>
        <v/>
      </c>
      <c r="Q363" s="72"/>
      <c r="R363" s="29" t="str">
        <f t="shared" si="172"/>
        <v/>
      </c>
      <c r="S363" s="15" t="str">
        <f t="shared" si="173"/>
        <v/>
      </c>
      <c r="T363" s="15" t="str">
        <f t="shared" si="198"/>
        <v/>
      </c>
      <c r="U363" s="30" t="str">
        <f t="shared" si="199"/>
        <v/>
      </c>
      <c r="V363" s="28" t="str">
        <f t="shared" si="174"/>
        <v/>
      </c>
      <c r="W363" s="16" t="str">
        <f t="shared" si="175"/>
        <v/>
      </c>
      <c r="X363" s="16" t="str">
        <f t="shared" si="176"/>
        <v/>
      </c>
      <c r="Y363" s="16" t="str">
        <f t="shared" si="177"/>
        <v/>
      </c>
      <c r="Z363" s="28" t="str">
        <f t="shared" si="178"/>
        <v/>
      </c>
      <c r="AA363" s="16" t="str">
        <f t="shared" si="179"/>
        <v/>
      </c>
      <c r="AB363" s="16" t="str">
        <f t="shared" si="180"/>
        <v/>
      </c>
      <c r="AC363" s="16" t="str">
        <f>IF(Y363="Incluir Cotización",#REF!,"")</f>
        <v/>
      </c>
      <c r="AD363" s="66" t="str">
        <f t="shared" si="181"/>
        <v/>
      </c>
      <c r="AE363" s="42" t="str">
        <f t="shared" si="182"/>
        <v/>
      </c>
      <c r="AF363" s="42" t="str">
        <f t="shared" si="183"/>
        <v/>
      </c>
      <c r="AG363" s="42" t="str">
        <f t="shared" si="184"/>
        <v/>
      </c>
      <c r="AH363" s="42" t="str">
        <f t="shared" si="185"/>
        <v/>
      </c>
      <c r="AI363" s="42" t="str">
        <f t="shared" si="186"/>
        <v/>
      </c>
      <c r="AJ363" s="65">
        <f t="shared" si="187"/>
        <v>0</v>
      </c>
      <c r="AK363" s="74"/>
      <c r="AL363" s="41">
        <f t="shared" si="200"/>
        <v>0</v>
      </c>
      <c r="AM363" s="39">
        <f t="shared" si="201"/>
        <v>0</v>
      </c>
      <c r="AN363" s="40">
        <f t="shared" si="202"/>
        <v>0</v>
      </c>
      <c r="AO363" s="134">
        <f t="shared" si="203"/>
        <v>0</v>
      </c>
      <c r="AP363" s="17"/>
      <c r="AQ363" s="129"/>
      <c r="AR363" s="130">
        <f t="shared" si="188"/>
        <v>0</v>
      </c>
      <c r="AS363" s="134">
        <f t="shared" si="189"/>
        <v>0</v>
      </c>
      <c r="AT363" s="131">
        <f>+IF($I$7="SI",'INPUTS Y LISTAS'!$B$31,0)</f>
        <v>0</v>
      </c>
      <c r="AU363" s="132"/>
      <c r="AV363" s="130">
        <f t="shared" si="190"/>
        <v>0</v>
      </c>
      <c r="AW363" s="134">
        <f t="shared" si="191"/>
        <v>0</v>
      </c>
      <c r="AX363" s="131">
        <f>+IF($I$7="SI",'INPUTS Y LISTAS'!$B$32,0)</f>
        <v>0</v>
      </c>
      <c r="AY363" s="132"/>
      <c r="AZ363" s="130">
        <f t="shared" si="192"/>
        <v>0</v>
      </c>
      <c r="BA363" s="134">
        <f t="shared" si="193"/>
        <v>0</v>
      </c>
      <c r="BB363" s="131">
        <f>+IF($I$7="SI",'INPUTS Y LISTAS'!$B$33,0)</f>
        <v>0</v>
      </c>
      <c r="BC363" s="132"/>
      <c r="BD363" s="130">
        <f t="shared" si="194"/>
        <v>0</v>
      </c>
      <c r="BE363" s="134">
        <f t="shared" si="195"/>
        <v>0</v>
      </c>
      <c r="BF363" s="136">
        <f t="shared" si="196"/>
        <v>0</v>
      </c>
    </row>
    <row r="364" spans="3:58" ht="15.75" outlineLevel="2" x14ac:dyDescent="0.2">
      <c r="C364" s="14">
        <f t="shared" si="197"/>
        <v>350</v>
      </c>
      <c r="D364" s="73"/>
      <c r="E364" s="69"/>
      <c r="F364" s="70"/>
      <c r="G364" s="71"/>
      <c r="H364" s="71"/>
      <c r="I364" s="71"/>
      <c r="J364" s="71"/>
      <c r="K364" s="72"/>
      <c r="L364" s="86"/>
      <c r="M364" s="15" t="str">
        <f>IF(G364="","",IF(L364="SI",G364*(1+'INPUTS Y LISTAS'!$B$15),'Modelo Estadistico'!G364))</f>
        <v/>
      </c>
      <c r="N364" s="15" t="str">
        <f>IF(H364="","",IF(L364="SI",H364*(1+'INPUTS Y LISTAS'!$B$15),'Modelo Estadistico'!H364))</f>
        <v/>
      </c>
      <c r="O364" s="15" t="str">
        <f>IF(I364="","",IF(L364="SI",I364*(1+'INPUTS Y LISTAS'!$B$15),'Modelo Estadistico'!I364))</f>
        <v/>
      </c>
      <c r="P364" s="15" t="str">
        <f>IF(J364="","",IF(L364="SI",J364*(1+'INPUTS Y LISTAS'!$B$15),'Modelo Estadistico'!J364))</f>
        <v/>
      </c>
      <c r="Q364" s="72"/>
      <c r="R364" s="29" t="str">
        <f t="shared" si="172"/>
        <v/>
      </c>
      <c r="S364" s="15" t="str">
        <f t="shared" si="173"/>
        <v/>
      </c>
      <c r="T364" s="15" t="str">
        <f t="shared" si="198"/>
        <v/>
      </c>
      <c r="U364" s="30" t="str">
        <f t="shared" si="199"/>
        <v/>
      </c>
      <c r="V364" s="28" t="str">
        <f t="shared" si="174"/>
        <v/>
      </c>
      <c r="W364" s="16" t="str">
        <f t="shared" si="175"/>
        <v/>
      </c>
      <c r="X364" s="16" t="str">
        <f t="shared" si="176"/>
        <v/>
      </c>
      <c r="Y364" s="16" t="str">
        <f t="shared" si="177"/>
        <v/>
      </c>
      <c r="Z364" s="28" t="str">
        <f t="shared" si="178"/>
        <v/>
      </c>
      <c r="AA364" s="16" t="str">
        <f t="shared" si="179"/>
        <v/>
      </c>
      <c r="AB364" s="16" t="str">
        <f t="shared" si="180"/>
        <v/>
      </c>
      <c r="AC364" s="16" t="str">
        <f>IF(Y364="Incluir Cotización",#REF!,"")</f>
        <v/>
      </c>
      <c r="AD364" s="66" t="str">
        <f t="shared" si="181"/>
        <v/>
      </c>
      <c r="AE364" s="42" t="str">
        <f t="shared" si="182"/>
        <v/>
      </c>
      <c r="AF364" s="42" t="str">
        <f t="shared" si="183"/>
        <v/>
      </c>
      <c r="AG364" s="42" t="str">
        <f t="shared" si="184"/>
        <v/>
      </c>
      <c r="AH364" s="42" t="str">
        <f t="shared" si="185"/>
        <v/>
      </c>
      <c r="AI364" s="42" t="str">
        <f t="shared" si="186"/>
        <v/>
      </c>
      <c r="AJ364" s="65">
        <f t="shared" si="187"/>
        <v>0</v>
      </c>
      <c r="AK364" s="74"/>
      <c r="AL364" s="41">
        <f t="shared" si="200"/>
        <v>0</v>
      </c>
      <c r="AM364" s="39">
        <f t="shared" si="201"/>
        <v>0</v>
      </c>
      <c r="AN364" s="40">
        <f t="shared" si="202"/>
        <v>0</v>
      </c>
      <c r="AO364" s="134">
        <f t="shared" si="203"/>
        <v>0</v>
      </c>
      <c r="AP364" s="17"/>
      <c r="AQ364" s="129"/>
      <c r="AR364" s="130">
        <f t="shared" si="188"/>
        <v>0</v>
      </c>
      <c r="AS364" s="134">
        <f t="shared" si="189"/>
        <v>0</v>
      </c>
      <c r="AT364" s="131">
        <f>+IF($I$7="SI",'INPUTS Y LISTAS'!$B$31,0)</f>
        <v>0</v>
      </c>
      <c r="AU364" s="132"/>
      <c r="AV364" s="130">
        <f t="shared" si="190"/>
        <v>0</v>
      </c>
      <c r="AW364" s="134">
        <f t="shared" si="191"/>
        <v>0</v>
      </c>
      <c r="AX364" s="131">
        <f>+IF($I$7="SI",'INPUTS Y LISTAS'!$B$32,0)</f>
        <v>0</v>
      </c>
      <c r="AY364" s="132"/>
      <c r="AZ364" s="130">
        <f t="shared" si="192"/>
        <v>0</v>
      </c>
      <c r="BA364" s="134">
        <f t="shared" si="193"/>
        <v>0</v>
      </c>
      <c r="BB364" s="131">
        <f>+IF($I$7="SI",'INPUTS Y LISTAS'!$B$33,0)</f>
        <v>0</v>
      </c>
      <c r="BC364" s="132"/>
      <c r="BD364" s="130">
        <f t="shared" si="194"/>
        <v>0</v>
      </c>
      <c r="BE364" s="134">
        <f t="shared" si="195"/>
        <v>0</v>
      </c>
      <c r="BF364" s="136">
        <f t="shared" si="196"/>
        <v>0</v>
      </c>
    </row>
    <row r="365" spans="3:58" ht="15.75" outlineLevel="2" x14ac:dyDescent="0.2">
      <c r="C365" s="14">
        <f t="shared" si="197"/>
        <v>351</v>
      </c>
      <c r="D365" s="73"/>
      <c r="E365" s="69"/>
      <c r="F365" s="70"/>
      <c r="G365" s="71"/>
      <c r="H365" s="71"/>
      <c r="I365" s="71"/>
      <c r="J365" s="71"/>
      <c r="K365" s="72"/>
      <c r="L365" s="86"/>
      <c r="M365" s="15" t="str">
        <f>IF(G365="","",IF(L365="SI",G365*(1+'INPUTS Y LISTAS'!$B$15),'Modelo Estadistico'!G365))</f>
        <v/>
      </c>
      <c r="N365" s="15" t="str">
        <f>IF(H365="","",IF(L365="SI",H365*(1+'INPUTS Y LISTAS'!$B$15),'Modelo Estadistico'!H365))</f>
        <v/>
      </c>
      <c r="O365" s="15" t="str">
        <f>IF(I365="","",IF(L365="SI",I365*(1+'INPUTS Y LISTAS'!$B$15),'Modelo Estadistico'!I365))</f>
        <v/>
      </c>
      <c r="P365" s="15" t="str">
        <f>IF(J365="","",IF(L365="SI",J365*(1+'INPUTS Y LISTAS'!$B$15),'Modelo Estadistico'!J365))</f>
        <v/>
      </c>
      <c r="Q365" s="72"/>
      <c r="R365" s="29" t="str">
        <f t="shared" si="172"/>
        <v/>
      </c>
      <c r="S365" s="15" t="str">
        <f t="shared" si="173"/>
        <v/>
      </c>
      <c r="T365" s="15" t="str">
        <f t="shared" si="198"/>
        <v/>
      </c>
      <c r="U365" s="30" t="str">
        <f t="shared" si="199"/>
        <v/>
      </c>
      <c r="V365" s="28" t="str">
        <f t="shared" si="174"/>
        <v/>
      </c>
      <c r="W365" s="16" t="str">
        <f t="shared" si="175"/>
        <v/>
      </c>
      <c r="X365" s="16" t="str">
        <f t="shared" si="176"/>
        <v/>
      </c>
      <c r="Y365" s="16" t="str">
        <f t="shared" si="177"/>
        <v/>
      </c>
      <c r="Z365" s="28" t="str">
        <f t="shared" si="178"/>
        <v/>
      </c>
      <c r="AA365" s="16" t="str">
        <f t="shared" si="179"/>
        <v/>
      </c>
      <c r="AB365" s="16" t="str">
        <f t="shared" si="180"/>
        <v/>
      </c>
      <c r="AC365" s="16" t="str">
        <f>IF(Y365="Incluir Cotización",#REF!,"")</f>
        <v/>
      </c>
      <c r="AD365" s="66" t="str">
        <f t="shared" si="181"/>
        <v/>
      </c>
      <c r="AE365" s="42" t="str">
        <f t="shared" si="182"/>
        <v/>
      </c>
      <c r="AF365" s="42" t="str">
        <f t="shared" si="183"/>
        <v/>
      </c>
      <c r="AG365" s="42" t="str">
        <f t="shared" si="184"/>
        <v/>
      </c>
      <c r="AH365" s="42" t="str">
        <f t="shared" si="185"/>
        <v/>
      </c>
      <c r="AI365" s="42" t="str">
        <f t="shared" si="186"/>
        <v/>
      </c>
      <c r="AJ365" s="65">
        <f t="shared" si="187"/>
        <v>0</v>
      </c>
      <c r="AK365" s="74"/>
      <c r="AL365" s="41">
        <f t="shared" si="200"/>
        <v>0</v>
      </c>
      <c r="AM365" s="39">
        <f t="shared" si="201"/>
        <v>0</v>
      </c>
      <c r="AN365" s="40">
        <f t="shared" si="202"/>
        <v>0</v>
      </c>
      <c r="AO365" s="134">
        <f t="shared" si="203"/>
        <v>0</v>
      </c>
      <c r="AP365" s="17"/>
      <c r="AQ365" s="129"/>
      <c r="AR365" s="130">
        <f t="shared" si="188"/>
        <v>0</v>
      </c>
      <c r="AS365" s="134">
        <f t="shared" si="189"/>
        <v>0</v>
      </c>
      <c r="AT365" s="131">
        <f>+IF($I$7="SI",'INPUTS Y LISTAS'!$B$31,0)</f>
        <v>0</v>
      </c>
      <c r="AU365" s="132"/>
      <c r="AV365" s="130">
        <f t="shared" si="190"/>
        <v>0</v>
      </c>
      <c r="AW365" s="134">
        <f t="shared" si="191"/>
        <v>0</v>
      </c>
      <c r="AX365" s="131">
        <f>+IF($I$7="SI",'INPUTS Y LISTAS'!$B$32,0)</f>
        <v>0</v>
      </c>
      <c r="AY365" s="132"/>
      <c r="AZ365" s="130">
        <f t="shared" si="192"/>
        <v>0</v>
      </c>
      <c r="BA365" s="134">
        <f t="shared" si="193"/>
        <v>0</v>
      </c>
      <c r="BB365" s="131">
        <f>+IF($I$7="SI",'INPUTS Y LISTAS'!$B$33,0)</f>
        <v>0</v>
      </c>
      <c r="BC365" s="132"/>
      <c r="BD365" s="130">
        <f t="shared" si="194"/>
        <v>0</v>
      </c>
      <c r="BE365" s="134">
        <f t="shared" si="195"/>
        <v>0</v>
      </c>
      <c r="BF365" s="136">
        <f t="shared" si="196"/>
        <v>0</v>
      </c>
    </row>
    <row r="366" spans="3:58" ht="15.75" outlineLevel="2" x14ac:dyDescent="0.2">
      <c r="C366" s="14">
        <f t="shared" si="197"/>
        <v>352</v>
      </c>
      <c r="D366" s="73"/>
      <c r="E366" s="69"/>
      <c r="F366" s="70"/>
      <c r="G366" s="71"/>
      <c r="H366" s="71"/>
      <c r="I366" s="71"/>
      <c r="J366" s="71"/>
      <c r="K366" s="72"/>
      <c r="L366" s="86"/>
      <c r="M366" s="15" t="str">
        <f>IF(G366="","",IF(L366="SI",G366*(1+'INPUTS Y LISTAS'!$B$15),'Modelo Estadistico'!G366))</f>
        <v/>
      </c>
      <c r="N366" s="15" t="str">
        <f>IF(H366="","",IF(L366="SI",H366*(1+'INPUTS Y LISTAS'!$B$15),'Modelo Estadistico'!H366))</f>
        <v/>
      </c>
      <c r="O366" s="15" t="str">
        <f>IF(I366="","",IF(L366="SI",I366*(1+'INPUTS Y LISTAS'!$B$15),'Modelo Estadistico'!I366))</f>
        <v/>
      </c>
      <c r="P366" s="15" t="str">
        <f>IF(J366="","",IF(L366="SI",J366*(1+'INPUTS Y LISTAS'!$B$15),'Modelo Estadistico'!J366))</f>
        <v/>
      </c>
      <c r="Q366" s="72"/>
      <c r="R366" s="29" t="str">
        <f t="shared" si="172"/>
        <v/>
      </c>
      <c r="S366" s="15" t="str">
        <f t="shared" si="173"/>
        <v/>
      </c>
      <c r="T366" s="15" t="str">
        <f t="shared" si="198"/>
        <v/>
      </c>
      <c r="U366" s="30" t="str">
        <f t="shared" si="199"/>
        <v/>
      </c>
      <c r="V366" s="28" t="str">
        <f t="shared" si="174"/>
        <v/>
      </c>
      <c r="W366" s="16" t="str">
        <f t="shared" si="175"/>
        <v/>
      </c>
      <c r="X366" s="16" t="str">
        <f t="shared" si="176"/>
        <v/>
      </c>
      <c r="Y366" s="16" t="str">
        <f t="shared" si="177"/>
        <v/>
      </c>
      <c r="Z366" s="28" t="str">
        <f t="shared" si="178"/>
        <v/>
      </c>
      <c r="AA366" s="16" t="str">
        <f t="shared" si="179"/>
        <v/>
      </c>
      <c r="AB366" s="16" t="str">
        <f t="shared" si="180"/>
        <v/>
      </c>
      <c r="AC366" s="16" t="str">
        <f>IF(Y366="Incluir Cotización",#REF!,"")</f>
        <v/>
      </c>
      <c r="AD366" s="66" t="str">
        <f t="shared" si="181"/>
        <v/>
      </c>
      <c r="AE366" s="42" t="str">
        <f t="shared" si="182"/>
        <v/>
      </c>
      <c r="AF366" s="42" t="str">
        <f t="shared" si="183"/>
        <v/>
      </c>
      <c r="AG366" s="42" t="str">
        <f t="shared" si="184"/>
        <v/>
      </c>
      <c r="AH366" s="42" t="str">
        <f t="shared" si="185"/>
        <v/>
      </c>
      <c r="AI366" s="42" t="str">
        <f t="shared" si="186"/>
        <v/>
      </c>
      <c r="AJ366" s="65">
        <f t="shared" si="187"/>
        <v>0</v>
      </c>
      <c r="AK366" s="74"/>
      <c r="AL366" s="41">
        <f t="shared" si="200"/>
        <v>0</v>
      </c>
      <c r="AM366" s="39">
        <f t="shared" si="201"/>
        <v>0</v>
      </c>
      <c r="AN366" s="40">
        <f t="shared" si="202"/>
        <v>0</v>
      </c>
      <c r="AO366" s="134">
        <f t="shared" si="203"/>
        <v>0</v>
      </c>
      <c r="AP366" s="17"/>
      <c r="AQ366" s="129"/>
      <c r="AR366" s="130">
        <f t="shared" si="188"/>
        <v>0</v>
      </c>
      <c r="AS366" s="134">
        <f t="shared" si="189"/>
        <v>0</v>
      </c>
      <c r="AT366" s="131">
        <f>+IF($I$7="SI",'INPUTS Y LISTAS'!$B$31,0)</f>
        <v>0</v>
      </c>
      <c r="AU366" s="132"/>
      <c r="AV366" s="130">
        <f t="shared" si="190"/>
        <v>0</v>
      </c>
      <c r="AW366" s="134">
        <f t="shared" si="191"/>
        <v>0</v>
      </c>
      <c r="AX366" s="131">
        <f>+IF($I$7="SI",'INPUTS Y LISTAS'!$B$32,0)</f>
        <v>0</v>
      </c>
      <c r="AY366" s="132"/>
      <c r="AZ366" s="130">
        <f t="shared" si="192"/>
        <v>0</v>
      </c>
      <c r="BA366" s="134">
        <f t="shared" si="193"/>
        <v>0</v>
      </c>
      <c r="BB366" s="131">
        <f>+IF($I$7="SI",'INPUTS Y LISTAS'!$B$33,0)</f>
        <v>0</v>
      </c>
      <c r="BC366" s="132"/>
      <c r="BD366" s="130">
        <f t="shared" si="194"/>
        <v>0</v>
      </c>
      <c r="BE366" s="134">
        <f t="shared" si="195"/>
        <v>0</v>
      </c>
      <c r="BF366" s="136">
        <f t="shared" si="196"/>
        <v>0</v>
      </c>
    </row>
    <row r="367" spans="3:58" ht="15.75" outlineLevel="2" x14ac:dyDescent="0.2">
      <c r="C367" s="14">
        <f t="shared" si="197"/>
        <v>353</v>
      </c>
      <c r="D367" s="73"/>
      <c r="E367" s="69"/>
      <c r="F367" s="70"/>
      <c r="G367" s="71"/>
      <c r="H367" s="71"/>
      <c r="I367" s="71"/>
      <c r="J367" s="71"/>
      <c r="K367" s="72"/>
      <c r="L367" s="86"/>
      <c r="M367" s="15" t="str">
        <f>IF(G367="","",IF(L367="SI",G367*(1+'INPUTS Y LISTAS'!$B$15),'Modelo Estadistico'!G367))</f>
        <v/>
      </c>
      <c r="N367" s="15" t="str">
        <f>IF(H367="","",IF(L367="SI",H367*(1+'INPUTS Y LISTAS'!$B$15),'Modelo Estadistico'!H367))</f>
        <v/>
      </c>
      <c r="O367" s="15" t="str">
        <f>IF(I367="","",IF(L367="SI",I367*(1+'INPUTS Y LISTAS'!$B$15),'Modelo Estadistico'!I367))</f>
        <v/>
      </c>
      <c r="P367" s="15" t="str">
        <f>IF(J367="","",IF(L367="SI",J367*(1+'INPUTS Y LISTAS'!$B$15),'Modelo Estadistico'!J367))</f>
        <v/>
      </c>
      <c r="Q367" s="72"/>
      <c r="R367" s="29" t="str">
        <f t="shared" si="172"/>
        <v/>
      </c>
      <c r="S367" s="15" t="str">
        <f t="shared" si="173"/>
        <v/>
      </c>
      <c r="T367" s="15" t="str">
        <f t="shared" si="198"/>
        <v/>
      </c>
      <c r="U367" s="30" t="str">
        <f t="shared" si="199"/>
        <v/>
      </c>
      <c r="V367" s="28" t="str">
        <f t="shared" si="174"/>
        <v/>
      </c>
      <c r="W367" s="16" t="str">
        <f t="shared" si="175"/>
        <v/>
      </c>
      <c r="X367" s="16" t="str">
        <f t="shared" si="176"/>
        <v/>
      </c>
      <c r="Y367" s="16" t="str">
        <f t="shared" si="177"/>
        <v/>
      </c>
      <c r="Z367" s="28" t="str">
        <f t="shared" si="178"/>
        <v/>
      </c>
      <c r="AA367" s="16" t="str">
        <f t="shared" si="179"/>
        <v/>
      </c>
      <c r="AB367" s="16" t="str">
        <f t="shared" si="180"/>
        <v/>
      </c>
      <c r="AC367" s="16" t="str">
        <f>IF(Y367="Incluir Cotización",#REF!,"")</f>
        <v/>
      </c>
      <c r="AD367" s="66" t="str">
        <f t="shared" si="181"/>
        <v/>
      </c>
      <c r="AE367" s="42" t="str">
        <f t="shared" si="182"/>
        <v/>
      </c>
      <c r="AF367" s="42" t="str">
        <f t="shared" si="183"/>
        <v/>
      </c>
      <c r="AG367" s="42" t="str">
        <f t="shared" si="184"/>
        <v/>
      </c>
      <c r="AH367" s="42" t="str">
        <f t="shared" si="185"/>
        <v/>
      </c>
      <c r="AI367" s="42" t="str">
        <f t="shared" si="186"/>
        <v/>
      </c>
      <c r="AJ367" s="65">
        <f t="shared" si="187"/>
        <v>0</v>
      </c>
      <c r="AK367" s="74"/>
      <c r="AL367" s="41">
        <f t="shared" si="200"/>
        <v>0</v>
      </c>
      <c r="AM367" s="39">
        <f t="shared" si="201"/>
        <v>0</v>
      </c>
      <c r="AN367" s="40">
        <f t="shared" si="202"/>
        <v>0</v>
      </c>
      <c r="AO367" s="134">
        <f t="shared" si="203"/>
        <v>0</v>
      </c>
      <c r="AP367" s="17"/>
      <c r="AQ367" s="129"/>
      <c r="AR367" s="130">
        <f t="shared" si="188"/>
        <v>0</v>
      </c>
      <c r="AS367" s="134">
        <f t="shared" si="189"/>
        <v>0</v>
      </c>
      <c r="AT367" s="131">
        <f>+IF($I$7="SI",'INPUTS Y LISTAS'!$B$31,0)</f>
        <v>0</v>
      </c>
      <c r="AU367" s="132"/>
      <c r="AV367" s="130">
        <f t="shared" si="190"/>
        <v>0</v>
      </c>
      <c r="AW367" s="134">
        <f t="shared" si="191"/>
        <v>0</v>
      </c>
      <c r="AX367" s="131">
        <f>+IF($I$7="SI",'INPUTS Y LISTAS'!$B$32,0)</f>
        <v>0</v>
      </c>
      <c r="AY367" s="132"/>
      <c r="AZ367" s="130">
        <f t="shared" si="192"/>
        <v>0</v>
      </c>
      <c r="BA367" s="134">
        <f t="shared" si="193"/>
        <v>0</v>
      </c>
      <c r="BB367" s="131">
        <f>+IF($I$7="SI",'INPUTS Y LISTAS'!$B$33,0)</f>
        <v>0</v>
      </c>
      <c r="BC367" s="132"/>
      <c r="BD367" s="130">
        <f t="shared" si="194"/>
        <v>0</v>
      </c>
      <c r="BE367" s="134">
        <f t="shared" si="195"/>
        <v>0</v>
      </c>
      <c r="BF367" s="136">
        <f t="shared" si="196"/>
        <v>0</v>
      </c>
    </row>
    <row r="368" spans="3:58" ht="15.75" outlineLevel="2" x14ac:dyDescent="0.2">
      <c r="C368" s="14">
        <f t="shared" si="197"/>
        <v>354</v>
      </c>
      <c r="D368" s="73"/>
      <c r="E368" s="69"/>
      <c r="F368" s="70"/>
      <c r="G368" s="71"/>
      <c r="H368" s="71"/>
      <c r="I368" s="71"/>
      <c r="J368" s="71"/>
      <c r="K368" s="72"/>
      <c r="L368" s="86"/>
      <c r="M368" s="15" t="str">
        <f>IF(G368="","",IF(L368="SI",G368*(1+'INPUTS Y LISTAS'!$B$15),'Modelo Estadistico'!G368))</f>
        <v/>
      </c>
      <c r="N368" s="15" t="str">
        <f>IF(H368="","",IF(L368="SI",H368*(1+'INPUTS Y LISTAS'!$B$15),'Modelo Estadistico'!H368))</f>
        <v/>
      </c>
      <c r="O368" s="15" t="str">
        <f>IF(I368="","",IF(L368="SI",I368*(1+'INPUTS Y LISTAS'!$B$15),'Modelo Estadistico'!I368))</f>
        <v/>
      </c>
      <c r="P368" s="15" t="str">
        <f>IF(J368="","",IF(L368="SI",J368*(1+'INPUTS Y LISTAS'!$B$15),'Modelo Estadistico'!J368))</f>
        <v/>
      </c>
      <c r="Q368" s="72"/>
      <c r="R368" s="29" t="str">
        <f t="shared" si="172"/>
        <v/>
      </c>
      <c r="S368" s="15" t="str">
        <f t="shared" si="173"/>
        <v/>
      </c>
      <c r="T368" s="15" t="str">
        <f t="shared" si="198"/>
        <v/>
      </c>
      <c r="U368" s="30" t="str">
        <f t="shared" si="199"/>
        <v/>
      </c>
      <c r="V368" s="28" t="str">
        <f t="shared" si="174"/>
        <v/>
      </c>
      <c r="W368" s="16" t="str">
        <f t="shared" si="175"/>
        <v/>
      </c>
      <c r="X368" s="16" t="str">
        <f t="shared" si="176"/>
        <v/>
      </c>
      <c r="Y368" s="16" t="str">
        <f t="shared" si="177"/>
        <v/>
      </c>
      <c r="Z368" s="28" t="str">
        <f t="shared" si="178"/>
        <v/>
      </c>
      <c r="AA368" s="16" t="str">
        <f t="shared" si="179"/>
        <v/>
      </c>
      <c r="AB368" s="16" t="str">
        <f t="shared" si="180"/>
        <v/>
      </c>
      <c r="AC368" s="16" t="str">
        <f>IF(Y368="Incluir Cotización",#REF!,"")</f>
        <v/>
      </c>
      <c r="AD368" s="66" t="str">
        <f t="shared" si="181"/>
        <v/>
      </c>
      <c r="AE368" s="42" t="str">
        <f t="shared" si="182"/>
        <v/>
      </c>
      <c r="AF368" s="42" t="str">
        <f t="shared" si="183"/>
        <v/>
      </c>
      <c r="AG368" s="42" t="str">
        <f t="shared" si="184"/>
        <v/>
      </c>
      <c r="AH368" s="42" t="str">
        <f t="shared" si="185"/>
        <v/>
      </c>
      <c r="AI368" s="42" t="str">
        <f t="shared" si="186"/>
        <v/>
      </c>
      <c r="AJ368" s="65">
        <f t="shared" si="187"/>
        <v>0</v>
      </c>
      <c r="AK368" s="74"/>
      <c r="AL368" s="41">
        <f t="shared" si="200"/>
        <v>0</v>
      </c>
      <c r="AM368" s="39">
        <f t="shared" si="201"/>
        <v>0</v>
      </c>
      <c r="AN368" s="40">
        <f t="shared" si="202"/>
        <v>0</v>
      </c>
      <c r="AO368" s="134">
        <f t="shared" si="203"/>
        <v>0</v>
      </c>
      <c r="AP368" s="17"/>
      <c r="AQ368" s="129"/>
      <c r="AR368" s="130">
        <f t="shared" si="188"/>
        <v>0</v>
      </c>
      <c r="AS368" s="134">
        <f t="shared" si="189"/>
        <v>0</v>
      </c>
      <c r="AT368" s="131">
        <f>+IF($I$7="SI",'INPUTS Y LISTAS'!$B$31,0)</f>
        <v>0</v>
      </c>
      <c r="AU368" s="132"/>
      <c r="AV368" s="130">
        <f t="shared" si="190"/>
        <v>0</v>
      </c>
      <c r="AW368" s="134">
        <f t="shared" si="191"/>
        <v>0</v>
      </c>
      <c r="AX368" s="131">
        <f>+IF($I$7="SI",'INPUTS Y LISTAS'!$B$32,0)</f>
        <v>0</v>
      </c>
      <c r="AY368" s="132"/>
      <c r="AZ368" s="130">
        <f t="shared" si="192"/>
        <v>0</v>
      </c>
      <c r="BA368" s="134">
        <f t="shared" si="193"/>
        <v>0</v>
      </c>
      <c r="BB368" s="131">
        <f>+IF($I$7="SI",'INPUTS Y LISTAS'!$B$33,0)</f>
        <v>0</v>
      </c>
      <c r="BC368" s="132"/>
      <c r="BD368" s="130">
        <f t="shared" si="194"/>
        <v>0</v>
      </c>
      <c r="BE368" s="134">
        <f t="shared" si="195"/>
        <v>0</v>
      </c>
      <c r="BF368" s="136">
        <f t="shared" si="196"/>
        <v>0</v>
      </c>
    </row>
    <row r="369" spans="3:58" ht="15.75" outlineLevel="2" x14ac:dyDescent="0.2">
      <c r="C369" s="14">
        <f t="shared" si="197"/>
        <v>355</v>
      </c>
      <c r="D369" s="73"/>
      <c r="E369" s="69"/>
      <c r="F369" s="70"/>
      <c r="G369" s="71"/>
      <c r="H369" s="71"/>
      <c r="I369" s="71"/>
      <c r="J369" s="71"/>
      <c r="K369" s="72"/>
      <c r="L369" s="86"/>
      <c r="M369" s="15" t="str">
        <f>IF(G369="","",IF(L369="SI",G369*(1+'INPUTS Y LISTAS'!$B$15),'Modelo Estadistico'!G369))</f>
        <v/>
      </c>
      <c r="N369" s="15" t="str">
        <f>IF(H369="","",IF(L369="SI",H369*(1+'INPUTS Y LISTAS'!$B$15),'Modelo Estadistico'!H369))</f>
        <v/>
      </c>
      <c r="O369" s="15" t="str">
        <f>IF(I369="","",IF(L369="SI",I369*(1+'INPUTS Y LISTAS'!$B$15),'Modelo Estadistico'!I369))</f>
        <v/>
      </c>
      <c r="P369" s="15" t="str">
        <f>IF(J369="","",IF(L369="SI",J369*(1+'INPUTS Y LISTAS'!$B$15),'Modelo Estadistico'!J369))</f>
        <v/>
      </c>
      <c r="Q369" s="72"/>
      <c r="R369" s="29" t="str">
        <f t="shared" si="172"/>
        <v/>
      </c>
      <c r="S369" s="15" t="str">
        <f t="shared" si="173"/>
        <v/>
      </c>
      <c r="T369" s="15" t="str">
        <f t="shared" si="198"/>
        <v/>
      </c>
      <c r="U369" s="30" t="str">
        <f t="shared" si="199"/>
        <v/>
      </c>
      <c r="V369" s="28" t="str">
        <f t="shared" si="174"/>
        <v/>
      </c>
      <c r="W369" s="16" t="str">
        <f t="shared" si="175"/>
        <v/>
      </c>
      <c r="X369" s="16" t="str">
        <f t="shared" si="176"/>
        <v/>
      </c>
      <c r="Y369" s="16" t="str">
        <f t="shared" si="177"/>
        <v/>
      </c>
      <c r="Z369" s="28" t="str">
        <f t="shared" si="178"/>
        <v/>
      </c>
      <c r="AA369" s="16" t="str">
        <f t="shared" si="179"/>
        <v/>
      </c>
      <c r="AB369" s="16" t="str">
        <f t="shared" si="180"/>
        <v/>
      </c>
      <c r="AC369" s="16" t="str">
        <f>IF(Y369="Incluir Cotización",#REF!,"")</f>
        <v/>
      </c>
      <c r="AD369" s="66" t="str">
        <f t="shared" si="181"/>
        <v/>
      </c>
      <c r="AE369" s="42" t="str">
        <f t="shared" si="182"/>
        <v/>
      </c>
      <c r="AF369" s="42" t="str">
        <f t="shared" si="183"/>
        <v/>
      </c>
      <c r="AG369" s="42" t="str">
        <f t="shared" si="184"/>
        <v/>
      </c>
      <c r="AH369" s="42" t="str">
        <f t="shared" si="185"/>
        <v/>
      </c>
      <c r="AI369" s="42" t="str">
        <f t="shared" si="186"/>
        <v/>
      </c>
      <c r="AJ369" s="65">
        <f t="shared" si="187"/>
        <v>0</v>
      </c>
      <c r="AK369" s="74"/>
      <c r="AL369" s="41">
        <f t="shared" si="200"/>
        <v>0</v>
      </c>
      <c r="AM369" s="39">
        <f t="shared" si="201"/>
        <v>0</v>
      </c>
      <c r="AN369" s="40">
        <f t="shared" si="202"/>
        <v>0</v>
      </c>
      <c r="AO369" s="134">
        <f t="shared" si="203"/>
        <v>0</v>
      </c>
      <c r="AP369" s="17"/>
      <c r="AQ369" s="129"/>
      <c r="AR369" s="130">
        <f t="shared" si="188"/>
        <v>0</v>
      </c>
      <c r="AS369" s="134">
        <f t="shared" si="189"/>
        <v>0</v>
      </c>
      <c r="AT369" s="131">
        <f>+IF($I$7="SI",'INPUTS Y LISTAS'!$B$31,0)</f>
        <v>0</v>
      </c>
      <c r="AU369" s="132"/>
      <c r="AV369" s="130">
        <f t="shared" si="190"/>
        <v>0</v>
      </c>
      <c r="AW369" s="134">
        <f t="shared" si="191"/>
        <v>0</v>
      </c>
      <c r="AX369" s="131">
        <f>+IF($I$7="SI",'INPUTS Y LISTAS'!$B$32,0)</f>
        <v>0</v>
      </c>
      <c r="AY369" s="132"/>
      <c r="AZ369" s="130">
        <f t="shared" si="192"/>
        <v>0</v>
      </c>
      <c r="BA369" s="134">
        <f t="shared" si="193"/>
        <v>0</v>
      </c>
      <c r="BB369" s="131">
        <f>+IF($I$7="SI",'INPUTS Y LISTAS'!$B$33,0)</f>
        <v>0</v>
      </c>
      <c r="BC369" s="132"/>
      <c r="BD369" s="130">
        <f t="shared" si="194"/>
        <v>0</v>
      </c>
      <c r="BE369" s="134">
        <f t="shared" si="195"/>
        <v>0</v>
      </c>
      <c r="BF369" s="136">
        <f t="shared" si="196"/>
        <v>0</v>
      </c>
    </row>
    <row r="370" spans="3:58" ht="15.75" outlineLevel="2" x14ac:dyDescent="0.2">
      <c r="C370" s="14">
        <f t="shared" si="197"/>
        <v>356</v>
      </c>
      <c r="D370" s="73"/>
      <c r="E370" s="69"/>
      <c r="F370" s="70"/>
      <c r="G370" s="71"/>
      <c r="H370" s="71"/>
      <c r="I370" s="71"/>
      <c r="J370" s="71"/>
      <c r="K370" s="72"/>
      <c r="L370" s="86"/>
      <c r="M370" s="15" t="str">
        <f>IF(G370="","",IF(L370="SI",G370*(1+'INPUTS Y LISTAS'!$B$15),'Modelo Estadistico'!G370))</f>
        <v/>
      </c>
      <c r="N370" s="15" t="str">
        <f>IF(H370="","",IF(L370="SI",H370*(1+'INPUTS Y LISTAS'!$B$15),'Modelo Estadistico'!H370))</f>
        <v/>
      </c>
      <c r="O370" s="15" t="str">
        <f>IF(I370="","",IF(L370="SI",I370*(1+'INPUTS Y LISTAS'!$B$15),'Modelo Estadistico'!I370))</f>
        <v/>
      </c>
      <c r="P370" s="15" t="str">
        <f>IF(J370="","",IF(L370="SI",J370*(1+'INPUTS Y LISTAS'!$B$15),'Modelo Estadistico'!J370))</f>
        <v/>
      </c>
      <c r="Q370" s="72"/>
      <c r="R370" s="29" t="str">
        <f t="shared" si="172"/>
        <v/>
      </c>
      <c r="S370" s="15" t="str">
        <f t="shared" si="173"/>
        <v/>
      </c>
      <c r="T370" s="15" t="str">
        <f t="shared" si="198"/>
        <v/>
      </c>
      <c r="U370" s="30" t="str">
        <f t="shared" si="199"/>
        <v/>
      </c>
      <c r="V370" s="28" t="str">
        <f t="shared" si="174"/>
        <v/>
      </c>
      <c r="W370" s="16" t="str">
        <f t="shared" si="175"/>
        <v/>
      </c>
      <c r="X370" s="16" t="str">
        <f t="shared" si="176"/>
        <v/>
      </c>
      <c r="Y370" s="16" t="str">
        <f t="shared" si="177"/>
        <v/>
      </c>
      <c r="Z370" s="28" t="str">
        <f t="shared" si="178"/>
        <v/>
      </c>
      <c r="AA370" s="16" t="str">
        <f t="shared" si="179"/>
        <v/>
      </c>
      <c r="AB370" s="16" t="str">
        <f t="shared" si="180"/>
        <v/>
      </c>
      <c r="AC370" s="16" t="str">
        <f>IF(Y370="Incluir Cotización",#REF!,"")</f>
        <v/>
      </c>
      <c r="AD370" s="66" t="str">
        <f t="shared" si="181"/>
        <v/>
      </c>
      <c r="AE370" s="42" t="str">
        <f t="shared" si="182"/>
        <v/>
      </c>
      <c r="AF370" s="42" t="str">
        <f t="shared" si="183"/>
        <v/>
      </c>
      <c r="AG370" s="42" t="str">
        <f t="shared" si="184"/>
        <v/>
      </c>
      <c r="AH370" s="42" t="str">
        <f t="shared" si="185"/>
        <v/>
      </c>
      <c r="AI370" s="42" t="str">
        <f t="shared" si="186"/>
        <v/>
      </c>
      <c r="AJ370" s="65">
        <f t="shared" si="187"/>
        <v>0</v>
      </c>
      <c r="AK370" s="74"/>
      <c r="AL370" s="41">
        <f t="shared" si="200"/>
        <v>0</v>
      </c>
      <c r="AM370" s="39">
        <f t="shared" si="201"/>
        <v>0</v>
      </c>
      <c r="AN370" s="40">
        <f t="shared" si="202"/>
        <v>0</v>
      </c>
      <c r="AO370" s="134">
        <f t="shared" si="203"/>
        <v>0</v>
      </c>
      <c r="AP370" s="17"/>
      <c r="AQ370" s="129"/>
      <c r="AR370" s="130">
        <f t="shared" si="188"/>
        <v>0</v>
      </c>
      <c r="AS370" s="134">
        <f t="shared" si="189"/>
        <v>0</v>
      </c>
      <c r="AT370" s="131">
        <f>+IF($I$7="SI",'INPUTS Y LISTAS'!$B$31,0)</f>
        <v>0</v>
      </c>
      <c r="AU370" s="132"/>
      <c r="AV370" s="130">
        <f t="shared" si="190"/>
        <v>0</v>
      </c>
      <c r="AW370" s="134">
        <f t="shared" si="191"/>
        <v>0</v>
      </c>
      <c r="AX370" s="131">
        <f>+IF($I$7="SI",'INPUTS Y LISTAS'!$B$32,0)</f>
        <v>0</v>
      </c>
      <c r="AY370" s="132"/>
      <c r="AZ370" s="130">
        <f t="shared" si="192"/>
        <v>0</v>
      </c>
      <c r="BA370" s="134">
        <f t="shared" si="193"/>
        <v>0</v>
      </c>
      <c r="BB370" s="131">
        <f>+IF($I$7="SI",'INPUTS Y LISTAS'!$B$33,0)</f>
        <v>0</v>
      </c>
      <c r="BC370" s="132"/>
      <c r="BD370" s="130">
        <f t="shared" si="194"/>
        <v>0</v>
      </c>
      <c r="BE370" s="134">
        <f t="shared" si="195"/>
        <v>0</v>
      </c>
      <c r="BF370" s="136">
        <f t="shared" si="196"/>
        <v>0</v>
      </c>
    </row>
    <row r="371" spans="3:58" ht="15.75" outlineLevel="2" x14ac:dyDescent="0.2">
      <c r="C371" s="14">
        <f t="shared" si="197"/>
        <v>357</v>
      </c>
      <c r="D371" s="73"/>
      <c r="E371" s="69"/>
      <c r="F371" s="70"/>
      <c r="G371" s="71"/>
      <c r="H371" s="71"/>
      <c r="I371" s="71"/>
      <c r="J371" s="71"/>
      <c r="K371" s="72"/>
      <c r="L371" s="86"/>
      <c r="M371" s="15" t="str">
        <f>IF(G371="","",IF(L371="SI",G371*(1+'INPUTS Y LISTAS'!$B$15),'Modelo Estadistico'!G371))</f>
        <v/>
      </c>
      <c r="N371" s="15" t="str">
        <f>IF(H371="","",IF(L371="SI",H371*(1+'INPUTS Y LISTAS'!$B$15),'Modelo Estadistico'!H371))</f>
        <v/>
      </c>
      <c r="O371" s="15" t="str">
        <f>IF(I371="","",IF(L371="SI",I371*(1+'INPUTS Y LISTAS'!$B$15),'Modelo Estadistico'!I371))</f>
        <v/>
      </c>
      <c r="P371" s="15" t="str">
        <f>IF(J371="","",IF(L371="SI",J371*(1+'INPUTS Y LISTAS'!$B$15),'Modelo Estadistico'!J371))</f>
        <v/>
      </c>
      <c r="Q371" s="72"/>
      <c r="R371" s="29" t="str">
        <f t="shared" si="172"/>
        <v/>
      </c>
      <c r="S371" s="15" t="str">
        <f t="shared" si="173"/>
        <v/>
      </c>
      <c r="T371" s="15" t="str">
        <f t="shared" si="198"/>
        <v/>
      </c>
      <c r="U371" s="30" t="str">
        <f t="shared" si="199"/>
        <v/>
      </c>
      <c r="V371" s="28" t="str">
        <f t="shared" si="174"/>
        <v/>
      </c>
      <c r="W371" s="16" t="str">
        <f t="shared" si="175"/>
        <v/>
      </c>
      <c r="X371" s="16" t="str">
        <f t="shared" si="176"/>
        <v/>
      </c>
      <c r="Y371" s="16" t="str">
        <f t="shared" si="177"/>
        <v/>
      </c>
      <c r="Z371" s="28" t="str">
        <f t="shared" si="178"/>
        <v/>
      </c>
      <c r="AA371" s="16" t="str">
        <f t="shared" si="179"/>
        <v/>
      </c>
      <c r="AB371" s="16" t="str">
        <f t="shared" si="180"/>
        <v/>
      </c>
      <c r="AC371" s="16" t="str">
        <f>IF(Y371="Incluir Cotización",#REF!,"")</f>
        <v/>
      </c>
      <c r="AD371" s="66" t="str">
        <f t="shared" si="181"/>
        <v/>
      </c>
      <c r="AE371" s="42" t="str">
        <f t="shared" si="182"/>
        <v/>
      </c>
      <c r="AF371" s="42" t="str">
        <f t="shared" si="183"/>
        <v/>
      </c>
      <c r="AG371" s="42" t="str">
        <f t="shared" si="184"/>
        <v/>
      </c>
      <c r="AH371" s="42" t="str">
        <f t="shared" si="185"/>
        <v/>
      </c>
      <c r="AI371" s="42" t="str">
        <f t="shared" si="186"/>
        <v/>
      </c>
      <c r="AJ371" s="65">
        <f t="shared" si="187"/>
        <v>0</v>
      </c>
      <c r="AK371" s="74"/>
      <c r="AL371" s="41">
        <f t="shared" si="200"/>
        <v>0</v>
      </c>
      <c r="AM371" s="39">
        <f t="shared" si="201"/>
        <v>0</v>
      </c>
      <c r="AN371" s="40">
        <f t="shared" si="202"/>
        <v>0</v>
      </c>
      <c r="AO371" s="134">
        <f t="shared" si="203"/>
        <v>0</v>
      </c>
      <c r="AP371" s="17"/>
      <c r="AQ371" s="129"/>
      <c r="AR371" s="130">
        <f t="shared" si="188"/>
        <v>0</v>
      </c>
      <c r="AS371" s="134">
        <f t="shared" si="189"/>
        <v>0</v>
      </c>
      <c r="AT371" s="131">
        <f>+IF($I$7="SI",'INPUTS Y LISTAS'!$B$31,0)</f>
        <v>0</v>
      </c>
      <c r="AU371" s="132"/>
      <c r="AV371" s="130">
        <f t="shared" si="190"/>
        <v>0</v>
      </c>
      <c r="AW371" s="134">
        <f t="shared" si="191"/>
        <v>0</v>
      </c>
      <c r="AX371" s="131">
        <f>+IF($I$7="SI",'INPUTS Y LISTAS'!$B$32,0)</f>
        <v>0</v>
      </c>
      <c r="AY371" s="132"/>
      <c r="AZ371" s="130">
        <f t="shared" si="192"/>
        <v>0</v>
      </c>
      <c r="BA371" s="134">
        <f t="shared" si="193"/>
        <v>0</v>
      </c>
      <c r="BB371" s="131">
        <f>+IF($I$7="SI",'INPUTS Y LISTAS'!$B$33,0)</f>
        <v>0</v>
      </c>
      <c r="BC371" s="132"/>
      <c r="BD371" s="130">
        <f t="shared" si="194"/>
        <v>0</v>
      </c>
      <c r="BE371" s="134">
        <f t="shared" si="195"/>
        <v>0</v>
      </c>
      <c r="BF371" s="136">
        <f t="shared" si="196"/>
        <v>0</v>
      </c>
    </row>
    <row r="372" spans="3:58" ht="15.75" outlineLevel="2" x14ac:dyDescent="0.2">
      <c r="C372" s="14">
        <f t="shared" si="197"/>
        <v>358</v>
      </c>
      <c r="D372" s="73"/>
      <c r="E372" s="69"/>
      <c r="F372" s="70"/>
      <c r="G372" s="71"/>
      <c r="H372" s="71"/>
      <c r="I372" s="71"/>
      <c r="J372" s="71"/>
      <c r="K372" s="72"/>
      <c r="L372" s="86"/>
      <c r="M372" s="15" t="str">
        <f>IF(G372="","",IF(L372="SI",G372*(1+'INPUTS Y LISTAS'!$B$15),'Modelo Estadistico'!G372))</f>
        <v/>
      </c>
      <c r="N372" s="15" t="str">
        <f>IF(H372="","",IF(L372="SI",H372*(1+'INPUTS Y LISTAS'!$B$15),'Modelo Estadistico'!H372))</f>
        <v/>
      </c>
      <c r="O372" s="15" t="str">
        <f>IF(I372="","",IF(L372="SI",I372*(1+'INPUTS Y LISTAS'!$B$15),'Modelo Estadistico'!I372))</f>
        <v/>
      </c>
      <c r="P372" s="15" t="str">
        <f>IF(J372="","",IF(L372="SI",J372*(1+'INPUTS Y LISTAS'!$B$15),'Modelo Estadistico'!J372))</f>
        <v/>
      </c>
      <c r="Q372" s="72"/>
      <c r="R372" s="29" t="str">
        <f t="shared" si="172"/>
        <v/>
      </c>
      <c r="S372" s="15" t="str">
        <f t="shared" si="173"/>
        <v/>
      </c>
      <c r="T372" s="15" t="str">
        <f t="shared" si="198"/>
        <v/>
      </c>
      <c r="U372" s="30" t="str">
        <f t="shared" si="199"/>
        <v/>
      </c>
      <c r="V372" s="28" t="str">
        <f t="shared" si="174"/>
        <v/>
      </c>
      <c r="W372" s="16" t="str">
        <f t="shared" si="175"/>
        <v/>
      </c>
      <c r="X372" s="16" t="str">
        <f t="shared" si="176"/>
        <v/>
      </c>
      <c r="Y372" s="16" t="str">
        <f t="shared" si="177"/>
        <v/>
      </c>
      <c r="Z372" s="28" t="str">
        <f t="shared" si="178"/>
        <v/>
      </c>
      <c r="AA372" s="16" t="str">
        <f t="shared" si="179"/>
        <v/>
      </c>
      <c r="AB372" s="16" t="str">
        <f t="shared" si="180"/>
        <v/>
      </c>
      <c r="AC372" s="16" t="str">
        <f>IF(Y372="Incluir Cotización",#REF!,"")</f>
        <v/>
      </c>
      <c r="AD372" s="66" t="str">
        <f t="shared" si="181"/>
        <v/>
      </c>
      <c r="AE372" s="42" t="str">
        <f t="shared" si="182"/>
        <v/>
      </c>
      <c r="AF372" s="42" t="str">
        <f t="shared" si="183"/>
        <v/>
      </c>
      <c r="AG372" s="42" t="str">
        <f t="shared" si="184"/>
        <v/>
      </c>
      <c r="AH372" s="42" t="str">
        <f t="shared" si="185"/>
        <v/>
      </c>
      <c r="AI372" s="42" t="str">
        <f t="shared" si="186"/>
        <v/>
      </c>
      <c r="AJ372" s="65">
        <f t="shared" si="187"/>
        <v>0</v>
      </c>
      <c r="AK372" s="74"/>
      <c r="AL372" s="41">
        <f t="shared" si="200"/>
        <v>0</v>
      </c>
      <c r="AM372" s="39">
        <f t="shared" si="201"/>
        <v>0</v>
      </c>
      <c r="AN372" s="40">
        <f t="shared" si="202"/>
        <v>0</v>
      </c>
      <c r="AO372" s="134">
        <f t="shared" si="203"/>
        <v>0</v>
      </c>
      <c r="AP372" s="17"/>
      <c r="AQ372" s="129"/>
      <c r="AR372" s="130">
        <f t="shared" si="188"/>
        <v>0</v>
      </c>
      <c r="AS372" s="134">
        <f t="shared" si="189"/>
        <v>0</v>
      </c>
      <c r="AT372" s="131">
        <f>+IF($I$7="SI",'INPUTS Y LISTAS'!$B$31,0)</f>
        <v>0</v>
      </c>
      <c r="AU372" s="132"/>
      <c r="AV372" s="130">
        <f t="shared" si="190"/>
        <v>0</v>
      </c>
      <c r="AW372" s="134">
        <f t="shared" si="191"/>
        <v>0</v>
      </c>
      <c r="AX372" s="131">
        <f>+IF($I$7="SI",'INPUTS Y LISTAS'!$B$32,0)</f>
        <v>0</v>
      </c>
      <c r="AY372" s="132"/>
      <c r="AZ372" s="130">
        <f t="shared" si="192"/>
        <v>0</v>
      </c>
      <c r="BA372" s="134">
        <f t="shared" si="193"/>
        <v>0</v>
      </c>
      <c r="BB372" s="131">
        <f>+IF($I$7="SI",'INPUTS Y LISTAS'!$B$33,0)</f>
        <v>0</v>
      </c>
      <c r="BC372" s="132"/>
      <c r="BD372" s="130">
        <f t="shared" si="194"/>
        <v>0</v>
      </c>
      <c r="BE372" s="134">
        <f t="shared" si="195"/>
        <v>0</v>
      </c>
      <c r="BF372" s="136">
        <f t="shared" si="196"/>
        <v>0</v>
      </c>
    </row>
    <row r="373" spans="3:58" ht="15.75" outlineLevel="2" x14ac:dyDescent="0.2">
      <c r="C373" s="14">
        <f t="shared" si="197"/>
        <v>359</v>
      </c>
      <c r="D373" s="73"/>
      <c r="E373" s="69"/>
      <c r="F373" s="70"/>
      <c r="G373" s="71"/>
      <c r="H373" s="71"/>
      <c r="I373" s="71"/>
      <c r="J373" s="71"/>
      <c r="K373" s="72"/>
      <c r="L373" s="86"/>
      <c r="M373" s="15" t="str">
        <f>IF(G373="","",IF(L373="SI",G373*(1+'INPUTS Y LISTAS'!$B$15),'Modelo Estadistico'!G373))</f>
        <v/>
      </c>
      <c r="N373" s="15" t="str">
        <f>IF(H373="","",IF(L373="SI",H373*(1+'INPUTS Y LISTAS'!$B$15),'Modelo Estadistico'!H373))</f>
        <v/>
      </c>
      <c r="O373" s="15" t="str">
        <f>IF(I373="","",IF(L373="SI",I373*(1+'INPUTS Y LISTAS'!$B$15),'Modelo Estadistico'!I373))</f>
        <v/>
      </c>
      <c r="P373" s="15" t="str">
        <f>IF(J373="","",IF(L373="SI",J373*(1+'INPUTS Y LISTAS'!$B$15),'Modelo Estadistico'!J373))</f>
        <v/>
      </c>
      <c r="Q373" s="72"/>
      <c r="R373" s="29" t="str">
        <f t="shared" si="172"/>
        <v/>
      </c>
      <c r="S373" s="15" t="str">
        <f t="shared" si="173"/>
        <v/>
      </c>
      <c r="T373" s="15" t="str">
        <f t="shared" si="198"/>
        <v/>
      </c>
      <c r="U373" s="30" t="str">
        <f t="shared" si="199"/>
        <v/>
      </c>
      <c r="V373" s="28" t="str">
        <f t="shared" si="174"/>
        <v/>
      </c>
      <c r="W373" s="16" t="str">
        <f t="shared" si="175"/>
        <v/>
      </c>
      <c r="X373" s="16" t="str">
        <f t="shared" si="176"/>
        <v/>
      </c>
      <c r="Y373" s="16" t="str">
        <f t="shared" si="177"/>
        <v/>
      </c>
      <c r="Z373" s="28" t="str">
        <f t="shared" si="178"/>
        <v/>
      </c>
      <c r="AA373" s="16" t="str">
        <f t="shared" si="179"/>
        <v/>
      </c>
      <c r="AB373" s="16" t="str">
        <f t="shared" si="180"/>
        <v/>
      </c>
      <c r="AC373" s="16" t="str">
        <f>IF(Y373="Incluir Cotización",#REF!,"")</f>
        <v/>
      </c>
      <c r="AD373" s="66" t="str">
        <f t="shared" si="181"/>
        <v/>
      </c>
      <c r="AE373" s="42" t="str">
        <f t="shared" si="182"/>
        <v/>
      </c>
      <c r="AF373" s="42" t="str">
        <f t="shared" si="183"/>
        <v/>
      </c>
      <c r="AG373" s="42" t="str">
        <f t="shared" si="184"/>
        <v/>
      </c>
      <c r="AH373" s="42" t="str">
        <f t="shared" si="185"/>
        <v/>
      </c>
      <c r="AI373" s="42" t="str">
        <f t="shared" si="186"/>
        <v/>
      </c>
      <c r="AJ373" s="65">
        <f t="shared" si="187"/>
        <v>0</v>
      </c>
      <c r="AK373" s="74"/>
      <c r="AL373" s="41">
        <f t="shared" si="200"/>
        <v>0</v>
      </c>
      <c r="AM373" s="39">
        <f t="shared" si="201"/>
        <v>0</v>
      </c>
      <c r="AN373" s="40">
        <f t="shared" si="202"/>
        <v>0</v>
      </c>
      <c r="AO373" s="134">
        <f t="shared" si="203"/>
        <v>0</v>
      </c>
      <c r="AP373" s="17"/>
      <c r="AQ373" s="129"/>
      <c r="AR373" s="130">
        <f t="shared" si="188"/>
        <v>0</v>
      </c>
      <c r="AS373" s="134">
        <f t="shared" si="189"/>
        <v>0</v>
      </c>
      <c r="AT373" s="131">
        <f>+IF($I$7="SI",'INPUTS Y LISTAS'!$B$31,0)</f>
        <v>0</v>
      </c>
      <c r="AU373" s="132"/>
      <c r="AV373" s="130">
        <f t="shared" si="190"/>
        <v>0</v>
      </c>
      <c r="AW373" s="134">
        <f t="shared" si="191"/>
        <v>0</v>
      </c>
      <c r="AX373" s="131">
        <f>+IF($I$7="SI",'INPUTS Y LISTAS'!$B$32,0)</f>
        <v>0</v>
      </c>
      <c r="AY373" s="132"/>
      <c r="AZ373" s="130">
        <f t="shared" si="192"/>
        <v>0</v>
      </c>
      <c r="BA373" s="134">
        <f t="shared" si="193"/>
        <v>0</v>
      </c>
      <c r="BB373" s="131">
        <f>+IF($I$7="SI",'INPUTS Y LISTAS'!$B$33,0)</f>
        <v>0</v>
      </c>
      <c r="BC373" s="132"/>
      <c r="BD373" s="130">
        <f t="shared" si="194"/>
        <v>0</v>
      </c>
      <c r="BE373" s="134">
        <f t="shared" si="195"/>
        <v>0</v>
      </c>
      <c r="BF373" s="136">
        <f t="shared" si="196"/>
        <v>0</v>
      </c>
    </row>
    <row r="374" spans="3:58" ht="15.75" outlineLevel="2" x14ac:dyDescent="0.2">
      <c r="C374" s="14">
        <f t="shared" si="197"/>
        <v>360</v>
      </c>
      <c r="D374" s="73"/>
      <c r="E374" s="69"/>
      <c r="F374" s="70"/>
      <c r="G374" s="71"/>
      <c r="H374" s="71"/>
      <c r="I374" s="71"/>
      <c r="J374" s="71"/>
      <c r="K374" s="72"/>
      <c r="L374" s="86"/>
      <c r="M374" s="15" t="str">
        <f>IF(G374="","",IF(L374="SI",G374*(1+'INPUTS Y LISTAS'!$B$15),'Modelo Estadistico'!G374))</f>
        <v/>
      </c>
      <c r="N374" s="15" t="str">
        <f>IF(H374="","",IF(L374="SI",H374*(1+'INPUTS Y LISTAS'!$B$15),'Modelo Estadistico'!H374))</f>
        <v/>
      </c>
      <c r="O374" s="15" t="str">
        <f>IF(I374="","",IF(L374="SI",I374*(1+'INPUTS Y LISTAS'!$B$15),'Modelo Estadistico'!I374))</f>
        <v/>
      </c>
      <c r="P374" s="15" t="str">
        <f>IF(J374="","",IF(L374="SI",J374*(1+'INPUTS Y LISTAS'!$B$15),'Modelo Estadistico'!J374))</f>
        <v/>
      </c>
      <c r="Q374" s="72"/>
      <c r="R374" s="29" t="str">
        <f t="shared" si="172"/>
        <v/>
      </c>
      <c r="S374" s="15" t="str">
        <f t="shared" si="173"/>
        <v/>
      </c>
      <c r="T374" s="15" t="str">
        <f t="shared" si="198"/>
        <v/>
      </c>
      <c r="U374" s="30" t="str">
        <f t="shared" si="199"/>
        <v/>
      </c>
      <c r="V374" s="28" t="str">
        <f t="shared" si="174"/>
        <v/>
      </c>
      <c r="W374" s="16" t="str">
        <f t="shared" si="175"/>
        <v/>
      </c>
      <c r="X374" s="16" t="str">
        <f t="shared" si="176"/>
        <v/>
      </c>
      <c r="Y374" s="16" t="str">
        <f t="shared" si="177"/>
        <v/>
      </c>
      <c r="Z374" s="28" t="str">
        <f t="shared" si="178"/>
        <v/>
      </c>
      <c r="AA374" s="16" t="str">
        <f t="shared" si="179"/>
        <v/>
      </c>
      <c r="AB374" s="16" t="str">
        <f t="shared" si="180"/>
        <v/>
      </c>
      <c r="AC374" s="16" t="str">
        <f>IF(Y374="Incluir Cotización",#REF!,"")</f>
        <v/>
      </c>
      <c r="AD374" s="66" t="str">
        <f t="shared" si="181"/>
        <v/>
      </c>
      <c r="AE374" s="42" t="str">
        <f t="shared" si="182"/>
        <v/>
      </c>
      <c r="AF374" s="42" t="str">
        <f t="shared" si="183"/>
        <v/>
      </c>
      <c r="AG374" s="42" t="str">
        <f t="shared" si="184"/>
        <v/>
      </c>
      <c r="AH374" s="42" t="str">
        <f t="shared" si="185"/>
        <v/>
      </c>
      <c r="AI374" s="42" t="str">
        <f t="shared" si="186"/>
        <v/>
      </c>
      <c r="AJ374" s="65">
        <f t="shared" si="187"/>
        <v>0</v>
      </c>
      <c r="AK374" s="74"/>
      <c r="AL374" s="41">
        <f t="shared" si="200"/>
        <v>0</v>
      </c>
      <c r="AM374" s="39">
        <f t="shared" si="201"/>
        <v>0</v>
      </c>
      <c r="AN374" s="40">
        <f t="shared" si="202"/>
        <v>0</v>
      </c>
      <c r="AO374" s="134">
        <f t="shared" si="203"/>
        <v>0</v>
      </c>
      <c r="AP374" s="17"/>
      <c r="AQ374" s="129"/>
      <c r="AR374" s="130">
        <f t="shared" si="188"/>
        <v>0</v>
      </c>
      <c r="AS374" s="134">
        <f t="shared" si="189"/>
        <v>0</v>
      </c>
      <c r="AT374" s="131">
        <f>+IF($I$7="SI",'INPUTS Y LISTAS'!$B$31,0)</f>
        <v>0</v>
      </c>
      <c r="AU374" s="132"/>
      <c r="AV374" s="130">
        <f t="shared" si="190"/>
        <v>0</v>
      </c>
      <c r="AW374" s="134">
        <f t="shared" si="191"/>
        <v>0</v>
      </c>
      <c r="AX374" s="131">
        <f>+IF($I$7="SI",'INPUTS Y LISTAS'!$B$32,0)</f>
        <v>0</v>
      </c>
      <c r="AY374" s="132"/>
      <c r="AZ374" s="130">
        <f t="shared" si="192"/>
        <v>0</v>
      </c>
      <c r="BA374" s="134">
        <f t="shared" si="193"/>
        <v>0</v>
      </c>
      <c r="BB374" s="131">
        <f>+IF($I$7="SI",'INPUTS Y LISTAS'!$B$33,0)</f>
        <v>0</v>
      </c>
      <c r="BC374" s="132"/>
      <c r="BD374" s="130">
        <f t="shared" si="194"/>
        <v>0</v>
      </c>
      <c r="BE374" s="134">
        <f t="shared" si="195"/>
        <v>0</v>
      </c>
      <c r="BF374" s="136">
        <f t="shared" si="196"/>
        <v>0</v>
      </c>
    </row>
    <row r="375" spans="3:58" ht="15.75" outlineLevel="2" x14ac:dyDescent="0.2">
      <c r="C375" s="14">
        <f t="shared" si="197"/>
        <v>361</v>
      </c>
      <c r="D375" s="73"/>
      <c r="E375" s="69"/>
      <c r="F375" s="70"/>
      <c r="G375" s="71"/>
      <c r="H375" s="71"/>
      <c r="I375" s="71"/>
      <c r="J375" s="71"/>
      <c r="K375" s="72"/>
      <c r="L375" s="86"/>
      <c r="M375" s="15" t="str">
        <f>IF(G375="","",IF(L375="SI",G375*(1+'INPUTS Y LISTAS'!$B$15),'Modelo Estadistico'!G375))</f>
        <v/>
      </c>
      <c r="N375" s="15" t="str">
        <f>IF(H375="","",IF(L375="SI",H375*(1+'INPUTS Y LISTAS'!$B$15),'Modelo Estadistico'!H375))</f>
        <v/>
      </c>
      <c r="O375" s="15" t="str">
        <f>IF(I375="","",IF(L375="SI",I375*(1+'INPUTS Y LISTAS'!$B$15),'Modelo Estadistico'!I375))</f>
        <v/>
      </c>
      <c r="P375" s="15" t="str">
        <f>IF(J375="","",IF(L375="SI",J375*(1+'INPUTS Y LISTAS'!$B$15),'Modelo Estadistico'!J375))</f>
        <v/>
      </c>
      <c r="Q375" s="72"/>
      <c r="R375" s="29" t="str">
        <f t="shared" si="172"/>
        <v/>
      </c>
      <c r="S375" s="15" t="str">
        <f t="shared" si="173"/>
        <v/>
      </c>
      <c r="T375" s="15" t="str">
        <f t="shared" si="198"/>
        <v/>
      </c>
      <c r="U375" s="30" t="str">
        <f t="shared" si="199"/>
        <v/>
      </c>
      <c r="V375" s="28" t="str">
        <f t="shared" si="174"/>
        <v/>
      </c>
      <c r="W375" s="16" t="str">
        <f t="shared" si="175"/>
        <v/>
      </c>
      <c r="X375" s="16" t="str">
        <f t="shared" si="176"/>
        <v/>
      </c>
      <c r="Y375" s="16" t="str">
        <f t="shared" si="177"/>
        <v/>
      </c>
      <c r="Z375" s="28" t="str">
        <f t="shared" si="178"/>
        <v/>
      </c>
      <c r="AA375" s="16" t="str">
        <f t="shared" si="179"/>
        <v/>
      </c>
      <c r="AB375" s="16" t="str">
        <f t="shared" si="180"/>
        <v/>
      </c>
      <c r="AC375" s="16" t="str">
        <f>IF(Y375="Incluir Cotización",#REF!,"")</f>
        <v/>
      </c>
      <c r="AD375" s="66" t="str">
        <f t="shared" si="181"/>
        <v/>
      </c>
      <c r="AE375" s="42" t="str">
        <f t="shared" si="182"/>
        <v/>
      </c>
      <c r="AF375" s="42" t="str">
        <f t="shared" si="183"/>
        <v/>
      </c>
      <c r="AG375" s="42" t="str">
        <f t="shared" si="184"/>
        <v/>
      </c>
      <c r="AH375" s="42" t="str">
        <f t="shared" si="185"/>
        <v/>
      </c>
      <c r="AI375" s="42" t="str">
        <f t="shared" si="186"/>
        <v/>
      </c>
      <c r="AJ375" s="65">
        <f t="shared" si="187"/>
        <v>0</v>
      </c>
      <c r="AK375" s="74"/>
      <c r="AL375" s="41">
        <f t="shared" si="200"/>
        <v>0</v>
      </c>
      <c r="AM375" s="39">
        <f t="shared" si="201"/>
        <v>0</v>
      </c>
      <c r="AN375" s="40">
        <f t="shared" si="202"/>
        <v>0</v>
      </c>
      <c r="AO375" s="134">
        <f t="shared" si="203"/>
        <v>0</v>
      </c>
      <c r="AP375" s="17"/>
      <c r="AQ375" s="129"/>
      <c r="AR375" s="130">
        <f t="shared" si="188"/>
        <v>0</v>
      </c>
      <c r="AS375" s="134">
        <f t="shared" si="189"/>
        <v>0</v>
      </c>
      <c r="AT375" s="131">
        <f>+IF($I$7="SI",'INPUTS Y LISTAS'!$B$31,0)</f>
        <v>0</v>
      </c>
      <c r="AU375" s="132"/>
      <c r="AV375" s="130">
        <f t="shared" si="190"/>
        <v>0</v>
      </c>
      <c r="AW375" s="134">
        <f t="shared" si="191"/>
        <v>0</v>
      </c>
      <c r="AX375" s="131">
        <f>+IF($I$7="SI",'INPUTS Y LISTAS'!$B$32,0)</f>
        <v>0</v>
      </c>
      <c r="AY375" s="132"/>
      <c r="AZ375" s="130">
        <f t="shared" si="192"/>
        <v>0</v>
      </c>
      <c r="BA375" s="134">
        <f t="shared" si="193"/>
        <v>0</v>
      </c>
      <c r="BB375" s="131">
        <f>+IF($I$7="SI",'INPUTS Y LISTAS'!$B$33,0)</f>
        <v>0</v>
      </c>
      <c r="BC375" s="132"/>
      <c r="BD375" s="130">
        <f t="shared" si="194"/>
        <v>0</v>
      </c>
      <c r="BE375" s="134">
        <f t="shared" si="195"/>
        <v>0</v>
      </c>
      <c r="BF375" s="136">
        <f t="shared" si="196"/>
        <v>0</v>
      </c>
    </row>
    <row r="376" spans="3:58" ht="15.75" outlineLevel="2" x14ac:dyDescent="0.2">
      <c r="C376" s="14">
        <f t="shared" si="197"/>
        <v>362</v>
      </c>
      <c r="D376" s="73"/>
      <c r="E376" s="69"/>
      <c r="F376" s="70"/>
      <c r="G376" s="71"/>
      <c r="H376" s="71"/>
      <c r="I376" s="71"/>
      <c r="J376" s="71"/>
      <c r="K376" s="72"/>
      <c r="L376" s="86"/>
      <c r="M376" s="15" t="str">
        <f>IF(G376="","",IF(L376="SI",G376*(1+'INPUTS Y LISTAS'!$B$15),'Modelo Estadistico'!G376))</f>
        <v/>
      </c>
      <c r="N376" s="15" t="str">
        <f>IF(H376="","",IF(L376="SI",H376*(1+'INPUTS Y LISTAS'!$B$15),'Modelo Estadistico'!H376))</f>
        <v/>
      </c>
      <c r="O376" s="15" t="str">
        <f>IF(I376="","",IF(L376="SI",I376*(1+'INPUTS Y LISTAS'!$B$15),'Modelo Estadistico'!I376))</f>
        <v/>
      </c>
      <c r="P376" s="15" t="str">
        <f>IF(J376="","",IF(L376="SI",J376*(1+'INPUTS Y LISTAS'!$B$15),'Modelo Estadistico'!J376))</f>
        <v/>
      </c>
      <c r="Q376" s="72"/>
      <c r="R376" s="29" t="str">
        <f t="shared" si="172"/>
        <v/>
      </c>
      <c r="S376" s="15" t="str">
        <f t="shared" si="173"/>
        <v/>
      </c>
      <c r="T376" s="15" t="str">
        <f t="shared" si="198"/>
        <v/>
      </c>
      <c r="U376" s="30" t="str">
        <f t="shared" si="199"/>
        <v/>
      </c>
      <c r="V376" s="28" t="str">
        <f t="shared" si="174"/>
        <v/>
      </c>
      <c r="W376" s="16" t="str">
        <f t="shared" si="175"/>
        <v/>
      </c>
      <c r="X376" s="16" t="str">
        <f t="shared" si="176"/>
        <v/>
      </c>
      <c r="Y376" s="16" t="str">
        <f t="shared" si="177"/>
        <v/>
      </c>
      <c r="Z376" s="28" t="str">
        <f t="shared" si="178"/>
        <v/>
      </c>
      <c r="AA376" s="16" t="str">
        <f t="shared" si="179"/>
        <v/>
      </c>
      <c r="AB376" s="16" t="str">
        <f t="shared" si="180"/>
        <v/>
      </c>
      <c r="AC376" s="16" t="str">
        <f>IF(Y376="Incluir Cotización",#REF!,"")</f>
        <v/>
      </c>
      <c r="AD376" s="66" t="str">
        <f t="shared" si="181"/>
        <v/>
      </c>
      <c r="AE376" s="42" t="str">
        <f t="shared" si="182"/>
        <v/>
      </c>
      <c r="AF376" s="42" t="str">
        <f t="shared" si="183"/>
        <v/>
      </c>
      <c r="AG376" s="42" t="str">
        <f t="shared" si="184"/>
        <v/>
      </c>
      <c r="AH376" s="42" t="str">
        <f t="shared" si="185"/>
        <v/>
      </c>
      <c r="AI376" s="42" t="str">
        <f t="shared" si="186"/>
        <v/>
      </c>
      <c r="AJ376" s="65">
        <f t="shared" si="187"/>
        <v>0</v>
      </c>
      <c r="AK376" s="74"/>
      <c r="AL376" s="41">
        <f t="shared" si="200"/>
        <v>0</v>
      </c>
      <c r="AM376" s="39">
        <f t="shared" si="201"/>
        <v>0</v>
      </c>
      <c r="AN376" s="40">
        <f t="shared" si="202"/>
        <v>0</v>
      </c>
      <c r="AO376" s="134">
        <f t="shared" si="203"/>
        <v>0</v>
      </c>
      <c r="AP376" s="17"/>
      <c r="AQ376" s="129"/>
      <c r="AR376" s="130">
        <f t="shared" si="188"/>
        <v>0</v>
      </c>
      <c r="AS376" s="134">
        <f t="shared" si="189"/>
        <v>0</v>
      </c>
      <c r="AT376" s="131">
        <f>+IF($I$7="SI",'INPUTS Y LISTAS'!$B$31,0)</f>
        <v>0</v>
      </c>
      <c r="AU376" s="132"/>
      <c r="AV376" s="130">
        <f t="shared" si="190"/>
        <v>0</v>
      </c>
      <c r="AW376" s="134">
        <f t="shared" si="191"/>
        <v>0</v>
      </c>
      <c r="AX376" s="131">
        <f>+IF($I$7="SI",'INPUTS Y LISTAS'!$B$32,0)</f>
        <v>0</v>
      </c>
      <c r="AY376" s="132"/>
      <c r="AZ376" s="130">
        <f t="shared" si="192"/>
        <v>0</v>
      </c>
      <c r="BA376" s="134">
        <f t="shared" si="193"/>
        <v>0</v>
      </c>
      <c r="BB376" s="131">
        <f>+IF($I$7="SI",'INPUTS Y LISTAS'!$B$33,0)</f>
        <v>0</v>
      </c>
      <c r="BC376" s="132"/>
      <c r="BD376" s="130">
        <f t="shared" si="194"/>
        <v>0</v>
      </c>
      <c r="BE376" s="134">
        <f t="shared" si="195"/>
        <v>0</v>
      </c>
      <c r="BF376" s="136">
        <f t="shared" si="196"/>
        <v>0</v>
      </c>
    </row>
    <row r="377" spans="3:58" ht="15.75" outlineLevel="2" x14ac:dyDescent="0.2">
      <c r="C377" s="14">
        <f t="shared" si="197"/>
        <v>363</v>
      </c>
      <c r="D377" s="73"/>
      <c r="E377" s="69"/>
      <c r="F377" s="70"/>
      <c r="G377" s="71"/>
      <c r="H377" s="71"/>
      <c r="I377" s="71"/>
      <c r="J377" s="71"/>
      <c r="K377" s="72"/>
      <c r="L377" s="86"/>
      <c r="M377" s="15" t="str">
        <f>IF(G377="","",IF(L377="SI",G377*(1+'INPUTS Y LISTAS'!$B$15),'Modelo Estadistico'!G377))</f>
        <v/>
      </c>
      <c r="N377" s="15" t="str">
        <f>IF(H377="","",IF(L377="SI",H377*(1+'INPUTS Y LISTAS'!$B$15),'Modelo Estadistico'!H377))</f>
        <v/>
      </c>
      <c r="O377" s="15" t="str">
        <f>IF(I377="","",IF(L377="SI",I377*(1+'INPUTS Y LISTAS'!$B$15),'Modelo Estadistico'!I377))</f>
        <v/>
      </c>
      <c r="P377" s="15" t="str">
        <f>IF(J377="","",IF(L377="SI",J377*(1+'INPUTS Y LISTAS'!$B$15),'Modelo Estadistico'!J377))</f>
        <v/>
      </c>
      <c r="Q377" s="72"/>
      <c r="R377" s="29" t="str">
        <f t="shared" si="172"/>
        <v/>
      </c>
      <c r="S377" s="15" t="str">
        <f t="shared" si="173"/>
        <v/>
      </c>
      <c r="T377" s="15" t="str">
        <f t="shared" si="198"/>
        <v/>
      </c>
      <c r="U377" s="30" t="str">
        <f t="shared" si="199"/>
        <v/>
      </c>
      <c r="V377" s="28" t="str">
        <f t="shared" si="174"/>
        <v/>
      </c>
      <c r="W377" s="16" t="str">
        <f t="shared" si="175"/>
        <v/>
      </c>
      <c r="X377" s="16" t="str">
        <f t="shared" si="176"/>
        <v/>
      </c>
      <c r="Y377" s="16" t="str">
        <f t="shared" si="177"/>
        <v/>
      </c>
      <c r="Z377" s="28" t="str">
        <f t="shared" si="178"/>
        <v/>
      </c>
      <c r="AA377" s="16" t="str">
        <f t="shared" si="179"/>
        <v/>
      </c>
      <c r="AB377" s="16" t="str">
        <f t="shared" si="180"/>
        <v/>
      </c>
      <c r="AC377" s="16" t="str">
        <f>IF(Y377="Incluir Cotización",#REF!,"")</f>
        <v/>
      </c>
      <c r="AD377" s="66" t="str">
        <f t="shared" si="181"/>
        <v/>
      </c>
      <c r="AE377" s="42" t="str">
        <f t="shared" si="182"/>
        <v/>
      </c>
      <c r="AF377" s="42" t="str">
        <f t="shared" si="183"/>
        <v/>
      </c>
      <c r="AG377" s="42" t="str">
        <f t="shared" si="184"/>
        <v/>
      </c>
      <c r="AH377" s="42" t="str">
        <f t="shared" si="185"/>
        <v/>
      </c>
      <c r="AI377" s="42" t="str">
        <f t="shared" si="186"/>
        <v/>
      </c>
      <c r="AJ377" s="65">
        <f t="shared" si="187"/>
        <v>0</v>
      </c>
      <c r="AK377" s="74"/>
      <c r="AL377" s="41">
        <f t="shared" si="200"/>
        <v>0</v>
      </c>
      <c r="AM377" s="39">
        <f t="shared" si="201"/>
        <v>0</v>
      </c>
      <c r="AN377" s="40">
        <f t="shared" si="202"/>
        <v>0</v>
      </c>
      <c r="AO377" s="134">
        <f t="shared" si="203"/>
        <v>0</v>
      </c>
      <c r="AP377" s="17"/>
      <c r="AQ377" s="129"/>
      <c r="AR377" s="130">
        <f t="shared" si="188"/>
        <v>0</v>
      </c>
      <c r="AS377" s="134">
        <f t="shared" si="189"/>
        <v>0</v>
      </c>
      <c r="AT377" s="131">
        <f>+IF($I$7="SI",'INPUTS Y LISTAS'!$B$31,0)</f>
        <v>0</v>
      </c>
      <c r="AU377" s="132"/>
      <c r="AV377" s="130">
        <f t="shared" si="190"/>
        <v>0</v>
      </c>
      <c r="AW377" s="134">
        <f t="shared" si="191"/>
        <v>0</v>
      </c>
      <c r="AX377" s="131">
        <f>+IF($I$7="SI",'INPUTS Y LISTAS'!$B$32,0)</f>
        <v>0</v>
      </c>
      <c r="AY377" s="132"/>
      <c r="AZ377" s="130">
        <f t="shared" si="192"/>
        <v>0</v>
      </c>
      <c r="BA377" s="134">
        <f t="shared" si="193"/>
        <v>0</v>
      </c>
      <c r="BB377" s="131">
        <f>+IF($I$7="SI",'INPUTS Y LISTAS'!$B$33,0)</f>
        <v>0</v>
      </c>
      <c r="BC377" s="132"/>
      <c r="BD377" s="130">
        <f t="shared" si="194"/>
        <v>0</v>
      </c>
      <c r="BE377" s="134">
        <f t="shared" si="195"/>
        <v>0</v>
      </c>
      <c r="BF377" s="136">
        <f t="shared" si="196"/>
        <v>0</v>
      </c>
    </row>
    <row r="378" spans="3:58" ht="15.75" outlineLevel="2" x14ac:dyDescent="0.2">
      <c r="C378" s="14">
        <f t="shared" si="197"/>
        <v>364</v>
      </c>
      <c r="D378" s="73"/>
      <c r="E378" s="69"/>
      <c r="F378" s="70"/>
      <c r="G378" s="71"/>
      <c r="H378" s="71"/>
      <c r="I378" s="71"/>
      <c r="J378" s="71"/>
      <c r="K378" s="72"/>
      <c r="L378" s="86"/>
      <c r="M378" s="15" t="str">
        <f>IF(G378="","",IF(L378="SI",G378*(1+'INPUTS Y LISTAS'!$B$15),'Modelo Estadistico'!G378))</f>
        <v/>
      </c>
      <c r="N378" s="15" t="str">
        <f>IF(H378="","",IF(L378="SI",H378*(1+'INPUTS Y LISTAS'!$B$15),'Modelo Estadistico'!H378))</f>
        <v/>
      </c>
      <c r="O378" s="15" t="str">
        <f>IF(I378="","",IF(L378="SI",I378*(1+'INPUTS Y LISTAS'!$B$15),'Modelo Estadistico'!I378))</f>
        <v/>
      </c>
      <c r="P378" s="15" t="str">
        <f>IF(J378="","",IF(L378="SI",J378*(1+'INPUTS Y LISTAS'!$B$15),'Modelo Estadistico'!J378))</f>
        <v/>
      </c>
      <c r="Q378" s="72"/>
      <c r="R378" s="29" t="str">
        <f t="shared" si="172"/>
        <v/>
      </c>
      <c r="S378" s="15" t="str">
        <f t="shared" si="173"/>
        <v/>
      </c>
      <c r="T378" s="15" t="str">
        <f t="shared" si="198"/>
        <v/>
      </c>
      <c r="U378" s="30" t="str">
        <f t="shared" si="199"/>
        <v/>
      </c>
      <c r="V378" s="28" t="str">
        <f t="shared" si="174"/>
        <v/>
      </c>
      <c r="W378" s="16" t="str">
        <f t="shared" si="175"/>
        <v/>
      </c>
      <c r="X378" s="16" t="str">
        <f t="shared" si="176"/>
        <v/>
      </c>
      <c r="Y378" s="16" t="str">
        <f t="shared" si="177"/>
        <v/>
      </c>
      <c r="Z378" s="28" t="str">
        <f t="shared" si="178"/>
        <v/>
      </c>
      <c r="AA378" s="16" t="str">
        <f t="shared" si="179"/>
        <v/>
      </c>
      <c r="AB378" s="16" t="str">
        <f t="shared" si="180"/>
        <v/>
      </c>
      <c r="AC378" s="16" t="str">
        <f>IF(Y378="Incluir Cotización",#REF!,"")</f>
        <v/>
      </c>
      <c r="AD378" s="66" t="str">
        <f t="shared" si="181"/>
        <v/>
      </c>
      <c r="AE378" s="42" t="str">
        <f t="shared" si="182"/>
        <v/>
      </c>
      <c r="AF378" s="42" t="str">
        <f t="shared" si="183"/>
        <v/>
      </c>
      <c r="AG378" s="42" t="str">
        <f t="shared" si="184"/>
        <v/>
      </c>
      <c r="AH378" s="42" t="str">
        <f t="shared" si="185"/>
        <v/>
      </c>
      <c r="AI378" s="42" t="str">
        <f t="shared" si="186"/>
        <v/>
      </c>
      <c r="AJ378" s="65">
        <f t="shared" si="187"/>
        <v>0</v>
      </c>
      <c r="AK378" s="74"/>
      <c r="AL378" s="41">
        <f t="shared" si="200"/>
        <v>0</v>
      </c>
      <c r="AM378" s="39">
        <f t="shared" si="201"/>
        <v>0</v>
      </c>
      <c r="AN378" s="40">
        <f t="shared" si="202"/>
        <v>0</v>
      </c>
      <c r="AO378" s="134">
        <f t="shared" si="203"/>
        <v>0</v>
      </c>
      <c r="AP378" s="17"/>
      <c r="AQ378" s="129"/>
      <c r="AR378" s="130">
        <f t="shared" si="188"/>
        <v>0</v>
      </c>
      <c r="AS378" s="134">
        <f t="shared" si="189"/>
        <v>0</v>
      </c>
      <c r="AT378" s="131">
        <f>+IF($I$7="SI",'INPUTS Y LISTAS'!$B$31,0)</f>
        <v>0</v>
      </c>
      <c r="AU378" s="132"/>
      <c r="AV378" s="130">
        <f t="shared" si="190"/>
        <v>0</v>
      </c>
      <c r="AW378" s="134">
        <f t="shared" si="191"/>
        <v>0</v>
      </c>
      <c r="AX378" s="131">
        <f>+IF($I$7="SI",'INPUTS Y LISTAS'!$B$32,0)</f>
        <v>0</v>
      </c>
      <c r="AY378" s="132"/>
      <c r="AZ378" s="130">
        <f t="shared" si="192"/>
        <v>0</v>
      </c>
      <c r="BA378" s="134">
        <f t="shared" si="193"/>
        <v>0</v>
      </c>
      <c r="BB378" s="131">
        <f>+IF($I$7="SI",'INPUTS Y LISTAS'!$B$33,0)</f>
        <v>0</v>
      </c>
      <c r="BC378" s="132"/>
      <c r="BD378" s="130">
        <f t="shared" si="194"/>
        <v>0</v>
      </c>
      <c r="BE378" s="134">
        <f t="shared" si="195"/>
        <v>0</v>
      </c>
      <c r="BF378" s="136">
        <f t="shared" si="196"/>
        <v>0</v>
      </c>
    </row>
    <row r="379" spans="3:58" ht="15.75" outlineLevel="2" x14ac:dyDescent="0.2">
      <c r="C379" s="14">
        <f t="shared" si="197"/>
        <v>365</v>
      </c>
      <c r="D379" s="73"/>
      <c r="E379" s="69"/>
      <c r="F379" s="70"/>
      <c r="G379" s="71"/>
      <c r="H379" s="71"/>
      <c r="I379" s="71"/>
      <c r="J379" s="71"/>
      <c r="K379" s="72"/>
      <c r="L379" s="86"/>
      <c r="M379" s="15" t="str">
        <f>IF(G379="","",IF(L379="SI",G379*(1+'INPUTS Y LISTAS'!$B$15),'Modelo Estadistico'!G379))</f>
        <v/>
      </c>
      <c r="N379" s="15" t="str">
        <f>IF(H379="","",IF(L379="SI",H379*(1+'INPUTS Y LISTAS'!$B$15),'Modelo Estadistico'!H379))</f>
        <v/>
      </c>
      <c r="O379" s="15" t="str">
        <f>IF(I379="","",IF(L379="SI",I379*(1+'INPUTS Y LISTAS'!$B$15),'Modelo Estadistico'!I379))</f>
        <v/>
      </c>
      <c r="P379" s="15" t="str">
        <f>IF(J379="","",IF(L379="SI",J379*(1+'INPUTS Y LISTAS'!$B$15),'Modelo Estadistico'!J379))</f>
        <v/>
      </c>
      <c r="Q379" s="72"/>
      <c r="R379" s="29" t="str">
        <f t="shared" si="172"/>
        <v/>
      </c>
      <c r="S379" s="15" t="str">
        <f t="shared" si="173"/>
        <v/>
      </c>
      <c r="T379" s="15" t="str">
        <f t="shared" si="198"/>
        <v/>
      </c>
      <c r="U379" s="30" t="str">
        <f t="shared" si="199"/>
        <v/>
      </c>
      <c r="V379" s="28" t="str">
        <f t="shared" si="174"/>
        <v/>
      </c>
      <c r="W379" s="16" t="str">
        <f t="shared" si="175"/>
        <v/>
      </c>
      <c r="X379" s="16" t="str">
        <f t="shared" si="176"/>
        <v/>
      </c>
      <c r="Y379" s="16" t="str">
        <f t="shared" si="177"/>
        <v/>
      </c>
      <c r="Z379" s="28" t="str">
        <f t="shared" si="178"/>
        <v/>
      </c>
      <c r="AA379" s="16" t="str">
        <f t="shared" si="179"/>
        <v/>
      </c>
      <c r="AB379" s="16" t="str">
        <f t="shared" si="180"/>
        <v/>
      </c>
      <c r="AC379" s="16" t="str">
        <f>IF(Y379="Incluir Cotización",#REF!,"")</f>
        <v/>
      </c>
      <c r="AD379" s="66" t="str">
        <f t="shared" si="181"/>
        <v/>
      </c>
      <c r="AE379" s="42" t="str">
        <f t="shared" si="182"/>
        <v/>
      </c>
      <c r="AF379" s="42" t="str">
        <f t="shared" si="183"/>
        <v/>
      </c>
      <c r="AG379" s="42" t="str">
        <f t="shared" si="184"/>
        <v/>
      </c>
      <c r="AH379" s="42" t="str">
        <f t="shared" si="185"/>
        <v/>
      </c>
      <c r="AI379" s="42" t="str">
        <f t="shared" si="186"/>
        <v/>
      </c>
      <c r="AJ379" s="65">
        <f t="shared" si="187"/>
        <v>0</v>
      </c>
      <c r="AK379" s="74"/>
      <c r="AL379" s="41">
        <f t="shared" si="200"/>
        <v>0</v>
      </c>
      <c r="AM379" s="39">
        <f t="shared" si="201"/>
        <v>0</v>
      </c>
      <c r="AN379" s="40">
        <f t="shared" si="202"/>
        <v>0</v>
      </c>
      <c r="AO379" s="134">
        <f t="shared" si="203"/>
        <v>0</v>
      </c>
      <c r="AP379" s="17"/>
      <c r="AQ379" s="129"/>
      <c r="AR379" s="130">
        <f t="shared" si="188"/>
        <v>0</v>
      </c>
      <c r="AS379" s="134">
        <f t="shared" si="189"/>
        <v>0</v>
      </c>
      <c r="AT379" s="131">
        <f>+IF($I$7="SI",'INPUTS Y LISTAS'!$B$31,0)</f>
        <v>0</v>
      </c>
      <c r="AU379" s="132"/>
      <c r="AV379" s="130">
        <f t="shared" si="190"/>
        <v>0</v>
      </c>
      <c r="AW379" s="134">
        <f t="shared" si="191"/>
        <v>0</v>
      </c>
      <c r="AX379" s="131">
        <f>+IF($I$7="SI",'INPUTS Y LISTAS'!$B$32,0)</f>
        <v>0</v>
      </c>
      <c r="AY379" s="132"/>
      <c r="AZ379" s="130">
        <f t="shared" si="192"/>
        <v>0</v>
      </c>
      <c r="BA379" s="134">
        <f t="shared" si="193"/>
        <v>0</v>
      </c>
      <c r="BB379" s="131">
        <f>+IF($I$7="SI",'INPUTS Y LISTAS'!$B$33,0)</f>
        <v>0</v>
      </c>
      <c r="BC379" s="132"/>
      <c r="BD379" s="130">
        <f t="shared" si="194"/>
        <v>0</v>
      </c>
      <c r="BE379" s="134">
        <f t="shared" si="195"/>
        <v>0</v>
      </c>
      <c r="BF379" s="136">
        <f t="shared" si="196"/>
        <v>0</v>
      </c>
    </row>
    <row r="380" spans="3:58" ht="15.75" outlineLevel="2" x14ac:dyDescent="0.2">
      <c r="C380" s="14">
        <f t="shared" si="197"/>
        <v>366</v>
      </c>
      <c r="D380" s="73"/>
      <c r="E380" s="69"/>
      <c r="F380" s="70"/>
      <c r="G380" s="71"/>
      <c r="H380" s="71"/>
      <c r="I380" s="71"/>
      <c r="J380" s="71"/>
      <c r="K380" s="72"/>
      <c r="L380" s="86"/>
      <c r="M380" s="15" t="str">
        <f>IF(G380="","",IF(L380="SI",G380*(1+'INPUTS Y LISTAS'!$B$15),'Modelo Estadistico'!G380))</f>
        <v/>
      </c>
      <c r="N380" s="15" t="str">
        <f>IF(H380="","",IF(L380="SI",H380*(1+'INPUTS Y LISTAS'!$B$15),'Modelo Estadistico'!H380))</f>
        <v/>
      </c>
      <c r="O380" s="15" t="str">
        <f>IF(I380="","",IF(L380="SI",I380*(1+'INPUTS Y LISTAS'!$B$15),'Modelo Estadistico'!I380))</f>
        <v/>
      </c>
      <c r="P380" s="15" t="str">
        <f>IF(J380="","",IF(L380="SI",J380*(1+'INPUTS Y LISTAS'!$B$15),'Modelo Estadistico'!J380))</f>
        <v/>
      </c>
      <c r="Q380" s="72"/>
      <c r="R380" s="29" t="str">
        <f t="shared" si="172"/>
        <v/>
      </c>
      <c r="S380" s="15" t="str">
        <f t="shared" si="173"/>
        <v/>
      </c>
      <c r="T380" s="15" t="str">
        <f t="shared" si="198"/>
        <v/>
      </c>
      <c r="U380" s="30" t="str">
        <f t="shared" si="199"/>
        <v/>
      </c>
      <c r="V380" s="28" t="str">
        <f t="shared" si="174"/>
        <v/>
      </c>
      <c r="W380" s="16" t="str">
        <f t="shared" si="175"/>
        <v/>
      </c>
      <c r="X380" s="16" t="str">
        <f t="shared" si="176"/>
        <v/>
      </c>
      <c r="Y380" s="16" t="str">
        <f t="shared" si="177"/>
        <v/>
      </c>
      <c r="Z380" s="28" t="str">
        <f t="shared" si="178"/>
        <v/>
      </c>
      <c r="AA380" s="16" t="str">
        <f t="shared" si="179"/>
        <v/>
      </c>
      <c r="AB380" s="16" t="str">
        <f t="shared" si="180"/>
        <v/>
      </c>
      <c r="AC380" s="16" t="str">
        <f>IF(Y380="Incluir Cotización",#REF!,"")</f>
        <v/>
      </c>
      <c r="AD380" s="66" t="str">
        <f t="shared" si="181"/>
        <v/>
      </c>
      <c r="AE380" s="42" t="str">
        <f t="shared" si="182"/>
        <v/>
      </c>
      <c r="AF380" s="42" t="str">
        <f t="shared" si="183"/>
        <v/>
      </c>
      <c r="AG380" s="42" t="str">
        <f t="shared" si="184"/>
        <v/>
      </c>
      <c r="AH380" s="42" t="str">
        <f t="shared" si="185"/>
        <v/>
      </c>
      <c r="AI380" s="42" t="str">
        <f t="shared" si="186"/>
        <v/>
      </c>
      <c r="AJ380" s="65">
        <f t="shared" si="187"/>
        <v>0</v>
      </c>
      <c r="AK380" s="74"/>
      <c r="AL380" s="41">
        <f t="shared" si="200"/>
        <v>0</v>
      </c>
      <c r="AM380" s="39">
        <f t="shared" si="201"/>
        <v>0</v>
      </c>
      <c r="AN380" s="40">
        <f t="shared" si="202"/>
        <v>0</v>
      </c>
      <c r="AO380" s="134">
        <f t="shared" si="203"/>
        <v>0</v>
      </c>
      <c r="AP380" s="17"/>
      <c r="AQ380" s="129"/>
      <c r="AR380" s="130">
        <f t="shared" si="188"/>
        <v>0</v>
      </c>
      <c r="AS380" s="134">
        <f t="shared" si="189"/>
        <v>0</v>
      </c>
      <c r="AT380" s="131">
        <f>+IF($I$7="SI",'INPUTS Y LISTAS'!$B$31,0)</f>
        <v>0</v>
      </c>
      <c r="AU380" s="132"/>
      <c r="AV380" s="130">
        <f t="shared" si="190"/>
        <v>0</v>
      </c>
      <c r="AW380" s="134">
        <f t="shared" si="191"/>
        <v>0</v>
      </c>
      <c r="AX380" s="131">
        <f>+IF($I$7="SI",'INPUTS Y LISTAS'!$B$32,0)</f>
        <v>0</v>
      </c>
      <c r="AY380" s="132"/>
      <c r="AZ380" s="130">
        <f t="shared" si="192"/>
        <v>0</v>
      </c>
      <c r="BA380" s="134">
        <f t="shared" si="193"/>
        <v>0</v>
      </c>
      <c r="BB380" s="131">
        <f>+IF($I$7="SI",'INPUTS Y LISTAS'!$B$33,0)</f>
        <v>0</v>
      </c>
      <c r="BC380" s="132"/>
      <c r="BD380" s="130">
        <f t="shared" si="194"/>
        <v>0</v>
      </c>
      <c r="BE380" s="134">
        <f t="shared" si="195"/>
        <v>0</v>
      </c>
      <c r="BF380" s="136">
        <f t="shared" si="196"/>
        <v>0</v>
      </c>
    </row>
    <row r="381" spans="3:58" ht="15.75" outlineLevel="2" x14ac:dyDescent="0.2">
      <c r="C381" s="14">
        <f t="shared" si="197"/>
        <v>367</v>
      </c>
      <c r="D381" s="73"/>
      <c r="E381" s="69"/>
      <c r="F381" s="70"/>
      <c r="G381" s="71"/>
      <c r="H381" s="71"/>
      <c r="I381" s="71"/>
      <c r="J381" s="71"/>
      <c r="K381" s="72"/>
      <c r="L381" s="86"/>
      <c r="M381" s="15" t="str">
        <f>IF(G381="","",IF(L381="SI",G381*(1+'INPUTS Y LISTAS'!$B$15),'Modelo Estadistico'!G381))</f>
        <v/>
      </c>
      <c r="N381" s="15" t="str">
        <f>IF(H381="","",IF(L381="SI",H381*(1+'INPUTS Y LISTAS'!$B$15),'Modelo Estadistico'!H381))</f>
        <v/>
      </c>
      <c r="O381" s="15" t="str">
        <f>IF(I381="","",IF(L381="SI",I381*(1+'INPUTS Y LISTAS'!$B$15),'Modelo Estadistico'!I381))</f>
        <v/>
      </c>
      <c r="P381" s="15" t="str">
        <f>IF(J381="","",IF(L381="SI",J381*(1+'INPUTS Y LISTAS'!$B$15),'Modelo Estadistico'!J381))</f>
        <v/>
      </c>
      <c r="Q381" s="72"/>
      <c r="R381" s="29" t="str">
        <f t="shared" si="172"/>
        <v/>
      </c>
      <c r="S381" s="15" t="str">
        <f t="shared" si="173"/>
        <v/>
      </c>
      <c r="T381" s="15" t="str">
        <f t="shared" si="198"/>
        <v/>
      </c>
      <c r="U381" s="30" t="str">
        <f t="shared" si="199"/>
        <v/>
      </c>
      <c r="V381" s="28" t="str">
        <f t="shared" si="174"/>
        <v/>
      </c>
      <c r="W381" s="16" t="str">
        <f t="shared" si="175"/>
        <v/>
      </c>
      <c r="X381" s="16" t="str">
        <f t="shared" si="176"/>
        <v/>
      </c>
      <c r="Y381" s="16" t="str">
        <f t="shared" si="177"/>
        <v/>
      </c>
      <c r="Z381" s="28" t="str">
        <f t="shared" si="178"/>
        <v/>
      </c>
      <c r="AA381" s="16" t="str">
        <f t="shared" si="179"/>
        <v/>
      </c>
      <c r="AB381" s="16" t="str">
        <f t="shared" si="180"/>
        <v/>
      </c>
      <c r="AC381" s="16" t="str">
        <f>IF(Y381="Incluir Cotización",#REF!,"")</f>
        <v/>
      </c>
      <c r="AD381" s="66" t="str">
        <f t="shared" si="181"/>
        <v/>
      </c>
      <c r="AE381" s="42" t="str">
        <f t="shared" si="182"/>
        <v/>
      </c>
      <c r="AF381" s="42" t="str">
        <f t="shared" si="183"/>
        <v/>
      </c>
      <c r="AG381" s="42" t="str">
        <f t="shared" si="184"/>
        <v/>
      </c>
      <c r="AH381" s="42" t="str">
        <f t="shared" si="185"/>
        <v/>
      </c>
      <c r="AI381" s="42" t="str">
        <f t="shared" si="186"/>
        <v/>
      </c>
      <c r="AJ381" s="65">
        <f t="shared" si="187"/>
        <v>0</v>
      </c>
      <c r="AK381" s="74"/>
      <c r="AL381" s="41">
        <f t="shared" si="200"/>
        <v>0</v>
      </c>
      <c r="AM381" s="39">
        <f t="shared" si="201"/>
        <v>0</v>
      </c>
      <c r="AN381" s="40">
        <f t="shared" si="202"/>
        <v>0</v>
      </c>
      <c r="AO381" s="134">
        <f t="shared" si="203"/>
        <v>0</v>
      </c>
      <c r="AP381" s="17"/>
      <c r="AQ381" s="129"/>
      <c r="AR381" s="130">
        <f t="shared" si="188"/>
        <v>0</v>
      </c>
      <c r="AS381" s="134">
        <f t="shared" si="189"/>
        <v>0</v>
      </c>
      <c r="AT381" s="131">
        <f>+IF($I$7="SI",'INPUTS Y LISTAS'!$B$31,0)</f>
        <v>0</v>
      </c>
      <c r="AU381" s="132"/>
      <c r="AV381" s="130">
        <f t="shared" si="190"/>
        <v>0</v>
      </c>
      <c r="AW381" s="134">
        <f t="shared" si="191"/>
        <v>0</v>
      </c>
      <c r="AX381" s="131">
        <f>+IF($I$7="SI",'INPUTS Y LISTAS'!$B$32,0)</f>
        <v>0</v>
      </c>
      <c r="AY381" s="132"/>
      <c r="AZ381" s="130">
        <f t="shared" si="192"/>
        <v>0</v>
      </c>
      <c r="BA381" s="134">
        <f t="shared" si="193"/>
        <v>0</v>
      </c>
      <c r="BB381" s="131">
        <f>+IF($I$7="SI",'INPUTS Y LISTAS'!$B$33,0)</f>
        <v>0</v>
      </c>
      <c r="BC381" s="132"/>
      <c r="BD381" s="130">
        <f t="shared" si="194"/>
        <v>0</v>
      </c>
      <c r="BE381" s="134">
        <f t="shared" si="195"/>
        <v>0</v>
      </c>
      <c r="BF381" s="136">
        <f t="shared" si="196"/>
        <v>0</v>
      </c>
    </row>
    <row r="382" spans="3:58" ht="15.75" outlineLevel="2" x14ac:dyDescent="0.2">
      <c r="C382" s="14">
        <f t="shared" si="197"/>
        <v>368</v>
      </c>
      <c r="D382" s="73"/>
      <c r="E382" s="69"/>
      <c r="F382" s="70"/>
      <c r="G382" s="71"/>
      <c r="H382" s="71"/>
      <c r="I382" s="71"/>
      <c r="J382" s="71"/>
      <c r="K382" s="72"/>
      <c r="L382" s="86"/>
      <c r="M382" s="15" t="str">
        <f>IF(G382="","",IF(L382="SI",G382*(1+'INPUTS Y LISTAS'!$B$15),'Modelo Estadistico'!G382))</f>
        <v/>
      </c>
      <c r="N382" s="15" t="str">
        <f>IF(H382="","",IF(L382="SI",H382*(1+'INPUTS Y LISTAS'!$B$15),'Modelo Estadistico'!H382))</f>
        <v/>
      </c>
      <c r="O382" s="15" t="str">
        <f>IF(I382="","",IF(L382="SI",I382*(1+'INPUTS Y LISTAS'!$B$15),'Modelo Estadistico'!I382))</f>
        <v/>
      </c>
      <c r="P382" s="15" t="str">
        <f>IF(J382="","",IF(L382="SI",J382*(1+'INPUTS Y LISTAS'!$B$15),'Modelo Estadistico'!J382))</f>
        <v/>
      </c>
      <c r="Q382" s="72"/>
      <c r="R382" s="29" t="str">
        <f t="shared" si="172"/>
        <v/>
      </c>
      <c r="S382" s="15" t="str">
        <f t="shared" si="173"/>
        <v/>
      </c>
      <c r="T382" s="15" t="str">
        <f t="shared" si="198"/>
        <v/>
      </c>
      <c r="U382" s="30" t="str">
        <f t="shared" si="199"/>
        <v/>
      </c>
      <c r="V382" s="28" t="str">
        <f t="shared" si="174"/>
        <v/>
      </c>
      <c r="W382" s="16" t="str">
        <f t="shared" si="175"/>
        <v/>
      </c>
      <c r="X382" s="16" t="str">
        <f t="shared" si="176"/>
        <v/>
      </c>
      <c r="Y382" s="16" t="str">
        <f t="shared" si="177"/>
        <v/>
      </c>
      <c r="Z382" s="28" t="str">
        <f t="shared" si="178"/>
        <v/>
      </c>
      <c r="AA382" s="16" t="str">
        <f t="shared" si="179"/>
        <v/>
      </c>
      <c r="AB382" s="16" t="str">
        <f t="shared" si="180"/>
        <v/>
      </c>
      <c r="AC382" s="16" t="str">
        <f>IF(Y382="Incluir Cotización",#REF!,"")</f>
        <v/>
      </c>
      <c r="AD382" s="66" t="str">
        <f t="shared" si="181"/>
        <v/>
      </c>
      <c r="AE382" s="42" t="str">
        <f t="shared" si="182"/>
        <v/>
      </c>
      <c r="AF382" s="42" t="str">
        <f t="shared" si="183"/>
        <v/>
      </c>
      <c r="AG382" s="42" t="str">
        <f t="shared" si="184"/>
        <v/>
      </c>
      <c r="AH382" s="42" t="str">
        <f t="shared" si="185"/>
        <v/>
      </c>
      <c r="AI382" s="42" t="str">
        <f t="shared" si="186"/>
        <v/>
      </c>
      <c r="AJ382" s="65">
        <f t="shared" si="187"/>
        <v>0</v>
      </c>
      <c r="AK382" s="74"/>
      <c r="AL382" s="41">
        <f t="shared" si="200"/>
        <v>0</v>
      </c>
      <c r="AM382" s="39">
        <f t="shared" si="201"/>
        <v>0</v>
      </c>
      <c r="AN382" s="40">
        <f t="shared" si="202"/>
        <v>0</v>
      </c>
      <c r="AO382" s="134">
        <f t="shared" si="203"/>
        <v>0</v>
      </c>
      <c r="AP382" s="17"/>
      <c r="AQ382" s="129"/>
      <c r="AR382" s="130">
        <f t="shared" si="188"/>
        <v>0</v>
      </c>
      <c r="AS382" s="134">
        <f t="shared" si="189"/>
        <v>0</v>
      </c>
      <c r="AT382" s="131">
        <f>+IF($I$7="SI",'INPUTS Y LISTAS'!$B$31,0)</f>
        <v>0</v>
      </c>
      <c r="AU382" s="132"/>
      <c r="AV382" s="130">
        <f t="shared" si="190"/>
        <v>0</v>
      </c>
      <c r="AW382" s="134">
        <f t="shared" si="191"/>
        <v>0</v>
      </c>
      <c r="AX382" s="131">
        <f>+IF($I$7="SI",'INPUTS Y LISTAS'!$B$32,0)</f>
        <v>0</v>
      </c>
      <c r="AY382" s="132"/>
      <c r="AZ382" s="130">
        <f t="shared" si="192"/>
        <v>0</v>
      </c>
      <c r="BA382" s="134">
        <f t="shared" si="193"/>
        <v>0</v>
      </c>
      <c r="BB382" s="131">
        <f>+IF($I$7="SI",'INPUTS Y LISTAS'!$B$33,0)</f>
        <v>0</v>
      </c>
      <c r="BC382" s="132"/>
      <c r="BD382" s="130">
        <f t="shared" si="194"/>
        <v>0</v>
      </c>
      <c r="BE382" s="134">
        <f t="shared" si="195"/>
        <v>0</v>
      </c>
      <c r="BF382" s="136">
        <f t="shared" si="196"/>
        <v>0</v>
      </c>
    </row>
    <row r="383" spans="3:58" ht="15.75" outlineLevel="2" x14ac:dyDescent="0.2">
      <c r="C383" s="14">
        <f t="shared" si="197"/>
        <v>369</v>
      </c>
      <c r="D383" s="73"/>
      <c r="E383" s="69"/>
      <c r="F383" s="70"/>
      <c r="G383" s="71"/>
      <c r="H383" s="71"/>
      <c r="I383" s="71"/>
      <c r="J383" s="71"/>
      <c r="K383" s="72"/>
      <c r="L383" s="86"/>
      <c r="M383" s="15" t="str">
        <f>IF(G383="","",IF(L383="SI",G383*(1+'INPUTS Y LISTAS'!$B$15),'Modelo Estadistico'!G383))</f>
        <v/>
      </c>
      <c r="N383" s="15" t="str">
        <f>IF(H383="","",IF(L383="SI",H383*(1+'INPUTS Y LISTAS'!$B$15),'Modelo Estadistico'!H383))</f>
        <v/>
      </c>
      <c r="O383" s="15" t="str">
        <f>IF(I383="","",IF(L383="SI",I383*(1+'INPUTS Y LISTAS'!$B$15),'Modelo Estadistico'!I383))</f>
        <v/>
      </c>
      <c r="P383" s="15" t="str">
        <f>IF(J383="","",IF(L383="SI",J383*(1+'INPUTS Y LISTAS'!$B$15),'Modelo Estadistico'!J383))</f>
        <v/>
      </c>
      <c r="Q383" s="72"/>
      <c r="R383" s="29" t="str">
        <f t="shared" si="172"/>
        <v/>
      </c>
      <c r="S383" s="15" t="str">
        <f t="shared" si="173"/>
        <v/>
      </c>
      <c r="T383" s="15" t="str">
        <f t="shared" si="198"/>
        <v/>
      </c>
      <c r="U383" s="30" t="str">
        <f t="shared" si="199"/>
        <v/>
      </c>
      <c r="V383" s="28" t="str">
        <f t="shared" si="174"/>
        <v/>
      </c>
      <c r="W383" s="16" t="str">
        <f t="shared" si="175"/>
        <v/>
      </c>
      <c r="X383" s="16" t="str">
        <f t="shared" si="176"/>
        <v/>
      </c>
      <c r="Y383" s="16" t="str">
        <f t="shared" si="177"/>
        <v/>
      </c>
      <c r="Z383" s="28" t="str">
        <f t="shared" si="178"/>
        <v/>
      </c>
      <c r="AA383" s="16" t="str">
        <f t="shared" si="179"/>
        <v/>
      </c>
      <c r="AB383" s="16" t="str">
        <f t="shared" si="180"/>
        <v/>
      </c>
      <c r="AC383" s="16" t="str">
        <f>IF(Y383="Incluir Cotización",#REF!,"")</f>
        <v/>
      </c>
      <c r="AD383" s="66" t="str">
        <f t="shared" si="181"/>
        <v/>
      </c>
      <c r="AE383" s="42" t="str">
        <f t="shared" si="182"/>
        <v/>
      </c>
      <c r="AF383" s="42" t="str">
        <f t="shared" si="183"/>
        <v/>
      </c>
      <c r="AG383" s="42" t="str">
        <f t="shared" si="184"/>
        <v/>
      </c>
      <c r="AH383" s="42" t="str">
        <f t="shared" si="185"/>
        <v/>
      </c>
      <c r="AI383" s="42" t="str">
        <f t="shared" si="186"/>
        <v/>
      </c>
      <c r="AJ383" s="65">
        <f t="shared" si="187"/>
        <v>0</v>
      </c>
      <c r="AK383" s="74"/>
      <c r="AL383" s="41">
        <f t="shared" si="200"/>
        <v>0</v>
      </c>
      <c r="AM383" s="39">
        <f t="shared" si="201"/>
        <v>0</v>
      </c>
      <c r="AN383" s="40">
        <f t="shared" si="202"/>
        <v>0</v>
      </c>
      <c r="AO383" s="134">
        <f t="shared" si="203"/>
        <v>0</v>
      </c>
      <c r="AP383" s="17"/>
      <c r="AQ383" s="129"/>
      <c r="AR383" s="130">
        <f t="shared" si="188"/>
        <v>0</v>
      </c>
      <c r="AS383" s="134">
        <f t="shared" si="189"/>
        <v>0</v>
      </c>
      <c r="AT383" s="131">
        <f>+IF($I$7="SI",'INPUTS Y LISTAS'!$B$31,0)</f>
        <v>0</v>
      </c>
      <c r="AU383" s="132"/>
      <c r="AV383" s="130">
        <f t="shared" si="190"/>
        <v>0</v>
      </c>
      <c r="AW383" s="134">
        <f t="shared" si="191"/>
        <v>0</v>
      </c>
      <c r="AX383" s="131">
        <f>+IF($I$7="SI",'INPUTS Y LISTAS'!$B$32,0)</f>
        <v>0</v>
      </c>
      <c r="AY383" s="132"/>
      <c r="AZ383" s="130">
        <f t="shared" si="192"/>
        <v>0</v>
      </c>
      <c r="BA383" s="134">
        <f t="shared" si="193"/>
        <v>0</v>
      </c>
      <c r="BB383" s="131">
        <f>+IF($I$7="SI",'INPUTS Y LISTAS'!$B$33,0)</f>
        <v>0</v>
      </c>
      <c r="BC383" s="132"/>
      <c r="BD383" s="130">
        <f t="shared" si="194"/>
        <v>0</v>
      </c>
      <c r="BE383" s="134">
        <f t="shared" si="195"/>
        <v>0</v>
      </c>
      <c r="BF383" s="136">
        <f t="shared" si="196"/>
        <v>0</v>
      </c>
    </row>
    <row r="384" spans="3:58" ht="15.75" outlineLevel="2" x14ac:dyDescent="0.2">
      <c r="C384" s="14">
        <f t="shared" si="197"/>
        <v>370</v>
      </c>
      <c r="D384" s="73"/>
      <c r="E384" s="69"/>
      <c r="F384" s="70"/>
      <c r="G384" s="71"/>
      <c r="H384" s="71"/>
      <c r="I384" s="71"/>
      <c r="J384" s="71"/>
      <c r="K384" s="72"/>
      <c r="L384" s="86"/>
      <c r="M384" s="15" t="str">
        <f>IF(G384="","",IF(L384="SI",G384*(1+'INPUTS Y LISTAS'!$B$15),'Modelo Estadistico'!G384))</f>
        <v/>
      </c>
      <c r="N384" s="15" t="str">
        <f>IF(H384="","",IF(L384="SI",H384*(1+'INPUTS Y LISTAS'!$B$15),'Modelo Estadistico'!H384))</f>
        <v/>
      </c>
      <c r="O384" s="15" t="str">
        <f>IF(I384="","",IF(L384="SI",I384*(1+'INPUTS Y LISTAS'!$B$15),'Modelo Estadistico'!I384))</f>
        <v/>
      </c>
      <c r="P384" s="15" t="str">
        <f>IF(J384="","",IF(L384="SI",J384*(1+'INPUTS Y LISTAS'!$B$15),'Modelo Estadistico'!J384))</f>
        <v/>
      </c>
      <c r="Q384" s="72"/>
      <c r="R384" s="29" t="str">
        <f t="shared" si="172"/>
        <v/>
      </c>
      <c r="S384" s="15" t="str">
        <f t="shared" si="173"/>
        <v/>
      </c>
      <c r="T384" s="15" t="str">
        <f t="shared" si="198"/>
        <v/>
      </c>
      <c r="U384" s="30" t="str">
        <f t="shared" si="199"/>
        <v/>
      </c>
      <c r="V384" s="28" t="str">
        <f t="shared" si="174"/>
        <v/>
      </c>
      <c r="W384" s="16" t="str">
        <f t="shared" si="175"/>
        <v/>
      </c>
      <c r="X384" s="16" t="str">
        <f t="shared" si="176"/>
        <v/>
      </c>
      <c r="Y384" s="16" t="str">
        <f t="shared" si="177"/>
        <v/>
      </c>
      <c r="Z384" s="28" t="str">
        <f t="shared" si="178"/>
        <v/>
      </c>
      <c r="AA384" s="16" t="str">
        <f t="shared" si="179"/>
        <v/>
      </c>
      <c r="AB384" s="16" t="str">
        <f t="shared" si="180"/>
        <v/>
      </c>
      <c r="AC384" s="16" t="str">
        <f>IF(Y384="Incluir Cotización",#REF!,"")</f>
        <v/>
      </c>
      <c r="AD384" s="66" t="str">
        <f t="shared" si="181"/>
        <v/>
      </c>
      <c r="AE384" s="42" t="str">
        <f t="shared" si="182"/>
        <v/>
      </c>
      <c r="AF384" s="42" t="str">
        <f t="shared" si="183"/>
        <v/>
      </c>
      <c r="AG384" s="42" t="str">
        <f t="shared" si="184"/>
        <v/>
      </c>
      <c r="AH384" s="42" t="str">
        <f t="shared" si="185"/>
        <v/>
      </c>
      <c r="AI384" s="42" t="str">
        <f t="shared" si="186"/>
        <v/>
      </c>
      <c r="AJ384" s="65">
        <f t="shared" si="187"/>
        <v>0</v>
      </c>
      <c r="AK384" s="74"/>
      <c r="AL384" s="41">
        <f t="shared" si="200"/>
        <v>0</v>
      </c>
      <c r="AM384" s="39">
        <f t="shared" si="201"/>
        <v>0</v>
      </c>
      <c r="AN384" s="40">
        <f t="shared" si="202"/>
        <v>0</v>
      </c>
      <c r="AO384" s="134">
        <f t="shared" si="203"/>
        <v>0</v>
      </c>
      <c r="AP384" s="17"/>
      <c r="AQ384" s="129"/>
      <c r="AR384" s="130">
        <f t="shared" si="188"/>
        <v>0</v>
      </c>
      <c r="AS384" s="134">
        <f t="shared" si="189"/>
        <v>0</v>
      </c>
      <c r="AT384" s="131">
        <f>+IF($I$7="SI",'INPUTS Y LISTAS'!$B$31,0)</f>
        <v>0</v>
      </c>
      <c r="AU384" s="132"/>
      <c r="AV384" s="130">
        <f t="shared" si="190"/>
        <v>0</v>
      </c>
      <c r="AW384" s="134">
        <f t="shared" si="191"/>
        <v>0</v>
      </c>
      <c r="AX384" s="131">
        <f>+IF($I$7="SI",'INPUTS Y LISTAS'!$B$32,0)</f>
        <v>0</v>
      </c>
      <c r="AY384" s="132"/>
      <c r="AZ384" s="130">
        <f t="shared" si="192"/>
        <v>0</v>
      </c>
      <c r="BA384" s="134">
        <f t="shared" si="193"/>
        <v>0</v>
      </c>
      <c r="BB384" s="131">
        <f>+IF($I$7="SI",'INPUTS Y LISTAS'!$B$33,0)</f>
        <v>0</v>
      </c>
      <c r="BC384" s="132"/>
      <c r="BD384" s="130">
        <f t="shared" si="194"/>
        <v>0</v>
      </c>
      <c r="BE384" s="134">
        <f t="shared" si="195"/>
        <v>0</v>
      </c>
      <c r="BF384" s="136">
        <f t="shared" si="196"/>
        <v>0</v>
      </c>
    </row>
    <row r="385" spans="3:58" ht="15.75" outlineLevel="2" x14ac:dyDescent="0.2">
      <c r="C385" s="14">
        <f t="shared" si="197"/>
        <v>371</v>
      </c>
      <c r="D385" s="73"/>
      <c r="E385" s="69"/>
      <c r="F385" s="70"/>
      <c r="G385" s="71"/>
      <c r="H385" s="71"/>
      <c r="I385" s="71"/>
      <c r="J385" s="71"/>
      <c r="K385" s="72"/>
      <c r="L385" s="86"/>
      <c r="M385" s="15" t="str">
        <f>IF(G385="","",IF(L385="SI",G385*(1+'INPUTS Y LISTAS'!$B$15),'Modelo Estadistico'!G385))</f>
        <v/>
      </c>
      <c r="N385" s="15" t="str">
        <f>IF(H385="","",IF(L385="SI",H385*(1+'INPUTS Y LISTAS'!$B$15),'Modelo Estadistico'!H385))</f>
        <v/>
      </c>
      <c r="O385" s="15" t="str">
        <f>IF(I385="","",IF(L385="SI",I385*(1+'INPUTS Y LISTAS'!$B$15),'Modelo Estadistico'!I385))</f>
        <v/>
      </c>
      <c r="P385" s="15" t="str">
        <f>IF(J385="","",IF(L385="SI",J385*(1+'INPUTS Y LISTAS'!$B$15),'Modelo Estadistico'!J385))</f>
        <v/>
      </c>
      <c r="Q385" s="72"/>
      <c r="R385" s="29" t="str">
        <f t="shared" si="172"/>
        <v/>
      </c>
      <c r="S385" s="15" t="str">
        <f t="shared" si="173"/>
        <v/>
      </c>
      <c r="T385" s="15" t="str">
        <f t="shared" si="198"/>
        <v/>
      </c>
      <c r="U385" s="30" t="str">
        <f t="shared" si="199"/>
        <v/>
      </c>
      <c r="V385" s="28" t="str">
        <f t="shared" si="174"/>
        <v/>
      </c>
      <c r="W385" s="16" t="str">
        <f t="shared" si="175"/>
        <v/>
      </c>
      <c r="X385" s="16" t="str">
        <f t="shared" si="176"/>
        <v/>
      </c>
      <c r="Y385" s="16" t="str">
        <f t="shared" si="177"/>
        <v/>
      </c>
      <c r="Z385" s="28" t="str">
        <f t="shared" si="178"/>
        <v/>
      </c>
      <c r="AA385" s="16" t="str">
        <f t="shared" si="179"/>
        <v/>
      </c>
      <c r="AB385" s="16" t="str">
        <f t="shared" si="180"/>
        <v/>
      </c>
      <c r="AC385" s="16" t="str">
        <f>IF(Y385="Incluir Cotización",#REF!,"")</f>
        <v/>
      </c>
      <c r="AD385" s="66" t="str">
        <f t="shared" si="181"/>
        <v/>
      </c>
      <c r="AE385" s="42" t="str">
        <f t="shared" si="182"/>
        <v/>
      </c>
      <c r="AF385" s="42" t="str">
        <f t="shared" si="183"/>
        <v/>
      </c>
      <c r="AG385" s="42" t="str">
        <f t="shared" si="184"/>
        <v/>
      </c>
      <c r="AH385" s="42" t="str">
        <f t="shared" si="185"/>
        <v/>
      </c>
      <c r="AI385" s="42" t="str">
        <f t="shared" si="186"/>
        <v/>
      </c>
      <c r="AJ385" s="65">
        <f t="shared" si="187"/>
        <v>0</v>
      </c>
      <c r="AK385" s="74"/>
      <c r="AL385" s="41">
        <f t="shared" si="200"/>
        <v>0</v>
      </c>
      <c r="AM385" s="39">
        <f t="shared" si="201"/>
        <v>0</v>
      </c>
      <c r="AN385" s="40">
        <f t="shared" si="202"/>
        <v>0</v>
      </c>
      <c r="AO385" s="134">
        <f t="shared" si="203"/>
        <v>0</v>
      </c>
      <c r="AP385" s="17"/>
      <c r="AQ385" s="129"/>
      <c r="AR385" s="130">
        <f t="shared" si="188"/>
        <v>0</v>
      </c>
      <c r="AS385" s="134">
        <f t="shared" si="189"/>
        <v>0</v>
      </c>
      <c r="AT385" s="131">
        <f>+IF($I$7="SI",'INPUTS Y LISTAS'!$B$31,0)</f>
        <v>0</v>
      </c>
      <c r="AU385" s="132"/>
      <c r="AV385" s="130">
        <f t="shared" si="190"/>
        <v>0</v>
      </c>
      <c r="AW385" s="134">
        <f t="shared" si="191"/>
        <v>0</v>
      </c>
      <c r="AX385" s="131">
        <f>+IF($I$7="SI",'INPUTS Y LISTAS'!$B$32,0)</f>
        <v>0</v>
      </c>
      <c r="AY385" s="132"/>
      <c r="AZ385" s="130">
        <f t="shared" si="192"/>
        <v>0</v>
      </c>
      <c r="BA385" s="134">
        <f t="shared" si="193"/>
        <v>0</v>
      </c>
      <c r="BB385" s="131">
        <f>+IF($I$7="SI",'INPUTS Y LISTAS'!$B$33,0)</f>
        <v>0</v>
      </c>
      <c r="BC385" s="132"/>
      <c r="BD385" s="130">
        <f t="shared" si="194"/>
        <v>0</v>
      </c>
      <c r="BE385" s="134">
        <f t="shared" si="195"/>
        <v>0</v>
      </c>
      <c r="BF385" s="136">
        <f t="shared" si="196"/>
        <v>0</v>
      </c>
    </row>
    <row r="386" spans="3:58" ht="15.75" outlineLevel="2" x14ac:dyDescent="0.2">
      <c r="C386" s="14">
        <f t="shared" si="197"/>
        <v>372</v>
      </c>
      <c r="D386" s="73"/>
      <c r="E386" s="69"/>
      <c r="F386" s="70"/>
      <c r="G386" s="71"/>
      <c r="H386" s="71"/>
      <c r="I386" s="71"/>
      <c r="J386" s="71"/>
      <c r="K386" s="72"/>
      <c r="L386" s="86"/>
      <c r="M386" s="15" t="str">
        <f>IF(G386="","",IF(L386="SI",G386*(1+'INPUTS Y LISTAS'!$B$15),'Modelo Estadistico'!G386))</f>
        <v/>
      </c>
      <c r="N386" s="15" t="str">
        <f>IF(H386="","",IF(L386="SI",H386*(1+'INPUTS Y LISTAS'!$B$15),'Modelo Estadistico'!H386))</f>
        <v/>
      </c>
      <c r="O386" s="15" t="str">
        <f>IF(I386="","",IF(L386="SI",I386*(1+'INPUTS Y LISTAS'!$B$15),'Modelo Estadistico'!I386))</f>
        <v/>
      </c>
      <c r="P386" s="15" t="str">
        <f>IF(J386="","",IF(L386="SI",J386*(1+'INPUTS Y LISTAS'!$B$15),'Modelo Estadistico'!J386))</f>
        <v/>
      </c>
      <c r="Q386" s="72"/>
      <c r="R386" s="29" t="str">
        <f t="shared" si="172"/>
        <v/>
      </c>
      <c r="S386" s="15" t="str">
        <f t="shared" si="173"/>
        <v/>
      </c>
      <c r="T386" s="15" t="str">
        <f t="shared" si="198"/>
        <v/>
      </c>
      <c r="U386" s="30" t="str">
        <f t="shared" si="199"/>
        <v/>
      </c>
      <c r="V386" s="28" t="str">
        <f t="shared" si="174"/>
        <v/>
      </c>
      <c r="W386" s="16" t="str">
        <f t="shared" si="175"/>
        <v/>
      </c>
      <c r="X386" s="16" t="str">
        <f t="shared" si="176"/>
        <v/>
      </c>
      <c r="Y386" s="16" t="str">
        <f t="shared" si="177"/>
        <v/>
      </c>
      <c r="Z386" s="28" t="str">
        <f t="shared" si="178"/>
        <v/>
      </c>
      <c r="AA386" s="16" t="str">
        <f t="shared" si="179"/>
        <v/>
      </c>
      <c r="AB386" s="16" t="str">
        <f t="shared" si="180"/>
        <v/>
      </c>
      <c r="AC386" s="16" t="str">
        <f>IF(Y386="Incluir Cotización",#REF!,"")</f>
        <v/>
      </c>
      <c r="AD386" s="66" t="str">
        <f t="shared" si="181"/>
        <v/>
      </c>
      <c r="AE386" s="42" t="str">
        <f t="shared" si="182"/>
        <v/>
      </c>
      <c r="AF386" s="42" t="str">
        <f t="shared" si="183"/>
        <v/>
      </c>
      <c r="AG386" s="42" t="str">
        <f t="shared" si="184"/>
        <v/>
      </c>
      <c r="AH386" s="42" t="str">
        <f t="shared" si="185"/>
        <v/>
      </c>
      <c r="AI386" s="42" t="str">
        <f t="shared" si="186"/>
        <v/>
      </c>
      <c r="AJ386" s="65">
        <f t="shared" si="187"/>
        <v>0</v>
      </c>
      <c r="AK386" s="74"/>
      <c r="AL386" s="41">
        <f t="shared" si="200"/>
        <v>0</v>
      </c>
      <c r="AM386" s="39">
        <f t="shared" si="201"/>
        <v>0</v>
      </c>
      <c r="AN386" s="40">
        <f t="shared" si="202"/>
        <v>0</v>
      </c>
      <c r="AO386" s="134">
        <f t="shared" si="203"/>
        <v>0</v>
      </c>
      <c r="AP386" s="17"/>
      <c r="AQ386" s="129"/>
      <c r="AR386" s="130">
        <f t="shared" si="188"/>
        <v>0</v>
      </c>
      <c r="AS386" s="134">
        <f t="shared" si="189"/>
        <v>0</v>
      </c>
      <c r="AT386" s="131">
        <f>+IF($I$7="SI",'INPUTS Y LISTAS'!$B$31,0)</f>
        <v>0</v>
      </c>
      <c r="AU386" s="132"/>
      <c r="AV386" s="130">
        <f t="shared" si="190"/>
        <v>0</v>
      </c>
      <c r="AW386" s="134">
        <f t="shared" si="191"/>
        <v>0</v>
      </c>
      <c r="AX386" s="131">
        <f>+IF($I$7="SI",'INPUTS Y LISTAS'!$B$32,0)</f>
        <v>0</v>
      </c>
      <c r="AY386" s="132"/>
      <c r="AZ386" s="130">
        <f t="shared" si="192"/>
        <v>0</v>
      </c>
      <c r="BA386" s="134">
        <f t="shared" si="193"/>
        <v>0</v>
      </c>
      <c r="BB386" s="131">
        <f>+IF($I$7="SI",'INPUTS Y LISTAS'!$B$33,0)</f>
        <v>0</v>
      </c>
      <c r="BC386" s="132"/>
      <c r="BD386" s="130">
        <f t="shared" si="194"/>
        <v>0</v>
      </c>
      <c r="BE386" s="134">
        <f t="shared" si="195"/>
        <v>0</v>
      </c>
      <c r="BF386" s="136">
        <f t="shared" si="196"/>
        <v>0</v>
      </c>
    </row>
    <row r="387" spans="3:58" ht="15.75" outlineLevel="2" x14ac:dyDescent="0.2">
      <c r="C387" s="14">
        <f t="shared" si="197"/>
        <v>373</v>
      </c>
      <c r="D387" s="73"/>
      <c r="E387" s="69"/>
      <c r="F387" s="70"/>
      <c r="G387" s="71"/>
      <c r="H387" s="71"/>
      <c r="I387" s="71"/>
      <c r="J387" s="71"/>
      <c r="K387" s="72"/>
      <c r="L387" s="86"/>
      <c r="M387" s="15" t="str">
        <f>IF(G387="","",IF(L387="SI",G387*(1+'INPUTS Y LISTAS'!$B$15),'Modelo Estadistico'!G387))</f>
        <v/>
      </c>
      <c r="N387" s="15" t="str">
        <f>IF(H387="","",IF(L387="SI",H387*(1+'INPUTS Y LISTAS'!$B$15),'Modelo Estadistico'!H387))</f>
        <v/>
      </c>
      <c r="O387" s="15" t="str">
        <f>IF(I387="","",IF(L387="SI",I387*(1+'INPUTS Y LISTAS'!$B$15),'Modelo Estadistico'!I387))</f>
        <v/>
      </c>
      <c r="P387" s="15" t="str">
        <f>IF(J387="","",IF(L387="SI",J387*(1+'INPUTS Y LISTAS'!$B$15),'Modelo Estadistico'!J387))</f>
        <v/>
      </c>
      <c r="Q387" s="72"/>
      <c r="R387" s="29" t="str">
        <f t="shared" si="172"/>
        <v/>
      </c>
      <c r="S387" s="15" t="str">
        <f t="shared" si="173"/>
        <v/>
      </c>
      <c r="T387" s="15" t="str">
        <f t="shared" si="198"/>
        <v/>
      </c>
      <c r="U387" s="30" t="str">
        <f t="shared" si="199"/>
        <v/>
      </c>
      <c r="V387" s="28" t="str">
        <f t="shared" si="174"/>
        <v/>
      </c>
      <c r="W387" s="16" t="str">
        <f t="shared" si="175"/>
        <v/>
      </c>
      <c r="X387" s="16" t="str">
        <f t="shared" si="176"/>
        <v/>
      </c>
      <c r="Y387" s="16" t="str">
        <f t="shared" si="177"/>
        <v/>
      </c>
      <c r="Z387" s="28" t="str">
        <f t="shared" si="178"/>
        <v/>
      </c>
      <c r="AA387" s="16" t="str">
        <f t="shared" si="179"/>
        <v/>
      </c>
      <c r="AB387" s="16" t="str">
        <f t="shared" si="180"/>
        <v/>
      </c>
      <c r="AC387" s="16" t="str">
        <f>IF(Y387="Incluir Cotización",#REF!,"")</f>
        <v/>
      </c>
      <c r="AD387" s="66" t="str">
        <f t="shared" si="181"/>
        <v/>
      </c>
      <c r="AE387" s="42" t="str">
        <f t="shared" si="182"/>
        <v/>
      </c>
      <c r="AF387" s="42" t="str">
        <f t="shared" si="183"/>
        <v/>
      </c>
      <c r="AG387" s="42" t="str">
        <f t="shared" si="184"/>
        <v/>
      </c>
      <c r="AH387" s="42" t="str">
        <f t="shared" si="185"/>
        <v/>
      </c>
      <c r="AI387" s="42" t="str">
        <f t="shared" si="186"/>
        <v/>
      </c>
      <c r="AJ387" s="65">
        <f t="shared" si="187"/>
        <v>0</v>
      </c>
      <c r="AK387" s="74"/>
      <c r="AL387" s="41">
        <f t="shared" si="200"/>
        <v>0</v>
      </c>
      <c r="AM387" s="39">
        <f t="shared" si="201"/>
        <v>0</v>
      </c>
      <c r="AN387" s="40">
        <f t="shared" si="202"/>
        <v>0</v>
      </c>
      <c r="AO387" s="134">
        <f t="shared" si="203"/>
        <v>0</v>
      </c>
      <c r="AP387" s="17"/>
      <c r="AQ387" s="129"/>
      <c r="AR387" s="130">
        <f t="shared" si="188"/>
        <v>0</v>
      </c>
      <c r="AS387" s="134">
        <f t="shared" si="189"/>
        <v>0</v>
      </c>
      <c r="AT387" s="131">
        <f>+IF($I$7="SI",'INPUTS Y LISTAS'!$B$31,0)</f>
        <v>0</v>
      </c>
      <c r="AU387" s="132"/>
      <c r="AV387" s="130">
        <f t="shared" si="190"/>
        <v>0</v>
      </c>
      <c r="AW387" s="134">
        <f t="shared" si="191"/>
        <v>0</v>
      </c>
      <c r="AX387" s="131">
        <f>+IF($I$7="SI",'INPUTS Y LISTAS'!$B$32,0)</f>
        <v>0</v>
      </c>
      <c r="AY387" s="132"/>
      <c r="AZ387" s="130">
        <f t="shared" si="192"/>
        <v>0</v>
      </c>
      <c r="BA387" s="134">
        <f t="shared" si="193"/>
        <v>0</v>
      </c>
      <c r="BB387" s="131">
        <f>+IF($I$7="SI",'INPUTS Y LISTAS'!$B$33,0)</f>
        <v>0</v>
      </c>
      <c r="BC387" s="132"/>
      <c r="BD387" s="130">
        <f t="shared" si="194"/>
        <v>0</v>
      </c>
      <c r="BE387" s="134">
        <f t="shared" si="195"/>
        <v>0</v>
      </c>
      <c r="BF387" s="136">
        <f t="shared" si="196"/>
        <v>0</v>
      </c>
    </row>
    <row r="388" spans="3:58" ht="15.75" outlineLevel="2" x14ac:dyDescent="0.2">
      <c r="C388" s="14">
        <f t="shared" si="197"/>
        <v>374</v>
      </c>
      <c r="D388" s="73"/>
      <c r="E388" s="69"/>
      <c r="F388" s="70"/>
      <c r="G388" s="71"/>
      <c r="H388" s="71"/>
      <c r="I388" s="71"/>
      <c r="J388" s="71"/>
      <c r="K388" s="72"/>
      <c r="L388" s="86"/>
      <c r="M388" s="15" t="str">
        <f>IF(G388="","",IF(L388="SI",G388*(1+'INPUTS Y LISTAS'!$B$15),'Modelo Estadistico'!G388))</f>
        <v/>
      </c>
      <c r="N388" s="15" t="str">
        <f>IF(H388="","",IF(L388="SI",H388*(1+'INPUTS Y LISTAS'!$B$15),'Modelo Estadistico'!H388))</f>
        <v/>
      </c>
      <c r="O388" s="15" t="str">
        <f>IF(I388="","",IF(L388="SI",I388*(1+'INPUTS Y LISTAS'!$B$15),'Modelo Estadistico'!I388))</f>
        <v/>
      </c>
      <c r="P388" s="15" t="str">
        <f>IF(J388="","",IF(L388="SI",J388*(1+'INPUTS Y LISTAS'!$B$15),'Modelo Estadistico'!J388))</f>
        <v/>
      </c>
      <c r="Q388" s="72"/>
      <c r="R388" s="29" t="str">
        <f t="shared" si="172"/>
        <v/>
      </c>
      <c r="S388" s="15" t="str">
        <f t="shared" si="173"/>
        <v/>
      </c>
      <c r="T388" s="15" t="str">
        <f t="shared" si="198"/>
        <v/>
      </c>
      <c r="U388" s="30" t="str">
        <f t="shared" si="199"/>
        <v/>
      </c>
      <c r="V388" s="28" t="str">
        <f t="shared" si="174"/>
        <v/>
      </c>
      <c r="W388" s="16" t="str">
        <f t="shared" si="175"/>
        <v/>
      </c>
      <c r="X388" s="16" t="str">
        <f t="shared" si="176"/>
        <v/>
      </c>
      <c r="Y388" s="16" t="str">
        <f t="shared" si="177"/>
        <v/>
      </c>
      <c r="Z388" s="28" t="str">
        <f t="shared" si="178"/>
        <v/>
      </c>
      <c r="AA388" s="16" t="str">
        <f t="shared" si="179"/>
        <v/>
      </c>
      <c r="AB388" s="16" t="str">
        <f t="shared" si="180"/>
        <v/>
      </c>
      <c r="AC388" s="16" t="str">
        <f>IF(Y388="Incluir Cotización",#REF!,"")</f>
        <v/>
      </c>
      <c r="AD388" s="66" t="str">
        <f t="shared" si="181"/>
        <v/>
      </c>
      <c r="AE388" s="42" t="str">
        <f t="shared" si="182"/>
        <v/>
      </c>
      <c r="AF388" s="42" t="str">
        <f t="shared" si="183"/>
        <v/>
      </c>
      <c r="AG388" s="42" t="str">
        <f t="shared" si="184"/>
        <v/>
      </c>
      <c r="AH388" s="42" t="str">
        <f t="shared" si="185"/>
        <v/>
      </c>
      <c r="AI388" s="42" t="str">
        <f t="shared" si="186"/>
        <v/>
      </c>
      <c r="AJ388" s="65">
        <f t="shared" si="187"/>
        <v>0</v>
      </c>
      <c r="AK388" s="74"/>
      <c r="AL388" s="41">
        <f t="shared" si="200"/>
        <v>0</v>
      </c>
      <c r="AM388" s="39">
        <f t="shared" si="201"/>
        <v>0</v>
      </c>
      <c r="AN388" s="40">
        <f t="shared" si="202"/>
        <v>0</v>
      </c>
      <c r="AO388" s="134">
        <f t="shared" si="203"/>
        <v>0</v>
      </c>
      <c r="AP388" s="17"/>
      <c r="AQ388" s="129"/>
      <c r="AR388" s="130">
        <f t="shared" si="188"/>
        <v>0</v>
      </c>
      <c r="AS388" s="134">
        <f t="shared" si="189"/>
        <v>0</v>
      </c>
      <c r="AT388" s="131">
        <f>+IF($I$7="SI",'INPUTS Y LISTAS'!$B$31,0)</f>
        <v>0</v>
      </c>
      <c r="AU388" s="132"/>
      <c r="AV388" s="130">
        <f t="shared" si="190"/>
        <v>0</v>
      </c>
      <c r="AW388" s="134">
        <f t="shared" si="191"/>
        <v>0</v>
      </c>
      <c r="AX388" s="131">
        <f>+IF($I$7="SI",'INPUTS Y LISTAS'!$B$32,0)</f>
        <v>0</v>
      </c>
      <c r="AY388" s="132"/>
      <c r="AZ388" s="130">
        <f t="shared" si="192"/>
        <v>0</v>
      </c>
      <c r="BA388" s="134">
        <f t="shared" si="193"/>
        <v>0</v>
      </c>
      <c r="BB388" s="131">
        <f>+IF($I$7="SI",'INPUTS Y LISTAS'!$B$33,0)</f>
        <v>0</v>
      </c>
      <c r="BC388" s="132"/>
      <c r="BD388" s="130">
        <f t="shared" si="194"/>
        <v>0</v>
      </c>
      <c r="BE388" s="134">
        <f t="shared" si="195"/>
        <v>0</v>
      </c>
      <c r="BF388" s="136">
        <f t="shared" si="196"/>
        <v>0</v>
      </c>
    </row>
    <row r="389" spans="3:58" ht="15.75" outlineLevel="2" x14ac:dyDescent="0.2">
      <c r="C389" s="14">
        <f t="shared" si="197"/>
        <v>375</v>
      </c>
      <c r="D389" s="73"/>
      <c r="E389" s="69"/>
      <c r="F389" s="70"/>
      <c r="G389" s="71"/>
      <c r="H389" s="71"/>
      <c r="I389" s="71"/>
      <c r="J389" s="71"/>
      <c r="K389" s="72"/>
      <c r="L389" s="86"/>
      <c r="M389" s="15" t="str">
        <f>IF(G389="","",IF(L389="SI",G389*(1+'INPUTS Y LISTAS'!$B$15),'Modelo Estadistico'!G389))</f>
        <v/>
      </c>
      <c r="N389" s="15" t="str">
        <f>IF(H389="","",IF(L389="SI",H389*(1+'INPUTS Y LISTAS'!$B$15),'Modelo Estadistico'!H389))</f>
        <v/>
      </c>
      <c r="O389" s="15" t="str">
        <f>IF(I389="","",IF(L389="SI",I389*(1+'INPUTS Y LISTAS'!$B$15),'Modelo Estadistico'!I389))</f>
        <v/>
      </c>
      <c r="P389" s="15" t="str">
        <f>IF(J389="","",IF(L389="SI",J389*(1+'INPUTS Y LISTAS'!$B$15),'Modelo Estadistico'!J389))</f>
        <v/>
      </c>
      <c r="Q389" s="72"/>
      <c r="R389" s="29" t="str">
        <f t="shared" si="172"/>
        <v/>
      </c>
      <c r="S389" s="15" t="str">
        <f t="shared" si="173"/>
        <v/>
      </c>
      <c r="T389" s="15" t="str">
        <f t="shared" si="198"/>
        <v/>
      </c>
      <c r="U389" s="30" t="str">
        <f t="shared" si="199"/>
        <v/>
      </c>
      <c r="V389" s="28" t="str">
        <f t="shared" si="174"/>
        <v/>
      </c>
      <c r="W389" s="16" t="str">
        <f t="shared" si="175"/>
        <v/>
      </c>
      <c r="X389" s="16" t="str">
        <f t="shared" si="176"/>
        <v/>
      </c>
      <c r="Y389" s="16" t="str">
        <f t="shared" si="177"/>
        <v/>
      </c>
      <c r="Z389" s="28" t="str">
        <f t="shared" si="178"/>
        <v/>
      </c>
      <c r="AA389" s="16" t="str">
        <f t="shared" si="179"/>
        <v/>
      </c>
      <c r="AB389" s="16" t="str">
        <f t="shared" si="180"/>
        <v/>
      </c>
      <c r="AC389" s="16" t="str">
        <f>IF(Y389="Incluir Cotización",#REF!,"")</f>
        <v/>
      </c>
      <c r="AD389" s="66" t="str">
        <f t="shared" si="181"/>
        <v/>
      </c>
      <c r="AE389" s="42" t="str">
        <f t="shared" si="182"/>
        <v/>
      </c>
      <c r="AF389" s="42" t="str">
        <f t="shared" si="183"/>
        <v/>
      </c>
      <c r="AG389" s="42" t="str">
        <f t="shared" si="184"/>
        <v/>
      </c>
      <c r="AH389" s="42" t="str">
        <f t="shared" si="185"/>
        <v/>
      </c>
      <c r="AI389" s="42" t="str">
        <f t="shared" si="186"/>
        <v/>
      </c>
      <c r="AJ389" s="65">
        <f t="shared" si="187"/>
        <v>0</v>
      </c>
      <c r="AK389" s="74"/>
      <c r="AL389" s="41">
        <f t="shared" si="200"/>
        <v>0</v>
      </c>
      <c r="AM389" s="39">
        <f t="shared" si="201"/>
        <v>0</v>
      </c>
      <c r="AN389" s="40">
        <f t="shared" si="202"/>
        <v>0</v>
      </c>
      <c r="AO389" s="134">
        <f t="shared" si="203"/>
        <v>0</v>
      </c>
      <c r="AP389" s="17"/>
      <c r="AQ389" s="129"/>
      <c r="AR389" s="130">
        <f t="shared" si="188"/>
        <v>0</v>
      </c>
      <c r="AS389" s="134">
        <f t="shared" si="189"/>
        <v>0</v>
      </c>
      <c r="AT389" s="131">
        <f>+IF($I$7="SI",'INPUTS Y LISTAS'!$B$31,0)</f>
        <v>0</v>
      </c>
      <c r="AU389" s="132"/>
      <c r="AV389" s="130">
        <f t="shared" si="190"/>
        <v>0</v>
      </c>
      <c r="AW389" s="134">
        <f t="shared" si="191"/>
        <v>0</v>
      </c>
      <c r="AX389" s="131">
        <f>+IF($I$7="SI",'INPUTS Y LISTAS'!$B$32,0)</f>
        <v>0</v>
      </c>
      <c r="AY389" s="132"/>
      <c r="AZ389" s="130">
        <f t="shared" si="192"/>
        <v>0</v>
      </c>
      <c r="BA389" s="134">
        <f t="shared" si="193"/>
        <v>0</v>
      </c>
      <c r="BB389" s="131">
        <f>+IF($I$7="SI",'INPUTS Y LISTAS'!$B$33,0)</f>
        <v>0</v>
      </c>
      <c r="BC389" s="132"/>
      <c r="BD389" s="130">
        <f t="shared" si="194"/>
        <v>0</v>
      </c>
      <c r="BE389" s="134">
        <f t="shared" si="195"/>
        <v>0</v>
      </c>
      <c r="BF389" s="136">
        <f t="shared" si="196"/>
        <v>0</v>
      </c>
    </row>
    <row r="390" spans="3:58" ht="15.75" outlineLevel="2" x14ac:dyDescent="0.2">
      <c r="C390" s="14">
        <f t="shared" si="197"/>
        <v>376</v>
      </c>
      <c r="D390" s="73"/>
      <c r="E390" s="69"/>
      <c r="F390" s="70"/>
      <c r="G390" s="71"/>
      <c r="H390" s="71"/>
      <c r="I390" s="71"/>
      <c r="J390" s="71"/>
      <c r="K390" s="72"/>
      <c r="L390" s="86"/>
      <c r="M390" s="15" t="str">
        <f>IF(G390="","",IF(L390="SI",G390*(1+'INPUTS Y LISTAS'!$B$15),'Modelo Estadistico'!G390))</f>
        <v/>
      </c>
      <c r="N390" s="15" t="str">
        <f>IF(H390="","",IF(L390="SI",H390*(1+'INPUTS Y LISTAS'!$B$15),'Modelo Estadistico'!H390))</f>
        <v/>
      </c>
      <c r="O390" s="15" t="str">
        <f>IF(I390="","",IF(L390="SI",I390*(1+'INPUTS Y LISTAS'!$B$15),'Modelo Estadistico'!I390))</f>
        <v/>
      </c>
      <c r="P390" s="15" t="str">
        <f>IF(J390="","",IF(L390="SI",J390*(1+'INPUTS Y LISTAS'!$B$15),'Modelo Estadistico'!J390))</f>
        <v/>
      </c>
      <c r="Q390" s="72"/>
      <c r="R390" s="29" t="str">
        <f t="shared" si="172"/>
        <v/>
      </c>
      <c r="S390" s="15" t="str">
        <f t="shared" si="173"/>
        <v/>
      </c>
      <c r="T390" s="15" t="str">
        <f t="shared" si="198"/>
        <v/>
      </c>
      <c r="U390" s="30" t="str">
        <f t="shared" si="199"/>
        <v/>
      </c>
      <c r="V390" s="28" t="str">
        <f t="shared" si="174"/>
        <v/>
      </c>
      <c r="W390" s="16" t="str">
        <f t="shared" si="175"/>
        <v/>
      </c>
      <c r="X390" s="16" t="str">
        <f t="shared" si="176"/>
        <v/>
      </c>
      <c r="Y390" s="16" t="str">
        <f t="shared" si="177"/>
        <v/>
      </c>
      <c r="Z390" s="28" t="str">
        <f t="shared" si="178"/>
        <v/>
      </c>
      <c r="AA390" s="16" t="str">
        <f t="shared" si="179"/>
        <v/>
      </c>
      <c r="AB390" s="16" t="str">
        <f t="shared" si="180"/>
        <v/>
      </c>
      <c r="AC390" s="16" t="str">
        <f>IF(Y390="Incluir Cotización",#REF!,"")</f>
        <v/>
      </c>
      <c r="AD390" s="66" t="str">
        <f t="shared" si="181"/>
        <v/>
      </c>
      <c r="AE390" s="42" t="str">
        <f t="shared" si="182"/>
        <v/>
      </c>
      <c r="AF390" s="42" t="str">
        <f t="shared" si="183"/>
        <v/>
      </c>
      <c r="AG390" s="42" t="str">
        <f t="shared" si="184"/>
        <v/>
      </c>
      <c r="AH390" s="42" t="str">
        <f t="shared" si="185"/>
        <v/>
      </c>
      <c r="AI390" s="42" t="str">
        <f t="shared" si="186"/>
        <v/>
      </c>
      <c r="AJ390" s="65">
        <f t="shared" si="187"/>
        <v>0</v>
      </c>
      <c r="AK390" s="74"/>
      <c r="AL390" s="41">
        <f t="shared" si="200"/>
        <v>0</v>
      </c>
      <c r="AM390" s="39">
        <f t="shared" si="201"/>
        <v>0</v>
      </c>
      <c r="AN390" s="40">
        <f t="shared" si="202"/>
        <v>0</v>
      </c>
      <c r="AO390" s="134">
        <f t="shared" si="203"/>
        <v>0</v>
      </c>
      <c r="AP390" s="17"/>
      <c r="AQ390" s="129"/>
      <c r="AR390" s="130">
        <f t="shared" si="188"/>
        <v>0</v>
      </c>
      <c r="AS390" s="134">
        <f t="shared" si="189"/>
        <v>0</v>
      </c>
      <c r="AT390" s="131">
        <f>+IF($I$7="SI",'INPUTS Y LISTAS'!$B$31,0)</f>
        <v>0</v>
      </c>
      <c r="AU390" s="132"/>
      <c r="AV390" s="130">
        <f t="shared" si="190"/>
        <v>0</v>
      </c>
      <c r="AW390" s="134">
        <f t="shared" si="191"/>
        <v>0</v>
      </c>
      <c r="AX390" s="131">
        <f>+IF($I$7="SI",'INPUTS Y LISTAS'!$B$32,0)</f>
        <v>0</v>
      </c>
      <c r="AY390" s="132"/>
      <c r="AZ390" s="130">
        <f t="shared" si="192"/>
        <v>0</v>
      </c>
      <c r="BA390" s="134">
        <f t="shared" si="193"/>
        <v>0</v>
      </c>
      <c r="BB390" s="131">
        <f>+IF($I$7="SI",'INPUTS Y LISTAS'!$B$33,0)</f>
        <v>0</v>
      </c>
      <c r="BC390" s="132"/>
      <c r="BD390" s="130">
        <f t="shared" si="194"/>
        <v>0</v>
      </c>
      <c r="BE390" s="134">
        <f t="shared" si="195"/>
        <v>0</v>
      </c>
      <c r="BF390" s="136">
        <f t="shared" si="196"/>
        <v>0</v>
      </c>
    </row>
    <row r="391" spans="3:58" ht="15.75" outlineLevel="2" x14ac:dyDescent="0.2">
      <c r="C391" s="14">
        <f t="shared" si="197"/>
        <v>377</v>
      </c>
      <c r="D391" s="73"/>
      <c r="E391" s="69"/>
      <c r="F391" s="70"/>
      <c r="G391" s="71"/>
      <c r="H391" s="71"/>
      <c r="I391" s="71"/>
      <c r="J391" s="71"/>
      <c r="K391" s="72"/>
      <c r="L391" s="86"/>
      <c r="M391" s="15" t="str">
        <f>IF(G391="","",IF(L391="SI",G391*(1+'INPUTS Y LISTAS'!$B$15),'Modelo Estadistico'!G391))</f>
        <v/>
      </c>
      <c r="N391" s="15" t="str">
        <f>IF(H391="","",IF(L391="SI",H391*(1+'INPUTS Y LISTAS'!$B$15),'Modelo Estadistico'!H391))</f>
        <v/>
      </c>
      <c r="O391" s="15" t="str">
        <f>IF(I391="","",IF(L391="SI",I391*(1+'INPUTS Y LISTAS'!$B$15),'Modelo Estadistico'!I391))</f>
        <v/>
      </c>
      <c r="P391" s="15" t="str">
        <f>IF(J391="","",IF(L391="SI",J391*(1+'INPUTS Y LISTAS'!$B$15),'Modelo Estadistico'!J391))</f>
        <v/>
      </c>
      <c r="Q391" s="72"/>
      <c r="R391" s="29" t="str">
        <f t="shared" si="172"/>
        <v/>
      </c>
      <c r="S391" s="15" t="str">
        <f t="shared" si="173"/>
        <v/>
      </c>
      <c r="T391" s="15" t="str">
        <f t="shared" si="198"/>
        <v/>
      </c>
      <c r="U391" s="30" t="str">
        <f t="shared" si="199"/>
        <v/>
      </c>
      <c r="V391" s="28" t="str">
        <f t="shared" si="174"/>
        <v/>
      </c>
      <c r="W391" s="16" t="str">
        <f t="shared" si="175"/>
        <v/>
      </c>
      <c r="X391" s="16" t="str">
        <f t="shared" si="176"/>
        <v/>
      </c>
      <c r="Y391" s="16" t="str">
        <f t="shared" si="177"/>
        <v/>
      </c>
      <c r="Z391" s="28" t="str">
        <f t="shared" si="178"/>
        <v/>
      </c>
      <c r="AA391" s="16" t="str">
        <f t="shared" si="179"/>
        <v/>
      </c>
      <c r="AB391" s="16" t="str">
        <f t="shared" si="180"/>
        <v/>
      </c>
      <c r="AC391" s="16" t="str">
        <f>IF(Y391="Incluir Cotización",#REF!,"")</f>
        <v/>
      </c>
      <c r="AD391" s="66" t="str">
        <f t="shared" si="181"/>
        <v/>
      </c>
      <c r="AE391" s="42" t="str">
        <f t="shared" si="182"/>
        <v/>
      </c>
      <c r="AF391" s="42" t="str">
        <f t="shared" si="183"/>
        <v/>
      </c>
      <c r="AG391" s="42" t="str">
        <f t="shared" si="184"/>
        <v/>
      </c>
      <c r="AH391" s="42" t="str">
        <f t="shared" si="185"/>
        <v/>
      </c>
      <c r="AI391" s="42" t="str">
        <f t="shared" si="186"/>
        <v/>
      </c>
      <c r="AJ391" s="65">
        <f t="shared" si="187"/>
        <v>0</v>
      </c>
      <c r="AK391" s="74"/>
      <c r="AL391" s="41">
        <f t="shared" si="200"/>
        <v>0</v>
      </c>
      <c r="AM391" s="39">
        <f t="shared" si="201"/>
        <v>0</v>
      </c>
      <c r="AN391" s="40">
        <f t="shared" si="202"/>
        <v>0</v>
      </c>
      <c r="AO391" s="134">
        <f t="shared" si="203"/>
        <v>0</v>
      </c>
      <c r="AP391" s="17"/>
      <c r="AQ391" s="129"/>
      <c r="AR391" s="130">
        <f t="shared" si="188"/>
        <v>0</v>
      </c>
      <c r="AS391" s="134">
        <f t="shared" si="189"/>
        <v>0</v>
      </c>
      <c r="AT391" s="131">
        <f>+IF($I$7="SI",'INPUTS Y LISTAS'!$B$31,0)</f>
        <v>0</v>
      </c>
      <c r="AU391" s="132"/>
      <c r="AV391" s="130">
        <f t="shared" si="190"/>
        <v>0</v>
      </c>
      <c r="AW391" s="134">
        <f t="shared" si="191"/>
        <v>0</v>
      </c>
      <c r="AX391" s="131">
        <f>+IF($I$7="SI",'INPUTS Y LISTAS'!$B$32,0)</f>
        <v>0</v>
      </c>
      <c r="AY391" s="132"/>
      <c r="AZ391" s="130">
        <f t="shared" si="192"/>
        <v>0</v>
      </c>
      <c r="BA391" s="134">
        <f t="shared" si="193"/>
        <v>0</v>
      </c>
      <c r="BB391" s="131">
        <f>+IF($I$7="SI",'INPUTS Y LISTAS'!$B$33,0)</f>
        <v>0</v>
      </c>
      <c r="BC391" s="132"/>
      <c r="BD391" s="130">
        <f t="shared" si="194"/>
        <v>0</v>
      </c>
      <c r="BE391" s="134">
        <f t="shared" si="195"/>
        <v>0</v>
      </c>
      <c r="BF391" s="136">
        <f t="shared" si="196"/>
        <v>0</v>
      </c>
    </row>
    <row r="392" spans="3:58" ht="15.75" outlineLevel="2" x14ac:dyDescent="0.2">
      <c r="C392" s="14">
        <f t="shared" si="197"/>
        <v>378</v>
      </c>
      <c r="D392" s="73"/>
      <c r="E392" s="69"/>
      <c r="F392" s="70"/>
      <c r="G392" s="71"/>
      <c r="H392" s="71"/>
      <c r="I392" s="71"/>
      <c r="J392" s="71"/>
      <c r="K392" s="72"/>
      <c r="L392" s="86"/>
      <c r="M392" s="15" t="str">
        <f>IF(G392="","",IF(L392="SI",G392*(1+'INPUTS Y LISTAS'!$B$15),'Modelo Estadistico'!G392))</f>
        <v/>
      </c>
      <c r="N392" s="15" t="str">
        <f>IF(H392="","",IF(L392="SI",H392*(1+'INPUTS Y LISTAS'!$B$15),'Modelo Estadistico'!H392))</f>
        <v/>
      </c>
      <c r="O392" s="15" t="str">
        <f>IF(I392="","",IF(L392="SI",I392*(1+'INPUTS Y LISTAS'!$B$15),'Modelo Estadistico'!I392))</f>
        <v/>
      </c>
      <c r="P392" s="15" t="str">
        <f>IF(J392="","",IF(L392="SI",J392*(1+'INPUTS Y LISTAS'!$B$15),'Modelo Estadistico'!J392))</f>
        <v/>
      </c>
      <c r="Q392" s="72"/>
      <c r="R392" s="29" t="str">
        <f t="shared" si="172"/>
        <v/>
      </c>
      <c r="S392" s="15" t="str">
        <f t="shared" si="173"/>
        <v/>
      </c>
      <c r="T392" s="15" t="str">
        <f t="shared" si="198"/>
        <v/>
      </c>
      <c r="U392" s="30" t="str">
        <f t="shared" si="199"/>
        <v/>
      </c>
      <c r="V392" s="28" t="str">
        <f t="shared" si="174"/>
        <v/>
      </c>
      <c r="W392" s="16" t="str">
        <f t="shared" si="175"/>
        <v/>
      </c>
      <c r="X392" s="16" t="str">
        <f t="shared" si="176"/>
        <v/>
      </c>
      <c r="Y392" s="16" t="str">
        <f t="shared" si="177"/>
        <v/>
      </c>
      <c r="Z392" s="28" t="str">
        <f t="shared" si="178"/>
        <v/>
      </c>
      <c r="AA392" s="16" t="str">
        <f t="shared" si="179"/>
        <v/>
      </c>
      <c r="AB392" s="16" t="str">
        <f t="shared" si="180"/>
        <v/>
      </c>
      <c r="AC392" s="16" t="str">
        <f>IF(Y392="Incluir Cotización",#REF!,"")</f>
        <v/>
      </c>
      <c r="AD392" s="66" t="str">
        <f t="shared" si="181"/>
        <v/>
      </c>
      <c r="AE392" s="42" t="str">
        <f t="shared" si="182"/>
        <v/>
      </c>
      <c r="AF392" s="42" t="str">
        <f t="shared" si="183"/>
        <v/>
      </c>
      <c r="AG392" s="42" t="str">
        <f t="shared" si="184"/>
        <v/>
      </c>
      <c r="AH392" s="42" t="str">
        <f t="shared" si="185"/>
        <v/>
      </c>
      <c r="AI392" s="42" t="str">
        <f t="shared" si="186"/>
        <v/>
      </c>
      <c r="AJ392" s="65">
        <f t="shared" si="187"/>
        <v>0</v>
      </c>
      <c r="AK392" s="74"/>
      <c r="AL392" s="41">
        <f t="shared" si="200"/>
        <v>0</v>
      </c>
      <c r="AM392" s="39">
        <f t="shared" si="201"/>
        <v>0</v>
      </c>
      <c r="AN392" s="40">
        <f t="shared" si="202"/>
        <v>0</v>
      </c>
      <c r="AO392" s="134">
        <f t="shared" si="203"/>
        <v>0</v>
      </c>
      <c r="AP392" s="17"/>
      <c r="AQ392" s="129"/>
      <c r="AR392" s="130">
        <f t="shared" si="188"/>
        <v>0</v>
      </c>
      <c r="AS392" s="134">
        <f t="shared" si="189"/>
        <v>0</v>
      </c>
      <c r="AT392" s="131">
        <f>+IF($I$7="SI",'INPUTS Y LISTAS'!$B$31,0)</f>
        <v>0</v>
      </c>
      <c r="AU392" s="132"/>
      <c r="AV392" s="130">
        <f t="shared" si="190"/>
        <v>0</v>
      </c>
      <c r="AW392" s="134">
        <f t="shared" si="191"/>
        <v>0</v>
      </c>
      <c r="AX392" s="131">
        <f>+IF($I$7="SI",'INPUTS Y LISTAS'!$B$32,0)</f>
        <v>0</v>
      </c>
      <c r="AY392" s="132"/>
      <c r="AZ392" s="130">
        <f t="shared" si="192"/>
        <v>0</v>
      </c>
      <c r="BA392" s="134">
        <f t="shared" si="193"/>
        <v>0</v>
      </c>
      <c r="BB392" s="131">
        <f>+IF($I$7="SI",'INPUTS Y LISTAS'!$B$33,0)</f>
        <v>0</v>
      </c>
      <c r="BC392" s="132"/>
      <c r="BD392" s="130">
        <f t="shared" si="194"/>
        <v>0</v>
      </c>
      <c r="BE392" s="134">
        <f t="shared" si="195"/>
        <v>0</v>
      </c>
      <c r="BF392" s="136">
        <f t="shared" si="196"/>
        <v>0</v>
      </c>
    </row>
    <row r="393" spans="3:58" ht="15.75" outlineLevel="2" x14ac:dyDescent="0.2">
      <c r="C393" s="14">
        <f t="shared" si="197"/>
        <v>379</v>
      </c>
      <c r="D393" s="73"/>
      <c r="E393" s="69"/>
      <c r="F393" s="70"/>
      <c r="G393" s="71"/>
      <c r="H393" s="71"/>
      <c r="I393" s="71"/>
      <c r="J393" s="71"/>
      <c r="K393" s="72"/>
      <c r="L393" s="86"/>
      <c r="M393" s="15" t="str">
        <f>IF(G393="","",IF(L393="SI",G393*(1+'INPUTS Y LISTAS'!$B$15),'Modelo Estadistico'!G393))</f>
        <v/>
      </c>
      <c r="N393" s="15" t="str">
        <f>IF(H393="","",IF(L393="SI",H393*(1+'INPUTS Y LISTAS'!$B$15),'Modelo Estadistico'!H393))</f>
        <v/>
      </c>
      <c r="O393" s="15" t="str">
        <f>IF(I393="","",IF(L393="SI",I393*(1+'INPUTS Y LISTAS'!$B$15),'Modelo Estadistico'!I393))</f>
        <v/>
      </c>
      <c r="P393" s="15" t="str">
        <f>IF(J393="","",IF(L393="SI",J393*(1+'INPUTS Y LISTAS'!$B$15),'Modelo Estadistico'!J393))</f>
        <v/>
      </c>
      <c r="Q393" s="72"/>
      <c r="R393" s="29" t="str">
        <f t="shared" si="172"/>
        <v/>
      </c>
      <c r="S393" s="15" t="str">
        <f t="shared" si="173"/>
        <v/>
      </c>
      <c r="T393" s="15" t="str">
        <f t="shared" si="198"/>
        <v/>
      </c>
      <c r="U393" s="30" t="str">
        <f t="shared" si="199"/>
        <v/>
      </c>
      <c r="V393" s="28" t="str">
        <f t="shared" si="174"/>
        <v/>
      </c>
      <c r="W393" s="16" t="str">
        <f t="shared" si="175"/>
        <v/>
      </c>
      <c r="X393" s="16" t="str">
        <f t="shared" si="176"/>
        <v/>
      </c>
      <c r="Y393" s="16" t="str">
        <f t="shared" si="177"/>
        <v/>
      </c>
      <c r="Z393" s="28" t="str">
        <f t="shared" si="178"/>
        <v/>
      </c>
      <c r="AA393" s="16" t="str">
        <f t="shared" si="179"/>
        <v/>
      </c>
      <c r="AB393" s="16" t="str">
        <f t="shared" si="180"/>
        <v/>
      </c>
      <c r="AC393" s="16" t="str">
        <f>IF(Y393="Incluir Cotización",#REF!,"")</f>
        <v/>
      </c>
      <c r="AD393" s="66" t="str">
        <f t="shared" si="181"/>
        <v/>
      </c>
      <c r="AE393" s="42" t="str">
        <f t="shared" si="182"/>
        <v/>
      </c>
      <c r="AF393" s="42" t="str">
        <f t="shared" si="183"/>
        <v/>
      </c>
      <c r="AG393" s="42" t="str">
        <f t="shared" si="184"/>
        <v/>
      </c>
      <c r="AH393" s="42" t="str">
        <f t="shared" si="185"/>
        <v/>
      </c>
      <c r="AI393" s="42" t="str">
        <f t="shared" si="186"/>
        <v/>
      </c>
      <c r="AJ393" s="65">
        <f t="shared" si="187"/>
        <v>0</v>
      </c>
      <c r="AK393" s="74"/>
      <c r="AL393" s="41">
        <f t="shared" si="200"/>
        <v>0</v>
      </c>
      <c r="AM393" s="39">
        <f t="shared" si="201"/>
        <v>0</v>
      </c>
      <c r="AN393" s="40">
        <f t="shared" si="202"/>
        <v>0</v>
      </c>
      <c r="AO393" s="134">
        <f t="shared" si="203"/>
        <v>0</v>
      </c>
      <c r="AP393" s="17"/>
      <c r="AQ393" s="129"/>
      <c r="AR393" s="130">
        <f t="shared" si="188"/>
        <v>0</v>
      </c>
      <c r="AS393" s="134">
        <f t="shared" si="189"/>
        <v>0</v>
      </c>
      <c r="AT393" s="131">
        <f>+IF($I$7="SI",'INPUTS Y LISTAS'!$B$31,0)</f>
        <v>0</v>
      </c>
      <c r="AU393" s="132"/>
      <c r="AV393" s="130">
        <f t="shared" si="190"/>
        <v>0</v>
      </c>
      <c r="AW393" s="134">
        <f t="shared" si="191"/>
        <v>0</v>
      </c>
      <c r="AX393" s="131">
        <f>+IF($I$7="SI",'INPUTS Y LISTAS'!$B$32,0)</f>
        <v>0</v>
      </c>
      <c r="AY393" s="132"/>
      <c r="AZ393" s="130">
        <f t="shared" si="192"/>
        <v>0</v>
      </c>
      <c r="BA393" s="134">
        <f t="shared" si="193"/>
        <v>0</v>
      </c>
      <c r="BB393" s="131">
        <f>+IF($I$7="SI",'INPUTS Y LISTAS'!$B$33,0)</f>
        <v>0</v>
      </c>
      <c r="BC393" s="132"/>
      <c r="BD393" s="130">
        <f t="shared" si="194"/>
        <v>0</v>
      </c>
      <c r="BE393" s="134">
        <f t="shared" si="195"/>
        <v>0</v>
      </c>
      <c r="BF393" s="136">
        <f t="shared" si="196"/>
        <v>0</v>
      </c>
    </row>
    <row r="394" spans="3:58" ht="15.75" outlineLevel="2" x14ac:dyDescent="0.2">
      <c r="C394" s="14">
        <f t="shared" si="197"/>
        <v>380</v>
      </c>
      <c r="D394" s="73"/>
      <c r="E394" s="69"/>
      <c r="F394" s="70"/>
      <c r="G394" s="71"/>
      <c r="H394" s="71"/>
      <c r="I394" s="71"/>
      <c r="J394" s="71"/>
      <c r="K394" s="72"/>
      <c r="L394" s="86"/>
      <c r="M394" s="15" t="str">
        <f>IF(G394="","",IF(L394="SI",G394*(1+'INPUTS Y LISTAS'!$B$15),'Modelo Estadistico'!G394))</f>
        <v/>
      </c>
      <c r="N394" s="15" t="str">
        <f>IF(H394="","",IF(L394="SI",H394*(1+'INPUTS Y LISTAS'!$B$15),'Modelo Estadistico'!H394))</f>
        <v/>
      </c>
      <c r="O394" s="15" t="str">
        <f>IF(I394="","",IF(L394="SI",I394*(1+'INPUTS Y LISTAS'!$B$15),'Modelo Estadistico'!I394))</f>
        <v/>
      </c>
      <c r="P394" s="15" t="str">
        <f>IF(J394="","",IF(L394="SI",J394*(1+'INPUTS Y LISTAS'!$B$15),'Modelo Estadistico'!J394))</f>
        <v/>
      </c>
      <c r="Q394" s="72"/>
      <c r="R394" s="29" t="str">
        <f t="shared" si="172"/>
        <v/>
      </c>
      <c r="S394" s="15" t="str">
        <f t="shared" si="173"/>
        <v/>
      </c>
      <c r="T394" s="15" t="str">
        <f t="shared" si="198"/>
        <v/>
      </c>
      <c r="U394" s="30" t="str">
        <f t="shared" si="199"/>
        <v/>
      </c>
      <c r="V394" s="28" t="str">
        <f t="shared" si="174"/>
        <v/>
      </c>
      <c r="W394" s="16" t="str">
        <f t="shared" si="175"/>
        <v/>
      </c>
      <c r="X394" s="16" t="str">
        <f t="shared" si="176"/>
        <v/>
      </c>
      <c r="Y394" s="16" t="str">
        <f t="shared" si="177"/>
        <v/>
      </c>
      <c r="Z394" s="28" t="str">
        <f t="shared" si="178"/>
        <v/>
      </c>
      <c r="AA394" s="16" t="str">
        <f t="shared" si="179"/>
        <v/>
      </c>
      <c r="AB394" s="16" t="str">
        <f t="shared" si="180"/>
        <v/>
      </c>
      <c r="AC394" s="16" t="str">
        <f>IF(Y394="Incluir Cotización",#REF!,"")</f>
        <v/>
      </c>
      <c r="AD394" s="66" t="str">
        <f t="shared" si="181"/>
        <v/>
      </c>
      <c r="AE394" s="42" t="str">
        <f t="shared" si="182"/>
        <v/>
      </c>
      <c r="AF394" s="42" t="str">
        <f t="shared" si="183"/>
        <v/>
      </c>
      <c r="AG394" s="42" t="str">
        <f t="shared" si="184"/>
        <v/>
      </c>
      <c r="AH394" s="42" t="str">
        <f t="shared" si="185"/>
        <v/>
      </c>
      <c r="AI394" s="42" t="str">
        <f t="shared" si="186"/>
        <v/>
      </c>
      <c r="AJ394" s="65">
        <f t="shared" si="187"/>
        <v>0</v>
      </c>
      <c r="AK394" s="74"/>
      <c r="AL394" s="41">
        <f t="shared" si="200"/>
        <v>0</v>
      </c>
      <c r="AM394" s="39">
        <f t="shared" si="201"/>
        <v>0</v>
      </c>
      <c r="AN394" s="40">
        <f t="shared" si="202"/>
        <v>0</v>
      </c>
      <c r="AO394" s="134">
        <f t="shared" si="203"/>
        <v>0</v>
      </c>
      <c r="AP394" s="17"/>
      <c r="AQ394" s="129"/>
      <c r="AR394" s="130">
        <f t="shared" si="188"/>
        <v>0</v>
      </c>
      <c r="AS394" s="134">
        <f t="shared" si="189"/>
        <v>0</v>
      </c>
      <c r="AT394" s="131">
        <f>+IF($I$7="SI",'INPUTS Y LISTAS'!$B$31,0)</f>
        <v>0</v>
      </c>
      <c r="AU394" s="132"/>
      <c r="AV394" s="130">
        <f t="shared" si="190"/>
        <v>0</v>
      </c>
      <c r="AW394" s="134">
        <f t="shared" si="191"/>
        <v>0</v>
      </c>
      <c r="AX394" s="131">
        <f>+IF($I$7="SI",'INPUTS Y LISTAS'!$B$32,0)</f>
        <v>0</v>
      </c>
      <c r="AY394" s="132"/>
      <c r="AZ394" s="130">
        <f t="shared" si="192"/>
        <v>0</v>
      </c>
      <c r="BA394" s="134">
        <f t="shared" si="193"/>
        <v>0</v>
      </c>
      <c r="BB394" s="131">
        <f>+IF($I$7="SI",'INPUTS Y LISTAS'!$B$33,0)</f>
        <v>0</v>
      </c>
      <c r="BC394" s="132"/>
      <c r="BD394" s="130">
        <f t="shared" si="194"/>
        <v>0</v>
      </c>
      <c r="BE394" s="134">
        <f t="shared" si="195"/>
        <v>0</v>
      </c>
      <c r="BF394" s="136">
        <f t="shared" si="196"/>
        <v>0</v>
      </c>
    </row>
    <row r="395" spans="3:58" ht="15.75" outlineLevel="2" x14ac:dyDescent="0.2">
      <c r="C395" s="14">
        <f t="shared" si="197"/>
        <v>381</v>
      </c>
      <c r="D395" s="73"/>
      <c r="E395" s="69"/>
      <c r="F395" s="70"/>
      <c r="G395" s="71"/>
      <c r="H395" s="71"/>
      <c r="I395" s="71"/>
      <c r="J395" s="71"/>
      <c r="K395" s="72"/>
      <c r="L395" s="86"/>
      <c r="M395" s="15" t="str">
        <f>IF(G395="","",IF(L395="SI",G395*(1+'INPUTS Y LISTAS'!$B$15),'Modelo Estadistico'!G395))</f>
        <v/>
      </c>
      <c r="N395" s="15" t="str">
        <f>IF(H395="","",IF(L395="SI",H395*(1+'INPUTS Y LISTAS'!$B$15),'Modelo Estadistico'!H395))</f>
        <v/>
      </c>
      <c r="O395" s="15" t="str">
        <f>IF(I395="","",IF(L395="SI",I395*(1+'INPUTS Y LISTAS'!$B$15),'Modelo Estadistico'!I395))</f>
        <v/>
      </c>
      <c r="P395" s="15" t="str">
        <f>IF(J395="","",IF(L395="SI",J395*(1+'INPUTS Y LISTAS'!$B$15),'Modelo Estadistico'!J395))</f>
        <v/>
      </c>
      <c r="Q395" s="72"/>
      <c r="R395" s="29" t="str">
        <f t="shared" si="172"/>
        <v/>
      </c>
      <c r="S395" s="15" t="str">
        <f t="shared" si="173"/>
        <v/>
      </c>
      <c r="T395" s="15" t="str">
        <f t="shared" si="198"/>
        <v/>
      </c>
      <c r="U395" s="30" t="str">
        <f t="shared" si="199"/>
        <v/>
      </c>
      <c r="V395" s="28" t="str">
        <f t="shared" si="174"/>
        <v/>
      </c>
      <c r="W395" s="16" t="str">
        <f t="shared" si="175"/>
        <v/>
      </c>
      <c r="X395" s="16" t="str">
        <f t="shared" si="176"/>
        <v/>
      </c>
      <c r="Y395" s="16" t="str">
        <f t="shared" si="177"/>
        <v/>
      </c>
      <c r="Z395" s="28" t="str">
        <f t="shared" si="178"/>
        <v/>
      </c>
      <c r="AA395" s="16" t="str">
        <f t="shared" si="179"/>
        <v/>
      </c>
      <c r="AB395" s="16" t="str">
        <f t="shared" si="180"/>
        <v/>
      </c>
      <c r="AC395" s="16" t="str">
        <f>IF(Y395="Incluir Cotización",#REF!,"")</f>
        <v/>
      </c>
      <c r="AD395" s="66" t="str">
        <f t="shared" si="181"/>
        <v/>
      </c>
      <c r="AE395" s="42" t="str">
        <f t="shared" si="182"/>
        <v/>
      </c>
      <c r="AF395" s="42" t="str">
        <f t="shared" si="183"/>
        <v/>
      </c>
      <c r="AG395" s="42" t="str">
        <f t="shared" si="184"/>
        <v/>
      </c>
      <c r="AH395" s="42" t="str">
        <f t="shared" si="185"/>
        <v/>
      </c>
      <c r="AI395" s="42" t="str">
        <f t="shared" si="186"/>
        <v/>
      </c>
      <c r="AJ395" s="65">
        <f t="shared" si="187"/>
        <v>0</v>
      </c>
      <c r="AK395" s="74"/>
      <c r="AL395" s="41">
        <f t="shared" si="200"/>
        <v>0</v>
      </c>
      <c r="AM395" s="39">
        <f t="shared" si="201"/>
        <v>0</v>
      </c>
      <c r="AN395" s="40">
        <f t="shared" si="202"/>
        <v>0</v>
      </c>
      <c r="AO395" s="134">
        <f t="shared" si="203"/>
        <v>0</v>
      </c>
      <c r="AP395" s="17"/>
      <c r="AQ395" s="129"/>
      <c r="AR395" s="130">
        <f t="shared" si="188"/>
        <v>0</v>
      </c>
      <c r="AS395" s="134">
        <f t="shared" si="189"/>
        <v>0</v>
      </c>
      <c r="AT395" s="131">
        <f>+IF($I$7="SI",'INPUTS Y LISTAS'!$B$31,0)</f>
        <v>0</v>
      </c>
      <c r="AU395" s="132"/>
      <c r="AV395" s="130">
        <f t="shared" si="190"/>
        <v>0</v>
      </c>
      <c r="AW395" s="134">
        <f t="shared" si="191"/>
        <v>0</v>
      </c>
      <c r="AX395" s="131">
        <f>+IF($I$7="SI",'INPUTS Y LISTAS'!$B$32,0)</f>
        <v>0</v>
      </c>
      <c r="AY395" s="132"/>
      <c r="AZ395" s="130">
        <f t="shared" si="192"/>
        <v>0</v>
      </c>
      <c r="BA395" s="134">
        <f t="shared" si="193"/>
        <v>0</v>
      </c>
      <c r="BB395" s="131">
        <f>+IF($I$7="SI",'INPUTS Y LISTAS'!$B$33,0)</f>
        <v>0</v>
      </c>
      <c r="BC395" s="132"/>
      <c r="BD395" s="130">
        <f t="shared" si="194"/>
        <v>0</v>
      </c>
      <c r="BE395" s="134">
        <f t="shared" si="195"/>
        <v>0</v>
      </c>
      <c r="BF395" s="136">
        <f t="shared" si="196"/>
        <v>0</v>
      </c>
    </row>
    <row r="396" spans="3:58" ht="15.75" outlineLevel="2" x14ac:dyDescent="0.2">
      <c r="C396" s="14">
        <f t="shared" si="197"/>
        <v>382</v>
      </c>
      <c r="D396" s="73"/>
      <c r="E396" s="69"/>
      <c r="F396" s="70"/>
      <c r="G396" s="71"/>
      <c r="H396" s="71"/>
      <c r="I396" s="71"/>
      <c r="J396" s="71"/>
      <c r="K396" s="72"/>
      <c r="L396" s="86"/>
      <c r="M396" s="15" t="str">
        <f>IF(G396="","",IF(L396="SI",G396*(1+'INPUTS Y LISTAS'!$B$15),'Modelo Estadistico'!G396))</f>
        <v/>
      </c>
      <c r="N396" s="15" t="str">
        <f>IF(H396="","",IF(L396="SI",H396*(1+'INPUTS Y LISTAS'!$B$15),'Modelo Estadistico'!H396))</f>
        <v/>
      </c>
      <c r="O396" s="15" t="str">
        <f>IF(I396="","",IF(L396="SI",I396*(1+'INPUTS Y LISTAS'!$B$15),'Modelo Estadistico'!I396))</f>
        <v/>
      </c>
      <c r="P396" s="15" t="str">
        <f>IF(J396="","",IF(L396="SI",J396*(1+'INPUTS Y LISTAS'!$B$15),'Modelo Estadistico'!J396))</f>
        <v/>
      </c>
      <c r="Q396" s="72"/>
      <c r="R396" s="29" t="str">
        <f t="shared" si="172"/>
        <v/>
      </c>
      <c r="S396" s="15" t="str">
        <f t="shared" si="173"/>
        <v/>
      </c>
      <c r="T396" s="15" t="str">
        <f t="shared" si="198"/>
        <v/>
      </c>
      <c r="U396" s="30" t="str">
        <f t="shared" si="199"/>
        <v/>
      </c>
      <c r="V396" s="28" t="str">
        <f t="shared" si="174"/>
        <v/>
      </c>
      <c r="W396" s="16" t="str">
        <f t="shared" si="175"/>
        <v/>
      </c>
      <c r="X396" s="16" t="str">
        <f t="shared" si="176"/>
        <v/>
      </c>
      <c r="Y396" s="16" t="str">
        <f t="shared" si="177"/>
        <v/>
      </c>
      <c r="Z396" s="28" t="str">
        <f t="shared" si="178"/>
        <v/>
      </c>
      <c r="AA396" s="16" t="str">
        <f t="shared" si="179"/>
        <v/>
      </c>
      <c r="AB396" s="16" t="str">
        <f t="shared" si="180"/>
        <v/>
      </c>
      <c r="AC396" s="16" t="str">
        <f>IF(Y396="Incluir Cotización",#REF!,"")</f>
        <v/>
      </c>
      <c r="AD396" s="66" t="str">
        <f t="shared" si="181"/>
        <v/>
      </c>
      <c r="AE396" s="42" t="str">
        <f t="shared" si="182"/>
        <v/>
      </c>
      <c r="AF396" s="42" t="str">
        <f t="shared" si="183"/>
        <v/>
      </c>
      <c r="AG396" s="42" t="str">
        <f t="shared" si="184"/>
        <v/>
      </c>
      <c r="AH396" s="42" t="str">
        <f t="shared" si="185"/>
        <v/>
      </c>
      <c r="AI396" s="42" t="str">
        <f t="shared" si="186"/>
        <v/>
      </c>
      <c r="AJ396" s="65">
        <f t="shared" si="187"/>
        <v>0</v>
      </c>
      <c r="AK396" s="74"/>
      <c r="AL396" s="41">
        <f t="shared" si="200"/>
        <v>0</v>
      </c>
      <c r="AM396" s="39">
        <f t="shared" si="201"/>
        <v>0</v>
      </c>
      <c r="AN396" s="40">
        <f t="shared" si="202"/>
        <v>0</v>
      </c>
      <c r="AO396" s="134">
        <f t="shared" si="203"/>
        <v>0</v>
      </c>
      <c r="AP396" s="17"/>
      <c r="AQ396" s="129"/>
      <c r="AR396" s="130">
        <f t="shared" si="188"/>
        <v>0</v>
      </c>
      <c r="AS396" s="134">
        <f t="shared" si="189"/>
        <v>0</v>
      </c>
      <c r="AT396" s="131">
        <f>+IF($I$7="SI",'INPUTS Y LISTAS'!$B$31,0)</f>
        <v>0</v>
      </c>
      <c r="AU396" s="132"/>
      <c r="AV396" s="130">
        <f t="shared" si="190"/>
        <v>0</v>
      </c>
      <c r="AW396" s="134">
        <f t="shared" si="191"/>
        <v>0</v>
      </c>
      <c r="AX396" s="131">
        <f>+IF($I$7="SI",'INPUTS Y LISTAS'!$B$32,0)</f>
        <v>0</v>
      </c>
      <c r="AY396" s="132"/>
      <c r="AZ396" s="130">
        <f t="shared" si="192"/>
        <v>0</v>
      </c>
      <c r="BA396" s="134">
        <f t="shared" si="193"/>
        <v>0</v>
      </c>
      <c r="BB396" s="131">
        <f>+IF($I$7="SI",'INPUTS Y LISTAS'!$B$33,0)</f>
        <v>0</v>
      </c>
      <c r="BC396" s="132"/>
      <c r="BD396" s="130">
        <f t="shared" si="194"/>
        <v>0</v>
      </c>
      <c r="BE396" s="134">
        <f t="shared" si="195"/>
        <v>0</v>
      </c>
      <c r="BF396" s="136">
        <f t="shared" si="196"/>
        <v>0</v>
      </c>
    </row>
    <row r="397" spans="3:58" ht="15.75" outlineLevel="2" x14ac:dyDescent="0.2">
      <c r="C397" s="14">
        <f t="shared" si="197"/>
        <v>383</v>
      </c>
      <c r="D397" s="73"/>
      <c r="E397" s="69"/>
      <c r="F397" s="70"/>
      <c r="G397" s="71"/>
      <c r="H397" s="71"/>
      <c r="I397" s="71"/>
      <c r="J397" s="71"/>
      <c r="K397" s="72"/>
      <c r="L397" s="86"/>
      <c r="M397" s="15" t="str">
        <f>IF(G397="","",IF(L397="SI",G397*(1+'INPUTS Y LISTAS'!$B$15),'Modelo Estadistico'!G397))</f>
        <v/>
      </c>
      <c r="N397" s="15" t="str">
        <f>IF(H397="","",IF(L397="SI",H397*(1+'INPUTS Y LISTAS'!$B$15),'Modelo Estadistico'!H397))</f>
        <v/>
      </c>
      <c r="O397" s="15" t="str">
        <f>IF(I397="","",IF(L397="SI",I397*(1+'INPUTS Y LISTAS'!$B$15),'Modelo Estadistico'!I397))</f>
        <v/>
      </c>
      <c r="P397" s="15" t="str">
        <f>IF(J397="","",IF(L397="SI",J397*(1+'INPUTS Y LISTAS'!$B$15),'Modelo Estadistico'!J397))</f>
        <v/>
      </c>
      <c r="Q397" s="72"/>
      <c r="R397" s="29" t="str">
        <f t="shared" si="172"/>
        <v/>
      </c>
      <c r="S397" s="15" t="str">
        <f t="shared" si="173"/>
        <v/>
      </c>
      <c r="T397" s="15" t="str">
        <f t="shared" si="198"/>
        <v/>
      </c>
      <c r="U397" s="30" t="str">
        <f t="shared" si="199"/>
        <v/>
      </c>
      <c r="V397" s="28" t="str">
        <f t="shared" si="174"/>
        <v/>
      </c>
      <c r="W397" s="16" t="str">
        <f t="shared" si="175"/>
        <v/>
      </c>
      <c r="X397" s="16" t="str">
        <f t="shared" si="176"/>
        <v/>
      </c>
      <c r="Y397" s="16" t="str">
        <f t="shared" si="177"/>
        <v/>
      </c>
      <c r="Z397" s="28" t="str">
        <f t="shared" si="178"/>
        <v/>
      </c>
      <c r="AA397" s="16" t="str">
        <f t="shared" si="179"/>
        <v/>
      </c>
      <c r="AB397" s="16" t="str">
        <f t="shared" si="180"/>
        <v/>
      </c>
      <c r="AC397" s="16" t="str">
        <f>IF(Y397="Incluir Cotización",#REF!,"")</f>
        <v/>
      </c>
      <c r="AD397" s="66" t="str">
        <f t="shared" si="181"/>
        <v/>
      </c>
      <c r="AE397" s="42" t="str">
        <f t="shared" si="182"/>
        <v/>
      </c>
      <c r="AF397" s="42" t="str">
        <f t="shared" si="183"/>
        <v/>
      </c>
      <c r="AG397" s="42" t="str">
        <f t="shared" si="184"/>
        <v/>
      </c>
      <c r="AH397" s="42" t="str">
        <f t="shared" si="185"/>
        <v/>
      </c>
      <c r="AI397" s="42" t="str">
        <f t="shared" si="186"/>
        <v/>
      </c>
      <c r="AJ397" s="65">
        <f t="shared" si="187"/>
        <v>0</v>
      </c>
      <c r="AK397" s="74"/>
      <c r="AL397" s="41">
        <f t="shared" si="200"/>
        <v>0</v>
      </c>
      <c r="AM397" s="39">
        <f t="shared" si="201"/>
        <v>0</v>
      </c>
      <c r="AN397" s="40">
        <f t="shared" si="202"/>
        <v>0</v>
      </c>
      <c r="AO397" s="134">
        <f t="shared" si="203"/>
        <v>0</v>
      </c>
      <c r="AP397" s="17"/>
      <c r="AQ397" s="129"/>
      <c r="AR397" s="130">
        <f t="shared" si="188"/>
        <v>0</v>
      </c>
      <c r="AS397" s="134">
        <f t="shared" si="189"/>
        <v>0</v>
      </c>
      <c r="AT397" s="131">
        <f>+IF($I$7="SI",'INPUTS Y LISTAS'!$B$31,0)</f>
        <v>0</v>
      </c>
      <c r="AU397" s="132"/>
      <c r="AV397" s="130">
        <f t="shared" si="190"/>
        <v>0</v>
      </c>
      <c r="AW397" s="134">
        <f t="shared" si="191"/>
        <v>0</v>
      </c>
      <c r="AX397" s="131">
        <f>+IF($I$7="SI",'INPUTS Y LISTAS'!$B$32,0)</f>
        <v>0</v>
      </c>
      <c r="AY397" s="132"/>
      <c r="AZ397" s="130">
        <f t="shared" si="192"/>
        <v>0</v>
      </c>
      <c r="BA397" s="134">
        <f t="shared" si="193"/>
        <v>0</v>
      </c>
      <c r="BB397" s="131">
        <f>+IF($I$7="SI",'INPUTS Y LISTAS'!$B$33,0)</f>
        <v>0</v>
      </c>
      <c r="BC397" s="132"/>
      <c r="BD397" s="130">
        <f t="shared" si="194"/>
        <v>0</v>
      </c>
      <c r="BE397" s="134">
        <f t="shared" si="195"/>
        <v>0</v>
      </c>
      <c r="BF397" s="136">
        <f t="shared" si="196"/>
        <v>0</v>
      </c>
    </row>
    <row r="398" spans="3:58" ht="15.75" outlineLevel="2" x14ac:dyDescent="0.2">
      <c r="C398" s="14">
        <f t="shared" si="197"/>
        <v>384</v>
      </c>
      <c r="D398" s="73"/>
      <c r="E398" s="69"/>
      <c r="F398" s="70"/>
      <c r="G398" s="71"/>
      <c r="H398" s="71"/>
      <c r="I398" s="71"/>
      <c r="J398" s="71"/>
      <c r="K398" s="72"/>
      <c r="L398" s="86"/>
      <c r="M398" s="15" t="str">
        <f>IF(G398="","",IF(L398="SI",G398*(1+'INPUTS Y LISTAS'!$B$15),'Modelo Estadistico'!G398))</f>
        <v/>
      </c>
      <c r="N398" s="15" t="str">
        <f>IF(H398="","",IF(L398="SI",H398*(1+'INPUTS Y LISTAS'!$B$15),'Modelo Estadistico'!H398))</f>
        <v/>
      </c>
      <c r="O398" s="15" t="str">
        <f>IF(I398="","",IF(L398="SI",I398*(1+'INPUTS Y LISTAS'!$B$15),'Modelo Estadistico'!I398))</f>
        <v/>
      </c>
      <c r="P398" s="15" t="str">
        <f>IF(J398="","",IF(L398="SI",J398*(1+'INPUTS Y LISTAS'!$B$15),'Modelo Estadistico'!J398))</f>
        <v/>
      </c>
      <c r="Q398" s="72"/>
      <c r="R398" s="29" t="str">
        <f t="shared" si="172"/>
        <v/>
      </c>
      <c r="S398" s="15" t="str">
        <f t="shared" si="173"/>
        <v/>
      </c>
      <c r="T398" s="15" t="str">
        <f t="shared" si="198"/>
        <v/>
      </c>
      <c r="U398" s="30" t="str">
        <f t="shared" si="199"/>
        <v/>
      </c>
      <c r="V398" s="28" t="str">
        <f t="shared" si="174"/>
        <v/>
      </c>
      <c r="W398" s="16" t="str">
        <f t="shared" si="175"/>
        <v/>
      </c>
      <c r="X398" s="16" t="str">
        <f t="shared" si="176"/>
        <v/>
      </c>
      <c r="Y398" s="16" t="str">
        <f t="shared" si="177"/>
        <v/>
      </c>
      <c r="Z398" s="28" t="str">
        <f t="shared" si="178"/>
        <v/>
      </c>
      <c r="AA398" s="16" t="str">
        <f t="shared" si="179"/>
        <v/>
      </c>
      <c r="AB398" s="16" t="str">
        <f t="shared" si="180"/>
        <v/>
      </c>
      <c r="AC398" s="16" t="str">
        <f>IF(Y398="Incluir Cotización",#REF!,"")</f>
        <v/>
      </c>
      <c r="AD398" s="66" t="str">
        <f t="shared" si="181"/>
        <v/>
      </c>
      <c r="AE398" s="42" t="str">
        <f t="shared" si="182"/>
        <v/>
      </c>
      <c r="AF398" s="42" t="str">
        <f t="shared" si="183"/>
        <v/>
      </c>
      <c r="AG398" s="42" t="str">
        <f t="shared" si="184"/>
        <v/>
      </c>
      <c r="AH398" s="42" t="str">
        <f t="shared" si="185"/>
        <v/>
      </c>
      <c r="AI398" s="42" t="str">
        <f t="shared" si="186"/>
        <v/>
      </c>
      <c r="AJ398" s="65">
        <f t="shared" si="187"/>
        <v>0</v>
      </c>
      <c r="AK398" s="74"/>
      <c r="AL398" s="41">
        <f t="shared" si="200"/>
        <v>0</v>
      </c>
      <c r="AM398" s="39">
        <f t="shared" si="201"/>
        <v>0</v>
      </c>
      <c r="AN398" s="40">
        <f t="shared" si="202"/>
        <v>0</v>
      </c>
      <c r="AO398" s="134">
        <f t="shared" si="203"/>
        <v>0</v>
      </c>
      <c r="AP398" s="17"/>
      <c r="AQ398" s="129"/>
      <c r="AR398" s="130">
        <f t="shared" si="188"/>
        <v>0</v>
      </c>
      <c r="AS398" s="134">
        <f t="shared" si="189"/>
        <v>0</v>
      </c>
      <c r="AT398" s="131">
        <f>+IF($I$7="SI",'INPUTS Y LISTAS'!$B$31,0)</f>
        <v>0</v>
      </c>
      <c r="AU398" s="132"/>
      <c r="AV398" s="130">
        <f t="shared" si="190"/>
        <v>0</v>
      </c>
      <c r="AW398" s="134">
        <f t="shared" si="191"/>
        <v>0</v>
      </c>
      <c r="AX398" s="131">
        <f>+IF($I$7="SI",'INPUTS Y LISTAS'!$B$32,0)</f>
        <v>0</v>
      </c>
      <c r="AY398" s="132"/>
      <c r="AZ398" s="130">
        <f t="shared" si="192"/>
        <v>0</v>
      </c>
      <c r="BA398" s="134">
        <f t="shared" si="193"/>
        <v>0</v>
      </c>
      <c r="BB398" s="131">
        <f>+IF($I$7="SI",'INPUTS Y LISTAS'!$B$33,0)</f>
        <v>0</v>
      </c>
      <c r="BC398" s="132"/>
      <c r="BD398" s="130">
        <f t="shared" si="194"/>
        <v>0</v>
      </c>
      <c r="BE398" s="134">
        <f t="shared" si="195"/>
        <v>0</v>
      </c>
      <c r="BF398" s="136">
        <f t="shared" si="196"/>
        <v>0</v>
      </c>
    </row>
    <row r="399" spans="3:58" ht="15.75" outlineLevel="2" x14ac:dyDescent="0.2">
      <c r="C399" s="14">
        <f t="shared" si="197"/>
        <v>385</v>
      </c>
      <c r="D399" s="73"/>
      <c r="E399" s="69"/>
      <c r="F399" s="70"/>
      <c r="G399" s="71"/>
      <c r="H399" s="71"/>
      <c r="I399" s="71"/>
      <c r="J399" s="71"/>
      <c r="K399" s="72"/>
      <c r="L399" s="86"/>
      <c r="M399" s="15" t="str">
        <f>IF(G399="","",IF(L399="SI",G399*(1+'INPUTS Y LISTAS'!$B$15),'Modelo Estadistico'!G399))</f>
        <v/>
      </c>
      <c r="N399" s="15" t="str">
        <f>IF(H399="","",IF(L399="SI",H399*(1+'INPUTS Y LISTAS'!$B$15),'Modelo Estadistico'!H399))</f>
        <v/>
      </c>
      <c r="O399" s="15" t="str">
        <f>IF(I399="","",IF(L399="SI",I399*(1+'INPUTS Y LISTAS'!$B$15),'Modelo Estadistico'!I399))</f>
        <v/>
      </c>
      <c r="P399" s="15" t="str">
        <f>IF(J399="","",IF(L399="SI",J399*(1+'INPUTS Y LISTAS'!$B$15),'Modelo Estadistico'!J399))</f>
        <v/>
      </c>
      <c r="Q399" s="72"/>
      <c r="R399" s="29" t="str">
        <f t="shared" ref="R399:R462" si="204">IFERROR(AVERAGE(M399:P399),"")</f>
        <v/>
      </c>
      <c r="S399" s="15" t="str">
        <f t="shared" ref="S399:S462" si="205">IFERROR(STDEV(M399:P399),"")</f>
        <v/>
      </c>
      <c r="T399" s="15" t="str">
        <f t="shared" si="198"/>
        <v/>
      </c>
      <c r="U399" s="30" t="str">
        <f t="shared" si="199"/>
        <v/>
      </c>
      <c r="V399" s="28" t="str">
        <f t="shared" ref="V399:V462" si="206">IF(M399="","",IF(COUNT($M399:$P399)=1,"Incluir Cotización",IF(OR(M399&lt;$T399,M399&gt;$U399),"Excluir Cotización","Incluir Cotización")))</f>
        <v/>
      </c>
      <c r="W399" s="16" t="str">
        <f t="shared" ref="W399:W462" si="207">IF(N399="","",IF(COUNT($M399:$P399)=1,"Incluir Cotización",IF(OR(N399&lt;$T399,N399&gt;$U399),"Excluir Cotización","Incluir Cotización")))</f>
        <v/>
      </c>
      <c r="X399" s="16" t="str">
        <f t="shared" ref="X399:X462" si="208">IF(O399="","",IF(COUNT($M399:$P399)=1,"Incluir Cotización",IF(OR(O399&lt;$T399,O399&gt;$U399),"Excluir Cotización","Incluir Cotización")))</f>
        <v/>
      </c>
      <c r="Y399" s="16" t="str">
        <f t="shared" ref="Y399:Y462" si="209">IF(P399="","",IF(COUNT($M399:$P399)=1,"Incluir Cotización",IF(OR(P399&lt;$T399,P399&gt;$U399),"Excluir Cotización","Incluir Cotización")))</f>
        <v/>
      </c>
      <c r="Z399" s="28" t="str">
        <f t="shared" ref="Z399:Z462" si="210">IF(V399="Incluir Cotización",$M399,"")</f>
        <v/>
      </c>
      <c r="AA399" s="16" t="str">
        <f t="shared" ref="AA399:AA462" si="211">IF(W399="Incluir Cotización",$N399,"")</f>
        <v/>
      </c>
      <c r="AB399" s="16" t="str">
        <f t="shared" ref="AB399:AB462" si="212">IF(X399="Incluir Cotización",$O399,"")</f>
        <v/>
      </c>
      <c r="AC399" s="16" t="str">
        <f>IF(Y399="Incluir Cotización",#REF!,"")</f>
        <v/>
      </c>
      <c r="AD399" s="66" t="str">
        <f t="shared" ref="AD399:AD462" si="213">IFERROR(AVERAGE(M399:P399),"")</f>
        <v/>
      </c>
      <c r="AE399" s="42" t="str">
        <f t="shared" ref="AE399:AE462" si="214">IFERROR(AVERAGE(Z399:AC399),"")</f>
        <v/>
      </c>
      <c r="AF399" s="42" t="str">
        <f t="shared" ref="AF399:AF462" si="215">IFERROR(MEDIAN(Z399:AC399),"")</f>
        <v/>
      </c>
      <c r="AG399" s="42" t="str">
        <f t="shared" ref="AG399:AG462" si="216">IFERROR(GEOMEAN(Z399:AC399),"")</f>
        <v/>
      </c>
      <c r="AH399" s="42" t="str">
        <f t="shared" ref="AH399:AH462" si="217">IFERROR(TRIMMEAN(Z399:AC399,$AH$10),"")</f>
        <v/>
      </c>
      <c r="AI399" s="42" t="str">
        <f t="shared" ref="AI399:AI462" si="218">IFERROR(HARMEAN(Z399:AC399),"")</f>
        <v/>
      </c>
      <c r="AJ399" s="65">
        <f t="shared" si="187"/>
        <v>0</v>
      </c>
      <c r="AK399" s="74"/>
      <c r="AL399" s="41">
        <f t="shared" si="200"/>
        <v>0</v>
      </c>
      <c r="AM399" s="39">
        <f t="shared" si="201"/>
        <v>0</v>
      </c>
      <c r="AN399" s="40">
        <f t="shared" si="202"/>
        <v>0</v>
      </c>
      <c r="AO399" s="134">
        <f t="shared" si="203"/>
        <v>0</v>
      </c>
      <c r="AP399" s="17"/>
      <c r="AQ399" s="129"/>
      <c r="AR399" s="130">
        <f t="shared" si="188"/>
        <v>0</v>
      </c>
      <c r="AS399" s="134">
        <f t="shared" si="189"/>
        <v>0</v>
      </c>
      <c r="AT399" s="131">
        <f>+IF($I$7="SI",'INPUTS Y LISTAS'!$B$31,0)</f>
        <v>0</v>
      </c>
      <c r="AU399" s="132"/>
      <c r="AV399" s="130">
        <f t="shared" si="190"/>
        <v>0</v>
      </c>
      <c r="AW399" s="134">
        <f t="shared" si="191"/>
        <v>0</v>
      </c>
      <c r="AX399" s="131">
        <f>+IF($I$7="SI",'INPUTS Y LISTAS'!$B$32,0)</f>
        <v>0</v>
      </c>
      <c r="AY399" s="132"/>
      <c r="AZ399" s="130">
        <f t="shared" si="192"/>
        <v>0</v>
      </c>
      <c r="BA399" s="134">
        <f t="shared" si="193"/>
        <v>0</v>
      </c>
      <c r="BB399" s="131">
        <f>+IF($I$7="SI",'INPUTS Y LISTAS'!$B$33,0)</f>
        <v>0</v>
      </c>
      <c r="BC399" s="132"/>
      <c r="BD399" s="130">
        <f t="shared" si="194"/>
        <v>0</v>
      </c>
      <c r="BE399" s="134">
        <f t="shared" si="195"/>
        <v>0</v>
      </c>
      <c r="BF399" s="136">
        <f t="shared" si="196"/>
        <v>0</v>
      </c>
    </row>
    <row r="400" spans="3:58" ht="15.75" outlineLevel="2" x14ac:dyDescent="0.2">
      <c r="C400" s="14">
        <f t="shared" si="197"/>
        <v>386</v>
      </c>
      <c r="D400" s="73"/>
      <c r="E400" s="69"/>
      <c r="F400" s="70"/>
      <c r="G400" s="71"/>
      <c r="H400" s="71"/>
      <c r="I400" s="71"/>
      <c r="J400" s="71"/>
      <c r="K400" s="72"/>
      <c r="L400" s="86"/>
      <c r="M400" s="15" t="str">
        <f>IF(G400="","",IF(L400="SI",G400*(1+'INPUTS Y LISTAS'!$B$15),'Modelo Estadistico'!G400))</f>
        <v/>
      </c>
      <c r="N400" s="15" t="str">
        <f>IF(H400="","",IF(L400="SI",H400*(1+'INPUTS Y LISTAS'!$B$15),'Modelo Estadistico'!H400))</f>
        <v/>
      </c>
      <c r="O400" s="15" t="str">
        <f>IF(I400="","",IF(L400="SI",I400*(1+'INPUTS Y LISTAS'!$B$15),'Modelo Estadistico'!I400))</f>
        <v/>
      </c>
      <c r="P400" s="15" t="str">
        <f>IF(J400="","",IF(L400="SI",J400*(1+'INPUTS Y LISTAS'!$B$15),'Modelo Estadistico'!J400))</f>
        <v/>
      </c>
      <c r="Q400" s="72"/>
      <c r="R400" s="29" t="str">
        <f t="shared" si="204"/>
        <v/>
      </c>
      <c r="S400" s="15" t="str">
        <f t="shared" si="205"/>
        <v/>
      </c>
      <c r="T400" s="15" t="str">
        <f t="shared" si="198"/>
        <v/>
      </c>
      <c r="U400" s="30" t="str">
        <f t="shared" si="199"/>
        <v/>
      </c>
      <c r="V400" s="28" t="str">
        <f t="shared" si="206"/>
        <v/>
      </c>
      <c r="W400" s="16" t="str">
        <f t="shared" si="207"/>
        <v/>
      </c>
      <c r="X400" s="16" t="str">
        <f t="shared" si="208"/>
        <v/>
      </c>
      <c r="Y400" s="16" t="str">
        <f t="shared" si="209"/>
        <v/>
      </c>
      <c r="Z400" s="28" t="str">
        <f t="shared" si="210"/>
        <v/>
      </c>
      <c r="AA400" s="16" t="str">
        <f t="shared" si="211"/>
        <v/>
      </c>
      <c r="AB400" s="16" t="str">
        <f t="shared" si="212"/>
        <v/>
      </c>
      <c r="AC400" s="16" t="str">
        <f>IF(Y400="Incluir Cotización",#REF!,"")</f>
        <v/>
      </c>
      <c r="AD400" s="66" t="str">
        <f t="shared" si="213"/>
        <v/>
      </c>
      <c r="AE400" s="42" t="str">
        <f t="shared" si="214"/>
        <v/>
      </c>
      <c r="AF400" s="42" t="str">
        <f t="shared" si="215"/>
        <v/>
      </c>
      <c r="AG400" s="42" t="str">
        <f t="shared" si="216"/>
        <v/>
      </c>
      <c r="AH400" s="42" t="str">
        <f t="shared" si="217"/>
        <v/>
      </c>
      <c r="AI400" s="42" t="str">
        <f t="shared" si="218"/>
        <v/>
      </c>
      <c r="AJ400" s="65">
        <f t="shared" ref="AJ400:AJ463" si="219">IFERROR(MIN(AE400:AG400),0)</f>
        <v>0</v>
      </c>
      <c r="AK400" s="74"/>
      <c r="AL400" s="41">
        <f t="shared" si="200"/>
        <v>0</v>
      </c>
      <c r="AM400" s="39">
        <f t="shared" si="201"/>
        <v>0</v>
      </c>
      <c r="AN400" s="40">
        <f t="shared" si="202"/>
        <v>0</v>
      </c>
      <c r="AO400" s="134">
        <f t="shared" si="203"/>
        <v>0</v>
      </c>
      <c r="AP400" s="17"/>
      <c r="AQ400" s="129"/>
      <c r="AR400" s="130">
        <f t="shared" ref="AR400:AR463" si="220">+AJ400</f>
        <v>0</v>
      </c>
      <c r="AS400" s="134">
        <f t="shared" ref="AS400:AS463" si="221">+AR400*AQ400</f>
        <v>0</v>
      </c>
      <c r="AT400" s="131">
        <f>+IF($I$7="SI",'INPUTS Y LISTAS'!$B$31,0)</f>
        <v>0</v>
      </c>
      <c r="AU400" s="132"/>
      <c r="AV400" s="130">
        <f t="shared" ref="AV400:AV463" si="222">+AR400*(1+AT400)</f>
        <v>0</v>
      </c>
      <c r="AW400" s="134">
        <f t="shared" ref="AW400:AW463" si="223">+AV400*AU400</f>
        <v>0</v>
      </c>
      <c r="AX400" s="131">
        <f>+IF($I$7="SI",'INPUTS Y LISTAS'!$B$32,0)</f>
        <v>0</v>
      </c>
      <c r="AY400" s="132"/>
      <c r="AZ400" s="130">
        <f t="shared" ref="AZ400:AZ463" si="224">+AV400*(1+AX400)</f>
        <v>0</v>
      </c>
      <c r="BA400" s="134">
        <f t="shared" ref="BA400:BA463" si="225">+AZ400*AY400</f>
        <v>0</v>
      </c>
      <c r="BB400" s="131">
        <f>+IF($I$7="SI",'INPUTS Y LISTAS'!$B$33,0)</f>
        <v>0</v>
      </c>
      <c r="BC400" s="132"/>
      <c r="BD400" s="130">
        <f t="shared" ref="BD400:BD463" si="226">+AZ400*(1+BB400)</f>
        <v>0</v>
      </c>
      <c r="BE400" s="134">
        <f t="shared" ref="BE400:BE463" si="227">+BD400*BC400</f>
        <v>0</v>
      </c>
      <c r="BF400" s="136">
        <f t="shared" ref="BF400:BF463" si="228">+AS400+AW400+BA400+BE400</f>
        <v>0</v>
      </c>
    </row>
    <row r="401" spans="3:58" ht="15.75" outlineLevel="2" x14ac:dyDescent="0.2">
      <c r="C401" s="14">
        <f t="shared" si="197"/>
        <v>387</v>
      </c>
      <c r="D401" s="73"/>
      <c r="E401" s="69"/>
      <c r="F401" s="70"/>
      <c r="G401" s="71"/>
      <c r="H401" s="71"/>
      <c r="I401" s="71"/>
      <c r="J401" s="71"/>
      <c r="K401" s="72"/>
      <c r="L401" s="86"/>
      <c r="M401" s="15" t="str">
        <f>IF(G401="","",IF(L401="SI",G401*(1+'INPUTS Y LISTAS'!$B$15),'Modelo Estadistico'!G401))</f>
        <v/>
      </c>
      <c r="N401" s="15" t="str">
        <f>IF(H401="","",IF(L401="SI",H401*(1+'INPUTS Y LISTAS'!$B$15),'Modelo Estadistico'!H401))</f>
        <v/>
      </c>
      <c r="O401" s="15" t="str">
        <f>IF(I401="","",IF(L401="SI",I401*(1+'INPUTS Y LISTAS'!$B$15),'Modelo Estadistico'!I401))</f>
        <v/>
      </c>
      <c r="P401" s="15" t="str">
        <f>IF(J401="","",IF(L401="SI",J401*(1+'INPUTS Y LISTAS'!$B$15),'Modelo Estadistico'!J401))</f>
        <v/>
      </c>
      <c r="Q401" s="72"/>
      <c r="R401" s="29" t="str">
        <f t="shared" si="204"/>
        <v/>
      </c>
      <c r="S401" s="15" t="str">
        <f t="shared" si="205"/>
        <v/>
      </c>
      <c r="T401" s="15" t="str">
        <f t="shared" si="198"/>
        <v/>
      </c>
      <c r="U401" s="30" t="str">
        <f t="shared" si="199"/>
        <v/>
      </c>
      <c r="V401" s="28" t="str">
        <f t="shared" si="206"/>
        <v/>
      </c>
      <c r="W401" s="16" t="str">
        <f t="shared" si="207"/>
        <v/>
      </c>
      <c r="X401" s="16" t="str">
        <f t="shared" si="208"/>
        <v/>
      </c>
      <c r="Y401" s="16" t="str">
        <f t="shared" si="209"/>
        <v/>
      </c>
      <c r="Z401" s="28" t="str">
        <f t="shared" si="210"/>
        <v/>
      </c>
      <c r="AA401" s="16" t="str">
        <f t="shared" si="211"/>
        <v/>
      </c>
      <c r="AB401" s="16" t="str">
        <f t="shared" si="212"/>
        <v/>
      </c>
      <c r="AC401" s="16" t="str">
        <f>IF(Y401="Incluir Cotización",#REF!,"")</f>
        <v/>
      </c>
      <c r="AD401" s="66" t="str">
        <f t="shared" si="213"/>
        <v/>
      </c>
      <c r="AE401" s="42" t="str">
        <f t="shared" si="214"/>
        <v/>
      </c>
      <c r="AF401" s="42" t="str">
        <f t="shared" si="215"/>
        <v/>
      </c>
      <c r="AG401" s="42" t="str">
        <f t="shared" si="216"/>
        <v/>
      </c>
      <c r="AH401" s="42" t="str">
        <f t="shared" si="217"/>
        <v/>
      </c>
      <c r="AI401" s="42" t="str">
        <f t="shared" si="218"/>
        <v/>
      </c>
      <c r="AJ401" s="65">
        <f t="shared" si="219"/>
        <v>0</v>
      </c>
      <c r="AK401" s="74"/>
      <c r="AL401" s="41">
        <f t="shared" si="200"/>
        <v>0</v>
      </c>
      <c r="AM401" s="39">
        <f t="shared" si="201"/>
        <v>0</v>
      </c>
      <c r="AN401" s="40">
        <f t="shared" si="202"/>
        <v>0</v>
      </c>
      <c r="AO401" s="134">
        <f t="shared" si="203"/>
        <v>0</v>
      </c>
      <c r="AP401" s="17"/>
      <c r="AQ401" s="129"/>
      <c r="AR401" s="130">
        <f t="shared" si="220"/>
        <v>0</v>
      </c>
      <c r="AS401" s="134">
        <f t="shared" si="221"/>
        <v>0</v>
      </c>
      <c r="AT401" s="131">
        <f>+IF($I$7="SI",'INPUTS Y LISTAS'!$B$31,0)</f>
        <v>0</v>
      </c>
      <c r="AU401" s="132"/>
      <c r="AV401" s="130">
        <f t="shared" si="222"/>
        <v>0</v>
      </c>
      <c r="AW401" s="134">
        <f t="shared" si="223"/>
        <v>0</v>
      </c>
      <c r="AX401" s="131">
        <f>+IF($I$7="SI",'INPUTS Y LISTAS'!$B$32,0)</f>
        <v>0</v>
      </c>
      <c r="AY401" s="132"/>
      <c r="AZ401" s="130">
        <f t="shared" si="224"/>
        <v>0</v>
      </c>
      <c r="BA401" s="134">
        <f t="shared" si="225"/>
        <v>0</v>
      </c>
      <c r="BB401" s="131">
        <f>+IF($I$7="SI",'INPUTS Y LISTAS'!$B$33,0)</f>
        <v>0</v>
      </c>
      <c r="BC401" s="132"/>
      <c r="BD401" s="130">
        <f t="shared" si="226"/>
        <v>0</v>
      </c>
      <c r="BE401" s="134">
        <f t="shared" si="227"/>
        <v>0</v>
      </c>
      <c r="BF401" s="136">
        <f t="shared" si="228"/>
        <v>0</v>
      </c>
    </row>
    <row r="402" spans="3:58" ht="15.75" outlineLevel="2" x14ac:dyDescent="0.2">
      <c r="C402" s="14">
        <f t="shared" si="197"/>
        <v>388</v>
      </c>
      <c r="D402" s="73"/>
      <c r="E402" s="69"/>
      <c r="F402" s="70"/>
      <c r="G402" s="71"/>
      <c r="H402" s="71"/>
      <c r="I402" s="71"/>
      <c r="J402" s="71"/>
      <c r="K402" s="72"/>
      <c r="L402" s="86"/>
      <c r="M402" s="15" t="str">
        <f>IF(G402="","",IF(L402="SI",G402*(1+'INPUTS Y LISTAS'!$B$15),'Modelo Estadistico'!G402))</f>
        <v/>
      </c>
      <c r="N402" s="15" t="str">
        <f>IF(H402="","",IF(L402="SI",H402*(1+'INPUTS Y LISTAS'!$B$15),'Modelo Estadistico'!H402))</f>
        <v/>
      </c>
      <c r="O402" s="15" t="str">
        <f>IF(I402="","",IF(L402="SI",I402*(1+'INPUTS Y LISTAS'!$B$15),'Modelo Estadistico'!I402))</f>
        <v/>
      </c>
      <c r="P402" s="15" t="str">
        <f>IF(J402="","",IF(L402="SI",J402*(1+'INPUTS Y LISTAS'!$B$15),'Modelo Estadistico'!J402))</f>
        <v/>
      </c>
      <c r="Q402" s="72"/>
      <c r="R402" s="29" t="str">
        <f t="shared" si="204"/>
        <v/>
      </c>
      <c r="S402" s="15" t="str">
        <f t="shared" si="205"/>
        <v/>
      </c>
      <c r="T402" s="15" t="str">
        <f t="shared" si="198"/>
        <v/>
      </c>
      <c r="U402" s="30" t="str">
        <f t="shared" si="199"/>
        <v/>
      </c>
      <c r="V402" s="28" t="str">
        <f t="shared" si="206"/>
        <v/>
      </c>
      <c r="W402" s="16" t="str">
        <f t="shared" si="207"/>
        <v/>
      </c>
      <c r="X402" s="16" t="str">
        <f t="shared" si="208"/>
        <v/>
      </c>
      <c r="Y402" s="16" t="str">
        <f t="shared" si="209"/>
        <v/>
      </c>
      <c r="Z402" s="28" t="str">
        <f t="shared" si="210"/>
        <v/>
      </c>
      <c r="AA402" s="16" t="str">
        <f t="shared" si="211"/>
        <v/>
      </c>
      <c r="AB402" s="16" t="str">
        <f t="shared" si="212"/>
        <v/>
      </c>
      <c r="AC402" s="16" t="str">
        <f>IF(Y402="Incluir Cotización",#REF!,"")</f>
        <v/>
      </c>
      <c r="AD402" s="66" t="str">
        <f t="shared" si="213"/>
        <v/>
      </c>
      <c r="AE402" s="42" t="str">
        <f t="shared" si="214"/>
        <v/>
      </c>
      <c r="AF402" s="42" t="str">
        <f t="shared" si="215"/>
        <v/>
      </c>
      <c r="AG402" s="42" t="str">
        <f t="shared" si="216"/>
        <v/>
      </c>
      <c r="AH402" s="42" t="str">
        <f t="shared" si="217"/>
        <v/>
      </c>
      <c r="AI402" s="42" t="str">
        <f t="shared" si="218"/>
        <v/>
      </c>
      <c r="AJ402" s="65">
        <f t="shared" si="219"/>
        <v>0</v>
      </c>
      <c r="AK402" s="74"/>
      <c r="AL402" s="41">
        <f t="shared" si="200"/>
        <v>0</v>
      </c>
      <c r="AM402" s="39">
        <f t="shared" si="201"/>
        <v>0</v>
      </c>
      <c r="AN402" s="40">
        <f t="shared" si="202"/>
        <v>0</v>
      </c>
      <c r="AO402" s="134">
        <f t="shared" si="203"/>
        <v>0</v>
      </c>
      <c r="AP402" s="17"/>
      <c r="AQ402" s="129"/>
      <c r="AR402" s="130">
        <f t="shared" si="220"/>
        <v>0</v>
      </c>
      <c r="AS402" s="134">
        <f t="shared" si="221"/>
        <v>0</v>
      </c>
      <c r="AT402" s="131">
        <f>+IF($I$7="SI",'INPUTS Y LISTAS'!$B$31,0)</f>
        <v>0</v>
      </c>
      <c r="AU402" s="132"/>
      <c r="AV402" s="130">
        <f t="shared" si="222"/>
        <v>0</v>
      </c>
      <c r="AW402" s="134">
        <f t="shared" si="223"/>
        <v>0</v>
      </c>
      <c r="AX402" s="131">
        <f>+IF($I$7="SI",'INPUTS Y LISTAS'!$B$32,0)</f>
        <v>0</v>
      </c>
      <c r="AY402" s="132"/>
      <c r="AZ402" s="130">
        <f t="shared" si="224"/>
        <v>0</v>
      </c>
      <c r="BA402" s="134">
        <f t="shared" si="225"/>
        <v>0</v>
      </c>
      <c r="BB402" s="131">
        <f>+IF($I$7="SI",'INPUTS Y LISTAS'!$B$33,0)</f>
        <v>0</v>
      </c>
      <c r="BC402" s="132"/>
      <c r="BD402" s="130">
        <f t="shared" si="226"/>
        <v>0</v>
      </c>
      <c r="BE402" s="134">
        <f t="shared" si="227"/>
        <v>0</v>
      </c>
      <c r="BF402" s="136">
        <f t="shared" si="228"/>
        <v>0</v>
      </c>
    </row>
    <row r="403" spans="3:58" ht="15.75" outlineLevel="2" x14ac:dyDescent="0.2">
      <c r="C403" s="14">
        <f t="shared" si="197"/>
        <v>389</v>
      </c>
      <c r="D403" s="73"/>
      <c r="E403" s="69"/>
      <c r="F403" s="70"/>
      <c r="G403" s="71"/>
      <c r="H403" s="71"/>
      <c r="I403" s="71"/>
      <c r="J403" s="71"/>
      <c r="K403" s="72"/>
      <c r="L403" s="86"/>
      <c r="M403" s="15" t="str">
        <f>IF(G403="","",IF(L403="SI",G403*(1+'INPUTS Y LISTAS'!$B$15),'Modelo Estadistico'!G403))</f>
        <v/>
      </c>
      <c r="N403" s="15" t="str">
        <f>IF(H403="","",IF(L403="SI",H403*(1+'INPUTS Y LISTAS'!$B$15),'Modelo Estadistico'!H403))</f>
        <v/>
      </c>
      <c r="O403" s="15" t="str">
        <f>IF(I403="","",IF(L403="SI",I403*(1+'INPUTS Y LISTAS'!$B$15),'Modelo Estadistico'!I403))</f>
        <v/>
      </c>
      <c r="P403" s="15" t="str">
        <f>IF(J403="","",IF(L403="SI",J403*(1+'INPUTS Y LISTAS'!$B$15),'Modelo Estadistico'!J403))</f>
        <v/>
      </c>
      <c r="Q403" s="72"/>
      <c r="R403" s="29" t="str">
        <f t="shared" si="204"/>
        <v/>
      </c>
      <c r="S403" s="15" t="str">
        <f t="shared" si="205"/>
        <v/>
      </c>
      <c r="T403" s="15" t="str">
        <f t="shared" si="198"/>
        <v/>
      </c>
      <c r="U403" s="30" t="str">
        <f t="shared" si="199"/>
        <v/>
      </c>
      <c r="V403" s="28" t="str">
        <f t="shared" si="206"/>
        <v/>
      </c>
      <c r="W403" s="16" t="str">
        <f t="shared" si="207"/>
        <v/>
      </c>
      <c r="X403" s="16" t="str">
        <f t="shared" si="208"/>
        <v/>
      </c>
      <c r="Y403" s="16" t="str">
        <f t="shared" si="209"/>
        <v/>
      </c>
      <c r="Z403" s="28" t="str">
        <f t="shared" si="210"/>
        <v/>
      </c>
      <c r="AA403" s="16" t="str">
        <f t="shared" si="211"/>
        <v/>
      </c>
      <c r="AB403" s="16" t="str">
        <f t="shared" si="212"/>
        <v/>
      </c>
      <c r="AC403" s="16" t="str">
        <f>IF(Y403="Incluir Cotización",#REF!,"")</f>
        <v/>
      </c>
      <c r="AD403" s="66" t="str">
        <f t="shared" si="213"/>
        <v/>
      </c>
      <c r="AE403" s="42" t="str">
        <f t="shared" si="214"/>
        <v/>
      </c>
      <c r="AF403" s="42" t="str">
        <f t="shared" si="215"/>
        <v/>
      </c>
      <c r="AG403" s="42" t="str">
        <f t="shared" si="216"/>
        <v/>
      </c>
      <c r="AH403" s="42" t="str">
        <f t="shared" si="217"/>
        <v/>
      </c>
      <c r="AI403" s="42" t="str">
        <f t="shared" si="218"/>
        <v/>
      </c>
      <c r="AJ403" s="65">
        <f t="shared" si="219"/>
        <v>0</v>
      </c>
      <c r="AK403" s="74"/>
      <c r="AL403" s="41">
        <f t="shared" si="200"/>
        <v>0</v>
      </c>
      <c r="AM403" s="39">
        <f t="shared" si="201"/>
        <v>0</v>
      </c>
      <c r="AN403" s="40">
        <f t="shared" si="202"/>
        <v>0</v>
      </c>
      <c r="AO403" s="134">
        <f t="shared" si="203"/>
        <v>0</v>
      </c>
      <c r="AP403" s="17"/>
      <c r="AQ403" s="129"/>
      <c r="AR403" s="130">
        <f t="shared" si="220"/>
        <v>0</v>
      </c>
      <c r="AS403" s="134">
        <f t="shared" si="221"/>
        <v>0</v>
      </c>
      <c r="AT403" s="131">
        <f>+IF($I$7="SI",'INPUTS Y LISTAS'!$B$31,0)</f>
        <v>0</v>
      </c>
      <c r="AU403" s="132"/>
      <c r="AV403" s="130">
        <f t="shared" si="222"/>
        <v>0</v>
      </c>
      <c r="AW403" s="134">
        <f t="shared" si="223"/>
        <v>0</v>
      </c>
      <c r="AX403" s="131">
        <f>+IF($I$7="SI",'INPUTS Y LISTAS'!$B$32,0)</f>
        <v>0</v>
      </c>
      <c r="AY403" s="132"/>
      <c r="AZ403" s="130">
        <f t="shared" si="224"/>
        <v>0</v>
      </c>
      <c r="BA403" s="134">
        <f t="shared" si="225"/>
        <v>0</v>
      </c>
      <c r="BB403" s="131">
        <f>+IF($I$7="SI",'INPUTS Y LISTAS'!$B$33,0)</f>
        <v>0</v>
      </c>
      <c r="BC403" s="132"/>
      <c r="BD403" s="130">
        <f t="shared" si="226"/>
        <v>0</v>
      </c>
      <c r="BE403" s="134">
        <f t="shared" si="227"/>
        <v>0</v>
      </c>
      <c r="BF403" s="136">
        <f t="shared" si="228"/>
        <v>0</v>
      </c>
    </row>
    <row r="404" spans="3:58" ht="15.75" outlineLevel="2" x14ac:dyDescent="0.2">
      <c r="C404" s="14">
        <f t="shared" si="197"/>
        <v>390</v>
      </c>
      <c r="D404" s="73"/>
      <c r="E404" s="69"/>
      <c r="F404" s="70"/>
      <c r="G404" s="71"/>
      <c r="H404" s="71"/>
      <c r="I404" s="71"/>
      <c r="J404" s="71"/>
      <c r="K404" s="72"/>
      <c r="L404" s="86"/>
      <c r="M404" s="15" t="str">
        <f>IF(G404="","",IF(L404="SI",G404*(1+'INPUTS Y LISTAS'!$B$15),'Modelo Estadistico'!G404))</f>
        <v/>
      </c>
      <c r="N404" s="15" t="str">
        <f>IF(H404="","",IF(L404="SI",H404*(1+'INPUTS Y LISTAS'!$B$15),'Modelo Estadistico'!H404))</f>
        <v/>
      </c>
      <c r="O404" s="15" t="str">
        <f>IF(I404="","",IF(L404="SI",I404*(1+'INPUTS Y LISTAS'!$B$15),'Modelo Estadistico'!I404))</f>
        <v/>
      </c>
      <c r="P404" s="15" t="str">
        <f>IF(J404="","",IF(L404="SI",J404*(1+'INPUTS Y LISTAS'!$B$15),'Modelo Estadistico'!J404))</f>
        <v/>
      </c>
      <c r="Q404" s="72"/>
      <c r="R404" s="29" t="str">
        <f t="shared" si="204"/>
        <v/>
      </c>
      <c r="S404" s="15" t="str">
        <f t="shared" si="205"/>
        <v/>
      </c>
      <c r="T404" s="15" t="str">
        <f t="shared" si="198"/>
        <v/>
      </c>
      <c r="U404" s="30" t="str">
        <f t="shared" si="199"/>
        <v/>
      </c>
      <c r="V404" s="28" t="str">
        <f t="shared" si="206"/>
        <v/>
      </c>
      <c r="W404" s="16" t="str">
        <f t="shared" si="207"/>
        <v/>
      </c>
      <c r="X404" s="16" t="str">
        <f t="shared" si="208"/>
        <v/>
      </c>
      <c r="Y404" s="16" t="str">
        <f t="shared" si="209"/>
        <v/>
      </c>
      <c r="Z404" s="28" t="str">
        <f t="shared" si="210"/>
        <v/>
      </c>
      <c r="AA404" s="16" t="str">
        <f t="shared" si="211"/>
        <v/>
      </c>
      <c r="AB404" s="16" t="str">
        <f t="shared" si="212"/>
        <v/>
      </c>
      <c r="AC404" s="16" t="str">
        <f>IF(Y404="Incluir Cotización",#REF!,"")</f>
        <v/>
      </c>
      <c r="AD404" s="66" t="str">
        <f t="shared" si="213"/>
        <v/>
      </c>
      <c r="AE404" s="42" t="str">
        <f t="shared" si="214"/>
        <v/>
      </c>
      <c r="AF404" s="42" t="str">
        <f t="shared" si="215"/>
        <v/>
      </c>
      <c r="AG404" s="42" t="str">
        <f t="shared" si="216"/>
        <v/>
      </c>
      <c r="AH404" s="42" t="str">
        <f t="shared" si="217"/>
        <v/>
      </c>
      <c r="AI404" s="42" t="str">
        <f t="shared" si="218"/>
        <v/>
      </c>
      <c r="AJ404" s="65">
        <f t="shared" si="219"/>
        <v>0</v>
      </c>
      <c r="AK404" s="74"/>
      <c r="AL404" s="41">
        <f t="shared" si="200"/>
        <v>0</v>
      </c>
      <c r="AM404" s="39">
        <f t="shared" si="201"/>
        <v>0</v>
      </c>
      <c r="AN404" s="40">
        <f t="shared" si="202"/>
        <v>0</v>
      </c>
      <c r="AO404" s="134">
        <f t="shared" si="203"/>
        <v>0</v>
      </c>
      <c r="AP404" s="17"/>
      <c r="AQ404" s="129"/>
      <c r="AR404" s="130">
        <f t="shared" si="220"/>
        <v>0</v>
      </c>
      <c r="AS404" s="134">
        <f t="shared" si="221"/>
        <v>0</v>
      </c>
      <c r="AT404" s="131">
        <f>+IF($I$7="SI",'INPUTS Y LISTAS'!$B$31,0)</f>
        <v>0</v>
      </c>
      <c r="AU404" s="132"/>
      <c r="AV404" s="130">
        <f t="shared" si="222"/>
        <v>0</v>
      </c>
      <c r="AW404" s="134">
        <f t="shared" si="223"/>
        <v>0</v>
      </c>
      <c r="AX404" s="131">
        <f>+IF($I$7="SI",'INPUTS Y LISTAS'!$B$32,0)</f>
        <v>0</v>
      </c>
      <c r="AY404" s="132"/>
      <c r="AZ404" s="130">
        <f t="shared" si="224"/>
        <v>0</v>
      </c>
      <c r="BA404" s="134">
        <f t="shared" si="225"/>
        <v>0</v>
      </c>
      <c r="BB404" s="131">
        <f>+IF($I$7="SI",'INPUTS Y LISTAS'!$B$33,0)</f>
        <v>0</v>
      </c>
      <c r="BC404" s="132"/>
      <c r="BD404" s="130">
        <f t="shared" si="226"/>
        <v>0</v>
      </c>
      <c r="BE404" s="134">
        <f t="shared" si="227"/>
        <v>0</v>
      </c>
      <c r="BF404" s="136">
        <f t="shared" si="228"/>
        <v>0</v>
      </c>
    </row>
    <row r="405" spans="3:58" ht="15.75" outlineLevel="2" x14ac:dyDescent="0.2">
      <c r="C405" s="14">
        <f t="shared" si="197"/>
        <v>391</v>
      </c>
      <c r="D405" s="73"/>
      <c r="E405" s="69"/>
      <c r="F405" s="70"/>
      <c r="G405" s="71"/>
      <c r="H405" s="71"/>
      <c r="I405" s="71"/>
      <c r="J405" s="71"/>
      <c r="K405" s="72"/>
      <c r="L405" s="86"/>
      <c r="M405" s="15" t="str">
        <f>IF(G405="","",IF(L405="SI",G405*(1+'INPUTS Y LISTAS'!$B$15),'Modelo Estadistico'!G405))</f>
        <v/>
      </c>
      <c r="N405" s="15" t="str">
        <f>IF(H405="","",IF(L405="SI",H405*(1+'INPUTS Y LISTAS'!$B$15),'Modelo Estadistico'!H405))</f>
        <v/>
      </c>
      <c r="O405" s="15" t="str">
        <f>IF(I405="","",IF(L405="SI",I405*(1+'INPUTS Y LISTAS'!$B$15),'Modelo Estadistico'!I405))</f>
        <v/>
      </c>
      <c r="P405" s="15" t="str">
        <f>IF(J405="","",IF(L405="SI",J405*(1+'INPUTS Y LISTAS'!$B$15),'Modelo Estadistico'!J405))</f>
        <v/>
      </c>
      <c r="Q405" s="72"/>
      <c r="R405" s="29" t="str">
        <f t="shared" si="204"/>
        <v/>
      </c>
      <c r="S405" s="15" t="str">
        <f t="shared" si="205"/>
        <v/>
      </c>
      <c r="T405" s="15" t="str">
        <f t="shared" si="198"/>
        <v/>
      </c>
      <c r="U405" s="30" t="str">
        <f t="shared" si="199"/>
        <v/>
      </c>
      <c r="V405" s="28" t="str">
        <f t="shared" si="206"/>
        <v/>
      </c>
      <c r="W405" s="16" t="str">
        <f t="shared" si="207"/>
        <v/>
      </c>
      <c r="X405" s="16" t="str">
        <f t="shared" si="208"/>
        <v/>
      </c>
      <c r="Y405" s="16" t="str">
        <f t="shared" si="209"/>
        <v/>
      </c>
      <c r="Z405" s="28" t="str">
        <f t="shared" si="210"/>
        <v/>
      </c>
      <c r="AA405" s="16" t="str">
        <f t="shared" si="211"/>
        <v/>
      </c>
      <c r="AB405" s="16" t="str">
        <f t="shared" si="212"/>
        <v/>
      </c>
      <c r="AC405" s="16" t="str">
        <f>IF(Y405="Incluir Cotización",#REF!,"")</f>
        <v/>
      </c>
      <c r="AD405" s="66" t="str">
        <f t="shared" si="213"/>
        <v/>
      </c>
      <c r="AE405" s="42" t="str">
        <f t="shared" si="214"/>
        <v/>
      </c>
      <c r="AF405" s="42" t="str">
        <f t="shared" si="215"/>
        <v/>
      </c>
      <c r="AG405" s="42" t="str">
        <f t="shared" si="216"/>
        <v/>
      </c>
      <c r="AH405" s="42" t="str">
        <f t="shared" si="217"/>
        <v/>
      </c>
      <c r="AI405" s="42" t="str">
        <f t="shared" si="218"/>
        <v/>
      </c>
      <c r="AJ405" s="65">
        <f t="shared" si="219"/>
        <v>0</v>
      </c>
      <c r="AK405" s="74"/>
      <c r="AL405" s="41">
        <f t="shared" si="200"/>
        <v>0</v>
      </c>
      <c r="AM405" s="39">
        <f t="shared" si="201"/>
        <v>0</v>
      </c>
      <c r="AN405" s="40">
        <f t="shared" si="202"/>
        <v>0</v>
      </c>
      <c r="AO405" s="134">
        <f t="shared" si="203"/>
        <v>0</v>
      </c>
      <c r="AP405" s="17"/>
      <c r="AQ405" s="129"/>
      <c r="AR405" s="130">
        <f t="shared" si="220"/>
        <v>0</v>
      </c>
      <c r="AS405" s="134">
        <f t="shared" si="221"/>
        <v>0</v>
      </c>
      <c r="AT405" s="131">
        <f>+IF($I$7="SI",'INPUTS Y LISTAS'!$B$31,0)</f>
        <v>0</v>
      </c>
      <c r="AU405" s="132"/>
      <c r="AV405" s="130">
        <f t="shared" si="222"/>
        <v>0</v>
      </c>
      <c r="AW405" s="134">
        <f t="shared" si="223"/>
        <v>0</v>
      </c>
      <c r="AX405" s="131">
        <f>+IF($I$7="SI",'INPUTS Y LISTAS'!$B$32,0)</f>
        <v>0</v>
      </c>
      <c r="AY405" s="132"/>
      <c r="AZ405" s="130">
        <f t="shared" si="224"/>
        <v>0</v>
      </c>
      <c r="BA405" s="134">
        <f t="shared" si="225"/>
        <v>0</v>
      </c>
      <c r="BB405" s="131">
        <f>+IF($I$7="SI",'INPUTS Y LISTAS'!$B$33,0)</f>
        <v>0</v>
      </c>
      <c r="BC405" s="132"/>
      <c r="BD405" s="130">
        <f t="shared" si="226"/>
        <v>0</v>
      </c>
      <c r="BE405" s="134">
        <f t="shared" si="227"/>
        <v>0</v>
      </c>
      <c r="BF405" s="136">
        <f t="shared" si="228"/>
        <v>0</v>
      </c>
    </row>
    <row r="406" spans="3:58" ht="15.75" outlineLevel="2" x14ac:dyDescent="0.2">
      <c r="C406" s="14">
        <f t="shared" si="197"/>
        <v>392</v>
      </c>
      <c r="D406" s="73"/>
      <c r="E406" s="69"/>
      <c r="F406" s="70"/>
      <c r="G406" s="71"/>
      <c r="H406" s="71"/>
      <c r="I406" s="71"/>
      <c r="J406" s="71"/>
      <c r="K406" s="72"/>
      <c r="L406" s="86"/>
      <c r="M406" s="15" t="str">
        <f>IF(G406="","",IF(L406="SI",G406*(1+'INPUTS Y LISTAS'!$B$15),'Modelo Estadistico'!G406))</f>
        <v/>
      </c>
      <c r="N406" s="15" t="str">
        <f>IF(H406="","",IF(L406="SI",H406*(1+'INPUTS Y LISTAS'!$B$15),'Modelo Estadistico'!H406))</f>
        <v/>
      </c>
      <c r="O406" s="15" t="str">
        <f>IF(I406="","",IF(L406="SI",I406*(1+'INPUTS Y LISTAS'!$B$15),'Modelo Estadistico'!I406))</f>
        <v/>
      </c>
      <c r="P406" s="15" t="str">
        <f>IF(J406="","",IF(L406="SI",J406*(1+'INPUTS Y LISTAS'!$B$15),'Modelo Estadistico'!J406))</f>
        <v/>
      </c>
      <c r="Q406" s="72"/>
      <c r="R406" s="29" t="str">
        <f t="shared" si="204"/>
        <v/>
      </c>
      <c r="S406" s="15" t="str">
        <f t="shared" si="205"/>
        <v/>
      </c>
      <c r="T406" s="15" t="str">
        <f t="shared" si="198"/>
        <v/>
      </c>
      <c r="U406" s="30" t="str">
        <f t="shared" si="199"/>
        <v/>
      </c>
      <c r="V406" s="28" t="str">
        <f t="shared" si="206"/>
        <v/>
      </c>
      <c r="W406" s="16" t="str">
        <f t="shared" si="207"/>
        <v/>
      </c>
      <c r="X406" s="16" t="str">
        <f t="shared" si="208"/>
        <v/>
      </c>
      <c r="Y406" s="16" t="str">
        <f t="shared" si="209"/>
        <v/>
      </c>
      <c r="Z406" s="28" t="str">
        <f t="shared" si="210"/>
        <v/>
      </c>
      <c r="AA406" s="16" t="str">
        <f t="shared" si="211"/>
        <v/>
      </c>
      <c r="AB406" s="16" t="str">
        <f t="shared" si="212"/>
        <v/>
      </c>
      <c r="AC406" s="16" t="str">
        <f>IF(Y406="Incluir Cotización",#REF!,"")</f>
        <v/>
      </c>
      <c r="AD406" s="66" t="str">
        <f t="shared" si="213"/>
        <v/>
      </c>
      <c r="AE406" s="42" t="str">
        <f t="shared" si="214"/>
        <v/>
      </c>
      <c r="AF406" s="42" t="str">
        <f t="shared" si="215"/>
        <v/>
      </c>
      <c r="AG406" s="42" t="str">
        <f t="shared" si="216"/>
        <v/>
      </c>
      <c r="AH406" s="42" t="str">
        <f t="shared" si="217"/>
        <v/>
      </c>
      <c r="AI406" s="42" t="str">
        <f t="shared" si="218"/>
        <v/>
      </c>
      <c r="AJ406" s="65">
        <f t="shared" si="219"/>
        <v>0</v>
      </c>
      <c r="AK406" s="74"/>
      <c r="AL406" s="41">
        <f t="shared" si="200"/>
        <v>0</v>
      </c>
      <c r="AM406" s="39">
        <f t="shared" si="201"/>
        <v>0</v>
      </c>
      <c r="AN406" s="40">
        <f t="shared" si="202"/>
        <v>0</v>
      </c>
      <c r="AO406" s="134">
        <f t="shared" si="203"/>
        <v>0</v>
      </c>
      <c r="AP406" s="17"/>
      <c r="AQ406" s="129"/>
      <c r="AR406" s="130">
        <f t="shared" si="220"/>
        <v>0</v>
      </c>
      <c r="AS406" s="134">
        <f t="shared" si="221"/>
        <v>0</v>
      </c>
      <c r="AT406" s="131">
        <f>+IF($I$7="SI",'INPUTS Y LISTAS'!$B$31,0)</f>
        <v>0</v>
      </c>
      <c r="AU406" s="132"/>
      <c r="AV406" s="130">
        <f t="shared" si="222"/>
        <v>0</v>
      </c>
      <c r="AW406" s="134">
        <f t="shared" si="223"/>
        <v>0</v>
      </c>
      <c r="AX406" s="131">
        <f>+IF($I$7="SI",'INPUTS Y LISTAS'!$B$32,0)</f>
        <v>0</v>
      </c>
      <c r="AY406" s="132"/>
      <c r="AZ406" s="130">
        <f t="shared" si="224"/>
        <v>0</v>
      </c>
      <c r="BA406" s="134">
        <f t="shared" si="225"/>
        <v>0</v>
      </c>
      <c r="BB406" s="131">
        <f>+IF($I$7="SI",'INPUTS Y LISTAS'!$B$33,0)</f>
        <v>0</v>
      </c>
      <c r="BC406" s="132"/>
      <c r="BD406" s="130">
        <f t="shared" si="226"/>
        <v>0</v>
      </c>
      <c r="BE406" s="134">
        <f t="shared" si="227"/>
        <v>0</v>
      </c>
      <c r="BF406" s="136">
        <f t="shared" si="228"/>
        <v>0</v>
      </c>
    </row>
    <row r="407" spans="3:58" ht="15.75" outlineLevel="2" x14ac:dyDescent="0.2">
      <c r="C407" s="14">
        <f t="shared" si="197"/>
        <v>393</v>
      </c>
      <c r="D407" s="73"/>
      <c r="E407" s="69"/>
      <c r="F407" s="70"/>
      <c r="G407" s="71"/>
      <c r="H407" s="71"/>
      <c r="I407" s="71"/>
      <c r="J407" s="71"/>
      <c r="K407" s="72"/>
      <c r="L407" s="86"/>
      <c r="M407" s="15" t="str">
        <f>IF(G407="","",IF(L407="SI",G407*(1+'INPUTS Y LISTAS'!$B$15),'Modelo Estadistico'!G407))</f>
        <v/>
      </c>
      <c r="N407" s="15" t="str">
        <f>IF(H407="","",IF(L407="SI",H407*(1+'INPUTS Y LISTAS'!$B$15),'Modelo Estadistico'!H407))</f>
        <v/>
      </c>
      <c r="O407" s="15" t="str">
        <f>IF(I407="","",IF(L407="SI",I407*(1+'INPUTS Y LISTAS'!$B$15),'Modelo Estadistico'!I407))</f>
        <v/>
      </c>
      <c r="P407" s="15" t="str">
        <f>IF(J407="","",IF(L407="SI",J407*(1+'INPUTS Y LISTAS'!$B$15),'Modelo Estadistico'!J407))</f>
        <v/>
      </c>
      <c r="Q407" s="72"/>
      <c r="R407" s="29" t="str">
        <f t="shared" si="204"/>
        <v/>
      </c>
      <c r="S407" s="15" t="str">
        <f t="shared" si="205"/>
        <v/>
      </c>
      <c r="T407" s="15" t="str">
        <f t="shared" si="198"/>
        <v/>
      </c>
      <c r="U407" s="30" t="str">
        <f t="shared" si="199"/>
        <v/>
      </c>
      <c r="V407" s="28" t="str">
        <f t="shared" si="206"/>
        <v/>
      </c>
      <c r="W407" s="16" t="str">
        <f t="shared" si="207"/>
        <v/>
      </c>
      <c r="X407" s="16" t="str">
        <f t="shared" si="208"/>
        <v/>
      </c>
      <c r="Y407" s="16" t="str">
        <f t="shared" si="209"/>
        <v/>
      </c>
      <c r="Z407" s="28" t="str">
        <f t="shared" si="210"/>
        <v/>
      </c>
      <c r="AA407" s="16" t="str">
        <f t="shared" si="211"/>
        <v/>
      </c>
      <c r="AB407" s="16" t="str">
        <f t="shared" si="212"/>
        <v/>
      </c>
      <c r="AC407" s="16" t="str">
        <f>IF(Y407="Incluir Cotización",#REF!,"")</f>
        <v/>
      </c>
      <c r="AD407" s="66" t="str">
        <f t="shared" si="213"/>
        <v/>
      </c>
      <c r="AE407" s="42" t="str">
        <f t="shared" si="214"/>
        <v/>
      </c>
      <c r="AF407" s="42" t="str">
        <f t="shared" si="215"/>
        <v/>
      </c>
      <c r="AG407" s="42" t="str">
        <f t="shared" si="216"/>
        <v/>
      </c>
      <c r="AH407" s="42" t="str">
        <f t="shared" si="217"/>
        <v/>
      </c>
      <c r="AI407" s="42" t="str">
        <f t="shared" si="218"/>
        <v/>
      </c>
      <c r="AJ407" s="65">
        <f t="shared" si="219"/>
        <v>0</v>
      </c>
      <c r="AK407" s="74"/>
      <c r="AL407" s="41">
        <f t="shared" si="200"/>
        <v>0</v>
      </c>
      <c r="AM407" s="39">
        <f t="shared" si="201"/>
        <v>0</v>
      </c>
      <c r="AN407" s="40">
        <f t="shared" si="202"/>
        <v>0</v>
      </c>
      <c r="AO407" s="134">
        <f t="shared" si="203"/>
        <v>0</v>
      </c>
      <c r="AP407" s="17"/>
      <c r="AQ407" s="129"/>
      <c r="AR407" s="130">
        <f t="shared" si="220"/>
        <v>0</v>
      </c>
      <c r="AS407" s="134">
        <f t="shared" si="221"/>
        <v>0</v>
      </c>
      <c r="AT407" s="131">
        <f>+IF($I$7="SI",'INPUTS Y LISTAS'!$B$31,0)</f>
        <v>0</v>
      </c>
      <c r="AU407" s="132"/>
      <c r="AV407" s="130">
        <f t="shared" si="222"/>
        <v>0</v>
      </c>
      <c r="AW407" s="134">
        <f t="shared" si="223"/>
        <v>0</v>
      </c>
      <c r="AX407" s="131">
        <f>+IF($I$7="SI",'INPUTS Y LISTAS'!$B$32,0)</f>
        <v>0</v>
      </c>
      <c r="AY407" s="132"/>
      <c r="AZ407" s="130">
        <f t="shared" si="224"/>
        <v>0</v>
      </c>
      <c r="BA407" s="134">
        <f t="shared" si="225"/>
        <v>0</v>
      </c>
      <c r="BB407" s="131">
        <f>+IF($I$7="SI",'INPUTS Y LISTAS'!$B$33,0)</f>
        <v>0</v>
      </c>
      <c r="BC407" s="132"/>
      <c r="BD407" s="130">
        <f t="shared" si="226"/>
        <v>0</v>
      </c>
      <c r="BE407" s="134">
        <f t="shared" si="227"/>
        <v>0</v>
      </c>
      <c r="BF407" s="136">
        <f t="shared" si="228"/>
        <v>0</v>
      </c>
    </row>
    <row r="408" spans="3:58" ht="15.75" outlineLevel="2" x14ac:dyDescent="0.2">
      <c r="C408" s="14">
        <f t="shared" si="197"/>
        <v>394</v>
      </c>
      <c r="D408" s="73"/>
      <c r="E408" s="69"/>
      <c r="F408" s="70"/>
      <c r="G408" s="71"/>
      <c r="H408" s="71"/>
      <c r="I408" s="71"/>
      <c r="J408" s="71"/>
      <c r="K408" s="72"/>
      <c r="L408" s="86"/>
      <c r="M408" s="15" t="str">
        <f>IF(G408="","",IF(L408="SI",G408*(1+'INPUTS Y LISTAS'!$B$15),'Modelo Estadistico'!G408))</f>
        <v/>
      </c>
      <c r="N408" s="15" t="str">
        <f>IF(H408="","",IF(L408="SI",H408*(1+'INPUTS Y LISTAS'!$B$15),'Modelo Estadistico'!H408))</f>
        <v/>
      </c>
      <c r="O408" s="15" t="str">
        <f>IF(I408="","",IF(L408="SI",I408*(1+'INPUTS Y LISTAS'!$B$15),'Modelo Estadistico'!I408))</f>
        <v/>
      </c>
      <c r="P408" s="15" t="str">
        <f>IF(J408="","",IF(L408="SI",J408*(1+'INPUTS Y LISTAS'!$B$15),'Modelo Estadistico'!J408))</f>
        <v/>
      </c>
      <c r="Q408" s="72"/>
      <c r="R408" s="29" t="str">
        <f t="shared" si="204"/>
        <v/>
      </c>
      <c r="S408" s="15" t="str">
        <f t="shared" si="205"/>
        <v/>
      </c>
      <c r="T408" s="15" t="str">
        <f t="shared" si="198"/>
        <v/>
      </c>
      <c r="U408" s="30" t="str">
        <f t="shared" si="199"/>
        <v/>
      </c>
      <c r="V408" s="28" t="str">
        <f t="shared" si="206"/>
        <v/>
      </c>
      <c r="W408" s="16" t="str">
        <f t="shared" si="207"/>
        <v/>
      </c>
      <c r="X408" s="16" t="str">
        <f t="shared" si="208"/>
        <v/>
      </c>
      <c r="Y408" s="16" t="str">
        <f t="shared" si="209"/>
        <v/>
      </c>
      <c r="Z408" s="28" t="str">
        <f t="shared" si="210"/>
        <v/>
      </c>
      <c r="AA408" s="16" t="str">
        <f t="shared" si="211"/>
        <v/>
      </c>
      <c r="AB408" s="16" t="str">
        <f t="shared" si="212"/>
        <v/>
      </c>
      <c r="AC408" s="16" t="str">
        <f>IF(Y408="Incluir Cotización",#REF!,"")</f>
        <v/>
      </c>
      <c r="AD408" s="66" t="str">
        <f t="shared" si="213"/>
        <v/>
      </c>
      <c r="AE408" s="42" t="str">
        <f t="shared" si="214"/>
        <v/>
      </c>
      <c r="AF408" s="42" t="str">
        <f t="shared" si="215"/>
        <v/>
      </c>
      <c r="AG408" s="42" t="str">
        <f t="shared" si="216"/>
        <v/>
      </c>
      <c r="AH408" s="42" t="str">
        <f t="shared" si="217"/>
        <v/>
      </c>
      <c r="AI408" s="42" t="str">
        <f t="shared" si="218"/>
        <v/>
      </c>
      <c r="AJ408" s="65">
        <f t="shared" si="219"/>
        <v>0</v>
      </c>
      <c r="AK408" s="74"/>
      <c r="AL408" s="41">
        <f t="shared" si="200"/>
        <v>0</v>
      </c>
      <c r="AM408" s="39">
        <f t="shared" si="201"/>
        <v>0</v>
      </c>
      <c r="AN408" s="40">
        <f t="shared" si="202"/>
        <v>0</v>
      </c>
      <c r="AO408" s="134">
        <f t="shared" si="203"/>
        <v>0</v>
      </c>
      <c r="AP408" s="17"/>
      <c r="AQ408" s="129"/>
      <c r="AR408" s="130">
        <f t="shared" si="220"/>
        <v>0</v>
      </c>
      <c r="AS408" s="134">
        <f t="shared" si="221"/>
        <v>0</v>
      </c>
      <c r="AT408" s="131">
        <f>+IF($I$7="SI",'INPUTS Y LISTAS'!$B$31,0)</f>
        <v>0</v>
      </c>
      <c r="AU408" s="132"/>
      <c r="AV408" s="130">
        <f t="shared" si="222"/>
        <v>0</v>
      </c>
      <c r="AW408" s="134">
        <f t="shared" si="223"/>
        <v>0</v>
      </c>
      <c r="AX408" s="131">
        <f>+IF($I$7="SI",'INPUTS Y LISTAS'!$B$32,0)</f>
        <v>0</v>
      </c>
      <c r="AY408" s="132"/>
      <c r="AZ408" s="130">
        <f t="shared" si="224"/>
        <v>0</v>
      </c>
      <c r="BA408" s="134">
        <f t="shared" si="225"/>
        <v>0</v>
      </c>
      <c r="BB408" s="131">
        <f>+IF($I$7="SI",'INPUTS Y LISTAS'!$B$33,0)</f>
        <v>0</v>
      </c>
      <c r="BC408" s="132"/>
      <c r="BD408" s="130">
        <f t="shared" si="226"/>
        <v>0</v>
      </c>
      <c r="BE408" s="134">
        <f t="shared" si="227"/>
        <v>0</v>
      </c>
      <c r="BF408" s="136">
        <f t="shared" si="228"/>
        <v>0</v>
      </c>
    </row>
    <row r="409" spans="3:58" ht="15.75" outlineLevel="2" x14ac:dyDescent="0.2">
      <c r="C409" s="14">
        <f t="shared" si="197"/>
        <v>395</v>
      </c>
      <c r="D409" s="73"/>
      <c r="E409" s="69"/>
      <c r="F409" s="70"/>
      <c r="G409" s="71"/>
      <c r="H409" s="71"/>
      <c r="I409" s="71"/>
      <c r="J409" s="71"/>
      <c r="K409" s="72"/>
      <c r="L409" s="86"/>
      <c r="M409" s="15" t="str">
        <f>IF(G409="","",IF(L409="SI",G409*(1+'INPUTS Y LISTAS'!$B$15),'Modelo Estadistico'!G409))</f>
        <v/>
      </c>
      <c r="N409" s="15" t="str">
        <f>IF(H409="","",IF(L409="SI",H409*(1+'INPUTS Y LISTAS'!$B$15),'Modelo Estadistico'!H409))</f>
        <v/>
      </c>
      <c r="O409" s="15" t="str">
        <f>IF(I409="","",IF(L409="SI",I409*(1+'INPUTS Y LISTAS'!$B$15),'Modelo Estadistico'!I409))</f>
        <v/>
      </c>
      <c r="P409" s="15" t="str">
        <f>IF(J409="","",IF(L409="SI",J409*(1+'INPUTS Y LISTAS'!$B$15),'Modelo Estadistico'!J409))</f>
        <v/>
      </c>
      <c r="Q409" s="72"/>
      <c r="R409" s="29" t="str">
        <f t="shared" si="204"/>
        <v/>
      </c>
      <c r="S409" s="15" t="str">
        <f t="shared" si="205"/>
        <v/>
      </c>
      <c r="T409" s="15" t="str">
        <f t="shared" si="198"/>
        <v/>
      </c>
      <c r="U409" s="30" t="str">
        <f t="shared" si="199"/>
        <v/>
      </c>
      <c r="V409" s="28" t="str">
        <f t="shared" si="206"/>
        <v/>
      </c>
      <c r="W409" s="16" t="str">
        <f t="shared" si="207"/>
        <v/>
      </c>
      <c r="X409" s="16" t="str">
        <f t="shared" si="208"/>
        <v/>
      </c>
      <c r="Y409" s="16" t="str">
        <f t="shared" si="209"/>
        <v/>
      </c>
      <c r="Z409" s="28" t="str">
        <f t="shared" si="210"/>
        <v/>
      </c>
      <c r="AA409" s="16" t="str">
        <f t="shared" si="211"/>
        <v/>
      </c>
      <c r="AB409" s="16" t="str">
        <f t="shared" si="212"/>
        <v/>
      </c>
      <c r="AC409" s="16" t="str">
        <f>IF(Y409="Incluir Cotización",#REF!,"")</f>
        <v/>
      </c>
      <c r="AD409" s="66" t="str">
        <f t="shared" si="213"/>
        <v/>
      </c>
      <c r="AE409" s="42" t="str">
        <f t="shared" si="214"/>
        <v/>
      </c>
      <c r="AF409" s="42" t="str">
        <f t="shared" si="215"/>
        <v/>
      </c>
      <c r="AG409" s="42" t="str">
        <f t="shared" si="216"/>
        <v/>
      </c>
      <c r="AH409" s="42" t="str">
        <f t="shared" si="217"/>
        <v/>
      </c>
      <c r="AI409" s="42" t="str">
        <f t="shared" si="218"/>
        <v/>
      </c>
      <c r="AJ409" s="65">
        <f t="shared" si="219"/>
        <v>0</v>
      </c>
      <c r="AK409" s="74"/>
      <c r="AL409" s="41">
        <f t="shared" si="200"/>
        <v>0</v>
      </c>
      <c r="AM409" s="39">
        <f t="shared" si="201"/>
        <v>0</v>
      </c>
      <c r="AN409" s="40">
        <f t="shared" si="202"/>
        <v>0</v>
      </c>
      <c r="AO409" s="134">
        <f t="shared" si="203"/>
        <v>0</v>
      </c>
      <c r="AP409" s="17"/>
      <c r="AQ409" s="129"/>
      <c r="AR409" s="130">
        <f t="shared" si="220"/>
        <v>0</v>
      </c>
      <c r="AS409" s="134">
        <f t="shared" si="221"/>
        <v>0</v>
      </c>
      <c r="AT409" s="131">
        <f>+IF($I$7="SI",'INPUTS Y LISTAS'!$B$31,0)</f>
        <v>0</v>
      </c>
      <c r="AU409" s="132"/>
      <c r="AV409" s="130">
        <f t="shared" si="222"/>
        <v>0</v>
      </c>
      <c r="AW409" s="134">
        <f t="shared" si="223"/>
        <v>0</v>
      </c>
      <c r="AX409" s="131">
        <f>+IF($I$7="SI",'INPUTS Y LISTAS'!$B$32,0)</f>
        <v>0</v>
      </c>
      <c r="AY409" s="132"/>
      <c r="AZ409" s="130">
        <f t="shared" si="224"/>
        <v>0</v>
      </c>
      <c r="BA409" s="134">
        <f t="shared" si="225"/>
        <v>0</v>
      </c>
      <c r="BB409" s="131">
        <f>+IF($I$7="SI",'INPUTS Y LISTAS'!$B$33,0)</f>
        <v>0</v>
      </c>
      <c r="BC409" s="132"/>
      <c r="BD409" s="130">
        <f t="shared" si="226"/>
        <v>0</v>
      </c>
      <c r="BE409" s="134">
        <f t="shared" si="227"/>
        <v>0</v>
      </c>
      <c r="BF409" s="136">
        <f t="shared" si="228"/>
        <v>0</v>
      </c>
    </row>
    <row r="410" spans="3:58" ht="15.75" outlineLevel="2" x14ac:dyDescent="0.2">
      <c r="C410" s="14">
        <f t="shared" si="197"/>
        <v>396</v>
      </c>
      <c r="D410" s="73"/>
      <c r="E410" s="69"/>
      <c r="F410" s="70"/>
      <c r="G410" s="71"/>
      <c r="H410" s="71"/>
      <c r="I410" s="71"/>
      <c r="J410" s="71"/>
      <c r="K410" s="72"/>
      <c r="L410" s="86"/>
      <c r="M410" s="15" t="str">
        <f>IF(G410="","",IF(L410="SI",G410*(1+'INPUTS Y LISTAS'!$B$15),'Modelo Estadistico'!G410))</f>
        <v/>
      </c>
      <c r="N410" s="15" t="str">
        <f>IF(H410="","",IF(L410="SI",H410*(1+'INPUTS Y LISTAS'!$B$15),'Modelo Estadistico'!H410))</f>
        <v/>
      </c>
      <c r="O410" s="15" t="str">
        <f>IF(I410="","",IF(L410="SI",I410*(1+'INPUTS Y LISTAS'!$B$15),'Modelo Estadistico'!I410))</f>
        <v/>
      </c>
      <c r="P410" s="15" t="str">
        <f>IF(J410="","",IF(L410="SI",J410*(1+'INPUTS Y LISTAS'!$B$15),'Modelo Estadistico'!J410))</f>
        <v/>
      </c>
      <c r="Q410" s="72"/>
      <c r="R410" s="29" t="str">
        <f t="shared" si="204"/>
        <v/>
      </c>
      <c r="S410" s="15" t="str">
        <f t="shared" si="205"/>
        <v/>
      </c>
      <c r="T410" s="15" t="str">
        <f t="shared" si="198"/>
        <v/>
      </c>
      <c r="U410" s="30" t="str">
        <f t="shared" si="199"/>
        <v/>
      </c>
      <c r="V410" s="28" t="str">
        <f t="shared" si="206"/>
        <v/>
      </c>
      <c r="W410" s="16" t="str">
        <f t="shared" si="207"/>
        <v/>
      </c>
      <c r="X410" s="16" t="str">
        <f t="shared" si="208"/>
        <v/>
      </c>
      <c r="Y410" s="16" t="str">
        <f t="shared" si="209"/>
        <v/>
      </c>
      <c r="Z410" s="28" t="str">
        <f t="shared" si="210"/>
        <v/>
      </c>
      <c r="AA410" s="16" t="str">
        <f t="shared" si="211"/>
        <v/>
      </c>
      <c r="AB410" s="16" t="str">
        <f t="shared" si="212"/>
        <v/>
      </c>
      <c r="AC410" s="16" t="str">
        <f>IF(Y410="Incluir Cotización",#REF!,"")</f>
        <v/>
      </c>
      <c r="AD410" s="66" t="str">
        <f t="shared" si="213"/>
        <v/>
      </c>
      <c r="AE410" s="42" t="str">
        <f t="shared" si="214"/>
        <v/>
      </c>
      <c r="AF410" s="42" t="str">
        <f t="shared" si="215"/>
        <v/>
      </c>
      <c r="AG410" s="42" t="str">
        <f t="shared" si="216"/>
        <v/>
      </c>
      <c r="AH410" s="42" t="str">
        <f t="shared" si="217"/>
        <v/>
      </c>
      <c r="AI410" s="42" t="str">
        <f t="shared" si="218"/>
        <v/>
      </c>
      <c r="AJ410" s="65">
        <f t="shared" si="219"/>
        <v>0</v>
      </c>
      <c r="AK410" s="74"/>
      <c r="AL410" s="41">
        <f t="shared" si="200"/>
        <v>0</v>
      </c>
      <c r="AM410" s="39">
        <f t="shared" si="201"/>
        <v>0</v>
      </c>
      <c r="AN410" s="40">
        <f t="shared" si="202"/>
        <v>0</v>
      </c>
      <c r="AO410" s="134">
        <f t="shared" si="203"/>
        <v>0</v>
      </c>
      <c r="AP410" s="17"/>
      <c r="AQ410" s="129"/>
      <c r="AR410" s="130">
        <f t="shared" si="220"/>
        <v>0</v>
      </c>
      <c r="AS410" s="134">
        <f t="shared" si="221"/>
        <v>0</v>
      </c>
      <c r="AT410" s="131">
        <f>+IF($I$7="SI",'INPUTS Y LISTAS'!$B$31,0)</f>
        <v>0</v>
      </c>
      <c r="AU410" s="132"/>
      <c r="AV410" s="130">
        <f t="shared" si="222"/>
        <v>0</v>
      </c>
      <c r="AW410" s="134">
        <f t="shared" si="223"/>
        <v>0</v>
      </c>
      <c r="AX410" s="131">
        <f>+IF($I$7="SI",'INPUTS Y LISTAS'!$B$32,0)</f>
        <v>0</v>
      </c>
      <c r="AY410" s="132"/>
      <c r="AZ410" s="130">
        <f t="shared" si="224"/>
        <v>0</v>
      </c>
      <c r="BA410" s="134">
        <f t="shared" si="225"/>
        <v>0</v>
      </c>
      <c r="BB410" s="131">
        <f>+IF($I$7="SI",'INPUTS Y LISTAS'!$B$33,0)</f>
        <v>0</v>
      </c>
      <c r="BC410" s="132"/>
      <c r="BD410" s="130">
        <f t="shared" si="226"/>
        <v>0</v>
      </c>
      <c r="BE410" s="134">
        <f t="shared" si="227"/>
        <v>0</v>
      </c>
      <c r="BF410" s="136">
        <f t="shared" si="228"/>
        <v>0</v>
      </c>
    </row>
    <row r="411" spans="3:58" ht="15.75" outlineLevel="2" x14ac:dyDescent="0.2">
      <c r="C411" s="14">
        <f t="shared" si="197"/>
        <v>397</v>
      </c>
      <c r="D411" s="73"/>
      <c r="E411" s="69"/>
      <c r="F411" s="70"/>
      <c r="G411" s="71"/>
      <c r="H411" s="71"/>
      <c r="I411" s="71"/>
      <c r="J411" s="71"/>
      <c r="K411" s="72"/>
      <c r="L411" s="86"/>
      <c r="M411" s="15" t="str">
        <f>IF(G411="","",IF(L411="SI",G411*(1+'INPUTS Y LISTAS'!$B$15),'Modelo Estadistico'!G411))</f>
        <v/>
      </c>
      <c r="N411" s="15" t="str">
        <f>IF(H411="","",IF(L411="SI",H411*(1+'INPUTS Y LISTAS'!$B$15),'Modelo Estadistico'!H411))</f>
        <v/>
      </c>
      <c r="O411" s="15" t="str">
        <f>IF(I411="","",IF(L411="SI",I411*(1+'INPUTS Y LISTAS'!$B$15),'Modelo Estadistico'!I411))</f>
        <v/>
      </c>
      <c r="P411" s="15" t="str">
        <f>IF(J411="","",IF(L411="SI",J411*(1+'INPUTS Y LISTAS'!$B$15),'Modelo Estadistico'!J411))</f>
        <v/>
      </c>
      <c r="Q411" s="72"/>
      <c r="R411" s="29" t="str">
        <f t="shared" si="204"/>
        <v/>
      </c>
      <c r="S411" s="15" t="str">
        <f t="shared" si="205"/>
        <v/>
      </c>
      <c r="T411" s="15" t="str">
        <f t="shared" si="198"/>
        <v/>
      </c>
      <c r="U411" s="30" t="str">
        <f t="shared" si="199"/>
        <v/>
      </c>
      <c r="V411" s="28" t="str">
        <f t="shared" si="206"/>
        <v/>
      </c>
      <c r="W411" s="16" t="str">
        <f t="shared" si="207"/>
        <v/>
      </c>
      <c r="X411" s="16" t="str">
        <f t="shared" si="208"/>
        <v/>
      </c>
      <c r="Y411" s="16" t="str">
        <f t="shared" si="209"/>
        <v/>
      </c>
      <c r="Z411" s="28" t="str">
        <f t="shared" si="210"/>
        <v/>
      </c>
      <c r="AA411" s="16" t="str">
        <f t="shared" si="211"/>
        <v/>
      </c>
      <c r="AB411" s="16" t="str">
        <f t="shared" si="212"/>
        <v/>
      </c>
      <c r="AC411" s="16" t="str">
        <f>IF(Y411="Incluir Cotización",#REF!,"")</f>
        <v/>
      </c>
      <c r="AD411" s="66" t="str">
        <f t="shared" si="213"/>
        <v/>
      </c>
      <c r="AE411" s="42" t="str">
        <f t="shared" si="214"/>
        <v/>
      </c>
      <c r="AF411" s="42" t="str">
        <f t="shared" si="215"/>
        <v/>
      </c>
      <c r="AG411" s="42" t="str">
        <f t="shared" si="216"/>
        <v/>
      </c>
      <c r="AH411" s="42" t="str">
        <f t="shared" si="217"/>
        <v/>
      </c>
      <c r="AI411" s="42" t="str">
        <f t="shared" si="218"/>
        <v/>
      </c>
      <c r="AJ411" s="65">
        <f t="shared" si="219"/>
        <v>0</v>
      </c>
      <c r="AK411" s="74"/>
      <c r="AL411" s="41">
        <f t="shared" si="200"/>
        <v>0</v>
      </c>
      <c r="AM411" s="39">
        <f t="shared" si="201"/>
        <v>0</v>
      </c>
      <c r="AN411" s="40">
        <f t="shared" si="202"/>
        <v>0</v>
      </c>
      <c r="AO411" s="134">
        <f t="shared" si="203"/>
        <v>0</v>
      </c>
      <c r="AP411" s="17"/>
      <c r="AQ411" s="129"/>
      <c r="AR411" s="130">
        <f t="shared" si="220"/>
        <v>0</v>
      </c>
      <c r="AS411" s="134">
        <f t="shared" si="221"/>
        <v>0</v>
      </c>
      <c r="AT411" s="131">
        <f>+IF($I$7="SI",'INPUTS Y LISTAS'!$B$31,0)</f>
        <v>0</v>
      </c>
      <c r="AU411" s="132"/>
      <c r="AV411" s="130">
        <f t="shared" si="222"/>
        <v>0</v>
      </c>
      <c r="AW411" s="134">
        <f t="shared" si="223"/>
        <v>0</v>
      </c>
      <c r="AX411" s="131">
        <f>+IF($I$7="SI",'INPUTS Y LISTAS'!$B$32,0)</f>
        <v>0</v>
      </c>
      <c r="AY411" s="132"/>
      <c r="AZ411" s="130">
        <f t="shared" si="224"/>
        <v>0</v>
      </c>
      <c r="BA411" s="134">
        <f t="shared" si="225"/>
        <v>0</v>
      </c>
      <c r="BB411" s="131">
        <f>+IF($I$7="SI",'INPUTS Y LISTAS'!$B$33,0)</f>
        <v>0</v>
      </c>
      <c r="BC411" s="132"/>
      <c r="BD411" s="130">
        <f t="shared" si="226"/>
        <v>0</v>
      </c>
      <c r="BE411" s="134">
        <f t="shared" si="227"/>
        <v>0</v>
      </c>
      <c r="BF411" s="136">
        <f t="shared" si="228"/>
        <v>0</v>
      </c>
    </row>
    <row r="412" spans="3:58" ht="15.75" outlineLevel="2" x14ac:dyDescent="0.2">
      <c r="C412" s="14">
        <f t="shared" si="197"/>
        <v>398</v>
      </c>
      <c r="D412" s="73"/>
      <c r="E412" s="69"/>
      <c r="F412" s="70"/>
      <c r="G412" s="71"/>
      <c r="H412" s="71"/>
      <c r="I412" s="71"/>
      <c r="J412" s="71"/>
      <c r="K412" s="72"/>
      <c r="L412" s="86"/>
      <c r="M412" s="15" t="str">
        <f>IF(G412="","",IF(L412="SI",G412*(1+'INPUTS Y LISTAS'!$B$15),'Modelo Estadistico'!G412))</f>
        <v/>
      </c>
      <c r="N412" s="15" t="str">
        <f>IF(H412="","",IF(L412="SI",H412*(1+'INPUTS Y LISTAS'!$B$15),'Modelo Estadistico'!H412))</f>
        <v/>
      </c>
      <c r="O412" s="15" t="str">
        <f>IF(I412="","",IF(L412="SI",I412*(1+'INPUTS Y LISTAS'!$B$15),'Modelo Estadistico'!I412))</f>
        <v/>
      </c>
      <c r="P412" s="15" t="str">
        <f>IF(J412="","",IF(L412="SI",J412*(1+'INPUTS Y LISTAS'!$B$15),'Modelo Estadistico'!J412))</f>
        <v/>
      </c>
      <c r="Q412" s="72"/>
      <c r="R412" s="29" t="str">
        <f t="shared" si="204"/>
        <v/>
      </c>
      <c r="S412" s="15" t="str">
        <f t="shared" si="205"/>
        <v/>
      </c>
      <c r="T412" s="15" t="str">
        <f t="shared" si="198"/>
        <v/>
      </c>
      <c r="U412" s="30" t="str">
        <f t="shared" si="199"/>
        <v/>
      </c>
      <c r="V412" s="28" t="str">
        <f t="shared" si="206"/>
        <v/>
      </c>
      <c r="W412" s="16" t="str">
        <f t="shared" si="207"/>
        <v/>
      </c>
      <c r="X412" s="16" t="str">
        <f t="shared" si="208"/>
        <v/>
      </c>
      <c r="Y412" s="16" t="str">
        <f t="shared" si="209"/>
        <v/>
      </c>
      <c r="Z412" s="28" t="str">
        <f t="shared" si="210"/>
        <v/>
      </c>
      <c r="AA412" s="16" t="str">
        <f t="shared" si="211"/>
        <v/>
      </c>
      <c r="AB412" s="16" t="str">
        <f t="shared" si="212"/>
        <v/>
      </c>
      <c r="AC412" s="16" t="str">
        <f>IF(Y412="Incluir Cotización",#REF!,"")</f>
        <v/>
      </c>
      <c r="AD412" s="66" t="str">
        <f t="shared" si="213"/>
        <v/>
      </c>
      <c r="AE412" s="42" t="str">
        <f t="shared" si="214"/>
        <v/>
      </c>
      <c r="AF412" s="42" t="str">
        <f t="shared" si="215"/>
        <v/>
      </c>
      <c r="AG412" s="42" t="str">
        <f t="shared" si="216"/>
        <v/>
      </c>
      <c r="AH412" s="42" t="str">
        <f t="shared" si="217"/>
        <v/>
      </c>
      <c r="AI412" s="42" t="str">
        <f t="shared" si="218"/>
        <v/>
      </c>
      <c r="AJ412" s="65">
        <f t="shared" si="219"/>
        <v>0</v>
      </c>
      <c r="AK412" s="74"/>
      <c r="AL412" s="41">
        <f t="shared" si="200"/>
        <v>0</v>
      </c>
      <c r="AM412" s="39">
        <f t="shared" si="201"/>
        <v>0</v>
      </c>
      <c r="AN412" s="40">
        <f t="shared" si="202"/>
        <v>0</v>
      </c>
      <c r="AO412" s="134">
        <f t="shared" si="203"/>
        <v>0</v>
      </c>
      <c r="AP412" s="17"/>
      <c r="AQ412" s="129"/>
      <c r="AR412" s="130">
        <f t="shared" si="220"/>
        <v>0</v>
      </c>
      <c r="AS412" s="134">
        <f t="shared" si="221"/>
        <v>0</v>
      </c>
      <c r="AT412" s="131">
        <f>+IF($I$7="SI",'INPUTS Y LISTAS'!$B$31,0)</f>
        <v>0</v>
      </c>
      <c r="AU412" s="132"/>
      <c r="AV412" s="130">
        <f t="shared" si="222"/>
        <v>0</v>
      </c>
      <c r="AW412" s="134">
        <f t="shared" si="223"/>
        <v>0</v>
      </c>
      <c r="AX412" s="131">
        <f>+IF($I$7="SI",'INPUTS Y LISTAS'!$B$32,0)</f>
        <v>0</v>
      </c>
      <c r="AY412" s="132"/>
      <c r="AZ412" s="130">
        <f t="shared" si="224"/>
        <v>0</v>
      </c>
      <c r="BA412" s="134">
        <f t="shared" si="225"/>
        <v>0</v>
      </c>
      <c r="BB412" s="131">
        <f>+IF($I$7="SI",'INPUTS Y LISTAS'!$B$33,0)</f>
        <v>0</v>
      </c>
      <c r="BC412" s="132"/>
      <c r="BD412" s="130">
        <f t="shared" si="226"/>
        <v>0</v>
      </c>
      <c r="BE412" s="134">
        <f t="shared" si="227"/>
        <v>0</v>
      </c>
      <c r="BF412" s="136">
        <f t="shared" si="228"/>
        <v>0</v>
      </c>
    </row>
    <row r="413" spans="3:58" ht="15.75" outlineLevel="2" x14ac:dyDescent="0.2">
      <c r="C413" s="14">
        <f t="shared" si="197"/>
        <v>399</v>
      </c>
      <c r="D413" s="73"/>
      <c r="E413" s="69"/>
      <c r="F413" s="70"/>
      <c r="G413" s="71"/>
      <c r="H413" s="71"/>
      <c r="I413" s="71"/>
      <c r="J413" s="71"/>
      <c r="K413" s="72"/>
      <c r="L413" s="86"/>
      <c r="M413" s="15" t="str">
        <f>IF(G413="","",IF(L413="SI",G413*(1+'INPUTS Y LISTAS'!$B$15),'Modelo Estadistico'!G413))</f>
        <v/>
      </c>
      <c r="N413" s="15" t="str">
        <f>IF(H413="","",IF(L413="SI",H413*(1+'INPUTS Y LISTAS'!$B$15),'Modelo Estadistico'!H413))</f>
        <v/>
      </c>
      <c r="O413" s="15" t="str">
        <f>IF(I413="","",IF(L413="SI",I413*(1+'INPUTS Y LISTAS'!$B$15),'Modelo Estadistico'!I413))</f>
        <v/>
      </c>
      <c r="P413" s="15" t="str">
        <f>IF(J413="","",IF(L413="SI",J413*(1+'INPUTS Y LISTAS'!$B$15),'Modelo Estadistico'!J413))</f>
        <v/>
      </c>
      <c r="Q413" s="72"/>
      <c r="R413" s="29" t="str">
        <f t="shared" si="204"/>
        <v/>
      </c>
      <c r="S413" s="15" t="str">
        <f t="shared" si="205"/>
        <v/>
      </c>
      <c r="T413" s="15" t="str">
        <f t="shared" si="198"/>
        <v/>
      </c>
      <c r="U413" s="30" t="str">
        <f t="shared" si="199"/>
        <v/>
      </c>
      <c r="V413" s="28" t="str">
        <f t="shared" si="206"/>
        <v/>
      </c>
      <c r="W413" s="16" t="str">
        <f t="shared" si="207"/>
        <v/>
      </c>
      <c r="X413" s="16" t="str">
        <f t="shared" si="208"/>
        <v/>
      </c>
      <c r="Y413" s="16" t="str">
        <f t="shared" si="209"/>
        <v/>
      </c>
      <c r="Z413" s="28" t="str">
        <f t="shared" si="210"/>
        <v/>
      </c>
      <c r="AA413" s="16" t="str">
        <f t="shared" si="211"/>
        <v/>
      </c>
      <c r="AB413" s="16" t="str">
        <f t="shared" si="212"/>
        <v/>
      </c>
      <c r="AC413" s="16" t="str">
        <f>IF(Y413="Incluir Cotización",#REF!,"")</f>
        <v/>
      </c>
      <c r="AD413" s="66" t="str">
        <f t="shared" si="213"/>
        <v/>
      </c>
      <c r="AE413" s="42" t="str">
        <f t="shared" si="214"/>
        <v/>
      </c>
      <c r="AF413" s="42" t="str">
        <f t="shared" si="215"/>
        <v/>
      </c>
      <c r="AG413" s="42" t="str">
        <f t="shared" si="216"/>
        <v/>
      </c>
      <c r="AH413" s="42" t="str">
        <f t="shared" si="217"/>
        <v/>
      </c>
      <c r="AI413" s="42" t="str">
        <f t="shared" si="218"/>
        <v/>
      </c>
      <c r="AJ413" s="65">
        <f t="shared" si="219"/>
        <v>0</v>
      </c>
      <c r="AK413" s="74"/>
      <c r="AL413" s="41">
        <f t="shared" si="200"/>
        <v>0</v>
      </c>
      <c r="AM413" s="39">
        <f t="shared" si="201"/>
        <v>0</v>
      </c>
      <c r="AN413" s="40">
        <f t="shared" si="202"/>
        <v>0</v>
      </c>
      <c r="AO413" s="134">
        <f t="shared" si="203"/>
        <v>0</v>
      </c>
      <c r="AP413" s="17"/>
      <c r="AQ413" s="129"/>
      <c r="AR413" s="130">
        <f t="shared" si="220"/>
        <v>0</v>
      </c>
      <c r="AS413" s="134">
        <f t="shared" si="221"/>
        <v>0</v>
      </c>
      <c r="AT413" s="131">
        <f>+IF($I$7="SI",'INPUTS Y LISTAS'!$B$31,0)</f>
        <v>0</v>
      </c>
      <c r="AU413" s="132"/>
      <c r="AV413" s="130">
        <f t="shared" si="222"/>
        <v>0</v>
      </c>
      <c r="AW413" s="134">
        <f t="shared" si="223"/>
        <v>0</v>
      </c>
      <c r="AX413" s="131">
        <f>+IF($I$7="SI",'INPUTS Y LISTAS'!$B$32,0)</f>
        <v>0</v>
      </c>
      <c r="AY413" s="132"/>
      <c r="AZ413" s="130">
        <f t="shared" si="224"/>
        <v>0</v>
      </c>
      <c r="BA413" s="134">
        <f t="shared" si="225"/>
        <v>0</v>
      </c>
      <c r="BB413" s="131">
        <f>+IF($I$7="SI",'INPUTS Y LISTAS'!$B$33,0)</f>
        <v>0</v>
      </c>
      <c r="BC413" s="132"/>
      <c r="BD413" s="130">
        <f t="shared" si="226"/>
        <v>0</v>
      </c>
      <c r="BE413" s="134">
        <f t="shared" si="227"/>
        <v>0</v>
      </c>
      <c r="BF413" s="136">
        <f t="shared" si="228"/>
        <v>0</v>
      </c>
    </row>
    <row r="414" spans="3:58" ht="15.75" outlineLevel="2" x14ac:dyDescent="0.2">
      <c r="C414" s="14">
        <f t="shared" si="197"/>
        <v>400</v>
      </c>
      <c r="D414" s="73"/>
      <c r="E414" s="69"/>
      <c r="F414" s="70"/>
      <c r="G414" s="71"/>
      <c r="H414" s="71"/>
      <c r="I414" s="71"/>
      <c r="J414" s="71"/>
      <c r="K414" s="72"/>
      <c r="L414" s="86"/>
      <c r="M414" s="15" t="str">
        <f>IF(G414="","",IF(L414="SI",G414*(1+'INPUTS Y LISTAS'!$B$15),'Modelo Estadistico'!G414))</f>
        <v/>
      </c>
      <c r="N414" s="15" t="str">
        <f>IF(H414="","",IF(L414="SI",H414*(1+'INPUTS Y LISTAS'!$B$15),'Modelo Estadistico'!H414))</f>
        <v/>
      </c>
      <c r="O414" s="15" t="str">
        <f>IF(I414="","",IF(L414="SI",I414*(1+'INPUTS Y LISTAS'!$B$15),'Modelo Estadistico'!I414))</f>
        <v/>
      </c>
      <c r="P414" s="15" t="str">
        <f>IF(J414="","",IF(L414="SI",J414*(1+'INPUTS Y LISTAS'!$B$15),'Modelo Estadistico'!J414))</f>
        <v/>
      </c>
      <c r="Q414" s="72"/>
      <c r="R414" s="29" t="str">
        <f t="shared" si="204"/>
        <v/>
      </c>
      <c r="S414" s="15" t="str">
        <f t="shared" si="205"/>
        <v/>
      </c>
      <c r="T414" s="15" t="str">
        <f t="shared" si="198"/>
        <v/>
      </c>
      <c r="U414" s="30" t="str">
        <f t="shared" si="199"/>
        <v/>
      </c>
      <c r="V414" s="28" t="str">
        <f t="shared" si="206"/>
        <v/>
      </c>
      <c r="W414" s="16" t="str">
        <f t="shared" si="207"/>
        <v/>
      </c>
      <c r="X414" s="16" t="str">
        <f t="shared" si="208"/>
        <v/>
      </c>
      <c r="Y414" s="16" t="str">
        <f t="shared" si="209"/>
        <v/>
      </c>
      <c r="Z414" s="28" t="str">
        <f t="shared" si="210"/>
        <v/>
      </c>
      <c r="AA414" s="16" t="str">
        <f t="shared" si="211"/>
        <v/>
      </c>
      <c r="AB414" s="16" t="str">
        <f t="shared" si="212"/>
        <v/>
      </c>
      <c r="AC414" s="16" t="str">
        <f>IF(Y414="Incluir Cotización",#REF!,"")</f>
        <v/>
      </c>
      <c r="AD414" s="66" t="str">
        <f t="shared" si="213"/>
        <v/>
      </c>
      <c r="AE414" s="42" t="str">
        <f t="shared" si="214"/>
        <v/>
      </c>
      <c r="AF414" s="42" t="str">
        <f t="shared" si="215"/>
        <v/>
      </c>
      <c r="AG414" s="42" t="str">
        <f t="shared" si="216"/>
        <v/>
      </c>
      <c r="AH414" s="42" t="str">
        <f t="shared" si="217"/>
        <v/>
      </c>
      <c r="AI414" s="42" t="str">
        <f t="shared" si="218"/>
        <v/>
      </c>
      <c r="AJ414" s="65">
        <f t="shared" si="219"/>
        <v>0</v>
      </c>
      <c r="AK414" s="74"/>
      <c r="AL414" s="41">
        <f t="shared" si="200"/>
        <v>0</v>
      </c>
      <c r="AM414" s="39">
        <f t="shared" si="201"/>
        <v>0</v>
      </c>
      <c r="AN414" s="40">
        <f t="shared" si="202"/>
        <v>0</v>
      </c>
      <c r="AO414" s="134">
        <f t="shared" si="203"/>
        <v>0</v>
      </c>
      <c r="AP414" s="17"/>
      <c r="AQ414" s="129"/>
      <c r="AR414" s="130">
        <f t="shared" si="220"/>
        <v>0</v>
      </c>
      <c r="AS414" s="134">
        <f t="shared" si="221"/>
        <v>0</v>
      </c>
      <c r="AT414" s="131">
        <f>+IF($I$7="SI",'INPUTS Y LISTAS'!$B$31,0)</f>
        <v>0</v>
      </c>
      <c r="AU414" s="132"/>
      <c r="AV414" s="130">
        <f t="shared" si="222"/>
        <v>0</v>
      </c>
      <c r="AW414" s="134">
        <f t="shared" si="223"/>
        <v>0</v>
      </c>
      <c r="AX414" s="131">
        <f>+IF($I$7="SI",'INPUTS Y LISTAS'!$B$32,0)</f>
        <v>0</v>
      </c>
      <c r="AY414" s="132"/>
      <c r="AZ414" s="130">
        <f t="shared" si="224"/>
        <v>0</v>
      </c>
      <c r="BA414" s="134">
        <f t="shared" si="225"/>
        <v>0</v>
      </c>
      <c r="BB414" s="131">
        <f>+IF($I$7="SI",'INPUTS Y LISTAS'!$B$33,0)</f>
        <v>0</v>
      </c>
      <c r="BC414" s="132"/>
      <c r="BD414" s="130">
        <f t="shared" si="226"/>
        <v>0</v>
      </c>
      <c r="BE414" s="134">
        <f t="shared" si="227"/>
        <v>0</v>
      </c>
      <c r="BF414" s="136">
        <f t="shared" si="228"/>
        <v>0</v>
      </c>
    </row>
    <row r="415" spans="3:58" ht="15.75" outlineLevel="2" x14ac:dyDescent="0.2">
      <c r="C415" s="14">
        <f t="shared" si="197"/>
        <v>401</v>
      </c>
      <c r="D415" s="73"/>
      <c r="E415" s="69"/>
      <c r="F415" s="70"/>
      <c r="G415" s="71"/>
      <c r="H415" s="71"/>
      <c r="I415" s="71"/>
      <c r="J415" s="71"/>
      <c r="K415" s="72"/>
      <c r="L415" s="86"/>
      <c r="M415" s="15" t="str">
        <f>IF(G415="","",IF(L415="SI",G415*(1+'INPUTS Y LISTAS'!$B$15),'Modelo Estadistico'!G415))</f>
        <v/>
      </c>
      <c r="N415" s="15" t="str">
        <f>IF(H415="","",IF(L415="SI",H415*(1+'INPUTS Y LISTAS'!$B$15),'Modelo Estadistico'!H415))</f>
        <v/>
      </c>
      <c r="O415" s="15" t="str">
        <f>IF(I415="","",IF(L415="SI",I415*(1+'INPUTS Y LISTAS'!$B$15),'Modelo Estadistico'!I415))</f>
        <v/>
      </c>
      <c r="P415" s="15" t="str">
        <f>IF(J415="","",IF(L415="SI",J415*(1+'INPUTS Y LISTAS'!$B$15),'Modelo Estadistico'!J415))</f>
        <v/>
      </c>
      <c r="Q415" s="72"/>
      <c r="R415" s="29" t="str">
        <f t="shared" si="204"/>
        <v/>
      </c>
      <c r="S415" s="15" t="str">
        <f t="shared" si="205"/>
        <v/>
      </c>
      <c r="T415" s="15" t="str">
        <f t="shared" si="198"/>
        <v/>
      </c>
      <c r="U415" s="30" t="str">
        <f t="shared" si="199"/>
        <v/>
      </c>
      <c r="V415" s="28" t="str">
        <f t="shared" si="206"/>
        <v/>
      </c>
      <c r="W415" s="16" t="str">
        <f t="shared" si="207"/>
        <v/>
      </c>
      <c r="X415" s="16" t="str">
        <f t="shared" si="208"/>
        <v/>
      </c>
      <c r="Y415" s="16" t="str">
        <f t="shared" si="209"/>
        <v/>
      </c>
      <c r="Z415" s="28" t="str">
        <f t="shared" si="210"/>
        <v/>
      </c>
      <c r="AA415" s="16" t="str">
        <f t="shared" si="211"/>
        <v/>
      </c>
      <c r="AB415" s="16" t="str">
        <f t="shared" si="212"/>
        <v/>
      </c>
      <c r="AC415" s="16" t="str">
        <f>IF(Y415="Incluir Cotización",#REF!,"")</f>
        <v/>
      </c>
      <c r="AD415" s="66" t="str">
        <f t="shared" si="213"/>
        <v/>
      </c>
      <c r="AE415" s="42" t="str">
        <f t="shared" si="214"/>
        <v/>
      </c>
      <c r="AF415" s="42" t="str">
        <f t="shared" si="215"/>
        <v/>
      </c>
      <c r="AG415" s="42" t="str">
        <f t="shared" si="216"/>
        <v/>
      </c>
      <c r="AH415" s="42" t="str">
        <f t="shared" si="217"/>
        <v/>
      </c>
      <c r="AI415" s="42" t="str">
        <f t="shared" si="218"/>
        <v/>
      </c>
      <c r="AJ415" s="65">
        <f t="shared" si="219"/>
        <v>0</v>
      </c>
      <c r="AK415" s="74"/>
      <c r="AL415" s="41">
        <f t="shared" si="200"/>
        <v>0</v>
      </c>
      <c r="AM415" s="39">
        <f t="shared" si="201"/>
        <v>0</v>
      </c>
      <c r="AN415" s="40">
        <f t="shared" si="202"/>
        <v>0</v>
      </c>
      <c r="AO415" s="134">
        <f t="shared" si="203"/>
        <v>0</v>
      </c>
      <c r="AP415" s="17"/>
      <c r="AQ415" s="129"/>
      <c r="AR415" s="130">
        <f t="shared" si="220"/>
        <v>0</v>
      </c>
      <c r="AS415" s="134">
        <f t="shared" si="221"/>
        <v>0</v>
      </c>
      <c r="AT415" s="131">
        <f>+IF($I$7="SI",'INPUTS Y LISTAS'!$B$31,0)</f>
        <v>0</v>
      </c>
      <c r="AU415" s="132"/>
      <c r="AV415" s="130">
        <f t="shared" si="222"/>
        <v>0</v>
      </c>
      <c r="AW415" s="134">
        <f t="shared" si="223"/>
        <v>0</v>
      </c>
      <c r="AX415" s="131">
        <f>+IF($I$7="SI",'INPUTS Y LISTAS'!$B$32,0)</f>
        <v>0</v>
      </c>
      <c r="AY415" s="132"/>
      <c r="AZ415" s="130">
        <f t="shared" si="224"/>
        <v>0</v>
      </c>
      <c r="BA415" s="134">
        <f t="shared" si="225"/>
        <v>0</v>
      </c>
      <c r="BB415" s="131">
        <f>+IF($I$7="SI",'INPUTS Y LISTAS'!$B$33,0)</f>
        <v>0</v>
      </c>
      <c r="BC415" s="132"/>
      <c r="BD415" s="130">
        <f t="shared" si="226"/>
        <v>0</v>
      </c>
      <c r="BE415" s="134">
        <f t="shared" si="227"/>
        <v>0</v>
      </c>
      <c r="BF415" s="136">
        <f t="shared" si="228"/>
        <v>0</v>
      </c>
    </row>
    <row r="416" spans="3:58" ht="15.75" outlineLevel="2" x14ac:dyDescent="0.2">
      <c r="C416" s="14">
        <f t="shared" si="197"/>
        <v>402</v>
      </c>
      <c r="D416" s="73"/>
      <c r="E416" s="69"/>
      <c r="F416" s="70"/>
      <c r="G416" s="71"/>
      <c r="H416" s="71"/>
      <c r="I416" s="71"/>
      <c r="J416" s="71"/>
      <c r="K416" s="72"/>
      <c r="L416" s="86"/>
      <c r="M416" s="15" t="str">
        <f>IF(G416="","",IF(L416="SI",G416*(1+'INPUTS Y LISTAS'!$B$15),'Modelo Estadistico'!G416))</f>
        <v/>
      </c>
      <c r="N416" s="15" t="str">
        <f>IF(H416="","",IF(L416="SI",H416*(1+'INPUTS Y LISTAS'!$B$15),'Modelo Estadistico'!H416))</f>
        <v/>
      </c>
      <c r="O416" s="15" t="str">
        <f>IF(I416="","",IF(L416="SI",I416*(1+'INPUTS Y LISTAS'!$B$15),'Modelo Estadistico'!I416))</f>
        <v/>
      </c>
      <c r="P416" s="15" t="str">
        <f>IF(J416="","",IF(L416="SI",J416*(1+'INPUTS Y LISTAS'!$B$15),'Modelo Estadistico'!J416))</f>
        <v/>
      </c>
      <c r="Q416" s="72"/>
      <c r="R416" s="29" t="str">
        <f t="shared" si="204"/>
        <v/>
      </c>
      <c r="S416" s="15" t="str">
        <f t="shared" si="205"/>
        <v/>
      </c>
      <c r="T416" s="15" t="str">
        <f t="shared" si="198"/>
        <v/>
      </c>
      <c r="U416" s="30" t="str">
        <f t="shared" si="199"/>
        <v/>
      </c>
      <c r="V416" s="28" t="str">
        <f t="shared" si="206"/>
        <v/>
      </c>
      <c r="W416" s="16" t="str">
        <f t="shared" si="207"/>
        <v/>
      </c>
      <c r="X416" s="16" t="str">
        <f t="shared" si="208"/>
        <v/>
      </c>
      <c r="Y416" s="16" t="str">
        <f t="shared" si="209"/>
        <v/>
      </c>
      <c r="Z416" s="28" t="str">
        <f t="shared" si="210"/>
        <v/>
      </c>
      <c r="AA416" s="16" t="str">
        <f t="shared" si="211"/>
        <v/>
      </c>
      <c r="AB416" s="16" t="str">
        <f t="shared" si="212"/>
        <v/>
      </c>
      <c r="AC416" s="16" t="str">
        <f>IF(Y416="Incluir Cotización",#REF!,"")</f>
        <v/>
      </c>
      <c r="AD416" s="66" t="str">
        <f t="shared" si="213"/>
        <v/>
      </c>
      <c r="AE416" s="42" t="str">
        <f t="shared" si="214"/>
        <v/>
      </c>
      <c r="AF416" s="42" t="str">
        <f t="shared" si="215"/>
        <v/>
      </c>
      <c r="AG416" s="42" t="str">
        <f t="shared" si="216"/>
        <v/>
      </c>
      <c r="AH416" s="42" t="str">
        <f t="shared" si="217"/>
        <v/>
      </c>
      <c r="AI416" s="42" t="str">
        <f t="shared" si="218"/>
        <v/>
      </c>
      <c r="AJ416" s="65">
        <f t="shared" si="219"/>
        <v>0</v>
      </c>
      <c r="AK416" s="74"/>
      <c r="AL416" s="41">
        <f t="shared" si="200"/>
        <v>0</v>
      </c>
      <c r="AM416" s="39">
        <f t="shared" si="201"/>
        <v>0</v>
      </c>
      <c r="AN416" s="40">
        <f t="shared" si="202"/>
        <v>0</v>
      </c>
      <c r="AO416" s="134">
        <f t="shared" si="203"/>
        <v>0</v>
      </c>
      <c r="AP416" s="17"/>
      <c r="AQ416" s="129"/>
      <c r="AR416" s="130">
        <f t="shared" si="220"/>
        <v>0</v>
      </c>
      <c r="AS416" s="134">
        <f t="shared" si="221"/>
        <v>0</v>
      </c>
      <c r="AT416" s="131">
        <f>+IF($I$7="SI",'INPUTS Y LISTAS'!$B$31,0)</f>
        <v>0</v>
      </c>
      <c r="AU416" s="132"/>
      <c r="AV416" s="130">
        <f t="shared" si="222"/>
        <v>0</v>
      </c>
      <c r="AW416" s="134">
        <f t="shared" si="223"/>
        <v>0</v>
      </c>
      <c r="AX416" s="131">
        <f>+IF($I$7="SI",'INPUTS Y LISTAS'!$B$32,0)</f>
        <v>0</v>
      </c>
      <c r="AY416" s="132"/>
      <c r="AZ416" s="130">
        <f t="shared" si="224"/>
        <v>0</v>
      </c>
      <c r="BA416" s="134">
        <f t="shared" si="225"/>
        <v>0</v>
      </c>
      <c r="BB416" s="131">
        <f>+IF($I$7="SI",'INPUTS Y LISTAS'!$B$33,0)</f>
        <v>0</v>
      </c>
      <c r="BC416" s="132"/>
      <c r="BD416" s="130">
        <f t="shared" si="226"/>
        <v>0</v>
      </c>
      <c r="BE416" s="134">
        <f t="shared" si="227"/>
        <v>0</v>
      </c>
      <c r="BF416" s="136">
        <f t="shared" si="228"/>
        <v>0</v>
      </c>
    </row>
    <row r="417" spans="3:58" ht="15.75" outlineLevel="2" x14ac:dyDescent="0.2">
      <c r="C417" s="14">
        <f t="shared" ref="C417:C480" si="229">+C416+1</f>
        <v>403</v>
      </c>
      <c r="D417" s="73"/>
      <c r="E417" s="69"/>
      <c r="F417" s="70"/>
      <c r="G417" s="71"/>
      <c r="H417" s="71"/>
      <c r="I417" s="71"/>
      <c r="J417" s="71"/>
      <c r="K417" s="72"/>
      <c r="L417" s="86"/>
      <c r="M417" s="15" t="str">
        <f>IF(G417="","",IF(L417="SI",G417*(1+'INPUTS Y LISTAS'!$B$15),'Modelo Estadistico'!G417))</f>
        <v/>
      </c>
      <c r="N417" s="15" t="str">
        <f>IF(H417="","",IF(L417="SI",H417*(1+'INPUTS Y LISTAS'!$B$15),'Modelo Estadistico'!H417))</f>
        <v/>
      </c>
      <c r="O417" s="15" t="str">
        <f>IF(I417="","",IF(L417="SI",I417*(1+'INPUTS Y LISTAS'!$B$15),'Modelo Estadistico'!I417))</f>
        <v/>
      </c>
      <c r="P417" s="15" t="str">
        <f>IF(J417="","",IF(L417="SI",J417*(1+'INPUTS Y LISTAS'!$B$15),'Modelo Estadistico'!J417))</f>
        <v/>
      </c>
      <c r="Q417" s="72"/>
      <c r="R417" s="29" t="str">
        <f t="shared" si="204"/>
        <v/>
      </c>
      <c r="S417" s="15" t="str">
        <f t="shared" si="205"/>
        <v/>
      </c>
      <c r="T417" s="15" t="str">
        <f t="shared" si="198"/>
        <v/>
      </c>
      <c r="U417" s="30" t="str">
        <f t="shared" si="199"/>
        <v/>
      </c>
      <c r="V417" s="28" t="str">
        <f t="shared" si="206"/>
        <v/>
      </c>
      <c r="W417" s="16" t="str">
        <f t="shared" si="207"/>
        <v/>
      </c>
      <c r="X417" s="16" t="str">
        <f t="shared" si="208"/>
        <v/>
      </c>
      <c r="Y417" s="16" t="str">
        <f t="shared" si="209"/>
        <v/>
      </c>
      <c r="Z417" s="28" t="str">
        <f t="shared" si="210"/>
        <v/>
      </c>
      <c r="AA417" s="16" t="str">
        <f t="shared" si="211"/>
        <v/>
      </c>
      <c r="AB417" s="16" t="str">
        <f t="shared" si="212"/>
        <v/>
      </c>
      <c r="AC417" s="16" t="str">
        <f>IF(Y417="Incluir Cotización",#REF!,"")</f>
        <v/>
      </c>
      <c r="AD417" s="66" t="str">
        <f t="shared" si="213"/>
        <v/>
      </c>
      <c r="AE417" s="42" t="str">
        <f t="shared" si="214"/>
        <v/>
      </c>
      <c r="AF417" s="42" t="str">
        <f t="shared" si="215"/>
        <v/>
      </c>
      <c r="AG417" s="42" t="str">
        <f t="shared" si="216"/>
        <v/>
      </c>
      <c r="AH417" s="42" t="str">
        <f t="shared" si="217"/>
        <v/>
      </c>
      <c r="AI417" s="42" t="str">
        <f t="shared" si="218"/>
        <v/>
      </c>
      <c r="AJ417" s="65">
        <f t="shared" si="219"/>
        <v>0</v>
      </c>
      <c r="AK417" s="74"/>
      <c r="AL417" s="41">
        <f t="shared" si="200"/>
        <v>0</v>
      </c>
      <c r="AM417" s="39">
        <f t="shared" si="201"/>
        <v>0</v>
      </c>
      <c r="AN417" s="40">
        <f t="shared" si="202"/>
        <v>0</v>
      </c>
      <c r="AO417" s="134">
        <f t="shared" si="203"/>
        <v>0</v>
      </c>
      <c r="AP417" s="17"/>
      <c r="AQ417" s="129"/>
      <c r="AR417" s="130">
        <f t="shared" si="220"/>
        <v>0</v>
      </c>
      <c r="AS417" s="134">
        <f t="shared" si="221"/>
        <v>0</v>
      </c>
      <c r="AT417" s="131">
        <f>+IF($I$7="SI",'INPUTS Y LISTAS'!$B$31,0)</f>
        <v>0</v>
      </c>
      <c r="AU417" s="132"/>
      <c r="AV417" s="130">
        <f t="shared" si="222"/>
        <v>0</v>
      </c>
      <c r="AW417" s="134">
        <f t="shared" si="223"/>
        <v>0</v>
      </c>
      <c r="AX417" s="131">
        <f>+IF($I$7="SI",'INPUTS Y LISTAS'!$B$32,0)</f>
        <v>0</v>
      </c>
      <c r="AY417" s="132"/>
      <c r="AZ417" s="130">
        <f t="shared" si="224"/>
        <v>0</v>
      </c>
      <c r="BA417" s="134">
        <f t="shared" si="225"/>
        <v>0</v>
      </c>
      <c r="BB417" s="131">
        <f>+IF($I$7="SI",'INPUTS Y LISTAS'!$B$33,0)</f>
        <v>0</v>
      </c>
      <c r="BC417" s="132"/>
      <c r="BD417" s="130">
        <f t="shared" si="226"/>
        <v>0</v>
      </c>
      <c r="BE417" s="134">
        <f t="shared" si="227"/>
        <v>0</v>
      </c>
      <c r="BF417" s="136">
        <f t="shared" si="228"/>
        <v>0</v>
      </c>
    </row>
    <row r="418" spans="3:58" ht="15.75" outlineLevel="2" x14ac:dyDescent="0.2">
      <c r="C418" s="14">
        <f t="shared" si="229"/>
        <v>404</v>
      </c>
      <c r="D418" s="73"/>
      <c r="E418" s="69"/>
      <c r="F418" s="70"/>
      <c r="G418" s="71"/>
      <c r="H418" s="71"/>
      <c r="I418" s="71"/>
      <c r="J418" s="71"/>
      <c r="K418" s="72"/>
      <c r="L418" s="86"/>
      <c r="M418" s="15" t="str">
        <f>IF(G418="","",IF(L418="SI",G418*(1+'INPUTS Y LISTAS'!$B$15),'Modelo Estadistico'!G418))</f>
        <v/>
      </c>
      <c r="N418" s="15" t="str">
        <f>IF(H418="","",IF(L418="SI",H418*(1+'INPUTS Y LISTAS'!$B$15),'Modelo Estadistico'!H418))</f>
        <v/>
      </c>
      <c r="O418" s="15" t="str">
        <f>IF(I418="","",IF(L418="SI",I418*(1+'INPUTS Y LISTAS'!$B$15),'Modelo Estadistico'!I418))</f>
        <v/>
      </c>
      <c r="P418" s="15" t="str">
        <f>IF(J418="","",IF(L418="SI",J418*(1+'INPUTS Y LISTAS'!$B$15),'Modelo Estadistico'!J418))</f>
        <v/>
      </c>
      <c r="Q418" s="72"/>
      <c r="R418" s="29" t="str">
        <f t="shared" si="204"/>
        <v/>
      </c>
      <c r="S418" s="15" t="str">
        <f t="shared" si="205"/>
        <v/>
      </c>
      <c r="T418" s="15" t="str">
        <f t="shared" ref="T418:T481" si="230">IFERROR(R418-S418,"")</f>
        <v/>
      </c>
      <c r="U418" s="30" t="str">
        <f t="shared" ref="U418:U481" si="231">IFERROR(+R418+S418,"")</f>
        <v/>
      </c>
      <c r="V418" s="28" t="str">
        <f t="shared" si="206"/>
        <v/>
      </c>
      <c r="W418" s="16" t="str">
        <f t="shared" si="207"/>
        <v/>
      </c>
      <c r="X418" s="16" t="str">
        <f t="shared" si="208"/>
        <v/>
      </c>
      <c r="Y418" s="16" t="str">
        <f t="shared" si="209"/>
        <v/>
      </c>
      <c r="Z418" s="28" t="str">
        <f t="shared" si="210"/>
        <v/>
      </c>
      <c r="AA418" s="16" t="str">
        <f t="shared" si="211"/>
        <v/>
      </c>
      <c r="AB418" s="16" t="str">
        <f t="shared" si="212"/>
        <v/>
      </c>
      <c r="AC418" s="16" t="str">
        <f>IF(Y418="Incluir Cotización",#REF!,"")</f>
        <v/>
      </c>
      <c r="AD418" s="66" t="str">
        <f t="shared" si="213"/>
        <v/>
      </c>
      <c r="AE418" s="42" t="str">
        <f t="shared" si="214"/>
        <v/>
      </c>
      <c r="AF418" s="42" t="str">
        <f t="shared" si="215"/>
        <v/>
      </c>
      <c r="AG418" s="42" t="str">
        <f t="shared" si="216"/>
        <v/>
      </c>
      <c r="AH418" s="42" t="str">
        <f t="shared" si="217"/>
        <v/>
      </c>
      <c r="AI418" s="42" t="str">
        <f t="shared" si="218"/>
        <v/>
      </c>
      <c r="AJ418" s="65">
        <f t="shared" si="219"/>
        <v>0</v>
      </c>
      <c r="AK418" s="74"/>
      <c r="AL418" s="41">
        <f t="shared" ref="AL418:AL481" si="232">+AK418-AJ418</f>
        <v>0</v>
      </c>
      <c r="AM418" s="39">
        <f t="shared" ref="AM418:AM481" si="233">+AJ418*$E418</f>
        <v>0</v>
      </c>
      <c r="AN418" s="40">
        <f t="shared" ref="AN418:AN481" si="234">+AK418*$E418</f>
        <v>0</v>
      </c>
      <c r="AO418" s="134">
        <f t="shared" ref="AO418:AO481" si="235">+AN418-AM418</f>
        <v>0</v>
      </c>
      <c r="AP418" s="17"/>
      <c r="AQ418" s="129"/>
      <c r="AR418" s="130">
        <f t="shared" si="220"/>
        <v>0</v>
      </c>
      <c r="AS418" s="134">
        <f t="shared" si="221"/>
        <v>0</v>
      </c>
      <c r="AT418" s="131">
        <f>+IF($I$7="SI",'INPUTS Y LISTAS'!$B$31,0)</f>
        <v>0</v>
      </c>
      <c r="AU418" s="132"/>
      <c r="AV418" s="130">
        <f t="shared" si="222"/>
        <v>0</v>
      </c>
      <c r="AW418" s="134">
        <f t="shared" si="223"/>
        <v>0</v>
      </c>
      <c r="AX418" s="131">
        <f>+IF($I$7="SI",'INPUTS Y LISTAS'!$B$32,0)</f>
        <v>0</v>
      </c>
      <c r="AY418" s="132"/>
      <c r="AZ418" s="130">
        <f t="shared" si="224"/>
        <v>0</v>
      </c>
      <c r="BA418" s="134">
        <f t="shared" si="225"/>
        <v>0</v>
      </c>
      <c r="BB418" s="131">
        <f>+IF($I$7="SI",'INPUTS Y LISTAS'!$B$33,0)</f>
        <v>0</v>
      </c>
      <c r="BC418" s="132"/>
      <c r="BD418" s="130">
        <f t="shared" si="226"/>
        <v>0</v>
      </c>
      <c r="BE418" s="134">
        <f t="shared" si="227"/>
        <v>0</v>
      </c>
      <c r="BF418" s="136">
        <f t="shared" si="228"/>
        <v>0</v>
      </c>
    </row>
    <row r="419" spans="3:58" ht="15.75" outlineLevel="2" x14ac:dyDescent="0.2">
      <c r="C419" s="14">
        <f t="shared" si="229"/>
        <v>405</v>
      </c>
      <c r="D419" s="73"/>
      <c r="E419" s="69"/>
      <c r="F419" s="70"/>
      <c r="G419" s="71"/>
      <c r="H419" s="71"/>
      <c r="I419" s="71"/>
      <c r="J419" s="71"/>
      <c r="K419" s="72"/>
      <c r="L419" s="86"/>
      <c r="M419" s="15" t="str">
        <f>IF(G419="","",IF(L419="SI",G419*(1+'INPUTS Y LISTAS'!$B$15),'Modelo Estadistico'!G419))</f>
        <v/>
      </c>
      <c r="N419" s="15" t="str">
        <f>IF(H419="","",IF(L419="SI",H419*(1+'INPUTS Y LISTAS'!$B$15),'Modelo Estadistico'!H419))</f>
        <v/>
      </c>
      <c r="O419" s="15" t="str">
        <f>IF(I419="","",IF(L419="SI",I419*(1+'INPUTS Y LISTAS'!$B$15),'Modelo Estadistico'!I419))</f>
        <v/>
      </c>
      <c r="P419" s="15" t="str">
        <f>IF(J419="","",IF(L419="SI",J419*(1+'INPUTS Y LISTAS'!$B$15),'Modelo Estadistico'!J419))</f>
        <v/>
      </c>
      <c r="Q419" s="72"/>
      <c r="R419" s="29" t="str">
        <f t="shared" si="204"/>
        <v/>
      </c>
      <c r="S419" s="15" t="str">
        <f t="shared" si="205"/>
        <v/>
      </c>
      <c r="T419" s="15" t="str">
        <f t="shared" si="230"/>
        <v/>
      </c>
      <c r="U419" s="30" t="str">
        <f t="shared" si="231"/>
        <v/>
      </c>
      <c r="V419" s="28" t="str">
        <f t="shared" si="206"/>
        <v/>
      </c>
      <c r="W419" s="16" t="str">
        <f t="shared" si="207"/>
        <v/>
      </c>
      <c r="X419" s="16" t="str">
        <f t="shared" si="208"/>
        <v/>
      </c>
      <c r="Y419" s="16" t="str">
        <f t="shared" si="209"/>
        <v/>
      </c>
      <c r="Z419" s="28" t="str">
        <f t="shared" si="210"/>
        <v/>
      </c>
      <c r="AA419" s="16" t="str">
        <f t="shared" si="211"/>
        <v/>
      </c>
      <c r="AB419" s="16" t="str">
        <f t="shared" si="212"/>
        <v/>
      </c>
      <c r="AC419" s="16" t="str">
        <f>IF(Y419="Incluir Cotización",#REF!,"")</f>
        <v/>
      </c>
      <c r="AD419" s="66" t="str">
        <f t="shared" si="213"/>
        <v/>
      </c>
      <c r="AE419" s="42" t="str">
        <f t="shared" si="214"/>
        <v/>
      </c>
      <c r="AF419" s="42" t="str">
        <f t="shared" si="215"/>
        <v/>
      </c>
      <c r="AG419" s="42" t="str">
        <f t="shared" si="216"/>
        <v/>
      </c>
      <c r="AH419" s="42" t="str">
        <f t="shared" si="217"/>
        <v/>
      </c>
      <c r="AI419" s="42" t="str">
        <f t="shared" si="218"/>
        <v/>
      </c>
      <c r="AJ419" s="65">
        <f t="shared" si="219"/>
        <v>0</v>
      </c>
      <c r="AK419" s="74"/>
      <c r="AL419" s="41">
        <f t="shared" si="232"/>
        <v>0</v>
      </c>
      <c r="AM419" s="39">
        <f t="shared" si="233"/>
        <v>0</v>
      </c>
      <c r="AN419" s="40">
        <f t="shared" si="234"/>
        <v>0</v>
      </c>
      <c r="AO419" s="134">
        <f t="shared" si="235"/>
        <v>0</v>
      </c>
      <c r="AP419" s="17"/>
      <c r="AQ419" s="129"/>
      <c r="AR419" s="130">
        <f t="shared" si="220"/>
        <v>0</v>
      </c>
      <c r="AS419" s="134">
        <f t="shared" si="221"/>
        <v>0</v>
      </c>
      <c r="AT419" s="131">
        <f>+IF($I$7="SI",'INPUTS Y LISTAS'!$B$31,0)</f>
        <v>0</v>
      </c>
      <c r="AU419" s="132"/>
      <c r="AV419" s="130">
        <f t="shared" si="222"/>
        <v>0</v>
      </c>
      <c r="AW419" s="134">
        <f t="shared" si="223"/>
        <v>0</v>
      </c>
      <c r="AX419" s="131">
        <f>+IF($I$7="SI",'INPUTS Y LISTAS'!$B$32,0)</f>
        <v>0</v>
      </c>
      <c r="AY419" s="132"/>
      <c r="AZ419" s="130">
        <f t="shared" si="224"/>
        <v>0</v>
      </c>
      <c r="BA419" s="134">
        <f t="shared" si="225"/>
        <v>0</v>
      </c>
      <c r="BB419" s="131">
        <f>+IF($I$7="SI",'INPUTS Y LISTAS'!$B$33,0)</f>
        <v>0</v>
      </c>
      <c r="BC419" s="132"/>
      <c r="BD419" s="130">
        <f t="shared" si="226"/>
        <v>0</v>
      </c>
      <c r="BE419" s="134">
        <f t="shared" si="227"/>
        <v>0</v>
      </c>
      <c r="BF419" s="136">
        <f t="shared" si="228"/>
        <v>0</v>
      </c>
    </row>
    <row r="420" spans="3:58" ht="15.75" outlineLevel="2" x14ac:dyDescent="0.2">
      <c r="C420" s="14">
        <f t="shared" si="229"/>
        <v>406</v>
      </c>
      <c r="D420" s="73"/>
      <c r="E420" s="69"/>
      <c r="F420" s="70"/>
      <c r="G420" s="71"/>
      <c r="H420" s="71"/>
      <c r="I420" s="71"/>
      <c r="J420" s="71"/>
      <c r="K420" s="72"/>
      <c r="L420" s="86"/>
      <c r="M420" s="15" t="str">
        <f>IF(G420="","",IF(L420="SI",G420*(1+'INPUTS Y LISTAS'!$B$15),'Modelo Estadistico'!G420))</f>
        <v/>
      </c>
      <c r="N420" s="15" t="str">
        <f>IF(H420="","",IF(L420="SI",H420*(1+'INPUTS Y LISTAS'!$B$15),'Modelo Estadistico'!H420))</f>
        <v/>
      </c>
      <c r="O420" s="15" t="str">
        <f>IF(I420="","",IF(L420="SI",I420*(1+'INPUTS Y LISTAS'!$B$15),'Modelo Estadistico'!I420))</f>
        <v/>
      </c>
      <c r="P420" s="15" t="str">
        <f>IF(J420="","",IF(L420="SI",J420*(1+'INPUTS Y LISTAS'!$B$15),'Modelo Estadistico'!J420))</f>
        <v/>
      </c>
      <c r="Q420" s="72"/>
      <c r="R420" s="29" t="str">
        <f t="shared" si="204"/>
        <v/>
      </c>
      <c r="S420" s="15" t="str">
        <f t="shared" si="205"/>
        <v/>
      </c>
      <c r="T420" s="15" t="str">
        <f t="shared" si="230"/>
        <v/>
      </c>
      <c r="U420" s="30" t="str">
        <f t="shared" si="231"/>
        <v/>
      </c>
      <c r="V420" s="28" t="str">
        <f t="shared" si="206"/>
        <v/>
      </c>
      <c r="W420" s="16" t="str">
        <f t="shared" si="207"/>
        <v/>
      </c>
      <c r="X420" s="16" t="str">
        <f t="shared" si="208"/>
        <v/>
      </c>
      <c r="Y420" s="16" t="str">
        <f t="shared" si="209"/>
        <v/>
      </c>
      <c r="Z420" s="28" t="str">
        <f t="shared" si="210"/>
        <v/>
      </c>
      <c r="AA420" s="16" t="str">
        <f t="shared" si="211"/>
        <v/>
      </c>
      <c r="AB420" s="16" t="str">
        <f t="shared" si="212"/>
        <v/>
      </c>
      <c r="AC420" s="16" t="str">
        <f>IF(Y420="Incluir Cotización",#REF!,"")</f>
        <v/>
      </c>
      <c r="AD420" s="66" t="str">
        <f t="shared" si="213"/>
        <v/>
      </c>
      <c r="AE420" s="42" t="str">
        <f t="shared" si="214"/>
        <v/>
      </c>
      <c r="AF420" s="42" t="str">
        <f t="shared" si="215"/>
        <v/>
      </c>
      <c r="AG420" s="42" t="str">
        <f t="shared" si="216"/>
        <v/>
      </c>
      <c r="AH420" s="42" t="str">
        <f t="shared" si="217"/>
        <v/>
      </c>
      <c r="AI420" s="42" t="str">
        <f t="shared" si="218"/>
        <v/>
      </c>
      <c r="AJ420" s="65">
        <f t="shared" si="219"/>
        <v>0</v>
      </c>
      <c r="AK420" s="74"/>
      <c r="AL420" s="41">
        <f t="shared" si="232"/>
        <v>0</v>
      </c>
      <c r="AM420" s="39">
        <f t="shared" si="233"/>
        <v>0</v>
      </c>
      <c r="AN420" s="40">
        <f t="shared" si="234"/>
        <v>0</v>
      </c>
      <c r="AO420" s="134">
        <f t="shared" si="235"/>
        <v>0</v>
      </c>
      <c r="AP420" s="17"/>
      <c r="AQ420" s="129"/>
      <c r="AR420" s="130">
        <f t="shared" si="220"/>
        <v>0</v>
      </c>
      <c r="AS420" s="134">
        <f t="shared" si="221"/>
        <v>0</v>
      </c>
      <c r="AT420" s="131">
        <f>+IF($I$7="SI",'INPUTS Y LISTAS'!$B$31,0)</f>
        <v>0</v>
      </c>
      <c r="AU420" s="132"/>
      <c r="AV420" s="130">
        <f t="shared" si="222"/>
        <v>0</v>
      </c>
      <c r="AW420" s="134">
        <f t="shared" si="223"/>
        <v>0</v>
      </c>
      <c r="AX420" s="131">
        <f>+IF($I$7="SI",'INPUTS Y LISTAS'!$B$32,0)</f>
        <v>0</v>
      </c>
      <c r="AY420" s="132"/>
      <c r="AZ420" s="130">
        <f t="shared" si="224"/>
        <v>0</v>
      </c>
      <c r="BA420" s="134">
        <f t="shared" si="225"/>
        <v>0</v>
      </c>
      <c r="BB420" s="131">
        <f>+IF($I$7="SI",'INPUTS Y LISTAS'!$B$33,0)</f>
        <v>0</v>
      </c>
      <c r="BC420" s="132"/>
      <c r="BD420" s="130">
        <f t="shared" si="226"/>
        <v>0</v>
      </c>
      <c r="BE420" s="134">
        <f t="shared" si="227"/>
        <v>0</v>
      </c>
      <c r="BF420" s="136">
        <f t="shared" si="228"/>
        <v>0</v>
      </c>
    </row>
    <row r="421" spans="3:58" ht="15.75" outlineLevel="2" x14ac:dyDescent="0.2">
      <c r="C421" s="14">
        <f t="shared" si="229"/>
        <v>407</v>
      </c>
      <c r="D421" s="73"/>
      <c r="E421" s="69"/>
      <c r="F421" s="70"/>
      <c r="G421" s="71"/>
      <c r="H421" s="71"/>
      <c r="I421" s="71"/>
      <c r="J421" s="71"/>
      <c r="K421" s="72"/>
      <c r="L421" s="86"/>
      <c r="M421" s="15" t="str">
        <f>IF(G421="","",IF(L421="SI",G421*(1+'INPUTS Y LISTAS'!$B$15),'Modelo Estadistico'!G421))</f>
        <v/>
      </c>
      <c r="N421" s="15" t="str">
        <f>IF(H421="","",IF(L421="SI",H421*(1+'INPUTS Y LISTAS'!$B$15),'Modelo Estadistico'!H421))</f>
        <v/>
      </c>
      <c r="O421" s="15" t="str">
        <f>IF(I421="","",IF(L421="SI",I421*(1+'INPUTS Y LISTAS'!$B$15),'Modelo Estadistico'!I421))</f>
        <v/>
      </c>
      <c r="P421" s="15" t="str">
        <f>IF(J421="","",IF(L421="SI",J421*(1+'INPUTS Y LISTAS'!$B$15),'Modelo Estadistico'!J421))</f>
        <v/>
      </c>
      <c r="Q421" s="72"/>
      <c r="R421" s="29" t="str">
        <f t="shared" si="204"/>
        <v/>
      </c>
      <c r="S421" s="15" t="str">
        <f t="shared" si="205"/>
        <v/>
      </c>
      <c r="T421" s="15" t="str">
        <f t="shared" si="230"/>
        <v/>
      </c>
      <c r="U421" s="30" t="str">
        <f t="shared" si="231"/>
        <v/>
      </c>
      <c r="V421" s="28" t="str">
        <f t="shared" si="206"/>
        <v/>
      </c>
      <c r="W421" s="16" t="str">
        <f t="shared" si="207"/>
        <v/>
      </c>
      <c r="X421" s="16" t="str">
        <f t="shared" si="208"/>
        <v/>
      </c>
      <c r="Y421" s="16" t="str">
        <f t="shared" si="209"/>
        <v/>
      </c>
      <c r="Z421" s="28" t="str">
        <f t="shared" si="210"/>
        <v/>
      </c>
      <c r="AA421" s="16" t="str">
        <f t="shared" si="211"/>
        <v/>
      </c>
      <c r="AB421" s="16" t="str">
        <f t="shared" si="212"/>
        <v/>
      </c>
      <c r="AC421" s="16" t="str">
        <f>IF(Y421="Incluir Cotización",#REF!,"")</f>
        <v/>
      </c>
      <c r="AD421" s="66" t="str">
        <f t="shared" si="213"/>
        <v/>
      </c>
      <c r="AE421" s="42" t="str">
        <f t="shared" si="214"/>
        <v/>
      </c>
      <c r="AF421" s="42" t="str">
        <f t="shared" si="215"/>
        <v/>
      </c>
      <c r="AG421" s="42" t="str">
        <f t="shared" si="216"/>
        <v/>
      </c>
      <c r="AH421" s="42" t="str">
        <f t="shared" si="217"/>
        <v/>
      </c>
      <c r="AI421" s="42" t="str">
        <f t="shared" si="218"/>
        <v/>
      </c>
      <c r="AJ421" s="65">
        <f t="shared" si="219"/>
        <v>0</v>
      </c>
      <c r="AK421" s="74"/>
      <c r="AL421" s="41">
        <f t="shared" si="232"/>
        <v>0</v>
      </c>
      <c r="AM421" s="39">
        <f t="shared" si="233"/>
        <v>0</v>
      </c>
      <c r="AN421" s="40">
        <f t="shared" si="234"/>
        <v>0</v>
      </c>
      <c r="AO421" s="134">
        <f t="shared" si="235"/>
        <v>0</v>
      </c>
      <c r="AP421" s="17"/>
      <c r="AQ421" s="129"/>
      <c r="AR421" s="130">
        <f t="shared" si="220"/>
        <v>0</v>
      </c>
      <c r="AS421" s="134">
        <f t="shared" si="221"/>
        <v>0</v>
      </c>
      <c r="AT421" s="131">
        <f>+IF($I$7="SI",'INPUTS Y LISTAS'!$B$31,0)</f>
        <v>0</v>
      </c>
      <c r="AU421" s="132"/>
      <c r="AV421" s="130">
        <f t="shared" si="222"/>
        <v>0</v>
      </c>
      <c r="AW421" s="134">
        <f t="shared" si="223"/>
        <v>0</v>
      </c>
      <c r="AX421" s="131">
        <f>+IF($I$7="SI",'INPUTS Y LISTAS'!$B$32,0)</f>
        <v>0</v>
      </c>
      <c r="AY421" s="132"/>
      <c r="AZ421" s="130">
        <f t="shared" si="224"/>
        <v>0</v>
      </c>
      <c r="BA421" s="134">
        <f t="shared" si="225"/>
        <v>0</v>
      </c>
      <c r="BB421" s="131">
        <f>+IF($I$7="SI",'INPUTS Y LISTAS'!$B$33,0)</f>
        <v>0</v>
      </c>
      <c r="BC421" s="132"/>
      <c r="BD421" s="130">
        <f t="shared" si="226"/>
        <v>0</v>
      </c>
      <c r="BE421" s="134">
        <f t="shared" si="227"/>
        <v>0</v>
      </c>
      <c r="BF421" s="136">
        <f t="shared" si="228"/>
        <v>0</v>
      </c>
    </row>
    <row r="422" spans="3:58" ht="15.75" outlineLevel="2" x14ac:dyDescent="0.2">
      <c r="C422" s="14">
        <f t="shared" si="229"/>
        <v>408</v>
      </c>
      <c r="D422" s="73"/>
      <c r="E422" s="69"/>
      <c r="F422" s="70"/>
      <c r="G422" s="71"/>
      <c r="H422" s="71"/>
      <c r="I422" s="71"/>
      <c r="J422" s="71"/>
      <c r="K422" s="72"/>
      <c r="L422" s="86"/>
      <c r="M422" s="15" t="str">
        <f>IF(G422="","",IF(L422="SI",G422*(1+'INPUTS Y LISTAS'!$B$15),'Modelo Estadistico'!G422))</f>
        <v/>
      </c>
      <c r="N422" s="15" t="str">
        <f>IF(H422="","",IF(L422="SI",H422*(1+'INPUTS Y LISTAS'!$B$15),'Modelo Estadistico'!H422))</f>
        <v/>
      </c>
      <c r="O422" s="15" t="str">
        <f>IF(I422="","",IF(L422="SI",I422*(1+'INPUTS Y LISTAS'!$B$15),'Modelo Estadistico'!I422))</f>
        <v/>
      </c>
      <c r="P422" s="15" t="str">
        <f>IF(J422="","",IF(L422="SI",J422*(1+'INPUTS Y LISTAS'!$B$15),'Modelo Estadistico'!J422))</f>
        <v/>
      </c>
      <c r="Q422" s="72"/>
      <c r="R422" s="29" t="str">
        <f t="shared" si="204"/>
        <v/>
      </c>
      <c r="S422" s="15" t="str">
        <f t="shared" si="205"/>
        <v/>
      </c>
      <c r="T422" s="15" t="str">
        <f t="shared" si="230"/>
        <v/>
      </c>
      <c r="U422" s="30" t="str">
        <f t="shared" si="231"/>
        <v/>
      </c>
      <c r="V422" s="28" t="str">
        <f t="shared" si="206"/>
        <v/>
      </c>
      <c r="W422" s="16" t="str">
        <f t="shared" si="207"/>
        <v/>
      </c>
      <c r="X422" s="16" t="str">
        <f t="shared" si="208"/>
        <v/>
      </c>
      <c r="Y422" s="16" t="str">
        <f t="shared" si="209"/>
        <v/>
      </c>
      <c r="Z422" s="28" t="str">
        <f t="shared" si="210"/>
        <v/>
      </c>
      <c r="AA422" s="16" t="str">
        <f t="shared" si="211"/>
        <v/>
      </c>
      <c r="AB422" s="16" t="str">
        <f t="shared" si="212"/>
        <v/>
      </c>
      <c r="AC422" s="16" t="str">
        <f>IF(Y422="Incluir Cotización",#REF!,"")</f>
        <v/>
      </c>
      <c r="AD422" s="66" t="str">
        <f t="shared" si="213"/>
        <v/>
      </c>
      <c r="AE422" s="42" t="str">
        <f t="shared" si="214"/>
        <v/>
      </c>
      <c r="AF422" s="42" t="str">
        <f t="shared" si="215"/>
        <v/>
      </c>
      <c r="AG422" s="42" t="str">
        <f t="shared" si="216"/>
        <v/>
      </c>
      <c r="AH422" s="42" t="str">
        <f t="shared" si="217"/>
        <v/>
      </c>
      <c r="AI422" s="42" t="str">
        <f t="shared" si="218"/>
        <v/>
      </c>
      <c r="AJ422" s="65">
        <f t="shared" si="219"/>
        <v>0</v>
      </c>
      <c r="AK422" s="74"/>
      <c r="AL422" s="41">
        <f t="shared" si="232"/>
        <v>0</v>
      </c>
      <c r="AM422" s="39">
        <f t="shared" si="233"/>
        <v>0</v>
      </c>
      <c r="AN422" s="40">
        <f t="shared" si="234"/>
        <v>0</v>
      </c>
      <c r="AO422" s="134">
        <f t="shared" si="235"/>
        <v>0</v>
      </c>
      <c r="AP422" s="17"/>
      <c r="AQ422" s="129"/>
      <c r="AR422" s="130">
        <f t="shared" si="220"/>
        <v>0</v>
      </c>
      <c r="AS422" s="134">
        <f t="shared" si="221"/>
        <v>0</v>
      </c>
      <c r="AT422" s="131">
        <f>+IF($I$7="SI",'INPUTS Y LISTAS'!$B$31,0)</f>
        <v>0</v>
      </c>
      <c r="AU422" s="132"/>
      <c r="AV422" s="130">
        <f t="shared" si="222"/>
        <v>0</v>
      </c>
      <c r="AW422" s="134">
        <f t="shared" si="223"/>
        <v>0</v>
      </c>
      <c r="AX422" s="131">
        <f>+IF($I$7="SI",'INPUTS Y LISTAS'!$B$32,0)</f>
        <v>0</v>
      </c>
      <c r="AY422" s="132"/>
      <c r="AZ422" s="130">
        <f t="shared" si="224"/>
        <v>0</v>
      </c>
      <c r="BA422" s="134">
        <f t="shared" si="225"/>
        <v>0</v>
      </c>
      <c r="BB422" s="131">
        <f>+IF($I$7="SI",'INPUTS Y LISTAS'!$B$33,0)</f>
        <v>0</v>
      </c>
      <c r="BC422" s="132"/>
      <c r="BD422" s="130">
        <f t="shared" si="226"/>
        <v>0</v>
      </c>
      <c r="BE422" s="134">
        <f t="shared" si="227"/>
        <v>0</v>
      </c>
      <c r="BF422" s="136">
        <f t="shared" si="228"/>
        <v>0</v>
      </c>
    </row>
    <row r="423" spans="3:58" ht="15.75" outlineLevel="2" x14ac:dyDescent="0.2">
      <c r="C423" s="14">
        <f t="shared" si="229"/>
        <v>409</v>
      </c>
      <c r="D423" s="73"/>
      <c r="E423" s="69"/>
      <c r="F423" s="70"/>
      <c r="G423" s="71"/>
      <c r="H423" s="71"/>
      <c r="I423" s="71"/>
      <c r="J423" s="71"/>
      <c r="K423" s="72"/>
      <c r="L423" s="86"/>
      <c r="M423" s="15" t="str">
        <f>IF(G423="","",IF(L423="SI",G423*(1+'INPUTS Y LISTAS'!$B$15),'Modelo Estadistico'!G423))</f>
        <v/>
      </c>
      <c r="N423" s="15" t="str">
        <f>IF(H423="","",IF(L423="SI",H423*(1+'INPUTS Y LISTAS'!$B$15),'Modelo Estadistico'!H423))</f>
        <v/>
      </c>
      <c r="O423" s="15" t="str">
        <f>IF(I423="","",IF(L423="SI",I423*(1+'INPUTS Y LISTAS'!$B$15),'Modelo Estadistico'!I423))</f>
        <v/>
      </c>
      <c r="P423" s="15" t="str">
        <f>IF(J423="","",IF(L423="SI",J423*(1+'INPUTS Y LISTAS'!$B$15),'Modelo Estadistico'!J423))</f>
        <v/>
      </c>
      <c r="Q423" s="72"/>
      <c r="R423" s="29" t="str">
        <f t="shared" si="204"/>
        <v/>
      </c>
      <c r="S423" s="15" t="str">
        <f t="shared" si="205"/>
        <v/>
      </c>
      <c r="T423" s="15" t="str">
        <f t="shared" si="230"/>
        <v/>
      </c>
      <c r="U423" s="30" t="str">
        <f t="shared" si="231"/>
        <v/>
      </c>
      <c r="V423" s="28" t="str">
        <f t="shared" si="206"/>
        <v/>
      </c>
      <c r="W423" s="16" t="str">
        <f t="shared" si="207"/>
        <v/>
      </c>
      <c r="X423" s="16" t="str">
        <f t="shared" si="208"/>
        <v/>
      </c>
      <c r="Y423" s="16" t="str">
        <f t="shared" si="209"/>
        <v/>
      </c>
      <c r="Z423" s="28" t="str">
        <f t="shared" si="210"/>
        <v/>
      </c>
      <c r="AA423" s="16" t="str">
        <f t="shared" si="211"/>
        <v/>
      </c>
      <c r="AB423" s="16" t="str">
        <f t="shared" si="212"/>
        <v/>
      </c>
      <c r="AC423" s="16" t="str">
        <f>IF(Y423="Incluir Cotización",#REF!,"")</f>
        <v/>
      </c>
      <c r="AD423" s="66" t="str">
        <f t="shared" si="213"/>
        <v/>
      </c>
      <c r="AE423" s="42" t="str">
        <f t="shared" si="214"/>
        <v/>
      </c>
      <c r="AF423" s="42" t="str">
        <f t="shared" si="215"/>
        <v/>
      </c>
      <c r="AG423" s="42" t="str">
        <f t="shared" si="216"/>
        <v/>
      </c>
      <c r="AH423" s="42" t="str">
        <f t="shared" si="217"/>
        <v/>
      </c>
      <c r="AI423" s="42" t="str">
        <f t="shared" si="218"/>
        <v/>
      </c>
      <c r="AJ423" s="65">
        <f t="shared" si="219"/>
        <v>0</v>
      </c>
      <c r="AK423" s="74"/>
      <c r="AL423" s="41">
        <f t="shared" si="232"/>
        <v>0</v>
      </c>
      <c r="AM423" s="39">
        <f t="shared" si="233"/>
        <v>0</v>
      </c>
      <c r="AN423" s="40">
        <f t="shared" si="234"/>
        <v>0</v>
      </c>
      <c r="AO423" s="134">
        <f t="shared" si="235"/>
        <v>0</v>
      </c>
      <c r="AP423" s="17"/>
      <c r="AQ423" s="129"/>
      <c r="AR423" s="130">
        <f t="shared" si="220"/>
        <v>0</v>
      </c>
      <c r="AS423" s="134">
        <f t="shared" si="221"/>
        <v>0</v>
      </c>
      <c r="AT423" s="131">
        <f>+IF($I$7="SI",'INPUTS Y LISTAS'!$B$31,0)</f>
        <v>0</v>
      </c>
      <c r="AU423" s="132"/>
      <c r="AV423" s="130">
        <f t="shared" si="222"/>
        <v>0</v>
      </c>
      <c r="AW423" s="134">
        <f t="shared" si="223"/>
        <v>0</v>
      </c>
      <c r="AX423" s="131">
        <f>+IF($I$7="SI",'INPUTS Y LISTAS'!$B$32,0)</f>
        <v>0</v>
      </c>
      <c r="AY423" s="132"/>
      <c r="AZ423" s="130">
        <f t="shared" si="224"/>
        <v>0</v>
      </c>
      <c r="BA423" s="134">
        <f t="shared" si="225"/>
        <v>0</v>
      </c>
      <c r="BB423" s="131">
        <f>+IF($I$7="SI",'INPUTS Y LISTAS'!$B$33,0)</f>
        <v>0</v>
      </c>
      <c r="BC423" s="132"/>
      <c r="BD423" s="130">
        <f t="shared" si="226"/>
        <v>0</v>
      </c>
      <c r="BE423" s="134">
        <f t="shared" si="227"/>
        <v>0</v>
      </c>
      <c r="BF423" s="136">
        <f t="shared" si="228"/>
        <v>0</v>
      </c>
    </row>
    <row r="424" spans="3:58" ht="15.75" outlineLevel="2" x14ac:dyDescent="0.2">
      <c r="C424" s="14">
        <f t="shared" si="229"/>
        <v>410</v>
      </c>
      <c r="D424" s="73"/>
      <c r="E424" s="69"/>
      <c r="F424" s="70"/>
      <c r="G424" s="71"/>
      <c r="H424" s="71"/>
      <c r="I424" s="71"/>
      <c r="J424" s="71"/>
      <c r="K424" s="72"/>
      <c r="L424" s="86"/>
      <c r="M424" s="15" t="str">
        <f>IF(G424="","",IF(L424="SI",G424*(1+'INPUTS Y LISTAS'!$B$15),'Modelo Estadistico'!G424))</f>
        <v/>
      </c>
      <c r="N424" s="15" t="str">
        <f>IF(H424="","",IF(L424="SI",H424*(1+'INPUTS Y LISTAS'!$B$15),'Modelo Estadistico'!H424))</f>
        <v/>
      </c>
      <c r="O424" s="15" t="str">
        <f>IF(I424="","",IF(L424="SI",I424*(1+'INPUTS Y LISTAS'!$B$15),'Modelo Estadistico'!I424))</f>
        <v/>
      </c>
      <c r="P424" s="15" t="str">
        <f>IF(J424="","",IF(L424="SI",J424*(1+'INPUTS Y LISTAS'!$B$15),'Modelo Estadistico'!J424))</f>
        <v/>
      </c>
      <c r="Q424" s="72"/>
      <c r="R424" s="29" t="str">
        <f t="shared" si="204"/>
        <v/>
      </c>
      <c r="S424" s="15" t="str">
        <f t="shared" si="205"/>
        <v/>
      </c>
      <c r="T424" s="15" t="str">
        <f t="shared" si="230"/>
        <v/>
      </c>
      <c r="U424" s="30" t="str">
        <f t="shared" si="231"/>
        <v/>
      </c>
      <c r="V424" s="28" t="str">
        <f t="shared" si="206"/>
        <v/>
      </c>
      <c r="W424" s="16" t="str">
        <f t="shared" si="207"/>
        <v/>
      </c>
      <c r="X424" s="16" t="str">
        <f t="shared" si="208"/>
        <v/>
      </c>
      <c r="Y424" s="16" t="str">
        <f t="shared" si="209"/>
        <v/>
      </c>
      <c r="Z424" s="28" t="str">
        <f t="shared" si="210"/>
        <v/>
      </c>
      <c r="AA424" s="16" t="str">
        <f t="shared" si="211"/>
        <v/>
      </c>
      <c r="AB424" s="16" t="str">
        <f t="shared" si="212"/>
        <v/>
      </c>
      <c r="AC424" s="16" t="str">
        <f>IF(Y424="Incluir Cotización",#REF!,"")</f>
        <v/>
      </c>
      <c r="AD424" s="66" t="str">
        <f t="shared" si="213"/>
        <v/>
      </c>
      <c r="AE424" s="42" t="str">
        <f t="shared" si="214"/>
        <v/>
      </c>
      <c r="AF424" s="42" t="str">
        <f t="shared" si="215"/>
        <v/>
      </c>
      <c r="AG424" s="42" t="str">
        <f t="shared" si="216"/>
        <v/>
      </c>
      <c r="AH424" s="42" t="str">
        <f t="shared" si="217"/>
        <v/>
      </c>
      <c r="AI424" s="42" t="str">
        <f t="shared" si="218"/>
        <v/>
      </c>
      <c r="AJ424" s="65">
        <f t="shared" si="219"/>
        <v>0</v>
      </c>
      <c r="AK424" s="74"/>
      <c r="AL424" s="41">
        <f t="shared" si="232"/>
        <v>0</v>
      </c>
      <c r="AM424" s="39">
        <f t="shared" si="233"/>
        <v>0</v>
      </c>
      <c r="AN424" s="40">
        <f t="shared" si="234"/>
        <v>0</v>
      </c>
      <c r="AO424" s="134">
        <f t="shared" si="235"/>
        <v>0</v>
      </c>
      <c r="AP424" s="17"/>
      <c r="AQ424" s="129"/>
      <c r="AR424" s="130">
        <f t="shared" si="220"/>
        <v>0</v>
      </c>
      <c r="AS424" s="134">
        <f t="shared" si="221"/>
        <v>0</v>
      </c>
      <c r="AT424" s="131">
        <f>+IF($I$7="SI",'INPUTS Y LISTAS'!$B$31,0)</f>
        <v>0</v>
      </c>
      <c r="AU424" s="132"/>
      <c r="AV424" s="130">
        <f t="shared" si="222"/>
        <v>0</v>
      </c>
      <c r="AW424" s="134">
        <f t="shared" si="223"/>
        <v>0</v>
      </c>
      <c r="AX424" s="131">
        <f>+IF($I$7="SI",'INPUTS Y LISTAS'!$B$32,0)</f>
        <v>0</v>
      </c>
      <c r="AY424" s="132"/>
      <c r="AZ424" s="130">
        <f t="shared" si="224"/>
        <v>0</v>
      </c>
      <c r="BA424" s="134">
        <f t="shared" si="225"/>
        <v>0</v>
      </c>
      <c r="BB424" s="131">
        <f>+IF($I$7="SI",'INPUTS Y LISTAS'!$B$33,0)</f>
        <v>0</v>
      </c>
      <c r="BC424" s="132"/>
      <c r="BD424" s="130">
        <f t="shared" si="226"/>
        <v>0</v>
      </c>
      <c r="BE424" s="134">
        <f t="shared" si="227"/>
        <v>0</v>
      </c>
      <c r="BF424" s="136">
        <f t="shared" si="228"/>
        <v>0</v>
      </c>
    </row>
    <row r="425" spans="3:58" ht="15.75" outlineLevel="2" x14ac:dyDescent="0.2">
      <c r="C425" s="14">
        <f t="shared" si="229"/>
        <v>411</v>
      </c>
      <c r="D425" s="73"/>
      <c r="E425" s="69"/>
      <c r="F425" s="70"/>
      <c r="G425" s="71"/>
      <c r="H425" s="71"/>
      <c r="I425" s="71"/>
      <c r="J425" s="71"/>
      <c r="K425" s="72"/>
      <c r="L425" s="86"/>
      <c r="M425" s="15" t="str">
        <f>IF(G425="","",IF(L425="SI",G425*(1+'INPUTS Y LISTAS'!$B$15),'Modelo Estadistico'!G425))</f>
        <v/>
      </c>
      <c r="N425" s="15" t="str">
        <f>IF(H425="","",IF(L425="SI",H425*(1+'INPUTS Y LISTAS'!$B$15),'Modelo Estadistico'!H425))</f>
        <v/>
      </c>
      <c r="O425" s="15" t="str">
        <f>IF(I425="","",IF(L425="SI",I425*(1+'INPUTS Y LISTAS'!$B$15),'Modelo Estadistico'!I425))</f>
        <v/>
      </c>
      <c r="P425" s="15" t="str">
        <f>IF(J425="","",IF(L425="SI",J425*(1+'INPUTS Y LISTAS'!$B$15),'Modelo Estadistico'!J425))</f>
        <v/>
      </c>
      <c r="Q425" s="72"/>
      <c r="R425" s="29" t="str">
        <f t="shared" si="204"/>
        <v/>
      </c>
      <c r="S425" s="15" t="str">
        <f t="shared" si="205"/>
        <v/>
      </c>
      <c r="T425" s="15" t="str">
        <f t="shared" si="230"/>
        <v/>
      </c>
      <c r="U425" s="30" t="str">
        <f t="shared" si="231"/>
        <v/>
      </c>
      <c r="V425" s="28" t="str">
        <f t="shared" si="206"/>
        <v/>
      </c>
      <c r="W425" s="16" t="str">
        <f t="shared" si="207"/>
        <v/>
      </c>
      <c r="X425" s="16" t="str">
        <f t="shared" si="208"/>
        <v/>
      </c>
      <c r="Y425" s="16" t="str">
        <f t="shared" si="209"/>
        <v/>
      </c>
      <c r="Z425" s="28" t="str">
        <f t="shared" si="210"/>
        <v/>
      </c>
      <c r="AA425" s="16" t="str">
        <f t="shared" si="211"/>
        <v/>
      </c>
      <c r="AB425" s="16" t="str">
        <f t="shared" si="212"/>
        <v/>
      </c>
      <c r="AC425" s="16" t="str">
        <f>IF(Y425="Incluir Cotización",#REF!,"")</f>
        <v/>
      </c>
      <c r="AD425" s="66" t="str">
        <f t="shared" si="213"/>
        <v/>
      </c>
      <c r="AE425" s="42" t="str">
        <f t="shared" si="214"/>
        <v/>
      </c>
      <c r="AF425" s="42" t="str">
        <f t="shared" si="215"/>
        <v/>
      </c>
      <c r="AG425" s="42" t="str">
        <f t="shared" si="216"/>
        <v/>
      </c>
      <c r="AH425" s="42" t="str">
        <f t="shared" si="217"/>
        <v/>
      </c>
      <c r="AI425" s="42" t="str">
        <f t="shared" si="218"/>
        <v/>
      </c>
      <c r="AJ425" s="65">
        <f t="shared" si="219"/>
        <v>0</v>
      </c>
      <c r="AK425" s="74"/>
      <c r="AL425" s="41">
        <f t="shared" si="232"/>
        <v>0</v>
      </c>
      <c r="AM425" s="39">
        <f t="shared" si="233"/>
        <v>0</v>
      </c>
      <c r="AN425" s="40">
        <f t="shared" si="234"/>
        <v>0</v>
      </c>
      <c r="AO425" s="134">
        <f t="shared" si="235"/>
        <v>0</v>
      </c>
      <c r="AP425" s="17"/>
      <c r="AQ425" s="129"/>
      <c r="AR425" s="130">
        <f t="shared" si="220"/>
        <v>0</v>
      </c>
      <c r="AS425" s="134">
        <f t="shared" si="221"/>
        <v>0</v>
      </c>
      <c r="AT425" s="131">
        <f>+IF($I$7="SI",'INPUTS Y LISTAS'!$B$31,0)</f>
        <v>0</v>
      </c>
      <c r="AU425" s="132"/>
      <c r="AV425" s="130">
        <f t="shared" si="222"/>
        <v>0</v>
      </c>
      <c r="AW425" s="134">
        <f t="shared" si="223"/>
        <v>0</v>
      </c>
      <c r="AX425" s="131">
        <f>+IF($I$7="SI",'INPUTS Y LISTAS'!$B$32,0)</f>
        <v>0</v>
      </c>
      <c r="AY425" s="132"/>
      <c r="AZ425" s="130">
        <f t="shared" si="224"/>
        <v>0</v>
      </c>
      <c r="BA425" s="134">
        <f t="shared" si="225"/>
        <v>0</v>
      </c>
      <c r="BB425" s="131">
        <f>+IF($I$7="SI",'INPUTS Y LISTAS'!$B$33,0)</f>
        <v>0</v>
      </c>
      <c r="BC425" s="132"/>
      <c r="BD425" s="130">
        <f t="shared" si="226"/>
        <v>0</v>
      </c>
      <c r="BE425" s="134">
        <f t="shared" si="227"/>
        <v>0</v>
      </c>
      <c r="BF425" s="136">
        <f t="shared" si="228"/>
        <v>0</v>
      </c>
    </row>
    <row r="426" spans="3:58" ht="15.75" outlineLevel="2" x14ac:dyDescent="0.2">
      <c r="C426" s="14">
        <f t="shared" si="229"/>
        <v>412</v>
      </c>
      <c r="D426" s="73"/>
      <c r="E426" s="69"/>
      <c r="F426" s="70"/>
      <c r="G426" s="71"/>
      <c r="H426" s="71"/>
      <c r="I426" s="71"/>
      <c r="J426" s="71"/>
      <c r="K426" s="72"/>
      <c r="L426" s="86"/>
      <c r="M426" s="15" t="str">
        <f>IF(G426="","",IF(L426="SI",G426*(1+'INPUTS Y LISTAS'!$B$15),'Modelo Estadistico'!G426))</f>
        <v/>
      </c>
      <c r="N426" s="15" t="str">
        <f>IF(H426="","",IF(L426="SI",H426*(1+'INPUTS Y LISTAS'!$B$15),'Modelo Estadistico'!H426))</f>
        <v/>
      </c>
      <c r="O426" s="15" t="str">
        <f>IF(I426="","",IF(L426="SI",I426*(1+'INPUTS Y LISTAS'!$B$15),'Modelo Estadistico'!I426))</f>
        <v/>
      </c>
      <c r="P426" s="15" t="str">
        <f>IF(J426="","",IF(L426="SI",J426*(1+'INPUTS Y LISTAS'!$B$15),'Modelo Estadistico'!J426))</f>
        <v/>
      </c>
      <c r="Q426" s="72"/>
      <c r="R426" s="29" t="str">
        <f t="shared" si="204"/>
        <v/>
      </c>
      <c r="S426" s="15" t="str">
        <f t="shared" si="205"/>
        <v/>
      </c>
      <c r="T426" s="15" t="str">
        <f t="shared" si="230"/>
        <v/>
      </c>
      <c r="U426" s="30" t="str">
        <f t="shared" si="231"/>
        <v/>
      </c>
      <c r="V426" s="28" t="str">
        <f t="shared" si="206"/>
        <v/>
      </c>
      <c r="W426" s="16" t="str">
        <f t="shared" si="207"/>
        <v/>
      </c>
      <c r="X426" s="16" t="str">
        <f t="shared" si="208"/>
        <v/>
      </c>
      <c r="Y426" s="16" t="str">
        <f t="shared" si="209"/>
        <v/>
      </c>
      <c r="Z426" s="28" t="str">
        <f t="shared" si="210"/>
        <v/>
      </c>
      <c r="AA426" s="16" t="str">
        <f t="shared" si="211"/>
        <v/>
      </c>
      <c r="AB426" s="16" t="str">
        <f t="shared" si="212"/>
        <v/>
      </c>
      <c r="AC426" s="16" t="str">
        <f>IF(Y426="Incluir Cotización",#REF!,"")</f>
        <v/>
      </c>
      <c r="AD426" s="66" t="str">
        <f t="shared" si="213"/>
        <v/>
      </c>
      <c r="AE426" s="42" t="str">
        <f t="shared" si="214"/>
        <v/>
      </c>
      <c r="AF426" s="42" t="str">
        <f t="shared" si="215"/>
        <v/>
      </c>
      <c r="AG426" s="42" t="str">
        <f t="shared" si="216"/>
        <v/>
      </c>
      <c r="AH426" s="42" t="str">
        <f t="shared" si="217"/>
        <v/>
      </c>
      <c r="AI426" s="42" t="str">
        <f t="shared" si="218"/>
        <v/>
      </c>
      <c r="AJ426" s="65">
        <f t="shared" si="219"/>
        <v>0</v>
      </c>
      <c r="AK426" s="74"/>
      <c r="AL426" s="41">
        <f t="shared" si="232"/>
        <v>0</v>
      </c>
      <c r="AM426" s="39">
        <f t="shared" si="233"/>
        <v>0</v>
      </c>
      <c r="AN426" s="40">
        <f t="shared" si="234"/>
        <v>0</v>
      </c>
      <c r="AO426" s="134">
        <f t="shared" si="235"/>
        <v>0</v>
      </c>
      <c r="AP426" s="17"/>
      <c r="AQ426" s="129"/>
      <c r="AR426" s="130">
        <f t="shared" si="220"/>
        <v>0</v>
      </c>
      <c r="AS426" s="134">
        <f t="shared" si="221"/>
        <v>0</v>
      </c>
      <c r="AT426" s="131">
        <f>+IF($I$7="SI",'INPUTS Y LISTAS'!$B$31,0)</f>
        <v>0</v>
      </c>
      <c r="AU426" s="132"/>
      <c r="AV426" s="130">
        <f t="shared" si="222"/>
        <v>0</v>
      </c>
      <c r="AW426" s="134">
        <f t="shared" si="223"/>
        <v>0</v>
      </c>
      <c r="AX426" s="131">
        <f>+IF($I$7="SI",'INPUTS Y LISTAS'!$B$32,0)</f>
        <v>0</v>
      </c>
      <c r="AY426" s="132"/>
      <c r="AZ426" s="130">
        <f t="shared" si="224"/>
        <v>0</v>
      </c>
      <c r="BA426" s="134">
        <f t="shared" si="225"/>
        <v>0</v>
      </c>
      <c r="BB426" s="131">
        <f>+IF($I$7="SI",'INPUTS Y LISTAS'!$B$33,0)</f>
        <v>0</v>
      </c>
      <c r="BC426" s="132"/>
      <c r="BD426" s="130">
        <f t="shared" si="226"/>
        <v>0</v>
      </c>
      <c r="BE426" s="134">
        <f t="shared" si="227"/>
        <v>0</v>
      </c>
      <c r="BF426" s="136">
        <f t="shared" si="228"/>
        <v>0</v>
      </c>
    </row>
    <row r="427" spans="3:58" ht="15.75" outlineLevel="2" x14ac:dyDescent="0.2">
      <c r="C427" s="14">
        <f t="shared" si="229"/>
        <v>413</v>
      </c>
      <c r="D427" s="73"/>
      <c r="E427" s="69"/>
      <c r="F427" s="70"/>
      <c r="G427" s="71"/>
      <c r="H427" s="71"/>
      <c r="I427" s="71"/>
      <c r="J427" s="71"/>
      <c r="K427" s="72"/>
      <c r="L427" s="86"/>
      <c r="M427" s="15" t="str">
        <f>IF(G427="","",IF(L427="SI",G427*(1+'INPUTS Y LISTAS'!$B$15),'Modelo Estadistico'!G427))</f>
        <v/>
      </c>
      <c r="N427" s="15" t="str">
        <f>IF(H427="","",IF(L427="SI",H427*(1+'INPUTS Y LISTAS'!$B$15),'Modelo Estadistico'!H427))</f>
        <v/>
      </c>
      <c r="O427" s="15" t="str">
        <f>IF(I427="","",IF(L427="SI",I427*(1+'INPUTS Y LISTAS'!$B$15),'Modelo Estadistico'!I427))</f>
        <v/>
      </c>
      <c r="P427" s="15" t="str">
        <f>IF(J427="","",IF(L427="SI",J427*(1+'INPUTS Y LISTAS'!$B$15),'Modelo Estadistico'!J427))</f>
        <v/>
      </c>
      <c r="Q427" s="72"/>
      <c r="R427" s="29" t="str">
        <f t="shared" si="204"/>
        <v/>
      </c>
      <c r="S427" s="15" t="str">
        <f t="shared" si="205"/>
        <v/>
      </c>
      <c r="T427" s="15" t="str">
        <f t="shared" si="230"/>
        <v/>
      </c>
      <c r="U427" s="30" t="str">
        <f t="shared" si="231"/>
        <v/>
      </c>
      <c r="V427" s="28" t="str">
        <f t="shared" si="206"/>
        <v/>
      </c>
      <c r="W427" s="16" t="str">
        <f t="shared" si="207"/>
        <v/>
      </c>
      <c r="X427" s="16" t="str">
        <f t="shared" si="208"/>
        <v/>
      </c>
      <c r="Y427" s="16" t="str">
        <f t="shared" si="209"/>
        <v/>
      </c>
      <c r="Z427" s="28" t="str">
        <f t="shared" si="210"/>
        <v/>
      </c>
      <c r="AA427" s="16" t="str">
        <f t="shared" si="211"/>
        <v/>
      </c>
      <c r="AB427" s="16" t="str">
        <f t="shared" si="212"/>
        <v/>
      </c>
      <c r="AC427" s="16" t="str">
        <f>IF(Y427="Incluir Cotización",#REF!,"")</f>
        <v/>
      </c>
      <c r="AD427" s="66" t="str">
        <f t="shared" si="213"/>
        <v/>
      </c>
      <c r="AE427" s="42" t="str">
        <f t="shared" si="214"/>
        <v/>
      </c>
      <c r="AF427" s="42" t="str">
        <f t="shared" si="215"/>
        <v/>
      </c>
      <c r="AG427" s="42" t="str">
        <f t="shared" si="216"/>
        <v/>
      </c>
      <c r="AH427" s="42" t="str">
        <f t="shared" si="217"/>
        <v/>
      </c>
      <c r="AI427" s="42" t="str">
        <f t="shared" si="218"/>
        <v/>
      </c>
      <c r="AJ427" s="65">
        <f t="shared" si="219"/>
        <v>0</v>
      </c>
      <c r="AK427" s="74"/>
      <c r="AL427" s="41">
        <f t="shared" si="232"/>
        <v>0</v>
      </c>
      <c r="AM427" s="39">
        <f t="shared" si="233"/>
        <v>0</v>
      </c>
      <c r="AN427" s="40">
        <f t="shared" si="234"/>
        <v>0</v>
      </c>
      <c r="AO427" s="134">
        <f t="shared" si="235"/>
        <v>0</v>
      </c>
      <c r="AP427" s="17"/>
      <c r="AQ427" s="129"/>
      <c r="AR427" s="130">
        <f t="shared" si="220"/>
        <v>0</v>
      </c>
      <c r="AS427" s="134">
        <f t="shared" si="221"/>
        <v>0</v>
      </c>
      <c r="AT427" s="131">
        <f>+IF($I$7="SI",'INPUTS Y LISTAS'!$B$31,0)</f>
        <v>0</v>
      </c>
      <c r="AU427" s="132"/>
      <c r="AV427" s="130">
        <f t="shared" si="222"/>
        <v>0</v>
      </c>
      <c r="AW427" s="134">
        <f t="shared" si="223"/>
        <v>0</v>
      </c>
      <c r="AX427" s="131">
        <f>+IF($I$7="SI",'INPUTS Y LISTAS'!$B$32,0)</f>
        <v>0</v>
      </c>
      <c r="AY427" s="132"/>
      <c r="AZ427" s="130">
        <f t="shared" si="224"/>
        <v>0</v>
      </c>
      <c r="BA427" s="134">
        <f t="shared" si="225"/>
        <v>0</v>
      </c>
      <c r="BB427" s="131">
        <f>+IF($I$7="SI",'INPUTS Y LISTAS'!$B$33,0)</f>
        <v>0</v>
      </c>
      <c r="BC427" s="132"/>
      <c r="BD427" s="130">
        <f t="shared" si="226"/>
        <v>0</v>
      </c>
      <c r="BE427" s="134">
        <f t="shared" si="227"/>
        <v>0</v>
      </c>
      <c r="BF427" s="136">
        <f t="shared" si="228"/>
        <v>0</v>
      </c>
    </row>
    <row r="428" spans="3:58" ht="15.75" outlineLevel="2" x14ac:dyDescent="0.2">
      <c r="C428" s="14">
        <f t="shared" si="229"/>
        <v>414</v>
      </c>
      <c r="D428" s="73"/>
      <c r="E428" s="69"/>
      <c r="F428" s="70"/>
      <c r="G428" s="71"/>
      <c r="H428" s="71"/>
      <c r="I428" s="71"/>
      <c r="J428" s="71"/>
      <c r="K428" s="72"/>
      <c r="L428" s="86"/>
      <c r="M428" s="15" t="str">
        <f>IF(G428="","",IF(L428="SI",G428*(1+'INPUTS Y LISTAS'!$B$15),'Modelo Estadistico'!G428))</f>
        <v/>
      </c>
      <c r="N428" s="15" t="str">
        <f>IF(H428="","",IF(L428="SI",H428*(1+'INPUTS Y LISTAS'!$B$15),'Modelo Estadistico'!H428))</f>
        <v/>
      </c>
      <c r="O428" s="15" t="str">
        <f>IF(I428="","",IF(L428="SI",I428*(1+'INPUTS Y LISTAS'!$B$15),'Modelo Estadistico'!I428))</f>
        <v/>
      </c>
      <c r="P428" s="15" t="str">
        <f>IF(J428="","",IF(L428="SI",J428*(1+'INPUTS Y LISTAS'!$B$15),'Modelo Estadistico'!J428))</f>
        <v/>
      </c>
      <c r="Q428" s="72"/>
      <c r="R428" s="29" t="str">
        <f t="shared" si="204"/>
        <v/>
      </c>
      <c r="S428" s="15" t="str">
        <f t="shared" si="205"/>
        <v/>
      </c>
      <c r="T428" s="15" t="str">
        <f t="shared" si="230"/>
        <v/>
      </c>
      <c r="U428" s="30" t="str">
        <f t="shared" si="231"/>
        <v/>
      </c>
      <c r="V428" s="28" t="str">
        <f t="shared" si="206"/>
        <v/>
      </c>
      <c r="W428" s="16" t="str">
        <f t="shared" si="207"/>
        <v/>
      </c>
      <c r="X428" s="16" t="str">
        <f t="shared" si="208"/>
        <v/>
      </c>
      <c r="Y428" s="16" t="str">
        <f t="shared" si="209"/>
        <v/>
      </c>
      <c r="Z428" s="28" t="str">
        <f t="shared" si="210"/>
        <v/>
      </c>
      <c r="AA428" s="16" t="str">
        <f t="shared" si="211"/>
        <v/>
      </c>
      <c r="AB428" s="16" t="str">
        <f t="shared" si="212"/>
        <v/>
      </c>
      <c r="AC428" s="16" t="str">
        <f>IF(Y428="Incluir Cotización",#REF!,"")</f>
        <v/>
      </c>
      <c r="AD428" s="66" t="str">
        <f t="shared" si="213"/>
        <v/>
      </c>
      <c r="AE428" s="42" t="str">
        <f t="shared" si="214"/>
        <v/>
      </c>
      <c r="AF428" s="42" t="str">
        <f t="shared" si="215"/>
        <v/>
      </c>
      <c r="AG428" s="42" t="str">
        <f t="shared" si="216"/>
        <v/>
      </c>
      <c r="AH428" s="42" t="str">
        <f t="shared" si="217"/>
        <v/>
      </c>
      <c r="AI428" s="42" t="str">
        <f t="shared" si="218"/>
        <v/>
      </c>
      <c r="AJ428" s="65">
        <f t="shared" si="219"/>
        <v>0</v>
      </c>
      <c r="AK428" s="74"/>
      <c r="AL428" s="41">
        <f t="shared" si="232"/>
        <v>0</v>
      </c>
      <c r="AM428" s="39">
        <f t="shared" si="233"/>
        <v>0</v>
      </c>
      <c r="AN428" s="40">
        <f t="shared" si="234"/>
        <v>0</v>
      </c>
      <c r="AO428" s="134">
        <f t="shared" si="235"/>
        <v>0</v>
      </c>
      <c r="AP428" s="17"/>
      <c r="AQ428" s="129"/>
      <c r="AR428" s="130">
        <f t="shared" si="220"/>
        <v>0</v>
      </c>
      <c r="AS428" s="134">
        <f t="shared" si="221"/>
        <v>0</v>
      </c>
      <c r="AT428" s="131">
        <f>+IF($I$7="SI",'INPUTS Y LISTAS'!$B$31,0)</f>
        <v>0</v>
      </c>
      <c r="AU428" s="132"/>
      <c r="AV428" s="130">
        <f t="shared" si="222"/>
        <v>0</v>
      </c>
      <c r="AW428" s="134">
        <f t="shared" si="223"/>
        <v>0</v>
      </c>
      <c r="AX428" s="131">
        <f>+IF($I$7="SI",'INPUTS Y LISTAS'!$B$32,0)</f>
        <v>0</v>
      </c>
      <c r="AY428" s="132"/>
      <c r="AZ428" s="130">
        <f t="shared" si="224"/>
        <v>0</v>
      </c>
      <c r="BA428" s="134">
        <f t="shared" si="225"/>
        <v>0</v>
      </c>
      <c r="BB428" s="131">
        <f>+IF($I$7="SI",'INPUTS Y LISTAS'!$B$33,0)</f>
        <v>0</v>
      </c>
      <c r="BC428" s="132"/>
      <c r="BD428" s="130">
        <f t="shared" si="226"/>
        <v>0</v>
      </c>
      <c r="BE428" s="134">
        <f t="shared" si="227"/>
        <v>0</v>
      </c>
      <c r="BF428" s="136">
        <f t="shared" si="228"/>
        <v>0</v>
      </c>
    </row>
    <row r="429" spans="3:58" ht="15.75" outlineLevel="2" x14ac:dyDescent="0.2">
      <c r="C429" s="14">
        <f t="shared" si="229"/>
        <v>415</v>
      </c>
      <c r="D429" s="73"/>
      <c r="E429" s="69"/>
      <c r="F429" s="70"/>
      <c r="G429" s="71"/>
      <c r="H429" s="71"/>
      <c r="I429" s="71"/>
      <c r="J429" s="71"/>
      <c r="K429" s="72"/>
      <c r="L429" s="86"/>
      <c r="M429" s="15" t="str">
        <f>IF(G429="","",IF(L429="SI",G429*(1+'INPUTS Y LISTAS'!$B$15),'Modelo Estadistico'!G429))</f>
        <v/>
      </c>
      <c r="N429" s="15" t="str">
        <f>IF(H429="","",IF(L429="SI",H429*(1+'INPUTS Y LISTAS'!$B$15),'Modelo Estadistico'!H429))</f>
        <v/>
      </c>
      <c r="O429" s="15" t="str">
        <f>IF(I429="","",IF(L429="SI",I429*(1+'INPUTS Y LISTAS'!$B$15),'Modelo Estadistico'!I429))</f>
        <v/>
      </c>
      <c r="P429" s="15" t="str">
        <f>IF(J429="","",IF(L429="SI",J429*(1+'INPUTS Y LISTAS'!$B$15),'Modelo Estadistico'!J429))</f>
        <v/>
      </c>
      <c r="Q429" s="72"/>
      <c r="R429" s="29" t="str">
        <f t="shared" si="204"/>
        <v/>
      </c>
      <c r="S429" s="15" t="str">
        <f t="shared" si="205"/>
        <v/>
      </c>
      <c r="T429" s="15" t="str">
        <f t="shared" si="230"/>
        <v/>
      </c>
      <c r="U429" s="30" t="str">
        <f t="shared" si="231"/>
        <v/>
      </c>
      <c r="V429" s="28" t="str">
        <f t="shared" si="206"/>
        <v/>
      </c>
      <c r="W429" s="16" t="str">
        <f t="shared" si="207"/>
        <v/>
      </c>
      <c r="X429" s="16" t="str">
        <f t="shared" si="208"/>
        <v/>
      </c>
      <c r="Y429" s="16" t="str">
        <f t="shared" si="209"/>
        <v/>
      </c>
      <c r="Z429" s="28" t="str">
        <f t="shared" si="210"/>
        <v/>
      </c>
      <c r="AA429" s="16" t="str">
        <f t="shared" si="211"/>
        <v/>
      </c>
      <c r="AB429" s="16" t="str">
        <f t="shared" si="212"/>
        <v/>
      </c>
      <c r="AC429" s="16" t="str">
        <f>IF(Y429="Incluir Cotización",#REF!,"")</f>
        <v/>
      </c>
      <c r="AD429" s="66" t="str">
        <f t="shared" si="213"/>
        <v/>
      </c>
      <c r="AE429" s="42" t="str">
        <f t="shared" si="214"/>
        <v/>
      </c>
      <c r="AF429" s="42" t="str">
        <f t="shared" si="215"/>
        <v/>
      </c>
      <c r="AG429" s="42" t="str">
        <f t="shared" si="216"/>
        <v/>
      </c>
      <c r="AH429" s="42" t="str">
        <f t="shared" si="217"/>
        <v/>
      </c>
      <c r="AI429" s="42" t="str">
        <f t="shared" si="218"/>
        <v/>
      </c>
      <c r="AJ429" s="65">
        <f t="shared" si="219"/>
        <v>0</v>
      </c>
      <c r="AK429" s="74"/>
      <c r="AL429" s="41">
        <f t="shared" si="232"/>
        <v>0</v>
      </c>
      <c r="AM429" s="39">
        <f t="shared" si="233"/>
        <v>0</v>
      </c>
      <c r="AN429" s="40">
        <f t="shared" si="234"/>
        <v>0</v>
      </c>
      <c r="AO429" s="134">
        <f t="shared" si="235"/>
        <v>0</v>
      </c>
      <c r="AP429" s="17"/>
      <c r="AQ429" s="129"/>
      <c r="AR429" s="130">
        <f t="shared" si="220"/>
        <v>0</v>
      </c>
      <c r="AS429" s="134">
        <f t="shared" si="221"/>
        <v>0</v>
      </c>
      <c r="AT429" s="131">
        <f>+IF($I$7="SI",'INPUTS Y LISTAS'!$B$31,0)</f>
        <v>0</v>
      </c>
      <c r="AU429" s="132"/>
      <c r="AV429" s="130">
        <f t="shared" si="222"/>
        <v>0</v>
      </c>
      <c r="AW429" s="134">
        <f t="shared" si="223"/>
        <v>0</v>
      </c>
      <c r="AX429" s="131">
        <f>+IF($I$7="SI",'INPUTS Y LISTAS'!$B$32,0)</f>
        <v>0</v>
      </c>
      <c r="AY429" s="132"/>
      <c r="AZ429" s="130">
        <f t="shared" si="224"/>
        <v>0</v>
      </c>
      <c r="BA429" s="134">
        <f t="shared" si="225"/>
        <v>0</v>
      </c>
      <c r="BB429" s="131">
        <f>+IF($I$7="SI",'INPUTS Y LISTAS'!$B$33,0)</f>
        <v>0</v>
      </c>
      <c r="BC429" s="132"/>
      <c r="BD429" s="130">
        <f t="shared" si="226"/>
        <v>0</v>
      </c>
      <c r="BE429" s="134">
        <f t="shared" si="227"/>
        <v>0</v>
      </c>
      <c r="BF429" s="136">
        <f t="shared" si="228"/>
        <v>0</v>
      </c>
    </row>
    <row r="430" spans="3:58" ht="15.75" outlineLevel="2" x14ac:dyDescent="0.2">
      <c r="C430" s="14">
        <f t="shared" si="229"/>
        <v>416</v>
      </c>
      <c r="D430" s="73"/>
      <c r="E430" s="69"/>
      <c r="F430" s="70"/>
      <c r="G430" s="71"/>
      <c r="H430" s="71"/>
      <c r="I430" s="71"/>
      <c r="J430" s="71"/>
      <c r="K430" s="72"/>
      <c r="L430" s="86"/>
      <c r="M430" s="15" t="str">
        <f>IF(G430="","",IF(L430="SI",G430*(1+'INPUTS Y LISTAS'!$B$15),'Modelo Estadistico'!G430))</f>
        <v/>
      </c>
      <c r="N430" s="15" t="str">
        <f>IF(H430="","",IF(L430="SI",H430*(1+'INPUTS Y LISTAS'!$B$15),'Modelo Estadistico'!H430))</f>
        <v/>
      </c>
      <c r="O430" s="15" t="str">
        <f>IF(I430="","",IF(L430="SI",I430*(1+'INPUTS Y LISTAS'!$B$15),'Modelo Estadistico'!I430))</f>
        <v/>
      </c>
      <c r="P430" s="15" t="str">
        <f>IF(J430="","",IF(L430="SI",J430*(1+'INPUTS Y LISTAS'!$B$15),'Modelo Estadistico'!J430))</f>
        <v/>
      </c>
      <c r="Q430" s="72"/>
      <c r="R430" s="29" t="str">
        <f t="shared" si="204"/>
        <v/>
      </c>
      <c r="S430" s="15" t="str">
        <f t="shared" si="205"/>
        <v/>
      </c>
      <c r="T430" s="15" t="str">
        <f t="shared" si="230"/>
        <v/>
      </c>
      <c r="U430" s="30" t="str">
        <f t="shared" si="231"/>
        <v/>
      </c>
      <c r="V430" s="28" t="str">
        <f t="shared" si="206"/>
        <v/>
      </c>
      <c r="W430" s="16" t="str">
        <f t="shared" si="207"/>
        <v/>
      </c>
      <c r="X430" s="16" t="str">
        <f t="shared" si="208"/>
        <v/>
      </c>
      <c r="Y430" s="16" t="str">
        <f t="shared" si="209"/>
        <v/>
      </c>
      <c r="Z430" s="28" t="str">
        <f t="shared" si="210"/>
        <v/>
      </c>
      <c r="AA430" s="16" t="str">
        <f t="shared" si="211"/>
        <v/>
      </c>
      <c r="AB430" s="16" t="str">
        <f t="shared" si="212"/>
        <v/>
      </c>
      <c r="AC430" s="16" t="str">
        <f>IF(Y430="Incluir Cotización",#REF!,"")</f>
        <v/>
      </c>
      <c r="AD430" s="66" t="str">
        <f t="shared" si="213"/>
        <v/>
      </c>
      <c r="AE430" s="42" t="str">
        <f t="shared" si="214"/>
        <v/>
      </c>
      <c r="AF430" s="42" t="str">
        <f t="shared" si="215"/>
        <v/>
      </c>
      <c r="AG430" s="42" t="str">
        <f t="shared" si="216"/>
        <v/>
      </c>
      <c r="AH430" s="42" t="str">
        <f t="shared" si="217"/>
        <v/>
      </c>
      <c r="AI430" s="42" t="str">
        <f t="shared" si="218"/>
        <v/>
      </c>
      <c r="AJ430" s="65">
        <f t="shared" si="219"/>
        <v>0</v>
      </c>
      <c r="AK430" s="74"/>
      <c r="AL430" s="41">
        <f t="shared" si="232"/>
        <v>0</v>
      </c>
      <c r="AM430" s="39">
        <f t="shared" si="233"/>
        <v>0</v>
      </c>
      <c r="AN430" s="40">
        <f t="shared" si="234"/>
        <v>0</v>
      </c>
      <c r="AO430" s="134">
        <f t="shared" si="235"/>
        <v>0</v>
      </c>
      <c r="AP430" s="17"/>
      <c r="AQ430" s="129"/>
      <c r="AR430" s="130">
        <f t="shared" si="220"/>
        <v>0</v>
      </c>
      <c r="AS430" s="134">
        <f t="shared" si="221"/>
        <v>0</v>
      </c>
      <c r="AT430" s="131">
        <f>+IF($I$7="SI",'INPUTS Y LISTAS'!$B$31,0)</f>
        <v>0</v>
      </c>
      <c r="AU430" s="132"/>
      <c r="AV430" s="130">
        <f t="shared" si="222"/>
        <v>0</v>
      </c>
      <c r="AW430" s="134">
        <f t="shared" si="223"/>
        <v>0</v>
      </c>
      <c r="AX430" s="131">
        <f>+IF($I$7="SI",'INPUTS Y LISTAS'!$B$32,0)</f>
        <v>0</v>
      </c>
      <c r="AY430" s="132"/>
      <c r="AZ430" s="130">
        <f t="shared" si="224"/>
        <v>0</v>
      </c>
      <c r="BA430" s="134">
        <f t="shared" si="225"/>
        <v>0</v>
      </c>
      <c r="BB430" s="131">
        <f>+IF($I$7="SI",'INPUTS Y LISTAS'!$B$33,0)</f>
        <v>0</v>
      </c>
      <c r="BC430" s="132"/>
      <c r="BD430" s="130">
        <f t="shared" si="226"/>
        <v>0</v>
      </c>
      <c r="BE430" s="134">
        <f t="shared" si="227"/>
        <v>0</v>
      </c>
      <c r="BF430" s="136">
        <f t="shared" si="228"/>
        <v>0</v>
      </c>
    </row>
    <row r="431" spans="3:58" ht="15.75" outlineLevel="2" x14ac:dyDescent="0.2">
      <c r="C431" s="14">
        <f t="shared" si="229"/>
        <v>417</v>
      </c>
      <c r="D431" s="73"/>
      <c r="E431" s="69"/>
      <c r="F431" s="70"/>
      <c r="G431" s="71"/>
      <c r="H431" s="71"/>
      <c r="I431" s="71"/>
      <c r="J431" s="71"/>
      <c r="K431" s="72"/>
      <c r="L431" s="86"/>
      <c r="M431" s="15" t="str">
        <f>IF(G431="","",IF(L431="SI",G431*(1+'INPUTS Y LISTAS'!$B$15),'Modelo Estadistico'!G431))</f>
        <v/>
      </c>
      <c r="N431" s="15" t="str">
        <f>IF(H431="","",IF(L431="SI",H431*(1+'INPUTS Y LISTAS'!$B$15),'Modelo Estadistico'!H431))</f>
        <v/>
      </c>
      <c r="O431" s="15" t="str">
        <f>IF(I431="","",IF(L431="SI",I431*(1+'INPUTS Y LISTAS'!$B$15),'Modelo Estadistico'!I431))</f>
        <v/>
      </c>
      <c r="P431" s="15" t="str">
        <f>IF(J431="","",IF(L431="SI",J431*(1+'INPUTS Y LISTAS'!$B$15),'Modelo Estadistico'!J431))</f>
        <v/>
      </c>
      <c r="Q431" s="72"/>
      <c r="R431" s="29" t="str">
        <f t="shared" si="204"/>
        <v/>
      </c>
      <c r="S431" s="15" t="str">
        <f t="shared" si="205"/>
        <v/>
      </c>
      <c r="T431" s="15" t="str">
        <f t="shared" si="230"/>
        <v/>
      </c>
      <c r="U431" s="30" t="str">
        <f t="shared" si="231"/>
        <v/>
      </c>
      <c r="V431" s="28" t="str">
        <f t="shared" si="206"/>
        <v/>
      </c>
      <c r="W431" s="16" t="str">
        <f t="shared" si="207"/>
        <v/>
      </c>
      <c r="X431" s="16" t="str">
        <f t="shared" si="208"/>
        <v/>
      </c>
      <c r="Y431" s="16" t="str">
        <f t="shared" si="209"/>
        <v/>
      </c>
      <c r="Z431" s="28" t="str">
        <f t="shared" si="210"/>
        <v/>
      </c>
      <c r="AA431" s="16" t="str">
        <f t="shared" si="211"/>
        <v/>
      </c>
      <c r="AB431" s="16" t="str">
        <f t="shared" si="212"/>
        <v/>
      </c>
      <c r="AC431" s="16" t="str">
        <f>IF(Y431="Incluir Cotización",#REF!,"")</f>
        <v/>
      </c>
      <c r="AD431" s="66" t="str">
        <f t="shared" si="213"/>
        <v/>
      </c>
      <c r="AE431" s="42" t="str">
        <f t="shared" si="214"/>
        <v/>
      </c>
      <c r="AF431" s="42" t="str">
        <f t="shared" si="215"/>
        <v/>
      </c>
      <c r="AG431" s="42" t="str">
        <f t="shared" si="216"/>
        <v/>
      </c>
      <c r="AH431" s="42" t="str">
        <f t="shared" si="217"/>
        <v/>
      </c>
      <c r="AI431" s="42" t="str">
        <f t="shared" si="218"/>
        <v/>
      </c>
      <c r="AJ431" s="65">
        <f t="shared" si="219"/>
        <v>0</v>
      </c>
      <c r="AK431" s="74"/>
      <c r="AL431" s="41">
        <f t="shared" si="232"/>
        <v>0</v>
      </c>
      <c r="AM431" s="39">
        <f t="shared" si="233"/>
        <v>0</v>
      </c>
      <c r="AN431" s="40">
        <f t="shared" si="234"/>
        <v>0</v>
      </c>
      <c r="AO431" s="134">
        <f t="shared" si="235"/>
        <v>0</v>
      </c>
      <c r="AP431" s="17"/>
      <c r="AQ431" s="129"/>
      <c r="AR431" s="130">
        <f t="shared" si="220"/>
        <v>0</v>
      </c>
      <c r="AS431" s="134">
        <f t="shared" si="221"/>
        <v>0</v>
      </c>
      <c r="AT431" s="131">
        <f>+IF($I$7="SI",'INPUTS Y LISTAS'!$B$31,0)</f>
        <v>0</v>
      </c>
      <c r="AU431" s="132"/>
      <c r="AV431" s="130">
        <f t="shared" si="222"/>
        <v>0</v>
      </c>
      <c r="AW431" s="134">
        <f t="shared" si="223"/>
        <v>0</v>
      </c>
      <c r="AX431" s="131">
        <f>+IF($I$7="SI",'INPUTS Y LISTAS'!$B$32,0)</f>
        <v>0</v>
      </c>
      <c r="AY431" s="132"/>
      <c r="AZ431" s="130">
        <f t="shared" si="224"/>
        <v>0</v>
      </c>
      <c r="BA431" s="134">
        <f t="shared" si="225"/>
        <v>0</v>
      </c>
      <c r="BB431" s="131">
        <f>+IF($I$7="SI",'INPUTS Y LISTAS'!$B$33,0)</f>
        <v>0</v>
      </c>
      <c r="BC431" s="132"/>
      <c r="BD431" s="130">
        <f t="shared" si="226"/>
        <v>0</v>
      </c>
      <c r="BE431" s="134">
        <f t="shared" si="227"/>
        <v>0</v>
      </c>
      <c r="BF431" s="136">
        <f t="shared" si="228"/>
        <v>0</v>
      </c>
    </row>
    <row r="432" spans="3:58" ht="15.75" outlineLevel="2" x14ac:dyDescent="0.2">
      <c r="C432" s="14">
        <f t="shared" si="229"/>
        <v>418</v>
      </c>
      <c r="D432" s="73"/>
      <c r="E432" s="69"/>
      <c r="F432" s="70"/>
      <c r="G432" s="71"/>
      <c r="H432" s="71"/>
      <c r="I432" s="71"/>
      <c r="J432" s="71"/>
      <c r="K432" s="72"/>
      <c r="L432" s="86"/>
      <c r="M432" s="15" t="str">
        <f>IF(G432="","",IF(L432="SI",G432*(1+'INPUTS Y LISTAS'!$B$15),'Modelo Estadistico'!G432))</f>
        <v/>
      </c>
      <c r="N432" s="15" t="str">
        <f>IF(H432="","",IF(L432="SI",H432*(1+'INPUTS Y LISTAS'!$B$15),'Modelo Estadistico'!H432))</f>
        <v/>
      </c>
      <c r="O432" s="15" t="str">
        <f>IF(I432="","",IF(L432="SI",I432*(1+'INPUTS Y LISTAS'!$B$15),'Modelo Estadistico'!I432))</f>
        <v/>
      </c>
      <c r="P432" s="15" t="str">
        <f>IF(J432="","",IF(L432="SI",J432*(1+'INPUTS Y LISTAS'!$B$15),'Modelo Estadistico'!J432))</f>
        <v/>
      </c>
      <c r="Q432" s="72"/>
      <c r="R432" s="29" t="str">
        <f t="shared" si="204"/>
        <v/>
      </c>
      <c r="S432" s="15" t="str">
        <f t="shared" si="205"/>
        <v/>
      </c>
      <c r="T432" s="15" t="str">
        <f t="shared" si="230"/>
        <v/>
      </c>
      <c r="U432" s="30" t="str">
        <f t="shared" si="231"/>
        <v/>
      </c>
      <c r="V432" s="28" t="str">
        <f t="shared" si="206"/>
        <v/>
      </c>
      <c r="W432" s="16" t="str">
        <f t="shared" si="207"/>
        <v/>
      </c>
      <c r="X432" s="16" t="str">
        <f t="shared" si="208"/>
        <v/>
      </c>
      <c r="Y432" s="16" t="str">
        <f t="shared" si="209"/>
        <v/>
      </c>
      <c r="Z432" s="28" t="str">
        <f t="shared" si="210"/>
        <v/>
      </c>
      <c r="AA432" s="16" t="str">
        <f t="shared" si="211"/>
        <v/>
      </c>
      <c r="AB432" s="16" t="str">
        <f t="shared" si="212"/>
        <v/>
      </c>
      <c r="AC432" s="16" t="str">
        <f>IF(Y432="Incluir Cotización",#REF!,"")</f>
        <v/>
      </c>
      <c r="AD432" s="66" t="str">
        <f t="shared" si="213"/>
        <v/>
      </c>
      <c r="AE432" s="42" t="str">
        <f t="shared" si="214"/>
        <v/>
      </c>
      <c r="AF432" s="42" t="str">
        <f t="shared" si="215"/>
        <v/>
      </c>
      <c r="AG432" s="42" t="str">
        <f t="shared" si="216"/>
        <v/>
      </c>
      <c r="AH432" s="42" t="str">
        <f t="shared" si="217"/>
        <v/>
      </c>
      <c r="AI432" s="42" t="str">
        <f t="shared" si="218"/>
        <v/>
      </c>
      <c r="AJ432" s="65">
        <f t="shared" si="219"/>
        <v>0</v>
      </c>
      <c r="AK432" s="74"/>
      <c r="AL432" s="41">
        <f t="shared" si="232"/>
        <v>0</v>
      </c>
      <c r="AM432" s="39">
        <f t="shared" si="233"/>
        <v>0</v>
      </c>
      <c r="AN432" s="40">
        <f t="shared" si="234"/>
        <v>0</v>
      </c>
      <c r="AO432" s="134">
        <f t="shared" si="235"/>
        <v>0</v>
      </c>
      <c r="AP432" s="17"/>
      <c r="AQ432" s="129"/>
      <c r="AR432" s="130">
        <f t="shared" si="220"/>
        <v>0</v>
      </c>
      <c r="AS432" s="134">
        <f t="shared" si="221"/>
        <v>0</v>
      </c>
      <c r="AT432" s="131">
        <f>+IF($I$7="SI",'INPUTS Y LISTAS'!$B$31,0)</f>
        <v>0</v>
      </c>
      <c r="AU432" s="132"/>
      <c r="AV432" s="130">
        <f t="shared" si="222"/>
        <v>0</v>
      </c>
      <c r="AW432" s="134">
        <f t="shared" si="223"/>
        <v>0</v>
      </c>
      <c r="AX432" s="131">
        <f>+IF($I$7="SI",'INPUTS Y LISTAS'!$B$32,0)</f>
        <v>0</v>
      </c>
      <c r="AY432" s="132"/>
      <c r="AZ432" s="130">
        <f t="shared" si="224"/>
        <v>0</v>
      </c>
      <c r="BA432" s="134">
        <f t="shared" si="225"/>
        <v>0</v>
      </c>
      <c r="BB432" s="131">
        <f>+IF($I$7="SI",'INPUTS Y LISTAS'!$B$33,0)</f>
        <v>0</v>
      </c>
      <c r="BC432" s="132"/>
      <c r="BD432" s="130">
        <f t="shared" si="226"/>
        <v>0</v>
      </c>
      <c r="BE432" s="134">
        <f t="shared" si="227"/>
        <v>0</v>
      </c>
      <c r="BF432" s="136">
        <f t="shared" si="228"/>
        <v>0</v>
      </c>
    </row>
    <row r="433" spans="3:58" ht="15.75" outlineLevel="2" x14ac:dyDescent="0.2">
      <c r="C433" s="14">
        <f t="shared" si="229"/>
        <v>419</v>
      </c>
      <c r="D433" s="73"/>
      <c r="E433" s="69"/>
      <c r="F433" s="70"/>
      <c r="G433" s="71"/>
      <c r="H433" s="71"/>
      <c r="I433" s="71"/>
      <c r="J433" s="71"/>
      <c r="K433" s="72"/>
      <c r="L433" s="86"/>
      <c r="M433" s="15" t="str">
        <f>IF(G433="","",IF(L433="SI",G433*(1+'INPUTS Y LISTAS'!$B$15),'Modelo Estadistico'!G433))</f>
        <v/>
      </c>
      <c r="N433" s="15" t="str">
        <f>IF(H433="","",IF(L433="SI",H433*(1+'INPUTS Y LISTAS'!$B$15),'Modelo Estadistico'!H433))</f>
        <v/>
      </c>
      <c r="O433" s="15" t="str">
        <f>IF(I433="","",IF(L433="SI",I433*(1+'INPUTS Y LISTAS'!$B$15),'Modelo Estadistico'!I433))</f>
        <v/>
      </c>
      <c r="P433" s="15" t="str">
        <f>IF(J433="","",IF(L433="SI",J433*(1+'INPUTS Y LISTAS'!$B$15),'Modelo Estadistico'!J433))</f>
        <v/>
      </c>
      <c r="Q433" s="72"/>
      <c r="R433" s="29" t="str">
        <f t="shared" si="204"/>
        <v/>
      </c>
      <c r="S433" s="15" t="str">
        <f t="shared" si="205"/>
        <v/>
      </c>
      <c r="T433" s="15" t="str">
        <f t="shared" si="230"/>
        <v/>
      </c>
      <c r="U433" s="30" t="str">
        <f t="shared" si="231"/>
        <v/>
      </c>
      <c r="V433" s="28" t="str">
        <f t="shared" si="206"/>
        <v/>
      </c>
      <c r="W433" s="16" t="str">
        <f t="shared" si="207"/>
        <v/>
      </c>
      <c r="X433" s="16" t="str">
        <f t="shared" si="208"/>
        <v/>
      </c>
      <c r="Y433" s="16" t="str">
        <f t="shared" si="209"/>
        <v/>
      </c>
      <c r="Z433" s="28" t="str">
        <f t="shared" si="210"/>
        <v/>
      </c>
      <c r="AA433" s="16" t="str">
        <f t="shared" si="211"/>
        <v/>
      </c>
      <c r="AB433" s="16" t="str">
        <f t="shared" si="212"/>
        <v/>
      </c>
      <c r="AC433" s="16" t="str">
        <f>IF(Y433="Incluir Cotización",#REF!,"")</f>
        <v/>
      </c>
      <c r="AD433" s="66" t="str">
        <f t="shared" si="213"/>
        <v/>
      </c>
      <c r="AE433" s="42" t="str">
        <f t="shared" si="214"/>
        <v/>
      </c>
      <c r="AF433" s="42" t="str">
        <f t="shared" si="215"/>
        <v/>
      </c>
      <c r="AG433" s="42" t="str">
        <f t="shared" si="216"/>
        <v/>
      </c>
      <c r="AH433" s="42" t="str">
        <f t="shared" si="217"/>
        <v/>
      </c>
      <c r="AI433" s="42" t="str">
        <f t="shared" si="218"/>
        <v/>
      </c>
      <c r="AJ433" s="65">
        <f t="shared" si="219"/>
        <v>0</v>
      </c>
      <c r="AK433" s="74"/>
      <c r="AL433" s="41">
        <f t="shared" si="232"/>
        <v>0</v>
      </c>
      <c r="AM433" s="39">
        <f t="shared" si="233"/>
        <v>0</v>
      </c>
      <c r="AN433" s="40">
        <f t="shared" si="234"/>
        <v>0</v>
      </c>
      <c r="AO433" s="134">
        <f t="shared" si="235"/>
        <v>0</v>
      </c>
      <c r="AP433" s="17"/>
      <c r="AQ433" s="129"/>
      <c r="AR433" s="130">
        <f t="shared" si="220"/>
        <v>0</v>
      </c>
      <c r="AS433" s="134">
        <f t="shared" si="221"/>
        <v>0</v>
      </c>
      <c r="AT433" s="131">
        <f>+IF($I$7="SI",'INPUTS Y LISTAS'!$B$31,0)</f>
        <v>0</v>
      </c>
      <c r="AU433" s="132"/>
      <c r="AV433" s="130">
        <f t="shared" si="222"/>
        <v>0</v>
      </c>
      <c r="AW433" s="134">
        <f t="shared" si="223"/>
        <v>0</v>
      </c>
      <c r="AX433" s="131">
        <f>+IF($I$7="SI",'INPUTS Y LISTAS'!$B$32,0)</f>
        <v>0</v>
      </c>
      <c r="AY433" s="132"/>
      <c r="AZ433" s="130">
        <f t="shared" si="224"/>
        <v>0</v>
      </c>
      <c r="BA433" s="134">
        <f t="shared" si="225"/>
        <v>0</v>
      </c>
      <c r="BB433" s="131">
        <f>+IF($I$7="SI",'INPUTS Y LISTAS'!$B$33,0)</f>
        <v>0</v>
      </c>
      <c r="BC433" s="132"/>
      <c r="BD433" s="130">
        <f t="shared" si="226"/>
        <v>0</v>
      </c>
      <c r="BE433" s="134">
        <f t="shared" si="227"/>
        <v>0</v>
      </c>
      <c r="BF433" s="136">
        <f t="shared" si="228"/>
        <v>0</v>
      </c>
    </row>
    <row r="434" spans="3:58" ht="15.75" outlineLevel="2" x14ac:dyDescent="0.2">
      <c r="C434" s="14">
        <f t="shared" si="229"/>
        <v>420</v>
      </c>
      <c r="D434" s="73"/>
      <c r="E434" s="69"/>
      <c r="F434" s="70"/>
      <c r="G434" s="71"/>
      <c r="H434" s="71"/>
      <c r="I434" s="71"/>
      <c r="J434" s="71"/>
      <c r="K434" s="72"/>
      <c r="L434" s="86"/>
      <c r="M434" s="15" t="str">
        <f>IF(G434="","",IF(L434="SI",G434*(1+'INPUTS Y LISTAS'!$B$15),'Modelo Estadistico'!G434))</f>
        <v/>
      </c>
      <c r="N434" s="15" t="str">
        <f>IF(H434="","",IF(L434="SI",H434*(1+'INPUTS Y LISTAS'!$B$15),'Modelo Estadistico'!H434))</f>
        <v/>
      </c>
      <c r="O434" s="15" t="str">
        <f>IF(I434="","",IF(L434="SI",I434*(1+'INPUTS Y LISTAS'!$B$15),'Modelo Estadistico'!I434))</f>
        <v/>
      </c>
      <c r="P434" s="15" t="str">
        <f>IF(J434="","",IF(L434="SI",J434*(1+'INPUTS Y LISTAS'!$B$15),'Modelo Estadistico'!J434))</f>
        <v/>
      </c>
      <c r="Q434" s="72"/>
      <c r="R434" s="29" t="str">
        <f t="shared" si="204"/>
        <v/>
      </c>
      <c r="S434" s="15" t="str">
        <f t="shared" si="205"/>
        <v/>
      </c>
      <c r="T434" s="15" t="str">
        <f t="shared" si="230"/>
        <v/>
      </c>
      <c r="U434" s="30" t="str">
        <f t="shared" si="231"/>
        <v/>
      </c>
      <c r="V434" s="28" t="str">
        <f t="shared" si="206"/>
        <v/>
      </c>
      <c r="W434" s="16" t="str">
        <f t="shared" si="207"/>
        <v/>
      </c>
      <c r="X434" s="16" t="str">
        <f t="shared" si="208"/>
        <v/>
      </c>
      <c r="Y434" s="16" t="str">
        <f t="shared" si="209"/>
        <v/>
      </c>
      <c r="Z434" s="28" t="str">
        <f t="shared" si="210"/>
        <v/>
      </c>
      <c r="AA434" s="16" t="str">
        <f t="shared" si="211"/>
        <v/>
      </c>
      <c r="AB434" s="16" t="str">
        <f t="shared" si="212"/>
        <v/>
      </c>
      <c r="AC434" s="16" t="str">
        <f>IF(Y434="Incluir Cotización",#REF!,"")</f>
        <v/>
      </c>
      <c r="AD434" s="66" t="str">
        <f t="shared" si="213"/>
        <v/>
      </c>
      <c r="AE434" s="42" t="str">
        <f t="shared" si="214"/>
        <v/>
      </c>
      <c r="AF434" s="42" t="str">
        <f t="shared" si="215"/>
        <v/>
      </c>
      <c r="AG434" s="42" t="str">
        <f t="shared" si="216"/>
        <v/>
      </c>
      <c r="AH434" s="42" t="str">
        <f t="shared" si="217"/>
        <v/>
      </c>
      <c r="AI434" s="42" t="str">
        <f t="shared" si="218"/>
        <v/>
      </c>
      <c r="AJ434" s="65">
        <f t="shared" si="219"/>
        <v>0</v>
      </c>
      <c r="AK434" s="74"/>
      <c r="AL434" s="41">
        <f t="shared" si="232"/>
        <v>0</v>
      </c>
      <c r="AM434" s="39">
        <f t="shared" si="233"/>
        <v>0</v>
      </c>
      <c r="AN434" s="40">
        <f t="shared" si="234"/>
        <v>0</v>
      </c>
      <c r="AO434" s="134">
        <f t="shared" si="235"/>
        <v>0</v>
      </c>
      <c r="AP434" s="17"/>
      <c r="AQ434" s="129"/>
      <c r="AR434" s="130">
        <f t="shared" si="220"/>
        <v>0</v>
      </c>
      <c r="AS434" s="134">
        <f t="shared" si="221"/>
        <v>0</v>
      </c>
      <c r="AT434" s="131">
        <f>+IF($I$7="SI",'INPUTS Y LISTAS'!$B$31,0)</f>
        <v>0</v>
      </c>
      <c r="AU434" s="132"/>
      <c r="AV434" s="130">
        <f t="shared" si="222"/>
        <v>0</v>
      </c>
      <c r="AW434" s="134">
        <f t="shared" si="223"/>
        <v>0</v>
      </c>
      <c r="AX434" s="131">
        <f>+IF($I$7="SI",'INPUTS Y LISTAS'!$B$32,0)</f>
        <v>0</v>
      </c>
      <c r="AY434" s="132"/>
      <c r="AZ434" s="130">
        <f t="shared" si="224"/>
        <v>0</v>
      </c>
      <c r="BA434" s="134">
        <f t="shared" si="225"/>
        <v>0</v>
      </c>
      <c r="BB434" s="131">
        <f>+IF($I$7="SI",'INPUTS Y LISTAS'!$B$33,0)</f>
        <v>0</v>
      </c>
      <c r="BC434" s="132"/>
      <c r="BD434" s="130">
        <f t="shared" si="226"/>
        <v>0</v>
      </c>
      <c r="BE434" s="134">
        <f t="shared" si="227"/>
        <v>0</v>
      </c>
      <c r="BF434" s="136">
        <f t="shared" si="228"/>
        <v>0</v>
      </c>
    </row>
    <row r="435" spans="3:58" ht="15.75" outlineLevel="2" x14ac:dyDescent="0.2">
      <c r="C435" s="14">
        <f t="shared" si="229"/>
        <v>421</v>
      </c>
      <c r="D435" s="73"/>
      <c r="E435" s="69"/>
      <c r="F435" s="70"/>
      <c r="G435" s="71"/>
      <c r="H435" s="71"/>
      <c r="I435" s="71"/>
      <c r="J435" s="71"/>
      <c r="K435" s="72"/>
      <c r="L435" s="86"/>
      <c r="M435" s="15" t="str">
        <f>IF(G435="","",IF(L435="SI",G435*(1+'INPUTS Y LISTAS'!$B$15),'Modelo Estadistico'!G435))</f>
        <v/>
      </c>
      <c r="N435" s="15" t="str">
        <f>IF(H435="","",IF(L435="SI",H435*(1+'INPUTS Y LISTAS'!$B$15),'Modelo Estadistico'!H435))</f>
        <v/>
      </c>
      <c r="O435" s="15" t="str">
        <f>IF(I435="","",IF(L435="SI",I435*(1+'INPUTS Y LISTAS'!$B$15),'Modelo Estadistico'!I435))</f>
        <v/>
      </c>
      <c r="P435" s="15" t="str">
        <f>IF(J435="","",IF(L435="SI",J435*(1+'INPUTS Y LISTAS'!$B$15),'Modelo Estadistico'!J435))</f>
        <v/>
      </c>
      <c r="Q435" s="72"/>
      <c r="R435" s="29" t="str">
        <f t="shared" si="204"/>
        <v/>
      </c>
      <c r="S435" s="15" t="str">
        <f t="shared" si="205"/>
        <v/>
      </c>
      <c r="T435" s="15" t="str">
        <f t="shared" si="230"/>
        <v/>
      </c>
      <c r="U435" s="30" t="str">
        <f t="shared" si="231"/>
        <v/>
      </c>
      <c r="V435" s="28" t="str">
        <f t="shared" si="206"/>
        <v/>
      </c>
      <c r="W435" s="16" t="str">
        <f t="shared" si="207"/>
        <v/>
      </c>
      <c r="X435" s="16" t="str">
        <f t="shared" si="208"/>
        <v/>
      </c>
      <c r="Y435" s="16" t="str">
        <f t="shared" si="209"/>
        <v/>
      </c>
      <c r="Z435" s="28" t="str">
        <f t="shared" si="210"/>
        <v/>
      </c>
      <c r="AA435" s="16" t="str">
        <f t="shared" si="211"/>
        <v/>
      </c>
      <c r="AB435" s="16" t="str">
        <f t="shared" si="212"/>
        <v/>
      </c>
      <c r="AC435" s="16" t="str">
        <f>IF(Y435="Incluir Cotización",#REF!,"")</f>
        <v/>
      </c>
      <c r="AD435" s="66" t="str">
        <f t="shared" si="213"/>
        <v/>
      </c>
      <c r="AE435" s="42" t="str">
        <f t="shared" si="214"/>
        <v/>
      </c>
      <c r="AF435" s="42" t="str">
        <f t="shared" si="215"/>
        <v/>
      </c>
      <c r="AG435" s="42" t="str">
        <f t="shared" si="216"/>
        <v/>
      </c>
      <c r="AH435" s="42" t="str">
        <f t="shared" si="217"/>
        <v/>
      </c>
      <c r="AI435" s="42" t="str">
        <f t="shared" si="218"/>
        <v/>
      </c>
      <c r="AJ435" s="65">
        <f t="shared" si="219"/>
        <v>0</v>
      </c>
      <c r="AK435" s="74"/>
      <c r="AL435" s="41">
        <f t="shared" si="232"/>
        <v>0</v>
      </c>
      <c r="AM435" s="39">
        <f t="shared" si="233"/>
        <v>0</v>
      </c>
      <c r="AN435" s="40">
        <f t="shared" si="234"/>
        <v>0</v>
      </c>
      <c r="AO435" s="134">
        <f t="shared" si="235"/>
        <v>0</v>
      </c>
      <c r="AP435" s="17"/>
      <c r="AQ435" s="129"/>
      <c r="AR435" s="130">
        <f t="shared" si="220"/>
        <v>0</v>
      </c>
      <c r="AS435" s="134">
        <f t="shared" si="221"/>
        <v>0</v>
      </c>
      <c r="AT435" s="131">
        <f>+IF($I$7="SI",'INPUTS Y LISTAS'!$B$31,0)</f>
        <v>0</v>
      </c>
      <c r="AU435" s="132"/>
      <c r="AV435" s="130">
        <f t="shared" si="222"/>
        <v>0</v>
      </c>
      <c r="AW435" s="134">
        <f t="shared" si="223"/>
        <v>0</v>
      </c>
      <c r="AX435" s="131">
        <f>+IF($I$7="SI",'INPUTS Y LISTAS'!$B$32,0)</f>
        <v>0</v>
      </c>
      <c r="AY435" s="132"/>
      <c r="AZ435" s="130">
        <f t="shared" si="224"/>
        <v>0</v>
      </c>
      <c r="BA435" s="134">
        <f t="shared" si="225"/>
        <v>0</v>
      </c>
      <c r="BB435" s="131">
        <f>+IF($I$7="SI",'INPUTS Y LISTAS'!$B$33,0)</f>
        <v>0</v>
      </c>
      <c r="BC435" s="132"/>
      <c r="BD435" s="130">
        <f t="shared" si="226"/>
        <v>0</v>
      </c>
      <c r="BE435" s="134">
        <f t="shared" si="227"/>
        <v>0</v>
      </c>
      <c r="BF435" s="136">
        <f t="shared" si="228"/>
        <v>0</v>
      </c>
    </row>
    <row r="436" spans="3:58" ht="15.75" outlineLevel="2" x14ac:dyDescent="0.2">
      <c r="C436" s="14">
        <f t="shared" si="229"/>
        <v>422</v>
      </c>
      <c r="D436" s="73"/>
      <c r="E436" s="69"/>
      <c r="F436" s="70"/>
      <c r="G436" s="71"/>
      <c r="H436" s="71"/>
      <c r="I436" s="71"/>
      <c r="J436" s="71"/>
      <c r="K436" s="72"/>
      <c r="L436" s="86"/>
      <c r="M436" s="15" t="str">
        <f>IF(G436="","",IF(L436="SI",G436*(1+'INPUTS Y LISTAS'!$B$15),'Modelo Estadistico'!G436))</f>
        <v/>
      </c>
      <c r="N436" s="15" t="str">
        <f>IF(H436="","",IF(L436="SI",H436*(1+'INPUTS Y LISTAS'!$B$15),'Modelo Estadistico'!H436))</f>
        <v/>
      </c>
      <c r="O436" s="15" t="str">
        <f>IF(I436="","",IF(L436="SI",I436*(1+'INPUTS Y LISTAS'!$B$15),'Modelo Estadistico'!I436))</f>
        <v/>
      </c>
      <c r="P436" s="15" t="str">
        <f>IF(J436="","",IF(L436="SI",J436*(1+'INPUTS Y LISTAS'!$B$15),'Modelo Estadistico'!J436))</f>
        <v/>
      </c>
      <c r="Q436" s="72"/>
      <c r="R436" s="29" t="str">
        <f t="shared" si="204"/>
        <v/>
      </c>
      <c r="S436" s="15" t="str">
        <f t="shared" si="205"/>
        <v/>
      </c>
      <c r="T436" s="15" t="str">
        <f t="shared" si="230"/>
        <v/>
      </c>
      <c r="U436" s="30" t="str">
        <f t="shared" si="231"/>
        <v/>
      </c>
      <c r="V436" s="28" t="str">
        <f t="shared" si="206"/>
        <v/>
      </c>
      <c r="W436" s="16" t="str">
        <f t="shared" si="207"/>
        <v/>
      </c>
      <c r="X436" s="16" t="str">
        <f t="shared" si="208"/>
        <v/>
      </c>
      <c r="Y436" s="16" t="str">
        <f t="shared" si="209"/>
        <v/>
      </c>
      <c r="Z436" s="28" t="str">
        <f t="shared" si="210"/>
        <v/>
      </c>
      <c r="AA436" s="16" t="str">
        <f t="shared" si="211"/>
        <v/>
      </c>
      <c r="AB436" s="16" t="str">
        <f t="shared" si="212"/>
        <v/>
      </c>
      <c r="AC436" s="16" t="str">
        <f>IF(Y436="Incluir Cotización",#REF!,"")</f>
        <v/>
      </c>
      <c r="AD436" s="66" t="str">
        <f t="shared" si="213"/>
        <v/>
      </c>
      <c r="AE436" s="42" t="str">
        <f t="shared" si="214"/>
        <v/>
      </c>
      <c r="AF436" s="42" t="str">
        <f t="shared" si="215"/>
        <v/>
      </c>
      <c r="AG436" s="42" t="str">
        <f t="shared" si="216"/>
        <v/>
      </c>
      <c r="AH436" s="42" t="str">
        <f t="shared" si="217"/>
        <v/>
      </c>
      <c r="AI436" s="42" t="str">
        <f t="shared" si="218"/>
        <v/>
      </c>
      <c r="AJ436" s="65">
        <f t="shared" si="219"/>
        <v>0</v>
      </c>
      <c r="AK436" s="74"/>
      <c r="AL436" s="41">
        <f t="shared" si="232"/>
        <v>0</v>
      </c>
      <c r="AM436" s="39">
        <f t="shared" si="233"/>
        <v>0</v>
      </c>
      <c r="AN436" s="40">
        <f t="shared" si="234"/>
        <v>0</v>
      </c>
      <c r="AO436" s="134">
        <f t="shared" si="235"/>
        <v>0</v>
      </c>
      <c r="AP436" s="17"/>
      <c r="AQ436" s="129"/>
      <c r="AR436" s="130">
        <f t="shared" si="220"/>
        <v>0</v>
      </c>
      <c r="AS436" s="134">
        <f t="shared" si="221"/>
        <v>0</v>
      </c>
      <c r="AT436" s="131">
        <f>+IF($I$7="SI",'INPUTS Y LISTAS'!$B$31,0)</f>
        <v>0</v>
      </c>
      <c r="AU436" s="132"/>
      <c r="AV436" s="130">
        <f t="shared" si="222"/>
        <v>0</v>
      </c>
      <c r="AW436" s="134">
        <f t="shared" si="223"/>
        <v>0</v>
      </c>
      <c r="AX436" s="131">
        <f>+IF($I$7="SI",'INPUTS Y LISTAS'!$B$32,0)</f>
        <v>0</v>
      </c>
      <c r="AY436" s="132"/>
      <c r="AZ436" s="130">
        <f t="shared" si="224"/>
        <v>0</v>
      </c>
      <c r="BA436" s="134">
        <f t="shared" si="225"/>
        <v>0</v>
      </c>
      <c r="BB436" s="131">
        <f>+IF($I$7="SI",'INPUTS Y LISTAS'!$B$33,0)</f>
        <v>0</v>
      </c>
      <c r="BC436" s="132"/>
      <c r="BD436" s="130">
        <f t="shared" si="226"/>
        <v>0</v>
      </c>
      <c r="BE436" s="134">
        <f t="shared" si="227"/>
        <v>0</v>
      </c>
      <c r="BF436" s="136">
        <f t="shared" si="228"/>
        <v>0</v>
      </c>
    </row>
    <row r="437" spans="3:58" ht="15.75" outlineLevel="2" x14ac:dyDescent="0.2">
      <c r="C437" s="14">
        <f t="shared" si="229"/>
        <v>423</v>
      </c>
      <c r="D437" s="73"/>
      <c r="E437" s="69"/>
      <c r="F437" s="70"/>
      <c r="G437" s="71"/>
      <c r="H437" s="71"/>
      <c r="I437" s="71"/>
      <c r="J437" s="71"/>
      <c r="K437" s="72"/>
      <c r="L437" s="86"/>
      <c r="M437" s="15" t="str">
        <f>IF(G437="","",IF(L437="SI",G437*(1+'INPUTS Y LISTAS'!$B$15),'Modelo Estadistico'!G437))</f>
        <v/>
      </c>
      <c r="N437" s="15" t="str">
        <f>IF(H437="","",IF(L437="SI",H437*(1+'INPUTS Y LISTAS'!$B$15),'Modelo Estadistico'!H437))</f>
        <v/>
      </c>
      <c r="O437" s="15" t="str">
        <f>IF(I437="","",IF(L437="SI",I437*(1+'INPUTS Y LISTAS'!$B$15),'Modelo Estadistico'!I437))</f>
        <v/>
      </c>
      <c r="P437" s="15" t="str">
        <f>IF(J437="","",IF(L437="SI",J437*(1+'INPUTS Y LISTAS'!$B$15),'Modelo Estadistico'!J437))</f>
        <v/>
      </c>
      <c r="Q437" s="72"/>
      <c r="R437" s="29" t="str">
        <f t="shared" si="204"/>
        <v/>
      </c>
      <c r="S437" s="15" t="str">
        <f t="shared" si="205"/>
        <v/>
      </c>
      <c r="T437" s="15" t="str">
        <f t="shared" si="230"/>
        <v/>
      </c>
      <c r="U437" s="30" t="str">
        <f t="shared" si="231"/>
        <v/>
      </c>
      <c r="V437" s="28" t="str">
        <f t="shared" si="206"/>
        <v/>
      </c>
      <c r="W437" s="16" t="str">
        <f t="shared" si="207"/>
        <v/>
      </c>
      <c r="X437" s="16" t="str">
        <f t="shared" si="208"/>
        <v/>
      </c>
      <c r="Y437" s="16" t="str">
        <f t="shared" si="209"/>
        <v/>
      </c>
      <c r="Z437" s="28" t="str">
        <f t="shared" si="210"/>
        <v/>
      </c>
      <c r="AA437" s="16" t="str">
        <f t="shared" si="211"/>
        <v/>
      </c>
      <c r="AB437" s="16" t="str">
        <f t="shared" si="212"/>
        <v/>
      </c>
      <c r="AC437" s="16" t="str">
        <f>IF(Y437="Incluir Cotización",#REF!,"")</f>
        <v/>
      </c>
      <c r="AD437" s="66" t="str">
        <f t="shared" si="213"/>
        <v/>
      </c>
      <c r="AE437" s="42" t="str">
        <f t="shared" si="214"/>
        <v/>
      </c>
      <c r="AF437" s="42" t="str">
        <f t="shared" si="215"/>
        <v/>
      </c>
      <c r="AG437" s="42" t="str">
        <f t="shared" si="216"/>
        <v/>
      </c>
      <c r="AH437" s="42" t="str">
        <f t="shared" si="217"/>
        <v/>
      </c>
      <c r="AI437" s="42" t="str">
        <f t="shared" si="218"/>
        <v/>
      </c>
      <c r="AJ437" s="65">
        <f t="shared" si="219"/>
        <v>0</v>
      </c>
      <c r="AK437" s="74"/>
      <c r="AL437" s="41">
        <f t="shared" si="232"/>
        <v>0</v>
      </c>
      <c r="AM437" s="39">
        <f t="shared" si="233"/>
        <v>0</v>
      </c>
      <c r="AN437" s="40">
        <f t="shared" si="234"/>
        <v>0</v>
      </c>
      <c r="AO437" s="134">
        <f t="shared" si="235"/>
        <v>0</v>
      </c>
      <c r="AP437" s="17"/>
      <c r="AQ437" s="129"/>
      <c r="AR437" s="130">
        <f t="shared" si="220"/>
        <v>0</v>
      </c>
      <c r="AS437" s="134">
        <f t="shared" si="221"/>
        <v>0</v>
      </c>
      <c r="AT437" s="131">
        <f>+IF($I$7="SI",'INPUTS Y LISTAS'!$B$31,0)</f>
        <v>0</v>
      </c>
      <c r="AU437" s="132"/>
      <c r="AV437" s="130">
        <f t="shared" si="222"/>
        <v>0</v>
      </c>
      <c r="AW437" s="134">
        <f t="shared" si="223"/>
        <v>0</v>
      </c>
      <c r="AX437" s="131">
        <f>+IF($I$7="SI",'INPUTS Y LISTAS'!$B$32,0)</f>
        <v>0</v>
      </c>
      <c r="AY437" s="132"/>
      <c r="AZ437" s="130">
        <f t="shared" si="224"/>
        <v>0</v>
      </c>
      <c r="BA437" s="134">
        <f t="shared" si="225"/>
        <v>0</v>
      </c>
      <c r="BB437" s="131">
        <f>+IF($I$7="SI",'INPUTS Y LISTAS'!$B$33,0)</f>
        <v>0</v>
      </c>
      <c r="BC437" s="132"/>
      <c r="BD437" s="130">
        <f t="shared" si="226"/>
        <v>0</v>
      </c>
      <c r="BE437" s="134">
        <f t="shared" si="227"/>
        <v>0</v>
      </c>
      <c r="BF437" s="136">
        <f t="shared" si="228"/>
        <v>0</v>
      </c>
    </row>
    <row r="438" spans="3:58" ht="15.75" outlineLevel="2" x14ac:dyDescent="0.2">
      <c r="C438" s="14">
        <f t="shared" si="229"/>
        <v>424</v>
      </c>
      <c r="D438" s="73"/>
      <c r="E438" s="69"/>
      <c r="F438" s="70"/>
      <c r="G438" s="71"/>
      <c r="H438" s="71"/>
      <c r="I438" s="71"/>
      <c r="J438" s="71"/>
      <c r="K438" s="72"/>
      <c r="L438" s="86"/>
      <c r="M438" s="15" t="str">
        <f>IF(G438="","",IF(L438="SI",G438*(1+'INPUTS Y LISTAS'!$B$15),'Modelo Estadistico'!G438))</f>
        <v/>
      </c>
      <c r="N438" s="15" t="str">
        <f>IF(H438="","",IF(L438="SI",H438*(1+'INPUTS Y LISTAS'!$B$15),'Modelo Estadistico'!H438))</f>
        <v/>
      </c>
      <c r="O438" s="15" t="str">
        <f>IF(I438="","",IF(L438="SI",I438*(1+'INPUTS Y LISTAS'!$B$15),'Modelo Estadistico'!I438))</f>
        <v/>
      </c>
      <c r="P438" s="15" t="str">
        <f>IF(J438="","",IF(L438="SI",J438*(1+'INPUTS Y LISTAS'!$B$15),'Modelo Estadistico'!J438))</f>
        <v/>
      </c>
      <c r="Q438" s="72"/>
      <c r="R438" s="29" t="str">
        <f t="shared" si="204"/>
        <v/>
      </c>
      <c r="S438" s="15" t="str">
        <f t="shared" si="205"/>
        <v/>
      </c>
      <c r="T438" s="15" t="str">
        <f t="shared" si="230"/>
        <v/>
      </c>
      <c r="U438" s="30" t="str">
        <f t="shared" si="231"/>
        <v/>
      </c>
      <c r="V438" s="28" t="str">
        <f t="shared" si="206"/>
        <v/>
      </c>
      <c r="W438" s="16" t="str">
        <f t="shared" si="207"/>
        <v/>
      </c>
      <c r="X438" s="16" t="str">
        <f t="shared" si="208"/>
        <v/>
      </c>
      <c r="Y438" s="16" t="str">
        <f t="shared" si="209"/>
        <v/>
      </c>
      <c r="Z438" s="28" t="str">
        <f t="shared" si="210"/>
        <v/>
      </c>
      <c r="AA438" s="16" t="str">
        <f t="shared" si="211"/>
        <v/>
      </c>
      <c r="AB438" s="16" t="str">
        <f t="shared" si="212"/>
        <v/>
      </c>
      <c r="AC438" s="16" t="str">
        <f>IF(Y438="Incluir Cotización",#REF!,"")</f>
        <v/>
      </c>
      <c r="AD438" s="66" t="str">
        <f t="shared" si="213"/>
        <v/>
      </c>
      <c r="AE438" s="42" t="str">
        <f t="shared" si="214"/>
        <v/>
      </c>
      <c r="AF438" s="42" t="str">
        <f t="shared" si="215"/>
        <v/>
      </c>
      <c r="AG438" s="42" t="str">
        <f t="shared" si="216"/>
        <v/>
      </c>
      <c r="AH438" s="42" t="str">
        <f t="shared" si="217"/>
        <v/>
      </c>
      <c r="AI438" s="42" t="str">
        <f t="shared" si="218"/>
        <v/>
      </c>
      <c r="AJ438" s="65">
        <f t="shared" si="219"/>
        <v>0</v>
      </c>
      <c r="AK438" s="74"/>
      <c r="AL438" s="41">
        <f t="shared" si="232"/>
        <v>0</v>
      </c>
      <c r="AM438" s="39">
        <f t="shared" si="233"/>
        <v>0</v>
      </c>
      <c r="AN438" s="40">
        <f t="shared" si="234"/>
        <v>0</v>
      </c>
      <c r="AO438" s="134">
        <f t="shared" si="235"/>
        <v>0</v>
      </c>
      <c r="AP438" s="17"/>
      <c r="AQ438" s="129"/>
      <c r="AR438" s="130">
        <f t="shared" si="220"/>
        <v>0</v>
      </c>
      <c r="AS438" s="134">
        <f t="shared" si="221"/>
        <v>0</v>
      </c>
      <c r="AT438" s="131">
        <f>+IF($I$7="SI",'INPUTS Y LISTAS'!$B$31,0)</f>
        <v>0</v>
      </c>
      <c r="AU438" s="132"/>
      <c r="AV438" s="130">
        <f t="shared" si="222"/>
        <v>0</v>
      </c>
      <c r="AW438" s="134">
        <f t="shared" si="223"/>
        <v>0</v>
      </c>
      <c r="AX438" s="131">
        <f>+IF($I$7="SI",'INPUTS Y LISTAS'!$B$32,0)</f>
        <v>0</v>
      </c>
      <c r="AY438" s="132"/>
      <c r="AZ438" s="130">
        <f t="shared" si="224"/>
        <v>0</v>
      </c>
      <c r="BA438" s="134">
        <f t="shared" si="225"/>
        <v>0</v>
      </c>
      <c r="BB438" s="131">
        <f>+IF($I$7="SI",'INPUTS Y LISTAS'!$B$33,0)</f>
        <v>0</v>
      </c>
      <c r="BC438" s="132"/>
      <c r="BD438" s="130">
        <f t="shared" si="226"/>
        <v>0</v>
      </c>
      <c r="BE438" s="134">
        <f t="shared" si="227"/>
        <v>0</v>
      </c>
      <c r="BF438" s="136">
        <f t="shared" si="228"/>
        <v>0</v>
      </c>
    </row>
    <row r="439" spans="3:58" ht="15.75" outlineLevel="2" x14ac:dyDescent="0.2">
      <c r="C439" s="14">
        <f t="shared" si="229"/>
        <v>425</v>
      </c>
      <c r="D439" s="73"/>
      <c r="E439" s="69"/>
      <c r="F439" s="70"/>
      <c r="G439" s="71"/>
      <c r="H439" s="71"/>
      <c r="I439" s="71"/>
      <c r="J439" s="71"/>
      <c r="K439" s="72"/>
      <c r="L439" s="86"/>
      <c r="M439" s="15" t="str">
        <f>IF(G439="","",IF(L439="SI",G439*(1+'INPUTS Y LISTAS'!$B$15),'Modelo Estadistico'!G439))</f>
        <v/>
      </c>
      <c r="N439" s="15" t="str">
        <f>IF(H439="","",IF(L439="SI",H439*(1+'INPUTS Y LISTAS'!$B$15),'Modelo Estadistico'!H439))</f>
        <v/>
      </c>
      <c r="O439" s="15" t="str">
        <f>IF(I439="","",IF(L439="SI",I439*(1+'INPUTS Y LISTAS'!$B$15),'Modelo Estadistico'!I439))</f>
        <v/>
      </c>
      <c r="P439" s="15" t="str">
        <f>IF(J439="","",IF(L439="SI",J439*(1+'INPUTS Y LISTAS'!$B$15),'Modelo Estadistico'!J439))</f>
        <v/>
      </c>
      <c r="Q439" s="72"/>
      <c r="R439" s="29" t="str">
        <f t="shared" si="204"/>
        <v/>
      </c>
      <c r="S439" s="15" t="str">
        <f t="shared" si="205"/>
        <v/>
      </c>
      <c r="T439" s="15" t="str">
        <f t="shared" si="230"/>
        <v/>
      </c>
      <c r="U439" s="30" t="str">
        <f t="shared" si="231"/>
        <v/>
      </c>
      <c r="V439" s="28" t="str">
        <f t="shared" si="206"/>
        <v/>
      </c>
      <c r="W439" s="16" t="str">
        <f t="shared" si="207"/>
        <v/>
      </c>
      <c r="X439" s="16" t="str">
        <f t="shared" si="208"/>
        <v/>
      </c>
      <c r="Y439" s="16" t="str">
        <f t="shared" si="209"/>
        <v/>
      </c>
      <c r="Z439" s="28" t="str">
        <f t="shared" si="210"/>
        <v/>
      </c>
      <c r="AA439" s="16" t="str">
        <f t="shared" si="211"/>
        <v/>
      </c>
      <c r="AB439" s="16" t="str">
        <f t="shared" si="212"/>
        <v/>
      </c>
      <c r="AC439" s="16" t="str">
        <f>IF(Y439="Incluir Cotización",#REF!,"")</f>
        <v/>
      </c>
      <c r="AD439" s="66" t="str">
        <f t="shared" si="213"/>
        <v/>
      </c>
      <c r="AE439" s="42" t="str">
        <f t="shared" si="214"/>
        <v/>
      </c>
      <c r="AF439" s="42" t="str">
        <f t="shared" si="215"/>
        <v/>
      </c>
      <c r="AG439" s="42" t="str">
        <f t="shared" si="216"/>
        <v/>
      </c>
      <c r="AH439" s="42" t="str">
        <f t="shared" si="217"/>
        <v/>
      </c>
      <c r="AI439" s="42" t="str">
        <f t="shared" si="218"/>
        <v/>
      </c>
      <c r="AJ439" s="65">
        <f t="shared" si="219"/>
        <v>0</v>
      </c>
      <c r="AK439" s="74"/>
      <c r="AL439" s="41">
        <f t="shared" si="232"/>
        <v>0</v>
      </c>
      <c r="AM439" s="39">
        <f t="shared" si="233"/>
        <v>0</v>
      </c>
      <c r="AN439" s="40">
        <f t="shared" si="234"/>
        <v>0</v>
      </c>
      <c r="AO439" s="134">
        <f t="shared" si="235"/>
        <v>0</v>
      </c>
      <c r="AP439" s="17"/>
      <c r="AQ439" s="129"/>
      <c r="AR439" s="130">
        <f t="shared" si="220"/>
        <v>0</v>
      </c>
      <c r="AS439" s="134">
        <f t="shared" si="221"/>
        <v>0</v>
      </c>
      <c r="AT439" s="131">
        <f>+IF($I$7="SI",'INPUTS Y LISTAS'!$B$31,0)</f>
        <v>0</v>
      </c>
      <c r="AU439" s="132"/>
      <c r="AV439" s="130">
        <f t="shared" si="222"/>
        <v>0</v>
      </c>
      <c r="AW439" s="134">
        <f t="shared" si="223"/>
        <v>0</v>
      </c>
      <c r="AX439" s="131">
        <f>+IF($I$7="SI",'INPUTS Y LISTAS'!$B$32,0)</f>
        <v>0</v>
      </c>
      <c r="AY439" s="132"/>
      <c r="AZ439" s="130">
        <f t="shared" si="224"/>
        <v>0</v>
      </c>
      <c r="BA439" s="134">
        <f t="shared" si="225"/>
        <v>0</v>
      </c>
      <c r="BB439" s="131">
        <f>+IF($I$7="SI",'INPUTS Y LISTAS'!$B$33,0)</f>
        <v>0</v>
      </c>
      <c r="BC439" s="132"/>
      <c r="BD439" s="130">
        <f t="shared" si="226"/>
        <v>0</v>
      </c>
      <c r="BE439" s="134">
        <f t="shared" si="227"/>
        <v>0</v>
      </c>
      <c r="BF439" s="136">
        <f t="shared" si="228"/>
        <v>0</v>
      </c>
    </row>
    <row r="440" spans="3:58" ht="15.75" outlineLevel="2" x14ac:dyDescent="0.2">
      <c r="C440" s="14">
        <f t="shared" si="229"/>
        <v>426</v>
      </c>
      <c r="D440" s="73"/>
      <c r="E440" s="69"/>
      <c r="F440" s="70"/>
      <c r="G440" s="71"/>
      <c r="H440" s="71"/>
      <c r="I440" s="71"/>
      <c r="J440" s="71"/>
      <c r="K440" s="72"/>
      <c r="L440" s="86"/>
      <c r="M440" s="15" t="str">
        <f>IF(G440="","",IF(L440="SI",G440*(1+'INPUTS Y LISTAS'!$B$15),'Modelo Estadistico'!G440))</f>
        <v/>
      </c>
      <c r="N440" s="15" t="str">
        <f>IF(H440="","",IF(L440="SI",H440*(1+'INPUTS Y LISTAS'!$B$15),'Modelo Estadistico'!H440))</f>
        <v/>
      </c>
      <c r="O440" s="15" t="str">
        <f>IF(I440="","",IF(L440="SI",I440*(1+'INPUTS Y LISTAS'!$B$15),'Modelo Estadistico'!I440))</f>
        <v/>
      </c>
      <c r="P440" s="15" t="str">
        <f>IF(J440="","",IF(L440="SI",J440*(1+'INPUTS Y LISTAS'!$B$15),'Modelo Estadistico'!J440))</f>
        <v/>
      </c>
      <c r="Q440" s="72"/>
      <c r="R440" s="29" t="str">
        <f t="shared" si="204"/>
        <v/>
      </c>
      <c r="S440" s="15" t="str">
        <f t="shared" si="205"/>
        <v/>
      </c>
      <c r="T440" s="15" t="str">
        <f t="shared" si="230"/>
        <v/>
      </c>
      <c r="U440" s="30" t="str">
        <f t="shared" si="231"/>
        <v/>
      </c>
      <c r="V440" s="28" t="str">
        <f t="shared" si="206"/>
        <v/>
      </c>
      <c r="W440" s="16" t="str">
        <f t="shared" si="207"/>
        <v/>
      </c>
      <c r="X440" s="16" t="str">
        <f t="shared" si="208"/>
        <v/>
      </c>
      <c r="Y440" s="16" t="str">
        <f t="shared" si="209"/>
        <v/>
      </c>
      <c r="Z440" s="28" t="str">
        <f t="shared" si="210"/>
        <v/>
      </c>
      <c r="AA440" s="16" t="str">
        <f t="shared" si="211"/>
        <v/>
      </c>
      <c r="AB440" s="16" t="str">
        <f t="shared" si="212"/>
        <v/>
      </c>
      <c r="AC440" s="16" t="str">
        <f>IF(Y440="Incluir Cotización",#REF!,"")</f>
        <v/>
      </c>
      <c r="AD440" s="66" t="str">
        <f t="shared" si="213"/>
        <v/>
      </c>
      <c r="AE440" s="42" t="str">
        <f t="shared" si="214"/>
        <v/>
      </c>
      <c r="AF440" s="42" t="str">
        <f t="shared" si="215"/>
        <v/>
      </c>
      <c r="AG440" s="42" t="str">
        <f t="shared" si="216"/>
        <v/>
      </c>
      <c r="AH440" s="42" t="str">
        <f t="shared" si="217"/>
        <v/>
      </c>
      <c r="AI440" s="42" t="str">
        <f t="shared" si="218"/>
        <v/>
      </c>
      <c r="AJ440" s="65">
        <f t="shared" si="219"/>
        <v>0</v>
      </c>
      <c r="AK440" s="74"/>
      <c r="AL440" s="41">
        <f t="shared" si="232"/>
        <v>0</v>
      </c>
      <c r="AM440" s="39">
        <f t="shared" si="233"/>
        <v>0</v>
      </c>
      <c r="AN440" s="40">
        <f t="shared" si="234"/>
        <v>0</v>
      </c>
      <c r="AO440" s="134">
        <f t="shared" si="235"/>
        <v>0</v>
      </c>
      <c r="AP440" s="17"/>
      <c r="AQ440" s="129"/>
      <c r="AR440" s="130">
        <f t="shared" si="220"/>
        <v>0</v>
      </c>
      <c r="AS440" s="134">
        <f t="shared" si="221"/>
        <v>0</v>
      </c>
      <c r="AT440" s="131">
        <f>+IF($I$7="SI",'INPUTS Y LISTAS'!$B$31,0)</f>
        <v>0</v>
      </c>
      <c r="AU440" s="132"/>
      <c r="AV440" s="130">
        <f t="shared" si="222"/>
        <v>0</v>
      </c>
      <c r="AW440" s="134">
        <f t="shared" si="223"/>
        <v>0</v>
      </c>
      <c r="AX440" s="131">
        <f>+IF($I$7="SI",'INPUTS Y LISTAS'!$B$32,0)</f>
        <v>0</v>
      </c>
      <c r="AY440" s="132"/>
      <c r="AZ440" s="130">
        <f t="shared" si="224"/>
        <v>0</v>
      </c>
      <c r="BA440" s="134">
        <f t="shared" si="225"/>
        <v>0</v>
      </c>
      <c r="BB440" s="131">
        <f>+IF($I$7="SI",'INPUTS Y LISTAS'!$B$33,0)</f>
        <v>0</v>
      </c>
      <c r="BC440" s="132"/>
      <c r="BD440" s="130">
        <f t="shared" si="226"/>
        <v>0</v>
      </c>
      <c r="BE440" s="134">
        <f t="shared" si="227"/>
        <v>0</v>
      </c>
      <c r="BF440" s="136">
        <f t="shared" si="228"/>
        <v>0</v>
      </c>
    </row>
    <row r="441" spans="3:58" ht="15.75" outlineLevel="2" x14ac:dyDescent="0.2">
      <c r="C441" s="14">
        <f t="shared" si="229"/>
        <v>427</v>
      </c>
      <c r="D441" s="73"/>
      <c r="E441" s="69"/>
      <c r="F441" s="70"/>
      <c r="G441" s="71"/>
      <c r="H441" s="71"/>
      <c r="I441" s="71"/>
      <c r="J441" s="71"/>
      <c r="K441" s="72"/>
      <c r="L441" s="86"/>
      <c r="M441" s="15" t="str">
        <f>IF(G441="","",IF(L441="SI",G441*(1+'INPUTS Y LISTAS'!$B$15),'Modelo Estadistico'!G441))</f>
        <v/>
      </c>
      <c r="N441" s="15" t="str">
        <f>IF(H441="","",IF(L441="SI",H441*(1+'INPUTS Y LISTAS'!$B$15),'Modelo Estadistico'!H441))</f>
        <v/>
      </c>
      <c r="O441" s="15" t="str">
        <f>IF(I441="","",IF(L441="SI",I441*(1+'INPUTS Y LISTAS'!$B$15),'Modelo Estadistico'!I441))</f>
        <v/>
      </c>
      <c r="P441" s="15" t="str">
        <f>IF(J441="","",IF(L441="SI",J441*(1+'INPUTS Y LISTAS'!$B$15),'Modelo Estadistico'!J441))</f>
        <v/>
      </c>
      <c r="Q441" s="72"/>
      <c r="R441" s="29" t="str">
        <f t="shared" si="204"/>
        <v/>
      </c>
      <c r="S441" s="15" t="str">
        <f t="shared" si="205"/>
        <v/>
      </c>
      <c r="T441" s="15" t="str">
        <f t="shared" si="230"/>
        <v/>
      </c>
      <c r="U441" s="30" t="str">
        <f t="shared" si="231"/>
        <v/>
      </c>
      <c r="V441" s="28" t="str">
        <f t="shared" si="206"/>
        <v/>
      </c>
      <c r="W441" s="16" t="str">
        <f t="shared" si="207"/>
        <v/>
      </c>
      <c r="X441" s="16" t="str">
        <f t="shared" si="208"/>
        <v/>
      </c>
      <c r="Y441" s="16" t="str">
        <f t="shared" si="209"/>
        <v/>
      </c>
      <c r="Z441" s="28" t="str">
        <f t="shared" si="210"/>
        <v/>
      </c>
      <c r="AA441" s="16" t="str">
        <f t="shared" si="211"/>
        <v/>
      </c>
      <c r="AB441" s="16" t="str">
        <f t="shared" si="212"/>
        <v/>
      </c>
      <c r="AC441" s="16" t="str">
        <f>IF(Y441="Incluir Cotización",#REF!,"")</f>
        <v/>
      </c>
      <c r="AD441" s="66" t="str">
        <f t="shared" si="213"/>
        <v/>
      </c>
      <c r="AE441" s="42" t="str">
        <f t="shared" si="214"/>
        <v/>
      </c>
      <c r="AF441" s="42" t="str">
        <f t="shared" si="215"/>
        <v/>
      </c>
      <c r="AG441" s="42" t="str">
        <f t="shared" si="216"/>
        <v/>
      </c>
      <c r="AH441" s="42" t="str">
        <f t="shared" si="217"/>
        <v/>
      </c>
      <c r="AI441" s="42" t="str">
        <f t="shared" si="218"/>
        <v/>
      </c>
      <c r="AJ441" s="65">
        <f t="shared" si="219"/>
        <v>0</v>
      </c>
      <c r="AK441" s="74"/>
      <c r="AL441" s="41">
        <f t="shared" si="232"/>
        <v>0</v>
      </c>
      <c r="AM441" s="39">
        <f t="shared" si="233"/>
        <v>0</v>
      </c>
      <c r="AN441" s="40">
        <f t="shared" si="234"/>
        <v>0</v>
      </c>
      <c r="AO441" s="134">
        <f t="shared" si="235"/>
        <v>0</v>
      </c>
      <c r="AP441" s="17"/>
      <c r="AQ441" s="129"/>
      <c r="AR441" s="130">
        <f t="shared" si="220"/>
        <v>0</v>
      </c>
      <c r="AS441" s="134">
        <f t="shared" si="221"/>
        <v>0</v>
      </c>
      <c r="AT441" s="131">
        <f>+IF($I$7="SI",'INPUTS Y LISTAS'!$B$31,0)</f>
        <v>0</v>
      </c>
      <c r="AU441" s="132"/>
      <c r="AV441" s="130">
        <f t="shared" si="222"/>
        <v>0</v>
      </c>
      <c r="AW441" s="134">
        <f t="shared" si="223"/>
        <v>0</v>
      </c>
      <c r="AX441" s="131">
        <f>+IF($I$7="SI",'INPUTS Y LISTAS'!$B$32,0)</f>
        <v>0</v>
      </c>
      <c r="AY441" s="132"/>
      <c r="AZ441" s="130">
        <f t="shared" si="224"/>
        <v>0</v>
      </c>
      <c r="BA441" s="134">
        <f t="shared" si="225"/>
        <v>0</v>
      </c>
      <c r="BB441" s="131">
        <f>+IF($I$7="SI",'INPUTS Y LISTAS'!$B$33,0)</f>
        <v>0</v>
      </c>
      <c r="BC441" s="132"/>
      <c r="BD441" s="130">
        <f t="shared" si="226"/>
        <v>0</v>
      </c>
      <c r="BE441" s="134">
        <f t="shared" si="227"/>
        <v>0</v>
      </c>
      <c r="BF441" s="136">
        <f t="shared" si="228"/>
        <v>0</v>
      </c>
    </row>
    <row r="442" spans="3:58" ht="15.75" outlineLevel="2" x14ac:dyDescent="0.2">
      <c r="C442" s="14">
        <f t="shared" si="229"/>
        <v>428</v>
      </c>
      <c r="D442" s="73"/>
      <c r="E442" s="69"/>
      <c r="F442" s="70"/>
      <c r="G442" s="71"/>
      <c r="H442" s="71"/>
      <c r="I442" s="71"/>
      <c r="J442" s="71"/>
      <c r="K442" s="72"/>
      <c r="L442" s="86"/>
      <c r="M442" s="15" t="str">
        <f>IF(G442="","",IF(L442="SI",G442*(1+'INPUTS Y LISTAS'!$B$15),'Modelo Estadistico'!G442))</f>
        <v/>
      </c>
      <c r="N442" s="15" t="str">
        <f>IF(H442="","",IF(L442="SI",H442*(1+'INPUTS Y LISTAS'!$B$15),'Modelo Estadistico'!H442))</f>
        <v/>
      </c>
      <c r="O442" s="15" t="str">
        <f>IF(I442="","",IF(L442="SI",I442*(1+'INPUTS Y LISTAS'!$B$15),'Modelo Estadistico'!I442))</f>
        <v/>
      </c>
      <c r="P442" s="15" t="str">
        <f>IF(J442="","",IF(L442="SI",J442*(1+'INPUTS Y LISTAS'!$B$15),'Modelo Estadistico'!J442))</f>
        <v/>
      </c>
      <c r="Q442" s="72"/>
      <c r="R442" s="29" t="str">
        <f t="shared" si="204"/>
        <v/>
      </c>
      <c r="S442" s="15" t="str">
        <f t="shared" si="205"/>
        <v/>
      </c>
      <c r="T442" s="15" t="str">
        <f t="shared" si="230"/>
        <v/>
      </c>
      <c r="U442" s="30" t="str">
        <f t="shared" si="231"/>
        <v/>
      </c>
      <c r="V442" s="28" t="str">
        <f t="shared" si="206"/>
        <v/>
      </c>
      <c r="W442" s="16" t="str">
        <f t="shared" si="207"/>
        <v/>
      </c>
      <c r="X442" s="16" t="str">
        <f t="shared" si="208"/>
        <v/>
      </c>
      <c r="Y442" s="16" t="str">
        <f t="shared" si="209"/>
        <v/>
      </c>
      <c r="Z442" s="28" t="str">
        <f t="shared" si="210"/>
        <v/>
      </c>
      <c r="AA442" s="16" t="str">
        <f t="shared" si="211"/>
        <v/>
      </c>
      <c r="AB442" s="16" t="str">
        <f t="shared" si="212"/>
        <v/>
      </c>
      <c r="AC442" s="16" t="str">
        <f>IF(Y442="Incluir Cotización",#REF!,"")</f>
        <v/>
      </c>
      <c r="AD442" s="66" t="str">
        <f t="shared" si="213"/>
        <v/>
      </c>
      <c r="AE442" s="42" t="str">
        <f t="shared" si="214"/>
        <v/>
      </c>
      <c r="AF442" s="42" t="str">
        <f t="shared" si="215"/>
        <v/>
      </c>
      <c r="AG442" s="42" t="str">
        <f t="shared" si="216"/>
        <v/>
      </c>
      <c r="AH442" s="42" t="str">
        <f t="shared" si="217"/>
        <v/>
      </c>
      <c r="AI442" s="42" t="str">
        <f t="shared" si="218"/>
        <v/>
      </c>
      <c r="AJ442" s="65">
        <f t="shared" si="219"/>
        <v>0</v>
      </c>
      <c r="AK442" s="74"/>
      <c r="AL442" s="41">
        <f t="shared" si="232"/>
        <v>0</v>
      </c>
      <c r="AM442" s="39">
        <f t="shared" si="233"/>
        <v>0</v>
      </c>
      <c r="AN442" s="40">
        <f t="shared" si="234"/>
        <v>0</v>
      </c>
      <c r="AO442" s="134">
        <f t="shared" si="235"/>
        <v>0</v>
      </c>
      <c r="AP442" s="17"/>
      <c r="AQ442" s="129"/>
      <c r="AR442" s="130">
        <f t="shared" si="220"/>
        <v>0</v>
      </c>
      <c r="AS442" s="134">
        <f t="shared" si="221"/>
        <v>0</v>
      </c>
      <c r="AT442" s="131">
        <f>+IF($I$7="SI",'INPUTS Y LISTAS'!$B$31,0)</f>
        <v>0</v>
      </c>
      <c r="AU442" s="132"/>
      <c r="AV442" s="130">
        <f t="shared" si="222"/>
        <v>0</v>
      </c>
      <c r="AW442" s="134">
        <f t="shared" si="223"/>
        <v>0</v>
      </c>
      <c r="AX442" s="131">
        <f>+IF($I$7="SI",'INPUTS Y LISTAS'!$B$32,0)</f>
        <v>0</v>
      </c>
      <c r="AY442" s="132"/>
      <c r="AZ442" s="130">
        <f t="shared" si="224"/>
        <v>0</v>
      </c>
      <c r="BA442" s="134">
        <f t="shared" si="225"/>
        <v>0</v>
      </c>
      <c r="BB442" s="131">
        <f>+IF($I$7="SI",'INPUTS Y LISTAS'!$B$33,0)</f>
        <v>0</v>
      </c>
      <c r="BC442" s="132"/>
      <c r="BD442" s="130">
        <f t="shared" si="226"/>
        <v>0</v>
      </c>
      <c r="BE442" s="134">
        <f t="shared" si="227"/>
        <v>0</v>
      </c>
      <c r="BF442" s="136">
        <f t="shared" si="228"/>
        <v>0</v>
      </c>
    </row>
    <row r="443" spans="3:58" ht="15.75" outlineLevel="2" x14ac:dyDescent="0.2">
      <c r="C443" s="14">
        <f t="shared" si="229"/>
        <v>429</v>
      </c>
      <c r="D443" s="73"/>
      <c r="E443" s="69"/>
      <c r="F443" s="70"/>
      <c r="G443" s="71"/>
      <c r="H443" s="71"/>
      <c r="I443" s="71"/>
      <c r="J443" s="71"/>
      <c r="K443" s="72"/>
      <c r="L443" s="86"/>
      <c r="M443" s="15" t="str">
        <f>IF(G443="","",IF(L443="SI",G443*(1+'INPUTS Y LISTAS'!$B$15),'Modelo Estadistico'!G443))</f>
        <v/>
      </c>
      <c r="N443" s="15" t="str">
        <f>IF(H443="","",IF(L443="SI",H443*(1+'INPUTS Y LISTAS'!$B$15),'Modelo Estadistico'!H443))</f>
        <v/>
      </c>
      <c r="O443" s="15" t="str">
        <f>IF(I443="","",IF(L443="SI",I443*(1+'INPUTS Y LISTAS'!$B$15),'Modelo Estadistico'!I443))</f>
        <v/>
      </c>
      <c r="P443" s="15" t="str">
        <f>IF(J443="","",IF(L443="SI",J443*(1+'INPUTS Y LISTAS'!$B$15),'Modelo Estadistico'!J443))</f>
        <v/>
      </c>
      <c r="Q443" s="72"/>
      <c r="R443" s="29" t="str">
        <f t="shared" si="204"/>
        <v/>
      </c>
      <c r="S443" s="15" t="str">
        <f t="shared" si="205"/>
        <v/>
      </c>
      <c r="T443" s="15" t="str">
        <f t="shared" si="230"/>
        <v/>
      </c>
      <c r="U443" s="30" t="str">
        <f t="shared" si="231"/>
        <v/>
      </c>
      <c r="V443" s="28" t="str">
        <f t="shared" si="206"/>
        <v/>
      </c>
      <c r="W443" s="16" t="str">
        <f t="shared" si="207"/>
        <v/>
      </c>
      <c r="X443" s="16" t="str">
        <f t="shared" si="208"/>
        <v/>
      </c>
      <c r="Y443" s="16" t="str">
        <f t="shared" si="209"/>
        <v/>
      </c>
      <c r="Z443" s="28" t="str">
        <f t="shared" si="210"/>
        <v/>
      </c>
      <c r="AA443" s="16" t="str">
        <f t="shared" si="211"/>
        <v/>
      </c>
      <c r="AB443" s="16" t="str">
        <f t="shared" si="212"/>
        <v/>
      </c>
      <c r="AC443" s="16" t="str">
        <f>IF(Y443="Incluir Cotización",#REF!,"")</f>
        <v/>
      </c>
      <c r="AD443" s="66" t="str">
        <f t="shared" si="213"/>
        <v/>
      </c>
      <c r="AE443" s="42" t="str">
        <f t="shared" si="214"/>
        <v/>
      </c>
      <c r="AF443" s="42" t="str">
        <f t="shared" si="215"/>
        <v/>
      </c>
      <c r="AG443" s="42" t="str">
        <f t="shared" si="216"/>
        <v/>
      </c>
      <c r="AH443" s="42" t="str">
        <f t="shared" si="217"/>
        <v/>
      </c>
      <c r="AI443" s="42" t="str">
        <f t="shared" si="218"/>
        <v/>
      </c>
      <c r="AJ443" s="65">
        <f t="shared" si="219"/>
        <v>0</v>
      </c>
      <c r="AK443" s="74"/>
      <c r="AL443" s="41">
        <f t="shared" si="232"/>
        <v>0</v>
      </c>
      <c r="AM443" s="39">
        <f t="shared" si="233"/>
        <v>0</v>
      </c>
      <c r="AN443" s="40">
        <f t="shared" si="234"/>
        <v>0</v>
      </c>
      <c r="AO443" s="134">
        <f t="shared" si="235"/>
        <v>0</v>
      </c>
      <c r="AP443" s="17"/>
      <c r="AQ443" s="129"/>
      <c r="AR443" s="130">
        <f t="shared" si="220"/>
        <v>0</v>
      </c>
      <c r="AS443" s="134">
        <f t="shared" si="221"/>
        <v>0</v>
      </c>
      <c r="AT443" s="131">
        <f>+IF($I$7="SI",'INPUTS Y LISTAS'!$B$31,0)</f>
        <v>0</v>
      </c>
      <c r="AU443" s="132"/>
      <c r="AV443" s="130">
        <f t="shared" si="222"/>
        <v>0</v>
      </c>
      <c r="AW443" s="134">
        <f t="shared" si="223"/>
        <v>0</v>
      </c>
      <c r="AX443" s="131">
        <f>+IF($I$7="SI",'INPUTS Y LISTAS'!$B$32,0)</f>
        <v>0</v>
      </c>
      <c r="AY443" s="132"/>
      <c r="AZ443" s="130">
        <f t="shared" si="224"/>
        <v>0</v>
      </c>
      <c r="BA443" s="134">
        <f t="shared" si="225"/>
        <v>0</v>
      </c>
      <c r="BB443" s="131">
        <f>+IF($I$7="SI",'INPUTS Y LISTAS'!$B$33,0)</f>
        <v>0</v>
      </c>
      <c r="BC443" s="132"/>
      <c r="BD443" s="130">
        <f t="shared" si="226"/>
        <v>0</v>
      </c>
      <c r="BE443" s="134">
        <f t="shared" si="227"/>
        <v>0</v>
      </c>
      <c r="BF443" s="136">
        <f t="shared" si="228"/>
        <v>0</v>
      </c>
    </row>
    <row r="444" spans="3:58" ht="15.75" outlineLevel="2" x14ac:dyDescent="0.2">
      <c r="C444" s="14">
        <f t="shared" si="229"/>
        <v>430</v>
      </c>
      <c r="D444" s="73"/>
      <c r="E444" s="69"/>
      <c r="F444" s="70"/>
      <c r="G444" s="71"/>
      <c r="H444" s="71"/>
      <c r="I444" s="71"/>
      <c r="J444" s="71"/>
      <c r="K444" s="72"/>
      <c r="L444" s="86"/>
      <c r="M444" s="15" t="str">
        <f>IF(G444="","",IF(L444="SI",G444*(1+'INPUTS Y LISTAS'!$B$15),'Modelo Estadistico'!G444))</f>
        <v/>
      </c>
      <c r="N444" s="15" t="str">
        <f>IF(H444="","",IF(L444="SI",H444*(1+'INPUTS Y LISTAS'!$B$15),'Modelo Estadistico'!H444))</f>
        <v/>
      </c>
      <c r="O444" s="15" t="str">
        <f>IF(I444="","",IF(L444="SI",I444*(1+'INPUTS Y LISTAS'!$B$15),'Modelo Estadistico'!I444))</f>
        <v/>
      </c>
      <c r="P444" s="15" t="str">
        <f>IF(J444="","",IF(L444="SI",J444*(1+'INPUTS Y LISTAS'!$B$15),'Modelo Estadistico'!J444))</f>
        <v/>
      </c>
      <c r="Q444" s="72"/>
      <c r="R444" s="29" t="str">
        <f t="shared" si="204"/>
        <v/>
      </c>
      <c r="S444" s="15" t="str">
        <f t="shared" si="205"/>
        <v/>
      </c>
      <c r="T444" s="15" t="str">
        <f t="shared" si="230"/>
        <v/>
      </c>
      <c r="U444" s="30" t="str">
        <f t="shared" si="231"/>
        <v/>
      </c>
      <c r="V444" s="28" t="str">
        <f t="shared" si="206"/>
        <v/>
      </c>
      <c r="W444" s="16" t="str">
        <f t="shared" si="207"/>
        <v/>
      </c>
      <c r="X444" s="16" t="str">
        <f t="shared" si="208"/>
        <v/>
      </c>
      <c r="Y444" s="16" t="str">
        <f t="shared" si="209"/>
        <v/>
      </c>
      <c r="Z444" s="28" t="str">
        <f t="shared" si="210"/>
        <v/>
      </c>
      <c r="AA444" s="16" t="str">
        <f t="shared" si="211"/>
        <v/>
      </c>
      <c r="AB444" s="16" t="str">
        <f t="shared" si="212"/>
        <v/>
      </c>
      <c r="AC444" s="16" t="str">
        <f>IF(Y444="Incluir Cotización",#REF!,"")</f>
        <v/>
      </c>
      <c r="AD444" s="66" t="str">
        <f t="shared" si="213"/>
        <v/>
      </c>
      <c r="AE444" s="42" t="str">
        <f t="shared" si="214"/>
        <v/>
      </c>
      <c r="AF444" s="42" t="str">
        <f t="shared" si="215"/>
        <v/>
      </c>
      <c r="AG444" s="42" t="str">
        <f t="shared" si="216"/>
        <v/>
      </c>
      <c r="AH444" s="42" t="str">
        <f t="shared" si="217"/>
        <v/>
      </c>
      <c r="AI444" s="42" t="str">
        <f t="shared" si="218"/>
        <v/>
      </c>
      <c r="AJ444" s="65">
        <f t="shared" si="219"/>
        <v>0</v>
      </c>
      <c r="AK444" s="74"/>
      <c r="AL444" s="41">
        <f t="shared" si="232"/>
        <v>0</v>
      </c>
      <c r="AM444" s="39">
        <f t="shared" si="233"/>
        <v>0</v>
      </c>
      <c r="AN444" s="40">
        <f t="shared" si="234"/>
        <v>0</v>
      </c>
      <c r="AO444" s="134">
        <f t="shared" si="235"/>
        <v>0</v>
      </c>
      <c r="AP444" s="17"/>
      <c r="AQ444" s="129"/>
      <c r="AR444" s="130">
        <f t="shared" si="220"/>
        <v>0</v>
      </c>
      <c r="AS444" s="134">
        <f t="shared" si="221"/>
        <v>0</v>
      </c>
      <c r="AT444" s="131">
        <f>+IF($I$7="SI",'INPUTS Y LISTAS'!$B$31,0)</f>
        <v>0</v>
      </c>
      <c r="AU444" s="132"/>
      <c r="AV444" s="130">
        <f t="shared" si="222"/>
        <v>0</v>
      </c>
      <c r="AW444" s="134">
        <f t="shared" si="223"/>
        <v>0</v>
      </c>
      <c r="AX444" s="131">
        <f>+IF($I$7="SI",'INPUTS Y LISTAS'!$B$32,0)</f>
        <v>0</v>
      </c>
      <c r="AY444" s="132"/>
      <c r="AZ444" s="130">
        <f t="shared" si="224"/>
        <v>0</v>
      </c>
      <c r="BA444" s="134">
        <f t="shared" si="225"/>
        <v>0</v>
      </c>
      <c r="BB444" s="131">
        <f>+IF($I$7="SI",'INPUTS Y LISTAS'!$B$33,0)</f>
        <v>0</v>
      </c>
      <c r="BC444" s="132"/>
      <c r="BD444" s="130">
        <f t="shared" si="226"/>
        <v>0</v>
      </c>
      <c r="BE444" s="134">
        <f t="shared" si="227"/>
        <v>0</v>
      </c>
      <c r="BF444" s="136">
        <f t="shared" si="228"/>
        <v>0</v>
      </c>
    </row>
    <row r="445" spans="3:58" ht="15.75" outlineLevel="2" x14ac:dyDescent="0.2">
      <c r="C445" s="14">
        <f t="shared" si="229"/>
        <v>431</v>
      </c>
      <c r="D445" s="73"/>
      <c r="E445" s="69"/>
      <c r="F445" s="70"/>
      <c r="G445" s="71"/>
      <c r="H445" s="71"/>
      <c r="I445" s="71"/>
      <c r="J445" s="71"/>
      <c r="K445" s="72"/>
      <c r="L445" s="86"/>
      <c r="M445" s="15" t="str">
        <f>IF(G445="","",IF(L445="SI",G445*(1+'INPUTS Y LISTAS'!$B$15),'Modelo Estadistico'!G445))</f>
        <v/>
      </c>
      <c r="N445" s="15" t="str">
        <f>IF(H445="","",IF(L445="SI",H445*(1+'INPUTS Y LISTAS'!$B$15),'Modelo Estadistico'!H445))</f>
        <v/>
      </c>
      <c r="O445" s="15" t="str">
        <f>IF(I445="","",IF(L445="SI",I445*(1+'INPUTS Y LISTAS'!$B$15),'Modelo Estadistico'!I445))</f>
        <v/>
      </c>
      <c r="P445" s="15" t="str">
        <f>IF(J445="","",IF(L445="SI",J445*(1+'INPUTS Y LISTAS'!$B$15),'Modelo Estadistico'!J445))</f>
        <v/>
      </c>
      <c r="Q445" s="72"/>
      <c r="R445" s="29" t="str">
        <f t="shared" si="204"/>
        <v/>
      </c>
      <c r="S445" s="15" t="str">
        <f t="shared" si="205"/>
        <v/>
      </c>
      <c r="T445" s="15" t="str">
        <f t="shared" si="230"/>
        <v/>
      </c>
      <c r="U445" s="30" t="str">
        <f t="shared" si="231"/>
        <v/>
      </c>
      <c r="V445" s="28" t="str">
        <f t="shared" si="206"/>
        <v/>
      </c>
      <c r="W445" s="16" t="str">
        <f t="shared" si="207"/>
        <v/>
      </c>
      <c r="X445" s="16" t="str">
        <f t="shared" si="208"/>
        <v/>
      </c>
      <c r="Y445" s="16" t="str">
        <f t="shared" si="209"/>
        <v/>
      </c>
      <c r="Z445" s="28" t="str">
        <f t="shared" si="210"/>
        <v/>
      </c>
      <c r="AA445" s="16" t="str">
        <f t="shared" si="211"/>
        <v/>
      </c>
      <c r="AB445" s="16" t="str">
        <f t="shared" si="212"/>
        <v/>
      </c>
      <c r="AC445" s="16" t="str">
        <f>IF(Y445="Incluir Cotización",#REF!,"")</f>
        <v/>
      </c>
      <c r="AD445" s="66" t="str">
        <f t="shared" si="213"/>
        <v/>
      </c>
      <c r="AE445" s="42" t="str">
        <f t="shared" si="214"/>
        <v/>
      </c>
      <c r="AF445" s="42" t="str">
        <f t="shared" si="215"/>
        <v/>
      </c>
      <c r="AG445" s="42" t="str">
        <f t="shared" si="216"/>
        <v/>
      </c>
      <c r="AH445" s="42" t="str">
        <f t="shared" si="217"/>
        <v/>
      </c>
      <c r="AI445" s="42" t="str">
        <f t="shared" si="218"/>
        <v/>
      </c>
      <c r="AJ445" s="65">
        <f t="shared" si="219"/>
        <v>0</v>
      </c>
      <c r="AK445" s="74"/>
      <c r="AL445" s="41">
        <f t="shared" si="232"/>
        <v>0</v>
      </c>
      <c r="AM445" s="39">
        <f t="shared" si="233"/>
        <v>0</v>
      </c>
      <c r="AN445" s="40">
        <f t="shared" si="234"/>
        <v>0</v>
      </c>
      <c r="AO445" s="134">
        <f t="shared" si="235"/>
        <v>0</v>
      </c>
      <c r="AP445" s="17"/>
      <c r="AQ445" s="129"/>
      <c r="AR445" s="130">
        <f t="shared" si="220"/>
        <v>0</v>
      </c>
      <c r="AS445" s="134">
        <f t="shared" si="221"/>
        <v>0</v>
      </c>
      <c r="AT445" s="131">
        <f>+IF($I$7="SI",'INPUTS Y LISTAS'!$B$31,0)</f>
        <v>0</v>
      </c>
      <c r="AU445" s="132"/>
      <c r="AV445" s="130">
        <f t="shared" si="222"/>
        <v>0</v>
      </c>
      <c r="AW445" s="134">
        <f t="shared" si="223"/>
        <v>0</v>
      </c>
      <c r="AX445" s="131">
        <f>+IF($I$7="SI",'INPUTS Y LISTAS'!$B$32,0)</f>
        <v>0</v>
      </c>
      <c r="AY445" s="132"/>
      <c r="AZ445" s="130">
        <f t="shared" si="224"/>
        <v>0</v>
      </c>
      <c r="BA445" s="134">
        <f t="shared" si="225"/>
        <v>0</v>
      </c>
      <c r="BB445" s="131">
        <f>+IF($I$7="SI",'INPUTS Y LISTAS'!$B$33,0)</f>
        <v>0</v>
      </c>
      <c r="BC445" s="132"/>
      <c r="BD445" s="130">
        <f t="shared" si="226"/>
        <v>0</v>
      </c>
      <c r="BE445" s="134">
        <f t="shared" si="227"/>
        <v>0</v>
      </c>
      <c r="BF445" s="136">
        <f t="shared" si="228"/>
        <v>0</v>
      </c>
    </row>
    <row r="446" spans="3:58" ht="15.75" outlineLevel="2" x14ac:dyDescent="0.2">
      <c r="C446" s="14">
        <f t="shared" si="229"/>
        <v>432</v>
      </c>
      <c r="D446" s="73"/>
      <c r="E446" s="69"/>
      <c r="F446" s="70"/>
      <c r="G446" s="71"/>
      <c r="H446" s="71"/>
      <c r="I446" s="71"/>
      <c r="J446" s="71"/>
      <c r="K446" s="72"/>
      <c r="L446" s="86"/>
      <c r="M446" s="15" t="str">
        <f>IF(G446="","",IF(L446="SI",G446*(1+'INPUTS Y LISTAS'!$B$15),'Modelo Estadistico'!G446))</f>
        <v/>
      </c>
      <c r="N446" s="15" t="str">
        <f>IF(H446="","",IF(L446="SI",H446*(1+'INPUTS Y LISTAS'!$B$15),'Modelo Estadistico'!H446))</f>
        <v/>
      </c>
      <c r="O446" s="15" t="str">
        <f>IF(I446="","",IF(L446="SI",I446*(1+'INPUTS Y LISTAS'!$B$15),'Modelo Estadistico'!I446))</f>
        <v/>
      </c>
      <c r="P446" s="15" t="str">
        <f>IF(J446="","",IF(L446="SI",J446*(1+'INPUTS Y LISTAS'!$B$15),'Modelo Estadistico'!J446))</f>
        <v/>
      </c>
      <c r="Q446" s="72"/>
      <c r="R446" s="29" t="str">
        <f t="shared" si="204"/>
        <v/>
      </c>
      <c r="S446" s="15" t="str">
        <f t="shared" si="205"/>
        <v/>
      </c>
      <c r="T446" s="15" t="str">
        <f t="shared" si="230"/>
        <v/>
      </c>
      <c r="U446" s="30" t="str">
        <f t="shared" si="231"/>
        <v/>
      </c>
      <c r="V446" s="28" t="str">
        <f t="shared" si="206"/>
        <v/>
      </c>
      <c r="W446" s="16" t="str">
        <f t="shared" si="207"/>
        <v/>
      </c>
      <c r="X446" s="16" t="str">
        <f t="shared" si="208"/>
        <v/>
      </c>
      <c r="Y446" s="16" t="str">
        <f t="shared" si="209"/>
        <v/>
      </c>
      <c r="Z446" s="28" t="str">
        <f t="shared" si="210"/>
        <v/>
      </c>
      <c r="AA446" s="16" t="str">
        <f t="shared" si="211"/>
        <v/>
      </c>
      <c r="AB446" s="16" t="str">
        <f t="shared" si="212"/>
        <v/>
      </c>
      <c r="AC446" s="16" t="str">
        <f>IF(Y446="Incluir Cotización",#REF!,"")</f>
        <v/>
      </c>
      <c r="AD446" s="66" t="str">
        <f t="shared" si="213"/>
        <v/>
      </c>
      <c r="AE446" s="42" t="str">
        <f t="shared" si="214"/>
        <v/>
      </c>
      <c r="AF446" s="42" t="str">
        <f t="shared" si="215"/>
        <v/>
      </c>
      <c r="AG446" s="42" t="str">
        <f t="shared" si="216"/>
        <v/>
      </c>
      <c r="AH446" s="42" t="str">
        <f t="shared" si="217"/>
        <v/>
      </c>
      <c r="AI446" s="42" t="str">
        <f t="shared" si="218"/>
        <v/>
      </c>
      <c r="AJ446" s="65">
        <f t="shared" si="219"/>
        <v>0</v>
      </c>
      <c r="AK446" s="74"/>
      <c r="AL446" s="41">
        <f t="shared" si="232"/>
        <v>0</v>
      </c>
      <c r="AM446" s="39">
        <f t="shared" si="233"/>
        <v>0</v>
      </c>
      <c r="AN446" s="40">
        <f t="shared" si="234"/>
        <v>0</v>
      </c>
      <c r="AO446" s="134">
        <f t="shared" si="235"/>
        <v>0</v>
      </c>
      <c r="AP446" s="17"/>
      <c r="AQ446" s="129"/>
      <c r="AR446" s="130">
        <f t="shared" si="220"/>
        <v>0</v>
      </c>
      <c r="AS446" s="134">
        <f t="shared" si="221"/>
        <v>0</v>
      </c>
      <c r="AT446" s="131">
        <f>+IF($I$7="SI",'INPUTS Y LISTAS'!$B$31,0)</f>
        <v>0</v>
      </c>
      <c r="AU446" s="132"/>
      <c r="AV446" s="130">
        <f t="shared" si="222"/>
        <v>0</v>
      </c>
      <c r="AW446" s="134">
        <f t="shared" si="223"/>
        <v>0</v>
      </c>
      <c r="AX446" s="131">
        <f>+IF($I$7="SI",'INPUTS Y LISTAS'!$B$32,0)</f>
        <v>0</v>
      </c>
      <c r="AY446" s="132"/>
      <c r="AZ446" s="130">
        <f t="shared" si="224"/>
        <v>0</v>
      </c>
      <c r="BA446" s="134">
        <f t="shared" si="225"/>
        <v>0</v>
      </c>
      <c r="BB446" s="131">
        <f>+IF($I$7="SI",'INPUTS Y LISTAS'!$B$33,0)</f>
        <v>0</v>
      </c>
      <c r="BC446" s="132"/>
      <c r="BD446" s="130">
        <f t="shared" si="226"/>
        <v>0</v>
      </c>
      <c r="BE446" s="134">
        <f t="shared" si="227"/>
        <v>0</v>
      </c>
      <c r="BF446" s="136">
        <f t="shared" si="228"/>
        <v>0</v>
      </c>
    </row>
    <row r="447" spans="3:58" ht="15.75" outlineLevel="2" x14ac:dyDescent="0.2">
      <c r="C447" s="14">
        <f t="shared" si="229"/>
        <v>433</v>
      </c>
      <c r="D447" s="73"/>
      <c r="E447" s="69"/>
      <c r="F447" s="70"/>
      <c r="G447" s="71"/>
      <c r="H447" s="71"/>
      <c r="I447" s="71"/>
      <c r="J447" s="71"/>
      <c r="K447" s="72"/>
      <c r="L447" s="86"/>
      <c r="M447" s="15" t="str">
        <f>IF(G447="","",IF(L447="SI",G447*(1+'INPUTS Y LISTAS'!$B$15),'Modelo Estadistico'!G447))</f>
        <v/>
      </c>
      <c r="N447" s="15" t="str">
        <f>IF(H447="","",IF(L447="SI",H447*(1+'INPUTS Y LISTAS'!$B$15),'Modelo Estadistico'!H447))</f>
        <v/>
      </c>
      <c r="O447" s="15" t="str">
        <f>IF(I447="","",IF(L447="SI",I447*(1+'INPUTS Y LISTAS'!$B$15),'Modelo Estadistico'!I447))</f>
        <v/>
      </c>
      <c r="P447" s="15" t="str">
        <f>IF(J447="","",IF(L447="SI",J447*(1+'INPUTS Y LISTAS'!$B$15),'Modelo Estadistico'!J447))</f>
        <v/>
      </c>
      <c r="Q447" s="72"/>
      <c r="R447" s="29" t="str">
        <f t="shared" si="204"/>
        <v/>
      </c>
      <c r="S447" s="15" t="str">
        <f t="shared" si="205"/>
        <v/>
      </c>
      <c r="T447" s="15" t="str">
        <f t="shared" si="230"/>
        <v/>
      </c>
      <c r="U447" s="30" t="str">
        <f t="shared" si="231"/>
        <v/>
      </c>
      <c r="V447" s="28" t="str">
        <f t="shared" si="206"/>
        <v/>
      </c>
      <c r="W447" s="16" t="str">
        <f t="shared" si="207"/>
        <v/>
      </c>
      <c r="X447" s="16" t="str">
        <f t="shared" si="208"/>
        <v/>
      </c>
      <c r="Y447" s="16" t="str">
        <f t="shared" si="209"/>
        <v/>
      </c>
      <c r="Z447" s="28" t="str">
        <f t="shared" si="210"/>
        <v/>
      </c>
      <c r="AA447" s="16" t="str">
        <f t="shared" si="211"/>
        <v/>
      </c>
      <c r="AB447" s="16" t="str">
        <f t="shared" si="212"/>
        <v/>
      </c>
      <c r="AC447" s="16" t="str">
        <f>IF(Y447="Incluir Cotización",#REF!,"")</f>
        <v/>
      </c>
      <c r="AD447" s="66" t="str">
        <f t="shared" si="213"/>
        <v/>
      </c>
      <c r="AE447" s="42" t="str">
        <f t="shared" si="214"/>
        <v/>
      </c>
      <c r="AF447" s="42" t="str">
        <f t="shared" si="215"/>
        <v/>
      </c>
      <c r="AG447" s="42" t="str">
        <f t="shared" si="216"/>
        <v/>
      </c>
      <c r="AH447" s="42" t="str">
        <f t="shared" si="217"/>
        <v/>
      </c>
      <c r="AI447" s="42" t="str">
        <f t="shared" si="218"/>
        <v/>
      </c>
      <c r="AJ447" s="65">
        <f t="shared" si="219"/>
        <v>0</v>
      </c>
      <c r="AK447" s="74"/>
      <c r="AL447" s="41">
        <f t="shared" si="232"/>
        <v>0</v>
      </c>
      <c r="AM447" s="39">
        <f t="shared" si="233"/>
        <v>0</v>
      </c>
      <c r="AN447" s="40">
        <f t="shared" si="234"/>
        <v>0</v>
      </c>
      <c r="AO447" s="134">
        <f t="shared" si="235"/>
        <v>0</v>
      </c>
      <c r="AP447" s="17"/>
      <c r="AQ447" s="129"/>
      <c r="AR447" s="130">
        <f t="shared" si="220"/>
        <v>0</v>
      </c>
      <c r="AS447" s="134">
        <f t="shared" si="221"/>
        <v>0</v>
      </c>
      <c r="AT447" s="131">
        <f>+IF($I$7="SI",'INPUTS Y LISTAS'!$B$31,0)</f>
        <v>0</v>
      </c>
      <c r="AU447" s="132"/>
      <c r="AV447" s="130">
        <f t="shared" si="222"/>
        <v>0</v>
      </c>
      <c r="AW447" s="134">
        <f t="shared" si="223"/>
        <v>0</v>
      </c>
      <c r="AX447" s="131">
        <f>+IF($I$7="SI",'INPUTS Y LISTAS'!$B$32,0)</f>
        <v>0</v>
      </c>
      <c r="AY447" s="132"/>
      <c r="AZ447" s="130">
        <f t="shared" si="224"/>
        <v>0</v>
      </c>
      <c r="BA447" s="134">
        <f t="shared" si="225"/>
        <v>0</v>
      </c>
      <c r="BB447" s="131">
        <f>+IF($I$7="SI",'INPUTS Y LISTAS'!$B$33,0)</f>
        <v>0</v>
      </c>
      <c r="BC447" s="132"/>
      <c r="BD447" s="130">
        <f t="shared" si="226"/>
        <v>0</v>
      </c>
      <c r="BE447" s="134">
        <f t="shared" si="227"/>
        <v>0</v>
      </c>
      <c r="BF447" s="136">
        <f t="shared" si="228"/>
        <v>0</v>
      </c>
    </row>
    <row r="448" spans="3:58" ht="15.75" outlineLevel="2" x14ac:dyDescent="0.2">
      <c r="C448" s="14">
        <f t="shared" si="229"/>
        <v>434</v>
      </c>
      <c r="D448" s="73"/>
      <c r="E448" s="69"/>
      <c r="F448" s="70"/>
      <c r="G448" s="71"/>
      <c r="H448" s="71"/>
      <c r="I448" s="71"/>
      <c r="J448" s="71"/>
      <c r="K448" s="72"/>
      <c r="L448" s="86"/>
      <c r="M448" s="15" t="str">
        <f>IF(G448="","",IF(L448="SI",G448*(1+'INPUTS Y LISTAS'!$B$15),'Modelo Estadistico'!G448))</f>
        <v/>
      </c>
      <c r="N448" s="15" t="str">
        <f>IF(H448="","",IF(L448="SI",H448*(1+'INPUTS Y LISTAS'!$B$15),'Modelo Estadistico'!H448))</f>
        <v/>
      </c>
      <c r="O448" s="15" t="str">
        <f>IF(I448="","",IF(L448="SI",I448*(1+'INPUTS Y LISTAS'!$B$15),'Modelo Estadistico'!I448))</f>
        <v/>
      </c>
      <c r="P448" s="15" t="str">
        <f>IF(J448="","",IF(L448="SI",J448*(1+'INPUTS Y LISTAS'!$B$15),'Modelo Estadistico'!J448))</f>
        <v/>
      </c>
      <c r="Q448" s="72"/>
      <c r="R448" s="29" t="str">
        <f t="shared" si="204"/>
        <v/>
      </c>
      <c r="S448" s="15" t="str">
        <f t="shared" si="205"/>
        <v/>
      </c>
      <c r="T448" s="15" t="str">
        <f t="shared" si="230"/>
        <v/>
      </c>
      <c r="U448" s="30" t="str">
        <f t="shared" si="231"/>
        <v/>
      </c>
      <c r="V448" s="28" t="str">
        <f t="shared" si="206"/>
        <v/>
      </c>
      <c r="W448" s="16" t="str">
        <f t="shared" si="207"/>
        <v/>
      </c>
      <c r="X448" s="16" t="str">
        <f t="shared" si="208"/>
        <v/>
      </c>
      <c r="Y448" s="16" t="str">
        <f t="shared" si="209"/>
        <v/>
      </c>
      <c r="Z448" s="28" t="str">
        <f t="shared" si="210"/>
        <v/>
      </c>
      <c r="AA448" s="16" t="str">
        <f t="shared" si="211"/>
        <v/>
      </c>
      <c r="AB448" s="16" t="str">
        <f t="shared" si="212"/>
        <v/>
      </c>
      <c r="AC448" s="16" t="str">
        <f>IF(Y448="Incluir Cotización",#REF!,"")</f>
        <v/>
      </c>
      <c r="AD448" s="66" t="str">
        <f t="shared" si="213"/>
        <v/>
      </c>
      <c r="AE448" s="42" t="str">
        <f t="shared" si="214"/>
        <v/>
      </c>
      <c r="AF448" s="42" t="str">
        <f t="shared" si="215"/>
        <v/>
      </c>
      <c r="AG448" s="42" t="str">
        <f t="shared" si="216"/>
        <v/>
      </c>
      <c r="AH448" s="42" t="str">
        <f t="shared" si="217"/>
        <v/>
      </c>
      <c r="AI448" s="42" t="str">
        <f t="shared" si="218"/>
        <v/>
      </c>
      <c r="AJ448" s="65">
        <f t="shared" si="219"/>
        <v>0</v>
      </c>
      <c r="AK448" s="74"/>
      <c r="AL448" s="41">
        <f t="shared" si="232"/>
        <v>0</v>
      </c>
      <c r="AM448" s="39">
        <f t="shared" si="233"/>
        <v>0</v>
      </c>
      <c r="AN448" s="40">
        <f t="shared" si="234"/>
        <v>0</v>
      </c>
      <c r="AO448" s="134">
        <f t="shared" si="235"/>
        <v>0</v>
      </c>
      <c r="AP448" s="17"/>
      <c r="AQ448" s="129"/>
      <c r="AR448" s="130">
        <f t="shared" si="220"/>
        <v>0</v>
      </c>
      <c r="AS448" s="134">
        <f t="shared" si="221"/>
        <v>0</v>
      </c>
      <c r="AT448" s="131">
        <f>+IF($I$7="SI",'INPUTS Y LISTAS'!$B$31,0)</f>
        <v>0</v>
      </c>
      <c r="AU448" s="132"/>
      <c r="AV448" s="130">
        <f t="shared" si="222"/>
        <v>0</v>
      </c>
      <c r="AW448" s="134">
        <f t="shared" si="223"/>
        <v>0</v>
      </c>
      <c r="AX448" s="131">
        <f>+IF($I$7="SI",'INPUTS Y LISTAS'!$B$32,0)</f>
        <v>0</v>
      </c>
      <c r="AY448" s="132"/>
      <c r="AZ448" s="130">
        <f t="shared" si="224"/>
        <v>0</v>
      </c>
      <c r="BA448" s="134">
        <f t="shared" si="225"/>
        <v>0</v>
      </c>
      <c r="BB448" s="131">
        <f>+IF($I$7="SI",'INPUTS Y LISTAS'!$B$33,0)</f>
        <v>0</v>
      </c>
      <c r="BC448" s="132"/>
      <c r="BD448" s="130">
        <f t="shared" si="226"/>
        <v>0</v>
      </c>
      <c r="BE448" s="134">
        <f t="shared" si="227"/>
        <v>0</v>
      </c>
      <c r="BF448" s="136">
        <f t="shared" si="228"/>
        <v>0</v>
      </c>
    </row>
    <row r="449" spans="3:58" ht="15.75" outlineLevel="2" x14ac:dyDescent="0.2">
      <c r="C449" s="14">
        <f t="shared" si="229"/>
        <v>435</v>
      </c>
      <c r="D449" s="73"/>
      <c r="E449" s="69"/>
      <c r="F449" s="70"/>
      <c r="G449" s="71"/>
      <c r="H449" s="71"/>
      <c r="I449" s="71"/>
      <c r="J449" s="71"/>
      <c r="K449" s="72"/>
      <c r="L449" s="86"/>
      <c r="M449" s="15" t="str">
        <f>IF(G449="","",IF(L449="SI",G449*(1+'INPUTS Y LISTAS'!$B$15),'Modelo Estadistico'!G449))</f>
        <v/>
      </c>
      <c r="N449" s="15" t="str">
        <f>IF(H449="","",IF(L449="SI",H449*(1+'INPUTS Y LISTAS'!$B$15),'Modelo Estadistico'!H449))</f>
        <v/>
      </c>
      <c r="O449" s="15" t="str">
        <f>IF(I449="","",IF(L449="SI",I449*(1+'INPUTS Y LISTAS'!$B$15),'Modelo Estadistico'!I449))</f>
        <v/>
      </c>
      <c r="P449" s="15" t="str">
        <f>IF(J449="","",IF(L449="SI",J449*(1+'INPUTS Y LISTAS'!$B$15),'Modelo Estadistico'!J449))</f>
        <v/>
      </c>
      <c r="Q449" s="72"/>
      <c r="R449" s="29" t="str">
        <f t="shared" si="204"/>
        <v/>
      </c>
      <c r="S449" s="15" t="str">
        <f t="shared" si="205"/>
        <v/>
      </c>
      <c r="T449" s="15" t="str">
        <f t="shared" si="230"/>
        <v/>
      </c>
      <c r="U449" s="30" t="str">
        <f t="shared" si="231"/>
        <v/>
      </c>
      <c r="V449" s="28" t="str">
        <f t="shared" si="206"/>
        <v/>
      </c>
      <c r="W449" s="16" t="str">
        <f t="shared" si="207"/>
        <v/>
      </c>
      <c r="X449" s="16" t="str">
        <f t="shared" si="208"/>
        <v/>
      </c>
      <c r="Y449" s="16" t="str">
        <f t="shared" si="209"/>
        <v/>
      </c>
      <c r="Z449" s="28" t="str">
        <f t="shared" si="210"/>
        <v/>
      </c>
      <c r="AA449" s="16" t="str">
        <f t="shared" si="211"/>
        <v/>
      </c>
      <c r="AB449" s="16" t="str">
        <f t="shared" si="212"/>
        <v/>
      </c>
      <c r="AC449" s="16" t="str">
        <f>IF(Y449="Incluir Cotización",#REF!,"")</f>
        <v/>
      </c>
      <c r="AD449" s="66" t="str">
        <f t="shared" si="213"/>
        <v/>
      </c>
      <c r="AE449" s="42" t="str">
        <f t="shared" si="214"/>
        <v/>
      </c>
      <c r="AF449" s="42" t="str">
        <f t="shared" si="215"/>
        <v/>
      </c>
      <c r="AG449" s="42" t="str">
        <f t="shared" si="216"/>
        <v/>
      </c>
      <c r="AH449" s="42" t="str">
        <f t="shared" si="217"/>
        <v/>
      </c>
      <c r="AI449" s="42" t="str">
        <f t="shared" si="218"/>
        <v/>
      </c>
      <c r="AJ449" s="65">
        <f t="shared" si="219"/>
        <v>0</v>
      </c>
      <c r="AK449" s="74"/>
      <c r="AL449" s="41">
        <f t="shared" si="232"/>
        <v>0</v>
      </c>
      <c r="AM449" s="39">
        <f t="shared" si="233"/>
        <v>0</v>
      </c>
      <c r="AN449" s="40">
        <f t="shared" si="234"/>
        <v>0</v>
      </c>
      <c r="AO449" s="134">
        <f t="shared" si="235"/>
        <v>0</v>
      </c>
      <c r="AP449" s="17"/>
      <c r="AQ449" s="129"/>
      <c r="AR449" s="130">
        <f t="shared" si="220"/>
        <v>0</v>
      </c>
      <c r="AS449" s="134">
        <f t="shared" si="221"/>
        <v>0</v>
      </c>
      <c r="AT449" s="131">
        <f>+IF($I$7="SI",'INPUTS Y LISTAS'!$B$31,0)</f>
        <v>0</v>
      </c>
      <c r="AU449" s="132"/>
      <c r="AV449" s="130">
        <f t="shared" si="222"/>
        <v>0</v>
      </c>
      <c r="AW449" s="134">
        <f t="shared" si="223"/>
        <v>0</v>
      </c>
      <c r="AX449" s="131">
        <f>+IF($I$7="SI",'INPUTS Y LISTAS'!$B$32,0)</f>
        <v>0</v>
      </c>
      <c r="AY449" s="132"/>
      <c r="AZ449" s="130">
        <f t="shared" si="224"/>
        <v>0</v>
      </c>
      <c r="BA449" s="134">
        <f t="shared" si="225"/>
        <v>0</v>
      </c>
      <c r="BB449" s="131">
        <f>+IF($I$7="SI",'INPUTS Y LISTAS'!$B$33,0)</f>
        <v>0</v>
      </c>
      <c r="BC449" s="132"/>
      <c r="BD449" s="130">
        <f t="shared" si="226"/>
        <v>0</v>
      </c>
      <c r="BE449" s="134">
        <f t="shared" si="227"/>
        <v>0</v>
      </c>
      <c r="BF449" s="136">
        <f t="shared" si="228"/>
        <v>0</v>
      </c>
    </row>
    <row r="450" spans="3:58" ht="15.75" outlineLevel="2" x14ac:dyDescent="0.2">
      <c r="C450" s="14">
        <f t="shared" si="229"/>
        <v>436</v>
      </c>
      <c r="D450" s="73"/>
      <c r="E450" s="69"/>
      <c r="F450" s="70"/>
      <c r="G450" s="71"/>
      <c r="H450" s="71"/>
      <c r="I450" s="71"/>
      <c r="J450" s="71"/>
      <c r="K450" s="72"/>
      <c r="L450" s="86"/>
      <c r="M450" s="15" t="str">
        <f>IF(G450="","",IF(L450="SI",G450*(1+'INPUTS Y LISTAS'!$B$15),'Modelo Estadistico'!G450))</f>
        <v/>
      </c>
      <c r="N450" s="15" t="str">
        <f>IF(H450="","",IF(L450="SI",H450*(1+'INPUTS Y LISTAS'!$B$15),'Modelo Estadistico'!H450))</f>
        <v/>
      </c>
      <c r="O450" s="15" t="str">
        <f>IF(I450="","",IF(L450="SI",I450*(1+'INPUTS Y LISTAS'!$B$15),'Modelo Estadistico'!I450))</f>
        <v/>
      </c>
      <c r="P450" s="15" t="str">
        <f>IF(J450="","",IF(L450="SI",J450*(1+'INPUTS Y LISTAS'!$B$15),'Modelo Estadistico'!J450))</f>
        <v/>
      </c>
      <c r="Q450" s="72"/>
      <c r="R450" s="29" t="str">
        <f t="shared" si="204"/>
        <v/>
      </c>
      <c r="S450" s="15" t="str">
        <f t="shared" si="205"/>
        <v/>
      </c>
      <c r="T450" s="15" t="str">
        <f t="shared" si="230"/>
        <v/>
      </c>
      <c r="U450" s="30" t="str">
        <f t="shared" si="231"/>
        <v/>
      </c>
      <c r="V450" s="28" t="str">
        <f t="shared" si="206"/>
        <v/>
      </c>
      <c r="W450" s="16" t="str">
        <f t="shared" si="207"/>
        <v/>
      </c>
      <c r="X450" s="16" t="str">
        <f t="shared" si="208"/>
        <v/>
      </c>
      <c r="Y450" s="16" t="str">
        <f t="shared" si="209"/>
        <v/>
      </c>
      <c r="Z450" s="28" t="str">
        <f t="shared" si="210"/>
        <v/>
      </c>
      <c r="AA450" s="16" t="str">
        <f t="shared" si="211"/>
        <v/>
      </c>
      <c r="AB450" s="16" t="str">
        <f t="shared" si="212"/>
        <v/>
      </c>
      <c r="AC450" s="16" t="str">
        <f>IF(Y450="Incluir Cotización",#REF!,"")</f>
        <v/>
      </c>
      <c r="AD450" s="66" t="str">
        <f t="shared" si="213"/>
        <v/>
      </c>
      <c r="AE450" s="42" t="str">
        <f t="shared" si="214"/>
        <v/>
      </c>
      <c r="AF450" s="42" t="str">
        <f t="shared" si="215"/>
        <v/>
      </c>
      <c r="AG450" s="42" t="str">
        <f t="shared" si="216"/>
        <v/>
      </c>
      <c r="AH450" s="42" t="str">
        <f t="shared" si="217"/>
        <v/>
      </c>
      <c r="AI450" s="42" t="str">
        <f t="shared" si="218"/>
        <v/>
      </c>
      <c r="AJ450" s="65">
        <f t="shared" si="219"/>
        <v>0</v>
      </c>
      <c r="AK450" s="74"/>
      <c r="AL450" s="41">
        <f t="shared" si="232"/>
        <v>0</v>
      </c>
      <c r="AM450" s="39">
        <f t="shared" si="233"/>
        <v>0</v>
      </c>
      <c r="AN450" s="40">
        <f t="shared" si="234"/>
        <v>0</v>
      </c>
      <c r="AO450" s="134">
        <f t="shared" si="235"/>
        <v>0</v>
      </c>
      <c r="AP450" s="17"/>
      <c r="AQ450" s="129"/>
      <c r="AR450" s="130">
        <f t="shared" si="220"/>
        <v>0</v>
      </c>
      <c r="AS450" s="134">
        <f t="shared" si="221"/>
        <v>0</v>
      </c>
      <c r="AT450" s="131">
        <f>+IF($I$7="SI",'INPUTS Y LISTAS'!$B$31,0)</f>
        <v>0</v>
      </c>
      <c r="AU450" s="132"/>
      <c r="AV450" s="130">
        <f t="shared" si="222"/>
        <v>0</v>
      </c>
      <c r="AW450" s="134">
        <f t="shared" si="223"/>
        <v>0</v>
      </c>
      <c r="AX450" s="131">
        <f>+IF($I$7="SI",'INPUTS Y LISTAS'!$B$32,0)</f>
        <v>0</v>
      </c>
      <c r="AY450" s="132"/>
      <c r="AZ450" s="130">
        <f t="shared" si="224"/>
        <v>0</v>
      </c>
      <c r="BA450" s="134">
        <f t="shared" si="225"/>
        <v>0</v>
      </c>
      <c r="BB450" s="131">
        <f>+IF($I$7="SI",'INPUTS Y LISTAS'!$B$33,0)</f>
        <v>0</v>
      </c>
      <c r="BC450" s="132"/>
      <c r="BD450" s="130">
        <f t="shared" si="226"/>
        <v>0</v>
      </c>
      <c r="BE450" s="134">
        <f t="shared" si="227"/>
        <v>0</v>
      </c>
      <c r="BF450" s="136">
        <f t="shared" si="228"/>
        <v>0</v>
      </c>
    </row>
    <row r="451" spans="3:58" ht="15.75" outlineLevel="2" x14ac:dyDescent="0.2">
      <c r="C451" s="14">
        <f t="shared" si="229"/>
        <v>437</v>
      </c>
      <c r="D451" s="73"/>
      <c r="E451" s="69"/>
      <c r="F451" s="70"/>
      <c r="G451" s="71"/>
      <c r="H451" s="71"/>
      <c r="I451" s="71"/>
      <c r="J451" s="71"/>
      <c r="K451" s="72"/>
      <c r="L451" s="86"/>
      <c r="M451" s="15" t="str">
        <f>IF(G451="","",IF(L451="SI",G451*(1+'INPUTS Y LISTAS'!$B$15),'Modelo Estadistico'!G451))</f>
        <v/>
      </c>
      <c r="N451" s="15" t="str">
        <f>IF(H451="","",IF(L451="SI",H451*(1+'INPUTS Y LISTAS'!$B$15),'Modelo Estadistico'!H451))</f>
        <v/>
      </c>
      <c r="O451" s="15" t="str">
        <f>IF(I451="","",IF(L451="SI",I451*(1+'INPUTS Y LISTAS'!$B$15),'Modelo Estadistico'!I451))</f>
        <v/>
      </c>
      <c r="P451" s="15" t="str">
        <f>IF(J451="","",IF(L451="SI",J451*(1+'INPUTS Y LISTAS'!$B$15),'Modelo Estadistico'!J451))</f>
        <v/>
      </c>
      <c r="Q451" s="72"/>
      <c r="R451" s="29" t="str">
        <f t="shared" si="204"/>
        <v/>
      </c>
      <c r="S451" s="15" t="str">
        <f t="shared" si="205"/>
        <v/>
      </c>
      <c r="T451" s="15" t="str">
        <f t="shared" si="230"/>
        <v/>
      </c>
      <c r="U451" s="30" t="str">
        <f t="shared" si="231"/>
        <v/>
      </c>
      <c r="V451" s="28" t="str">
        <f t="shared" si="206"/>
        <v/>
      </c>
      <c r="W451" s="16" t="str">
        <f t="shared" si="207"/>
        <v/>
      </c>
      <c r="X451" s="16" t="str">
        <f t="shared" si="208"/>
        <v/>
      </c>
      <c r="Y451" s="16" t="str">
        <f t="shared" si="209"/>
        <v/>
      </c>
      <c r="Z451" s="28" t="str">
        <f t="shared" si="210"/>
        <v/>
      </c>
      <c r="AA451" s="16" t="str">
        <f t="shared" si="211"/>
        <v/>
      </c>
      <c r="AB451" s="16" t="str">
        <f t="shared" si="212"/>
        <v/>
      </c>
      <c r="AC451" s="16" t="str">
        <f>IF(Y451="Incluir Cotización",#REF!,"")</f>
        <v/>
      </c>
      <c r="AD451" s="66" t="str">
        <f t="shared" si="213"/>
        <v/>
      </c>
      <c r="AE451" s="42" t="str">
        <f t="shared" si="214"/>
        <v/>
      </c>
      <c r="AF451" s="42" t="str">
        <f t="shared" si="215"/>
        <v/>
      </c>
      <c r="AG451" s="42" t="str">
        <f t="shared" si="216"/>
        <v/>
      </c>
      <c r="AH451" s="42" t="str">
        <f t="shared" si="217"/>
        <v/>
      </c>
      <c r="AI451" s="42" t="str">
        <f t="shared" si="218"/>
        <v/>
      </c>
      <c r="AJ451" s="65">
        <f t="shared" si="219"/>
        <v>0</v>
      </c>
      <c r="AK451" s="74"/>
      <c r="AL451" s="41">
        <f t="shared" si="232"/>
        <v>0</v>
      </c>
      <c r="AM451" s="39">
        <f t="shared" si="233"/>
        <v>0</v>
      </c>
      <c r="AN451" s="40">
        <f t="shared" si="234"/>
        <v>0</v>
      </c>
      <c r="AO451" s="134">
        <f t="shared" si="235"/>
        <v>0</v>
      </c>
      <c r="AP451" s="17"/>
      <c r="AQ451" s="129"/>
      <c r="AR451" s="130">
        <f t="shared" si="220"/>
        <v>0</v>
      </c>
      <c r="AS451" s="134">
        <f t="shared" si="221"/>
        <v>0</v>
      </c>
      <c r="AT451" s="131">
        <f>+IF($I$7="SI",'INPUTS Y LISTAS'!$B$31,0)</f>
        <v>0</v>
      </c>
      <c r="AU451" s="132"/>
      <c r="AV451" s="130">
        <f t="shared" si="222"/>
        <v>0</v>
      </c>
      <c r="AW451" s="134">
        <f t="shared" si="223"/>
        <v>0</v>
      </c>
      <c r="AX451" s="131">
        <f>+IF($I$7="SI",'INPUTS Y LISTAS'!$B$32,0)</f>
        <v>0</v>
      </c>
      <c r="AY451" s="132"/>
      <c r="AZ451" s="130">
        <f t="shared" si="224"/>
        <v>0</v>
      </c>
      <c r="BA451" s="134">
        <f t="shared" si="225"/>
        <v>0</v>
      </c>
      <c r="BB451" s="131">
        <f>+IF($I$7="SI",'INPUTS Y LISTAS'!$B$33,0)</f>
        <v>0</v>
      </c>
      <c r="BC451" s="132"/>
      <c r="BD451" s="130">
        <f t="shared" si="226"/>
        <v>0</v>
      </c>
      <c r="BE451" s="134">
        <f t="shared" si="227"/>
        <v>0</v>
      </c>
      <c r="BF451" s="136">
        <f t="shared" si="228"/>
        <v>0</v>
      </c>
    </row>
    <row r="452" spans="3:58" ht="15.75" outlineLevel="2" x14ac:dyDescent="0.2">
      <c r="C452" s="14">
        <f t="shared" si="229"/>
        <v>438</v>
      </c>
      <c r="D452" s="73"/>
      <c r="E452" s="69"/>
      <c r="F452" s="70"/>
      <c r="G452" s="71"/>
      <c r="H452" s="71"/>
      <c r="I452" s="71"/>
      <c r="J452" s="71"/>
      <c r="K452" s="72"/>
      <c r="L452" s="86"/>
      <c r="M452" s="15" t="str">
        <f>IF(G452="","",IF(L452="SI",G452*(1+'INPUTS Y LISTAS'!$B$15),'Modelo Estadistico'!G452))</f>
        <v/>
      </c>
      <c r="N452" s="15" t="str">
        <f>IF(H452="","",IF(L452="SI",H452*(1+'INPUTS Y LISTAS'!$B$15),'Modelo Estadistico'!H452))</f>
        <v/>
      </c>
      <c r="O452" s="15" t="str">
        <f>IF(I452="","",IF(L452="SI",I452*(1+'INPUTS Y LISTAS'!$B$15),'Modelo Estadistico'!I452))</f>
        <v/>
      </c>
      <c r="P452" s="15" t="str">
        <f>IF(J452="","",IF(L452="SI",J452*(1+'INPUTS Y LISTAS'!$B$15),'Modelo Estadistico'!J452))</f>
        <v/>
      </c>
      <c r="Q452" s="72"/>
      <c r="R452" s="29" t="str">
        <f t="shared" si="204"/>
        <v/>
      </c>
      <c r="S452" s="15" t="str">
        <f t="shared" si="205"/>
        <v/>
      </c>
      <c r="T452" s="15" t="str">
        <f t="shared" si="230"/>
        <v/>
      </c>
      <c r="U452" s="30" t="str">
        <f t="shared" si="231"/>
        <v/>
      </c>
      <c r="V452" s="28" t="str">
        <f t="shared" si="206"/>
        <v/>
      </c>
      <c r="W452" s="16" t="str">
        <f t="shared" si="207"/>
        <v/>
      </c>
      <c r="X452" s="16" t="str">
        <f t="shared" si="208"/>
        <v/>
      </c>
      <c r="Y452" s="16" t="str">
        <f t="shared" si="209"/>
        <v/>
      </c>
      <c r="Z452" s="28" t="str">
        <f t="shared" si="210"/>
        <v/>
      </c>
      <c r="AA452" s="16" t="str">
        <f t="shared" si="211"/>
        <v/>
      </c>
      <c r="AB452" s="16" t="str">
        <f t="shared" si="212"/>
        <v/>
      </c>
      <c r="AC452" s="16" t="str">
        <f>IF(Y452="Incluir Cotización",#REF!,"")</f>
        <v/>
      </c>
      <c r="AD452" s="66" t="str">
        <f t="shared" si="213"/>
        <v/>
      </c>
      <c r="AE452" s="42" t="str">
        <f t="shared" si="214"/>
        <v/>
      </c>
      <c r="AF452" s="42" t="str">
        <f t="shared" si="215"/>
        <v/>
      </c>
      <c r="AG452" s="42" t="str">
        <f t="shared" si="216"/>
        <v/>
      </c>
      <c r="AH452" s="42" t="str">
        <f t="shared" si="217"/>
        <v/>
      </c>
      <c r="AI452" s="42" t="str">
        <f t="shared" si="218"/>
        <v/>
      </c>
      <c r="AJ452" s="65">
        <f t="shared" si="219"/>
        <v>0</v>
      </c>
      <c r="AK452" s="74"/>
      <c r="AL452" s="41">
        <f t="shared" si="232"/>
        <v>0</v>
      </c>
      <c r="AM452" s="39">
        <f t="shared" si="233"/>
        <v>0</v>
      </c>
      <c r="AN452" s="40">
        <f t="shared" si="234"/>
        <v>0</v>
      </c>
      <c r="AO452" s="134">
        <f t="shared" si="235"/>
        <v>0</v>
      </c>
      <c r="AP452" s="17"/>
      <c r="AQ452" s="129"/>
      <c r="AR452" s="130">
        <f t="shared" si="220"/>
        <v>0</v>
      </c>
      <c r="AS452" s="134">
        <f t="shared" si="221"/>
        <v>0</v>
      </c>
      <c r="AT452" s="131">
        <f>+IF($I$7="SI",'INPUTS Y LISTAS'!$B$31,0)</f>
        <v>0</v>
      </c>
      <c r="AU452" s="132"/>
      <c r="AV452" s="130">
        <f t="shared" si="222"/>
        <v>0</v>
      </c>
      <c r="AW452" s="134">
        <f t="shared" si="223"/>
        <v>0</v>
      </c>
      <c r="AX452" s="131">
        <f>+IF($I$7="SI",'INPUTS Y LISTAS'!$B$32,0)</f>
        <v>0</v>
      </c>
      <c r="AY452" s="132"/>
      <c r="AZ452" s="130">
        <f t="shared" si="224"/>
        <v>0</v>
      </c>
      <c r="BA452" s="134">
        <f t="shared" si="225"/>
        <v>0</v>
      </c>
      <c r="BB452" s="131">
        <f>+IF($I$7="SI",'INPUTS Y LISTAS'!$B$33,0)</f>
        <v>0</v>
      </c>
      <c r="BC452" s="132"/>
      <c r="BD452" s="130">
        <f t="shared" si="226"/>
        <v>0</v>
      </c>
      <c r="BE452" s="134">
        <f t="shared" si="227"/>
        <v>0</v>
      </c>
      <c r="BF452" s="136">
        <f t="shared" si="228"/>
        <v>0</v>
      </c>
    </row>
    <row r="453" spans="3:58" ht="15.75" outlineLevel="2" x14ac:dyDescent="0.2">
      <c r="C453" s="14">
        <f t="shared" si="229"/>
        <v>439</v>
      </c>
      <c r="D453" s="73"/>
      <c r="E453" s="69"/>
      <c r="F453" s="70"/>
      <c r="G453" s="71"/>
      <c r="H453" s="71"/>
      <c r="I453" s="71"/>
      <c r="J453" s="71"/>
      <c r="K453" s="72"/>
      <c r="L453" s="86"/>
      <c r="M453" s="15" t="str">
        <f>IF(G453="","",IF(L453="SI",G453*(1+'INPUTS Y LISTAS'!$B$15),'Modelo Estadistico'!G453))</f>
        <v/>
      </c>
      <c r="N453" s="15" t="str">
        <f>IF(H453="","",IF(L453="SI",H453*(1+'INPUTS Y LISTAS'!$B$15),'Modelo Estadistico'!H453))</f>
        <v/>
      </c>
      <c r="O453" s="15" t="str">
        <f>IF(I453="","",IF(L453="SI",I453*(1+'INPUTS Y LISTAS'!$B$15),'Modelo Estadistico'!I453))</f>
        <v/>
      </c>
      <c r="P453" s="15" t="str">
        <f>IF(J453="","",IF(L453="SI",J453*(1+'INPUTS Y LISTAS'!$B$15),'Modelo Estadistico'!J453))</f>
        <v/>
      </c>
      <c r="Q453" s="72"/>
      <c r="R453" s="29" t="str">
        <f t="shared" si="204"/>
        <v/>
      </c>
      <c r="S453" s="15" t="str">
        <f t="shared" si="205"/>
        <v/>
      </c>
      <c r="T453" s="15" t="str">
        <f t="shared" si="230"/>
        <v/>
      </c>
      <c r="U453" s="30" t="str">
        <f t="shared" si="231"/>
        <v/>
      </c>
      <c r="V453" s="28" t="str">
        <f t="shared" si="206"/>
        <v/>
      </c>
      <c r="W453" s="16" t="str">
        <f t="shared" si="207"/>
        <v/>
      </c>
      <c r="X453" s="16" t="str">
        <f t="shared" si="208"/>
        <v/>
      </c>
      <c r="Y453" s="16" t="str">
        <f t="shared" si="209"/>
        <v/>
      </c>
      <c r="Z453" s="28" t="str">
        <f t="shared" si="210"/>
        <v/>
      </c>
      <c r="AA453" s="16" t="str">
        <f t="shared" si="211"/>
        <v/>
      </c>
      <c r="AB453" s="16" t="str">
        <f t="shared" si="212"/>
        <v/>
      </c>
      <c r="AC453" s="16" t="str">
        <f>IF(Y453="Incluir Cotización",#REF!,"")</f>
        <v/>
      </c>
      <c r="AD453" s="66" t="str">
        <f t="shared" si="213"/>
        <v/>
      </c>
      <c r="AE453" s="42" t="str">
        <f t="shared" si="214"/>
        <v/>
      </c>
      <c r="AF453" s="42" t="str">
        <f t="shared" si="215"/>
        <v/>
      </c>
      <c r="AG453" s="42" t="str">
        <f t="shared" si="216"/>
        <v/>
      </c>
      <c r="AH453" s="42" t="str">
        <f t="shared" si="217"/>
        <v/>
      </c>
      <c r="AI453" s="42" t="str">
        <f t="shared" si="218"/>
        <v/>
      </c>
      <c r="AJ453" s="65">
        <f t="shared" si="219"/>
        <v>0</v>
      </c>
      <c r="AK453" s="74"/>
      <c r="AL453" s="41">
        <f t="shared" si="232"/>
        <v>0</v>
      </c>
      <c r="AM453" s="39">
        <f t="shared" si="233"/>
        <v>0</v>
      </c>
      <c r="AN453" s="40">
        <f t="shared" si="234"/>
        <v>0</v>
      </c>
      <c r="AO453" s="134">
        <f t="shared" si="235"/>
        <v>0</v>
      </c>
      <c r="AP453" s="17"/>
      <c r="AQ453" s="129"/>
      <c r="AR453" s="130">
        <f t="shared" si="220"/>
        <v>0</v>
      </c>
      <c r="AS453" s="134">
        <f t="shared" si="221"/>
        <v>0</v>
      </c>
      <c r="AT453" s="131">
        <f>+IF($I$7="SI",'INPUTS Y LISTAS'!$B$31,0)</f>
        <v>0</v>
      </c>
      <c r="AU453" s="132"/>
      <c r="AV453" s="130">
        <f t="shared" si="222"/>
        <v>0</v>
      </c>
      <c r="AW453" s="134">
        <f t="shared" si="223"/>
        <v>0</v>
      </c>
      <c r="AX453" s="131">
        <f>+IF($I$7="SI",'INPUTS Y LISTAS'!$B$32,0)</f>
        <v>0</v>
      </c>
      <c r="AY453" s="132"/>
      <c r="AZ453" s="130">
        <f t="shared" si="224"/>
        <v>0</v>
      </c>
      <c r="BA453" s="134">
        <f t="shared" si="225"/>
        <v>0</v>
      </c>
      <c r="BB453" s="131">
        <f>+IF($I$7="SI",'INPUTS Y LISTAS'!$B$33,0)</f>
        <v>0</v>
      </c>
      <c r="BC453" s="132"/>
      <c r="BD453" s="130">
        <f t="shared" si="226"/>
        <v>0</v>
      </c>
      <c r="BE453" s="134">
        <f t="shared" si="227"/>
        <v>0</v>
      </c>
      <c r="BF453" s="136">
        <f t="shared" si="228"/>
        <v>0</v>
      </c>
    </row>
    <row r="454" spans="3:58" ht="15.75" outlineLevel="2" x14ac:dyDescent="0.2">
      <c r="C454" s="14">
        <f t="shared" si="229"/>
        <v>440</v>
      </c>
      <c r="D454" s="73"/>
      <c r="E454" s="69"/>
      <c r="F454" s="70"/>
      <c r="G454" s="71"/>
      <c r="H454" s="71"/>
      <c r="I454" s="71"/>
      <c r="J454" s="71"/>
      <c r="K454" s="72"/>
      <c r="L454" s="86"/>
      <c r="M454" s="15" t="str">
        <f>IF(G454="","",IF(L454="SI",G454*(1+'INPUTS Y LISTAS'!$B$15),'Modelo Estadistico'!G454))</f>
        <v/>
      </c>
      <c r="N454" s="15" t="str">
        <f>IF(H454="","",IF(L454="SI",H454*(1+'INPUTS Y LISTAS'!$B$15),'Modelo Estadistico'!H454))</f>
        <v/>
      </c>
      <c r="O454" s="15" t="str">
        <f>IF(I454="","",IF(L454="SI",I454*(1+'INPUTS Y LISTAS'!$B$15),'Modelo Estadistico'!I454))</f>
        <v/>
      </c>
      <c r="P454" s="15" t="str">
        <f>IF(J454="","",IF(L454="SI",J454*(1+'INPUTS Y LISTAS'!$B$15),'Modelo Estadistico'!J454))</f>
        <v/>
      </c>
      <c r="Q454" s="72"/>
      <c r="R454" s="29" t="str">
        <f t="shared" si="204"/>
        <v/>
      </c>
      <c r="S454" s="15" t="str">
        <f t="shared" si="205"/>
        <v/>
      </c>
      <c r="T454" s="15" t="str">
        <f t="shared" si="230"/>
        <v/>
      </c>
      <c r="U454" s="30" t="str">
        <f t="shared" si="231"/>
        <v/>
      </c>
      <c r="V454" s="28" t="str">
        <f t="shared" si="206"/>
        <v/>
      </c>
      <c r="W454" s="16" t="str">
        <f t="shared" si="207"/>
        <v/>
      </c>
      <c r="X454" s="16" t="str">
        <f t="shared" si="208"/>
        <v/>
      </c>
      <c r="Y454" s="16" t="str">
        <f t="shared" si="209"/>
        <v/>
      </c>
      <c r="Z454" s="28" t="str">
        <f t="shared" si="210"/>
        <v/>
      </c>
      <c r="AA454" s="16" t="str">
        <f t="shared" si="211"/>
        <v/>
      </c>
      <c r="AB454" s="16" t="str">
        <f t="shared" si="212"/>
        <v/>
      </c>
      <c r="AC454" s="16" t="str">
        <f>IF(Y454="Incluir Cotización",#REF!,"")</f>
        <v/>
      </c>
      <c r="AD454" s="66" t="str">
        <f t="shared" si="213"/>
        <v/>
      </c>
      <c r="AE454" s="42" t="str">
        <f t="shared" si="214"/>
        <v/>
      </c>
      <c r="AF454" s="42" t="str">
        <f t="shared" si="215"/>
        <v/>
      </c>
      <c r="AG454" s="42" t="str">
        <f t="shared" si="216"/>
        <v/>
      </c>
      <c r="AH454" s="42" t="str">
        <f t="shared" si="217"/>
        <v/>
      </c>
      <c r="AI454" s="42" t="str">
        <f t="shared" si="218"/>
        <v/>
      </c>
      <c r="AJ454" s="65">
        <f t="shared" si="219"/>
        <v>0</v>
      </c>
      <c r="AK454" s="74"/>
      <c r="AL454" s="41">
        <f t="shared" si="232"/>
        <v>0</v>
      </c>
      <c r="AM454" s="39">
        <f t="shared" si="233"/>
        <v>0</v>
      </c>
      <c r="AN454" s="40">
        <f t="shared" si="234"/>
        <v>0</v>
      </c>
      <c r="AO454" s="134">
        <f t="shared" si="235"/>
        <v>0</v>
      </c>
      <c r="AP454" s="17"/>
      <c r="AQ454" s="129"/>
      <c r="AR454" s="130">
        <f t="shared" si="220"/>
        <v>0</v>
      </c>
      <c r="AS454" s="134">
        <f t="shared" si="221"/>
        <v>0</v>
      </c>
      <c r="AT454" s="131">
        <f>+IF($I$7="SI",'INPUTS Y LISTAS'!$B$31,0)</f>
        <v>0</v>
      </c>
      <c r="AU454" s="132"/>
      <c r="AV454" s="130">
        <f t="shared" si="222"/>
        <v>0</v>
      </c>
      <c r="AW454" s="134">
        <f t="shared" si="223"/>
        <v>0</v>
      </c>
      <c r="AX454" s="131">
        <f>+IF($I$7="SI",'INPUTS Y LISTAS'!$B$32,0)</f>
        <v>0</v>
      </c>
      <c r="AY454" s="132"/>
      <c r="AZ454" s="130">
        <f t="shared" si="224"/>
        <v>0</v>
      </c>
      <c r="BA454" s="134">
        <f t="shared" si="225"/>
        <v>0</v>
      </c>
      <c r="BB454" s="131">
        <f>+IF($I$7="SI",'INPUTS Y LISTAS'!$B$33,0)</f>
        <v>0</v>
      </c>
      <c r="BC454" s="132"/>
      <c r="BD454" s="130">
        <f t="shared" si="226"/>
        <v>0</v>
      </c>
      <c r="BE454" s="134">
        <f t="shared" si="227"/>
        <v>0</v>
      </c>
      <c r="BF454" s="136">
        <f t="shared" si="228"/>
        <v>0</v>
      </c>
    </row>
    <row r="455" spans="3:58" ht="15.75" outlineLevel="2" x14ac:dyDescent="0.2">
      <c r="C455" s="14">
        <f t="shared" si="229"/>
        <v>441</v>
      </c>
      <c r="D455" s="73"/>
      <c r="E455" s="69"/>
      <c r="F455" s="70"/>
      <c r="G455" s="71"/>
      <c r="H455" s="71"/>
      <c r="I455" s="71"/>
      <c r="J455" s="71"/>
      <c r="K455" s="72"/>
      <c r="L455" s="86"/>
      <c r="M455" s="15" t="str">
        <f>IF(G455="","",IF(L455="SI",G455*(1+'INPUTS Y LISTAS'!$B$15),'Modelo Estadistico'!G455))</f>
        <v/>
      </c>
      <c r="N455" s="15" t="str">
        <f>IF(H455="","",IF(L455="SI",H455*(1+'INPUTS Y LISTAS'!$B$15),'Modelo Estadistico'!H455))</f>
        <v/>
      </c>
      <c r="O455" s="15" t="str">
        <f>IF(I455="","",IF(L455="SI",I455*(1+'INPUTS Y LISTAS'!$B$15),'Modelo Estadistico'!I455))</f>
        <v/>
      </c>
      <c r="P455" s="15" t="str">
        <f>IF(J455="","",IF(L455="SI",J455*(1+'INPUTS Y LISTAS'!$B$15),'Modelo Estadistico'!J455))</f>
        <v/>
      </c>
      <c r="Q455" s="72"/>
      <c r="R455" s="29" t="str">
        <f t="shared" si="204"/>
        <v/>
      </c>
      <c r="S455" s="15" t="str">
        <f t="shared" si="205"/>
        <v/>
      </c>
      <c r="T455" s="15" t="str">
        <f t="shared" si="230"/>
        <v/>
      </c>
      <c r="U455" s="30" t="str">
        <f t="shared" si="231"/>
        <v/>
      </c>
      <c r="V455" s="28" t="str">
        <f t="shared" si="206"/>
        <v/>
      </c>
      <c r="W455" s="16" t="str">
        <f t="shared" si="207"/>
        <v/>
      </c>
      <c r="X455" s="16" t="str">
        <f t="shared" si="208"/>
        <v/>
      </c>
      <c r="Y455" s="16" t="str">
        <f t="shared" si="209"/>
        <v/>
      </c>
      <c r="Z455" s="28" t="str">
        <f t="shared" si="210"/>
        <v/>
      </c>
      <c r="AA455" s="16" t="str">
        <f t="shared" si="211"/>
        <v/>
      </c>
      <c r="AB455" s="16" t="str">
        <f t="shared" si="212"/>
        <v/>
      </c>
      <c r="AC455" s="16" t="str">
        <f>IF(Y455="Incluir Cotización",#REF!,"")</f>
        <v/>
      </c>
      <c r="AD455" s="66" t="str">
        <f t="shared" si="213"/>
        <v/>
      </c>
      <c r="AE455" s="42" t="str">
        <f t="shared" si="214"/>
        <v/>
      </c>
      <c r="AF455" s="42" t="str">
        <f t="shared" si="215"/>
        <v/>
      </c>
      <c r="AG455" s="42" t="str">
        <f t="shared" si="216"/>
        <v/>
      </c>
      <c r="AH455" s="42" t="str">
        <f t="shared" si="217"/>
        <v/>
      </c>
      <c r="AI455" s="42" t="str">
        <f t="shared" si="218"/>
        <v/>
      </c>
      <c r="AJ455" s="65">
        <f t="shared" si="219"/>
        <v>0</v>
      </c>
      <c r="AK455" s="74"/>
      <c r="AL455" s="41">
        <f t="shared" si="232"/>
        <v>0</v>
      </c>
      <c r="AM455" s="39">
        <f t="shared" si="233"/>
        <v>0</v>
      </c>
      <c r="AN455" s="40">
        <f t="shared" si="234"/>
        <v>0</v>
      </c>
      <c r="AO455" s="134">
        <f t="shared" si="235"/>
        <v>0</v>
      </c>
      <c r="AP455" s="17"/>
      <c r="AQ455" s="129"/>
      <c r="AR455" s="130">
        <f t="shared" si="220"/>
        <v>0</v>
      </c>
      <c r="AS455" s="134">
        <f t="shared" si="221"/>
        <v>0</v>
      </c>
      <c r="AT455" s="131">
        <f>+IF($I$7="SI",'INPUTS Y LISTAS'!$B$31,0)</f>
        <v>0</v>
      </c>
      <c r="AU455" s="132"/>
      <c r="AV455" s="130">
        <f t="shared" si="222"/>
        <v>0</v>
      </c>
      <c r="AW455" s="134">
        <f t="shared" si="223"/>
        <v>0</v>
      </c>
      <c r="AX455" s="131">
        <f>+IF($I$7="SI",'INPUTS Y LISTAS'!$B$32,0)</f>
        <v>0</v>
      </c>
      <c r="AY455" s="132"/>
      <c r="AZ455" s="130">
        <f t="shared" si="224"/>
        <v>0</v>
      </c>
      <c r="BA455" s="134">
        <f t="shared" si="225"/>
        <v>0</v>
      </c>
      <c r="BB455" s="131">
        <f>+IF($I$7="SI",'INPUTS Y LISTAS'!$B$33,0)</f>
        <v>0</v>
      </c>
      <c r="BC455" s="132"/>
      <c r="BD455" s="130">
        <f t="shared" si="226"/>
        <v>0</v>
      </c>
      <c r="BE455" s="134">
        <f t="shared" si="227"/>
        <v>0</v>
      </c>
      <c r="BF455" s="136">
        <f t="shared" si="228"/>
        <v>0</v>
      </c>
    </row>
    <row r="456" spans="3:58" ht="15.75" outlineLevel="2" x14ac:dyDescent="0.2">
      <c r="C456" s="14">
        <f t="shared" si="229"/>
        <v>442</v>
      </c>
      <c r="D456" s="73"/>
      <c r="E456" s="69"/>
      <c r="F456" s="70"/>
      <c r="G456" s="71"/>
      <c r="H456" s="71"/>
      <c r="I456" s="71"/>
      <c r="J456" s="71"/>
      <c r="K456" s="72"/>
      <c r="L456" s="86"/>
      <c r="M456" s="15" t="str">
        <f>IF(G456="","",IF(L456="SI",G456*(1+'INPUTS Y LISTAS'!$B$15),'Modelo Estadistico'!G456))</f>
        <v/>
      </c>
      <c r="N456" s="15" t="str">
        <f>IF(H456="","",IF(L456="SI",H456*(1+'INPUTS Y LISTAS'!$B$15),'Modelo Estadistico'!H456))</f>
        <v/>
      </c>
      <c r="O456" s="15" t="str">
        <f>IF(I456="","",IF(L456="SI",I456*(1+'INPUTS Y LISTAS'!$B$15),'Modelo Estadistico'!I456))</f>
        <v/>
      </c>
      <c r="P456" s="15" t="str">
        <f>IF(J456="","",IF(L456="SI",J456*(1+'INPUTS Y LISTAS'!$B$15),'Modelo Estadistico'!J456))</f>
        <v/>
      </c>
      <c r="Q456" s="72"/>
      <c r="R456" s="29" t="str">
        <f t="shared" si="204"/>
        <v/>
      </c>
      <c r="S456" s="15" t="str">
        <f t="shared" si="205"/>
        <v/>
      </c>
      <c r="T456" s="15" t="str">
        <f t="shared" si="230"/>
        <v/>
      </c>
      <c r="U456" s="30" t="str">
        <f t="shared" si="231"/>
        <v/>
      </c>
      <c r="V456" s="28" t="str">
        <f t="shared" si="206"/>
        <v/>
      </c>
      <c r="W456" s="16" t="str">
        <f t="shared" si="207"/>
        <v/>
      </c>
      <c r="X456" s="16" t="str">
        <f t="shared" si="208"/>
        <v/>
      </c>
      <c r="Y456" s="16" t="str">
        <f t="shared" si="209"/>
        <v/>
      </c>
      <c r="Z456" s="28" t="str">
        <f t="shared" si="210"/>
        <v/>
      </c>
      <c r="AA456" s="16" t="str">
        <f t="shared" si="211"/>
        <v/>
      </c>
      <c r="AB456" s="16" t="str">
        <f t="shared" si="212"/>
        <v/>
      </c>
      <c r="AC456" s="16" t="str">
        <f>IF(Y456="Incluir Cotización",#REF!,"")</f>
        <v/>
      </c>
      <c r="AD456" s="66" t="str">
        <f t="shared" si="213"/>
        <v/>
      </c>
      <c r="AE456" s="42" t="str">
        <f t="shared" si="214"/>
        <v/>
      </c>
      <c r="AF456" s="42" t="str">
        <f t="shared" si="215"/>
        <v/>
      </c>
      <c r="AG456" s="42" t="str">
        <f t="shared" si="216"/>
        <v/>
      </c>
      <c r="AH456" s="42" t="str">
        <f t="shared" si="217"/>
        <v/>
      </c>
      <c r="AI456" s="42" t="str">
        <f t="shared" si="218"/>
        <v/>
      </c>
      <c r="AJ456" s="65">
        <f t="shared" si="219"/>
        <v>0</v>
      </c>
      <c r="AK456" s="74"/>
      <c r="AL456" s="41">
        <f t="shared" si="232"/>
        <v>0</v>
      </c>
      <c r="AM456" s="39">
        <f t="shared" si="233"/>
        <v>0</v>
      </c>
      <c r="AN456" s="40">
        <f t="shared" si="234"/>
        <v>0</v>
      </c>
      <c r="AO456" s="134">
        <f t="shared" si="235"/>
        <v>0</v>
      </c>
      <c r="AP456" s="17"/>
      <c r="AQ456" s="129"/>
      <c r="AR456" s="130">
        <f t="shared" si="220"/>
        <v>0</v>
      </c>
      <c r="AS456" s="134">
        <f t="shared" si="221"/>
        <v>0</v>
      </c>
      <c r="AT456" s="131">
        <f>+IF($I$7="SI",'INPUTS Y LISTAS'!$B$31,0)</f>
        <v>0</v>
      </c>
      <c r="AU456" s="132"/>
      <c r="AV456" s="130">
        <f t="shared" si="222"/>
        <v>0</v>
      </c>
      <c r="AW456" s="134">
        <f t="shared" si="223"/>
        <v>0</v>
      </c>
      <c r="AX456" s="131">
        <f>+IF($I$7="SI",'INPUTS Y LISTAS'!$B$32,0)</f>
        <v>0</v>
      </c>
      <c r="AY456" s="132"/>
      <c r="AZ456" s="130">
        <f t="shared" si="224"/>
        <v>0</v>
      </c>
      <c r="BA456" s="134">
        <f t="shared" si="225"/>
        <v>0</v>
      </c>
      <c r="BB456" s="131">
        <f>+IF($I$7="SI",'INPUTS Y LISTAS'!$B$33,0)</f>
        <v>0</v>
      </c>
      <c r="BC456" s="132"/>
      <c r="BD456" s="130">
        <f t="shared" si="226"/>
        <v>0</v>
      </c>
      <c r="BE456" s="134">
        <f t="shared" si="227"/>
        <v>0</v>
      </c>
      <c r="BF456" s="136">
        <f t="shared" si="228"/>
        <v>0</v>
      </c>
    </row>
    <row r="457" spans="3:58" ht="15.75" outlineLevel="2" x14ac:dyDescent="0.2">
      <c r="C457" s="14">
        <f t="shared" si="229"/>
        <v>443</v>
      </c>
      <c r="D457" s="73"/>
      <c r="E457" s="69"/>
      <c r="F457" s="70"/>
      <c r="G457" s="71"/>
      <c r="H457" s="71"/>
      <c r="I457" s="71"/>
      <c r="J457" s="71"/>
      <c r="K457" s="72"/>
      <c r="L457" s="86"/>
      <c r="M457" s="15" t="str">
        <f>IF(G457="","",IF(L457="SI",G457*(1+'INPUTS Y LISTAS'!$B$15),'Modelo Estadistico'!G457))</f>
        <v/>
      </c>
      <c r="N457" s="15" t="str">
        <f>IF(H457="","",IF(L457="SI",H457*(1+'INPUTS Y LISTAS'!$B$15),'Modelo Estadistico'!H457))</f>
        <v/>
      </c>
      <c r="O457" s="15" t="str">
        <f>IF(I457="","",IF(L457="SI",I457*(1+'INPUTS Y LISTAS'!$B$15),'Modelo Estadistico'!I457))</f>
        <v/>
      </c>
      <c r="P457" s="15" t="str">
        <f>IF(J457="","",IF(L457="SI",J457*(1+'INPUTS Y LISTAS'!$B$15),'Modelo Estadistico'!J457))</f>
        <v/>
      </c>
      <c r="Q457" s="72"/>
      <c r="R457" s="29" t="str">
        <f t="shared" si="204"/>
        <v/>
      </c>
      <c r="S457" s="15" t="str">
        <f t="shared" si="205"/>
        <v/>
      </c>
      <c r="T457" s="15" t="str">
        <f t="shared" si="230"/>
        <v/>
      </c>
      <c r="U457" s="30" t="str">
        <f t="shared" si="231"/>
        <v/>
      </c>
      <c r="V457" s="28" t="str">
        <f t="shared" si="206"/>
        <v/>
      </c>
      <c r="W457" s="16" t="str">
        <f t="shared" si="207"/>
        <v/>
      </c>
      <c r="X457" s="16" t="str">
        <f t="shared" si="208"/>
        <v/>
      </c>
      <c r="Y457" s="16" t="str">
        <f t="shared" si="209"/>
        <v/>
      </c>
      <c r="Z457" s="28" t="str">
        <f t="shared" si="210"/>
        <v/>
      </c>
      <c r="AA457" s="16" t="str">
        <f t="shared" si="211"/>
        <v/>
      </c>
      <c r="AB457" s="16" t="str">
        <f t="shared" si="212"/>
        <v/>
      </c>
      <c r="AC457" s="16" t="str">
        <f>IF(Y457="Incluir Cotización",#REF!,"")</f>
        <v/>
      </c>
      <c r="AD457" s="66" t="str">
        <f t="shared" si="213"/>
        <v/>
      </c>
      <c r="AE457" s="42" t="str">
        <f t="shared" si="214"/>
        <v/>
      </c>
      <c r="AF457" s="42" t="str">
        <f t="shared" si="215"/>
        <v/>
      </c>
      <c r="AG457" s="42" t="str">
        <f t="shared" si="216"/>
        <v/>
      </c>
      <c r="AH457" s="42" t="str">
        <f t="shared" si="217"/>
        <v/>
      </c>
      <c r="AI457" s="42" t="str">
        <f t="shared" si="218"/>
        <v/>
      </c>
      <c r="AJ457" s="65">
        <f t="shared" si="219"/>
        <v>0</v>
      </c>
      <c r="AK457" s="74"/>
      <c r="AL457" s="41">
        <f t="shared" si="232"/>
        <v>0</v>
      </c>
      <c r="AM457" s="39">
        <f t="shared" si="233"/>
        <v>0</v>
      </c>
      <c r="AN457" s="40">
        <f t="shared" si="234"/>
        <v>0</v>
      </c>
      <c r="AO457" s="134">
        <f t="shared" si="235"/>
        <v>0</v>
      </c>
      <c r="AP457" s="17"/>
      <c r="AQ457" s="129"/>
      <c r="AR457" s="130">
        <f t="shared" si="220"/>
        <v>0</v>
      </c>
      <c r="AS457" s="134">
        <f t="shared" si="221"/>
        <v>0</v>
      </c>
      <c r="AT457" s="131">
        <f>+IF($I$7="SI",'INPUTS Y LISTAS'!$B$31,0)</f>
        <v>0</v>
      </c>
      <c r="AU457" s="132"/>
      <c r="AV457" s="130">
        <f t="shared" si="222"/>
        <v>0</v>
      </c>
      <c r="AW457" s="134">
        <f t="shared" si="223"/>
        <v>0</v>
      </c>
      <c r="AX457" s="131">
        <f>+IF($I$7="SI",'INPUTS Y LISTAS'!$B$32,0)</f>
        <v>0</v>
      </c>
      <c r="AY457" s="132"/>
      <c r="AZ457" s="130">
        <f t="shared" si="224"/>
        <v>0</v>
      </c>
      <c r="BA457" s="134">
        <f t="shared" si="225"/>
        <v>0</v>
      </c>
      <c r="BB457" s="131">
        <f>+IF($I$7="SI",'INPUTS Y LISTAS'!$B$33,0)</f>
        <v>0</v>
      </c>
      <c r="BC457" s="132"/>
      <c r="BD457" s="130">
        <f t="shared" si="226"/>
        <v>0</v>
      </c>
      <c r="BE457" s="134">
        <f t="shared" si="227"/>
        <v>0</v>
      </c>
      <c r="BF457" s="136">
        <f t="shared" si="228"/>
        <v>0</v>
      </c>
    </row>
    <row r="458" spans="3:58" ht="15.75" outlineLevel="2" x14ac:dyDescent="0.2">
      <c r="C458" s="14">
        <f t="shared" si="229"/>
        <v>444</v>
      </c>
      <c r="D458" s="73"/>
      <c r="E458" s="69"/>
      <c r="F458" s="70"/>
      <c r="G458" s="71"/>
      <c r="H458" s="71"/>
      <c r="I458" s="71"/>
      <c r="J458" s="71"/>
      <c r="K458" s="72"/>
      <c r="L458" s="86"/>
      <c r="M458" s="15" t="str">
        <f>IF(G458="","",IF(L458="SI",G458*(1+'INPUTS Y LISTAS'!$B$15),'Modelo Estadistico'!G458))</f>
        <v/>
      </c>
      <c r="N458" s="15" t="str">
        <f>IF(H458="","",IF(L458="SI",H458*(1+'INPUTS Y LISTAS'!$B$15),'Modelo Estadistico'!H458))</f>
        <v/>
      </c>
      <c r="O458" s="15" t="str">
        <f>IF(I458="","",IF(L458="SI",I458*(1+'INPUTS Y LISTAS'!$B$15),'Modelo Estadistico'!I458))</f>
        <v/>
      </c>
      <c r="P458" s="15" t="str">
        <f>IF(J458="","",IF(L458="SI",J458*(1+'INPUTS Y LISTAS'!$B$15),'Modelo Estadistico'!J458))</f>
        <v/>
      </c>
      <c r="Q458" s="72"/>
      <c r="R458" s="29" t="str">
        <f t="shared" si="204"/>
        <v/>
      </c>
      <c r="S458" s="15" t="str">
        <f t="shared" si="205"/>
        <v/>
      </c>
      <c r="T458" s="15" t="str">
        <f t="shared" si="230"/>
        <v/>
      </c>
      <c r="U458" s="30" t="str">
        <f t="shared" si="231"/>
        <v/>
      </c>
      <c r="V458" s="28" t="str">
        <f t="shared" si="206"/>
        <v/>
      </c>
      <c r="W458" s="16" t="str">
        <f t="shared" si="207"/>
        <v/>
      </c>
      <c r="X458" s="16" t="str">
        <f t="shared" si="208"/>
        <v/>
      </c>
      <c r="Y458" s="16" t="str">
        <f t="shared" si="209"/>
        <v/>
      </c>
      <c r="Z458" s="28" t="str">
        <f t="shared" si="210"/>
        <v/>
      </c>
      <c r="AA458" s="16" t="str">
        <f t="shared" si="211"/>
        <v/>
      </c>
      <c r="AB458" s="16" t="str">
        <f t="shared" si="212"/>
        <v/>
      </c>
      <c r="AC458" s="16" t="str">
        <f>IF(Y458="Incluir Cotización",#REF!,"")</f>
        <v/>
      </c>
      <c r="AD458" s="66" t="str">
        <f t="shared" si="213"/>
        <v/>
      </c>
      <c r="AE458" s="42" t="str">
        <f t="shared" si="214"/>
        <v/>
      </c>
      <c r="AF458" s="42" t="str">
        <f t="shared" si="215"/>
        <v/>
      </c>
      <c r="AG458" s="42" t="str">
        <f t="shared" si="216"/>
        <v/>
      </c>
      <c r="AH458" s="42" t="str">
        <f t="shared" si="217"/>
        <v/>
      </c>
      <c r="AI458" s="42" t="str">
        <f t="shared" si="218"/>
        <v/>
      </c>
      <c r="AJ458" s="65">
        <f t="shared" si="219"/>
        <v>0</v>
      </c>
      <c r="AK458" s="74"/>
      <c r="AL458" s="41">
        <f t="shared" si="232"/>
        <v>0</v>
      </c>
      <c r="AM458" s="39">
        <f t="shared" si="233"/>
        <v>0</v>
      </c>
      <c r="AN458" s="40">
        <f t="shared" si="234"/>
        <v>0</v>
      </c>
      <c r="AO458" s="134">
        <f t="shared" si="235"/>
        <v>0</v>
      </c>
      <c r="AP458" s="17"/>
      <c r="AQ458" s="129"/>
      <c r="AR458" s="130">
        <f t="shared" si="220"/>
        <v>0</v>
      </c>
      <c r="AS458" s="134">
        <f t="shared" si="221"/>
        <v>0</v>
      </c>
      <c r="AT458" s="131">
        <f>+IF($I$7="SI",'INPUTS Y LISTAS'!$B$31,0)</f>
        <v>0</v>
      </c>
      <c r="AU458" s="132"/>
      <c r="AV458" s="130">
        <f t="shared" si="222"/>
        <v>0</v>
      </c>
      <c r="AW458" s="134">
        <f t="shared" si="223"/>
        <v>0</v>
      </c>
      <c r="AX458" s="131">
        <f>+IF($I$7="SI",'INPUTS Y LISTAS'!$B$32,0)</f>
        <v>0</v>
      </c>
      <c r="AY458" s="132"/>
      <c r="AZ458" s="130">
        <f t="shared" si="224"/>
        <v>0</v>
      </c>
      <c r="BA458" s="134">
        <f t="shared" si="225"/>
        <v>0</v>
      </c>
      <c r="BB458" s="131">
        <f>+IF($I$7="SI",'INPUTS Y LISTAS'!$B$33,0)</f>
        <v>0</v>
      </c>
      <c r="BC458" s="132"/>
      <c r="BD458" s="130">
        <f t="shared" si="226"/>
        <v>0</v>
      </c>
      <c r="BE458" s="134">
        <f t="shared" si="227"/>
        <v>0</v>
      </c>
      <c r="BF458" s="136">
        <f t="shared" si="228"/>
        <v>0</v>
      </c>
    </row>
    <row r="459" spans="3:58" ht="15.75" outlineLevel="2" x14ac:dyDescent="0.2">
      <c r="C459" s="14">
        <f t="shared" si="229"/>
        <v>445</v>
      </c>
      <c r="D459" s="73"/>
      <c r="E459" s="69"/>
      <c r="F459" s="70"/>
      <c r="G459" s="71"/>
      <c r="H459" s="71"/>
      <c r="I459" s="71"/>
      <c r="J459" s="71"/>
      <c r="K459" s="72"/>
      <c r="L459" s="86"/>
      <c r="M459" s="15" t="str">
        <f>IF(G459="","",IF(L459="SI",G459*(1+'INPUTS Y LISTAS'!$B$15),'Modelo Estadistico'!G459))</f>
        <v/>
      </c>
      <c r="N459" s="15" t="str">
        <f>IF(H459="","",IF(L459="SI",H459*(1+'INPUTS Y LISTAS'!$B$15),'Modelo Estadistico'!H459))</f>
        <v/>
      </c>
      <c r="O459" s="15" t="str">
        <f>IF(I459="","",IF(L459="SI",I459*(1+'INPUTS Y LISTAS'!$B$15),'Modelo Estadistico'!I459))</f>
        <v/>
      </c>
      <c r="P459" s="15" t="str">
        <f>IF(J459="","",IF(L459="SI",J459*(1+'INPUTS Y LISTAS'!$B$15),'Modelo Estadistico'!J459))</f>
        <v/>
      </c>
      <c r="Q459" s="72"/>
      <c r="R459" s="29" t="str">
        <f t="shared" si="204"/>
        <v/>
      </c>
      <c r="S459" s="15" t="str">
        <f t="shared" si="205"/>
        <v/>
      </c>
      <c r="T459" s="15" t="str">
        <f t="shared" si="230"/>
        <v/>
      </c>
      <c r="U459" s="30" t="str">
        <f t="shared" si="231"/>
        <v/>
      </c>
      <c r="V459" s="28" t="str">
        <f t="shared" si="206"/>
        <v/>
      </c>
      <c r="W459" s="16" t="str">
        <f t="shared" si="207"/>
        <v/>
      </c>
      <c r="X459" s="16" t="str">
        <f t="shared" si="208"/>
        <v/>
      </c>
      <c r="Y459" s="16" t="str">
        <f t="shared" si="209"/>
        <v/>
      </c>
      <c r="Z459" s="28" t="str">
        <f t="shared" si="210"/>
        <v/>
      </c>
      <c r="AA459" s="16" t="str">
        <f t="shared" si="211"/>
        <v/>
      </c>
      <c r="AB459" s="16" t="str">
        <f t="shared" si="212"/>
        <v/>
      </c>
      <c r="AC459" s="16" t="str">
        <f>IF(Y459="Incluir Cotización",#REF!,"")</f>
        <v/>
      </c>
      <c r="AD459" s="66" t="str">
        <f t="shared" si="213"/>
        <v/>
      </c>
      <c r="AE459" s="42" t="str">
        <f t="shared" si="214"/>
        <v/>
      </c>
      <c r="AF459" s="42" t="str">
        <f t="shared" si="215"/>
        <v/>
      </c>
      <c r="AG459" s="42" t="str">
        <f t="shared" si="216"/>
        <v/>
      </c>
      <c r="AH459" s="42" t="str">
        <f t="shared" si="217"/>
        <v/>
      </c>
      <c r="AI459" s="42" t="str">
        <f t="shared" si="218"/>
        <v/>
      </c>
      <c r="AJ459" s="65">
        <f t="shared" si="219"/>
        <v>0</v>
      </c>
      <c r="AK459" s="74"/>
      <c r="AL459" s="41">
        <f t="shared" si="232"/>
        <v>0</v>
      </c>
      <c r="AM459" s="39">
        <f t="shared" si="233"/>
        <v>0</v>
      </c>
      <c r="AN459" s="40">
        <f t="shared" si="234"/>
        <v>0</v>
      </c>
      <c r="AO459" s="134">
        <f t="shared" si="235"/>
        <v>0</v>
      </c>
      <c r="AP459" s="17"/>
      <c r="AQ459" s="129"/>
      <c r="AR459" s="130">
        <f t="shared" si="220"/>
        <v>0</v>
      </c>
      <c r="AS459" s="134">
        <f t="shared" si="221"/>
        <v>0</v>
      </c>
      <c r="AT459" s="131">
        <f>+IF($I$7="SI",'INPUTS Y LISTAS'!$B$31,0)</f>
        <v>0</v>
      </c>
      <c r="AU459" s="132"/>
      <c r="AV459" s="130">
        <f t="shared" si="222"/>
        <v>0</v>
      </c>
      <c r="AW459" s="134">
        <f t="shared" si="223"/>
        <v>0</v>
      </c>
      <c r="AX459" s="131">
        <f>+IF($I$7="SI",'INPUTS Y LISTAS'!$B$32,0)</f>
        <v>0</v>
      </c>
      <c r="AY459" s="132"/>
      <c r="AZ459" s="130">
        <f t="shared" si="224"/>
        <v>0</v>
      </c>
      <c r="BA459" s="134">
        <f t="shared" si="225"/>
        <v>0</v>
      </c>
      <c r="BB459" s="131">
        <f>+IF($I$7="SI",'INPUTS Y LISTAS'!$B$33,0)</f>
        <v>0</v>
      </c>
      <c r="BC459" s="132"/>
      <c r="BD459" s="130">
        <f t="shared" si="226"/>
        <v>0</v>
      </c>
      <c r="BE459" s="134">
        <f t="shared" si="227"/>
        <v>0</v>
      </c>
      <c r="BF459" s="136">
        <f t="shared" si="228"/>
        <v>0</v>
      </c>
    </row>
    <row r="460" spans="3:58" ht="15.75" outlineLevel="2" x14ac:dyDescent="0.2">
      <c r="C460" s="14">
        <f t="shared" si="229"/>
        <v>446</v>
      </c>
      <c r="D460" s="73"/>
      <c r="E460" s="69"/>
      <c r="F460" s="70"/>
      <c r="G460" s="71"/>
      <c r="H460" s="71"/>
      <c r="I460" s="71"/>
      <c r="J460" s="71"/>
      <c r="K460" s="72"/>
      <c r="L460" s="86"/>
      <c r="M460" s="15" t="str">
        <f>IF(G460="","",IF(L460="SI",G460*(1+'INPUTS Y LISTAS'!$B$15),'Modelo Estadistico'!G460))</f>
        <v/>
      </c>
      <c r="N460" s="15" t="str">
        <f>IF(H460="","",IF(L460="SI",H460*(1+'INPUTS Y LISTAS'!$B$15),'Modelo Estadistico'!H460))</f>
        <v/>
      </c>
      <c r="O460" s="15" t="str">
        <f>IF(I460="","",IF(L460="SI",I460*(1+'INPUTS Y LISTAS'!$B$15),'Modelo Estadistico'!I460))</f>
        <v/>
      </c>
      <c r="P460" s="15" t="str">
        <f>IF(J460="","",IF(L460="SI",J460*(1+'INPUTS Y LISTAS'!$B$15),'Modelo Estadistico'!J460))</f>
        <v/>
      </c>
      <c r="Q460" s="72"/>
      <c r="R460" s="29" t="str">
        <f t="shared" si="204"/>
        <v/>
      </c>
      <c r="S460" s="15" t="str">
        <f t="shared" si="205"/>
        <v/>
      </c>
      <c r="T460" s="15" t="str">
        <f t="shared" si="230"/>
        <v/>
      </c>
      <c r="U460" s="30" t="str">
        <f t="shared" si="231"/>
        <v/>
      </c>
      <c r="V460" s="28" t="str">
        <f t="shared" si="206"/>
        <v/>
      </c>
      <c r="W460" s="16" t="str">
        <f t="shared" si="207"/>
        <v/>
      </c>
      <c r="X460" s="16" t="str">
        <f t="shared" si="208"/>
        <v/>
      </c>
      <c r="Y460" s="16" t="str">
        <f t="shared" si="209"/>
        <v/>
      </c>
      <c r="Z460" s="28" t="str">
        <f t="shared" si="210"/>
        <v/>
      </c>
      <c r="AA460" s="16" t="str">
        <f t="shared" si="211"/>
        <v/>
      </c>
      <c r="AB460" s="16" t="str">
        <f t="shared" si="212"/>
        <v/>
      </c>
      <c r="AC460" s="16" t="str">
        <f>IF(Y460="Incluir Cotización",#REF!,"")</f>
        <v/>
      </c>
      <c r="AD460" s="66" t="str">
        <f t="shared" si="213"/>
        <v/>
      </c>
      <c r="AE460" s="42" t="str">
        <f t="shared" si="214"/>
        <v/>
      </c>
      <c r="AF460" s="42" t="str">
        <f t="shared" si="215"/>
        <v/>
      </c>
      <c r="AG460" s="42" t="str">
        <f t="shared" si="216"/>
        <v/>
      </c>
      <c r="AH460" s="42" t="str">
        <f t="shared" si="217"/>
        <v/>
      </c>
      <c r="AI460" s="42" t="str">
        <f t="shared" si="218"/>
        <v/>
      </c>
      <c r="AJ460" s="65">
        <f t="shared" si="219"/>
        <v>0</v>
      </c>
      <c r="AK460" s="74"/>
      <c r="AL460" s="41">
        <f t="shared" si="232"/>
        <v>0</v>
      </c>
      <c r="AM460" s="39">
        <f t="shared" si="233"/>
        <v>0</v>
      </c>
      <c r="AN460" s="40">
        <f t="shared" si="234"/>
        <v>0</v>
      </c>
      <c r="AO460" s="134">
        <f t="shared" si="235"/>
        <v>0</v>
      </c>
      <c r="AP460" s="17"/>
      <c r="AQ460" s="129"/>
      <c r="AR460" s="130">
        <f t="shared" si="220"/>
        <v>0</v>
      </c>
      <c r="AS460" s="134">
        <f t="shared" si="221"/>
        <v>0</v>
      </c>
      <c r="AT460" s="131">
        <f>+IF($I$7="SI",'INPUTS Y LISTAS'!$B$31,0)</f>
        <v>0</v>
      </c>
      <c r="AU460" s="132"/>
      <c r="AV460" s="130">
        <f t="shared" si="222"/>
        <v>0</v>
      </c>
      <c r="AW460" s="134">
        <f t="shared" si="223"/>
        <v>0</v>
      </c>
      <c r="AX460" s="131">
        <f>+IF($I$7="SI",'INPUTS Y LISTAS'!$B$32,0)</f>
        <v>0</v>
      </c>
      <c r="AY460" s="132"/>
      <c r="AZ460" s="130">
        <f t="shared" si="224"/>
        <v>0</v>
      </c>
      <c r="BA460" s="134">
        <f t="shared" si="225"/>
        <v>0</v>
      </c>
      <c r="BB460" s="131">
        <f>+IF($I$7="SI",'INPUTS Y LISTAS'!$B$33,0)</f>
        <v>0</v>
      </c>
      <c r="BC460" s="132"/>
      <c r="BD460" s="130">
        <f t="shared" si="226"/>
        <v>0</v>
      </c>
      <c r="BE460" s="134">
        <f t="shared" si="227"/>
        <v>0</v>
      </c>
      <c r="BF460" s="136">
        <f t="shared" si="228"/>
        <v>0</v>
      </c>
    </row>
    <row r="461" spans="3:58" ht="15.75" outlineLevel="2" x14ac:dyDescent="0.2">
      <c r="C461" s="14">
        <f t="shared" si="229"/>
        <v>447</v>
      </c>
      <c r="D461" s="73"/>
      <c r="E461" s="69"/>
      <c r="F461" s="70"/>
      <c r="G461" s="71"/>
      <c r="H461" s="71"/>
      <c r="I461" s="71"/>
      <c r="J461" s="71"/>
      <c r="K461" s="72"/>
      <c r="L461" s="86"/>
      <c r="M461" s="15" t="str">
        <f>IF(G461="","",IF(L461="SI",G461*(1+'INPUTS Y LISTAS'!$B$15),'Modelo Estadistico'!G461))</f>
        <v/>
      </c>
      <c r="N461" s="15" t="str">
        <f>IF(H461="","",IF(L461="SI",H461*(1+'INPUTS Y LISTAS'!$B$15),'Modelo Estadistico'!H461))</f>
        <v/>
      </c>
      <c r="O461" s="15" t="str">
        <f>IF(I461="","",IF(L461="SI",I461*(1+'INPUTS Y LISTAS'!$B$15),'Modelo Estadistico'!I461))</f>
        <v/>
      </c>
      <c r="P461" s="15" t="str">
        <f>IF(J461="","",IF(L461="SI",J461*(1+'INPUTS Y LISTAS'!$B$15),'Modelo Estadistico'!J461))</f>
        <v/>
      </c>
      <c r="Q461" s="72"/>
      <c r="R461" s="29" t="str">
        <f t="shared" si="204"/>
        <v/>
      </c>
      <c r="S461" s="15" t="str">
        <f t="shared" si="205"/>
        <v/>
      </c>
      <c r="T461" s="15" t="str">
        <f t="shared" si="230"/>
        <v/>
      </c>
      <c r="U461" s="30" t="str">
        <f t="shared" si="231"/>
        <v/>
      </c>
      <c r="V461" s="28" t="str">
        <f t="shared" si="206"/>
        <v/>
      </c>
      <c r="W461" s="16" t="str">
        <f t="shared" si="207"/>
        <v/>
      </c>
      <c r="X461" s="16" t="str">
        <f t="shared" si="208"/>
        <v/>
      </c>
      <c r="Y461" s="16" t="str">
        <f t="shared" si="209"/>
        <v/>
      </c>
      <c r="Z461" s="28" t="str">
        <f t="shared" si="210"/>
        <v/>
      </c>
      <c r="AA461" s="16" t="str">
        <f t="shared" si="211"/>
        <v/>
      </c>
      <c r="AB461" s="16" t="str">
        <f t="shared" si="212"/>
        <v/>
      </c>
      <c r="AC461" s="16" t="str">
        <f>IF(Y461="Incluir Cotización",#REF!,"")</f>
        <v/>
      </c>
      <c r="AD461" s="66" t="str">
        <f t="shared" si="213"/>
        <v/>
      </c>
      <c r="AE461" s="42" t="str">
        <f t="shared" si="214"/>
        <v/>
      </c>
      <c r="AF461" s="42" t="str">
        <f t="shared" si="215"/>
        <v/>
      </c>
      <c r="AG461" s="42" t="str">
        <f t="shared" si="216"/>
        <v/>
      </c>
      <c r="AH461" s="42" t="str">
        <f t="shared" si="217"/>
        <v/>
      </c>
      <c r="AI461" s="42" t="str">
        <f t="shared" si="218"/>
        <v/>
      </c>
      <c r="AJ461" s="65">
        <f t="shared" si="219"/>
        <v>0</v>
      </c>
      <c r="AK461" s="74"/>
      <c r="AL461" s="41">
        <f t="shared" si="232"/>
        <v>0</v>
      </c>
      <c r="AM461" s="39">
        <f t="shared" si="233"/>
        <v>0</v>
      </c>
      <c r="AN461" s="40">
        <f t="shared" si="234"/>
        <v>0</v>
      </c>
      <c r="AO461" s="134">
        <f t="shared" si="235"/>
        <v>0</v>
      </c>
      <c r="AP461" s="17"/>
      <c r="AQ461" s="129"/>
      <c r="AR461" s="130">
        <f t="shared" si="220"/>
        <v>0</v>
      </c>
      <c r="AS461" s="134">
        <f t="shared" si="221"/>
        <v>0</v>
      </c>
      <c r="AT461" s="131">
        <f>+IF($I$7="SI",'INPUTS Y LISTAS'!$B$31,0)</f>
        <v>0</v>
      </c>
      <c r="AU461" s="132"/>
      <c r="AV461" s="130">
        <f t="shared" si="222"/>
        <v>0</v>
      </c>
      <c r="AW461" s="134">
        <f t="shared" si="223"/>
        <v>0</v>
      </c>
      <c r="AX461" s="131">
        <f>+IF($I$7="SI",'INPUTS Y LISTAS'!$B$32,0)</f>
        <v>0</v>
      </c>
      <c r="AY461" s="132"/>
      <c r="AZ461" s="130">
        <f t="shared" si="224"/>
        <v>0</v>
      </c>
      <c r="BA461" s="134">
        <f t="shared" si="225"/>
        <v>0</v>
      </c>
      <c r="BB461" s="131">
        <f>+IF($I$7="SI",'INPUTS Y LISTAS'!$B$33,0)</f>
        <v>0</v>
      </c>
      <c r="BC461" s="132"/>
      <c r="BD461" s="130">
        <f t="shared" si="226"/>
        <v>0</v>
      </c>
      <c r="BE461" s="134">
        <f t="shared" si="227"/>
        <v>0</v>
      </c>
      <c r="BF461" s="136">
        <f t="shared" si="228"/>
        <v>0</v>
      </c>
    </row>
    <row r="462" spans="3:58" ht="15.75" outlineLevel="2" x14ac:dyDescent="0.2">
      <c r="C462" s="14">
        <f t="shared" si="229"/>
        <v>448</v>
      </c>
      <c r="D462" s="73"/>
      <c r="E462" s="69"/>
      <c r="F462" s="70"/>
      <c r="G462" s="71"/>
      <c r="H462" s="71"/>
      <c r="I462" s="71"/>
      <c r="J462" s="71"/>
      <c r="K462" s="72"/>
      <c r="L462" s="86"/>
      <c r="M462" s="15" t="str">
        <f>IF(G462="","",IF(L462="SI",G462*(1+'INPUTS Y LISTAS'!$B$15),'Modelo Estadistico'!G462))</f>
        <v/>
      </c>
      <c r="N462" s="15" t="str">
        <f>IF(H462="","",IF(L462="SI",H462*(1+'INPUTS Y LISTAS'!$B$15),'Modelo Estadistico'!H462))</f>
        <v/>
      </c>
      <c r="O462" s="15" t="str">
        <f>IF(I462="","",IF(L462="SI",I462*(1+'INPUTS Y LISTAS'!$B$15),'Modelo Estadistico'!I462))</f>
        <v/>
      </c>
      <c r="P462" s="15" t="str">
        <f>IF(J462="","",IF(L462="SI",J462*(1+'INPUTS Y LISTAS'!$B$15),'Modelo Estadistico'!J462))</f>
        <v/>
      </c>
      <c r="Q462" s="72"/>
      <c r="R462" s="29" t="str">
        <f t="shared" si="204"/>
        <v/>
      </c>
      <c r="S462" s="15" t="str">
        <f t="shared" si="205"/>
        <v/>
      </c>
      <c r="T462" s="15" t="str">
        <f t="shared" si="230"/>
        <v/>
      </c>
      <c r="U462" s="30" t="str">
        <f t="shared" si="231"/>
        <v/>
      </c>
      <c r="V462" s="28" t="str">
        <f t="shared" si="206"/>
        <v/>
      </c>
      <c r="W462" s="16" t="str">
        <f t="shared" si="207"/>
        <v/>
      </c>
      <c r="X462" s="16" t="str">
        <f t="shared" si="208"/>
        <v/>
      </c>
      <c r="Y462" s="16" t="str">
        <f t="shared" si="209"/>
        <v/>
      </c>
      <c r="Z462" s="28" t="str">
        <f t="shared" si="210"/>
        <v/>
      </c>
      <c r="AA462" s="16" t="str">
        <f t="shared" si="211"/>
        <v/>
      </c>
      <c r="AB462" s="16" t="str">
        <f t="shared" si="212"/>
        <v/>
      </c>
      <c r="AC462" s="16" t="str">
        <f>IF(Y462="Incluir Cotización",#REF!,"")</f>
        <v/>
      </c>
      <c r="AD462" s="66" t="str">
        <f t="shared" si="213"/>
        <v/>
      </c>
      <c r="AE462" s="42" t="str">
        <f t="shared" si="214"/>
        <v/>
      </c>
      <c r="AF462" s="42" t="str">
        <f t="shared" si="215"/>
        <v/>
      </c>
      <c r="AG462" s="42" t="str">
        <f t="shared" si="216"/>
        <v/>
      </c>
      <c r="AH462" s="42" t="str">
        <f t="shared" si="217"/>
        <v/>
      </c>
      <c r="AI462" s="42" t="str">
        <f t="shared" si="218"/>
        <v/>
      </c>
      <c r="AJ462" s="65">
        <f t="shared" si="219"/>
        <v>0</v>
      </c>
      <c r="AK462" s="74"/>
      <c r="AL462" s="41">
        <f t="shared" si="232"/>
        <v>0</v>
      </c>
      <c r="AM462" s="39">
        <f t="shared" si="233"/>
        <v>0</v>
      </c>
      <c r="AN462" s="40">
        <f t="shared" si="234"/>
        <v>0</v>
      </c>
      <c r="AO462" s="134">
        <f t="shared" si="235"/>
        <v>0</v>
      </c>
      <c r="AP462" s="17"/>
      <c r="AQ462" s="129"/>
      <c r="AR462" s="130">
        <f t="shared" si="220"/>
        <v>0</v>
      </c>
      <c r="AS462" s="134">
        <f t="shared" si="221"/>
        <v>0</v>
      </c>
      <c r="AT462" s="131">
        <f>+IF($I$7="SI",'INPUTS Y LISTAS'!$B$31,0)</f>
        <v>0</v>
      </c>
      <c r="AU462" s="132"/>
      <c r="AV462" s="130">
        <f t="shared" si="222"/>
        <v>0</v>
      </c>
      <c r="AW462" s="134">
        <f t="shared" si="223"/>
        <v>0</v>
      </c>
      <c r="AX462" s="131">
        <f>+IF($I$7="SI",'INPUTS Y LISTAS'!$B$32,0)</f>
        <v>0</v>
      </c>
      <c r="AY462" s="132"/>
      <c r="AZ462" s="130">
        <f t="shared" si="224"/>
        <v>0</v>
      </c>
      <c r="BA462" s="134">
        <f t="shared" si="225"/>
        <v>0</v>
      </c>
      <c r="BB462" s="131">
        <f>+IF($I$7="SI",'INPUTS Y LISTAS'!$B$33,0)</f>
        <v>0</v>
      </c>
      <c r="BC462" s="132"/>
      <c r="BD462" s="130">
        <f t="shared" si="226"/>
        <v>0</v>
      </c>
      <c r="BE462" s="134">
        <f t="shared" si="227"/>
        <v>0</v>
      </c>
      <c r="BF462" s="136">
        <f t="shared" si="228"/>
        <v>0</v>
      </c>
    </row>
    <row r="463" spans="3:58" ht="15.75" outlineLevel="2" x14ac:dyDescent="0.2">
      <c r="C463" s="14">
        <f t="shared" si="229"/>
        <v>449</v>
      </c>
      <c r="D463" s="73"/>
      <c r="E463" s="69"/>
      <c r="F463" s="70"/>
      <c r="G463" s="71"/>
      <c r="H463" s="71"/>
      <c r="I463" s="71"/>
      <c r="J463" s="71"/>
      <c r="K463" s="72"/>
      <c r="L463" s="86"/>
      <c r="M463" s="15" t="str">
        <f>IF(G463="","",IF(L463="SI",G463*(1+'INPUTS Y LISTAS'!$B$15),'Modelo Estadistico'!G463))</f>
        <v/>
      </c>
      <c r="N463" s="15" t="str">
        <f>IF(H463="","",IF(L463="SI",H463*(1+'INPUTS Y LISTAS'!$B$15),'Modelo Estadistico'!H463))</f>
        <v/>
      </c>
      <c r="O463" s="15" t="str">
        <f>IF(I463="","",IF(L463="SI",I463*(1+'INPUTS Y LISTAS'!$B$15),'Modelo Estadistico'!I463))</f>
        <v/>
      </c>
      <c r="P463" s="15" t="str">
        <f>IF(J463="","",IF(L463="SI",J463*(1+'INPUTS Y LISTAS'!$B$15),'Modelo Estadistico'!J463))</f>
        <v/>
      </c>
      <c r="Q463" s="72"/>
      <c r="R463" s="29" t="str">
        <f t="shared" ref="R463:R526" si="236">IFERROR(AVERAGE(M463:P463),"")</f>
        <v/>
      </c>
      <c r="S463" s="15" t="str">
        <f t="shared" ref="S463:S526" si="237">IFERROR(STDEV(M463:P463),"")</f>
        <v/>
      </c>
      <c r="T463" s="15" t="str">
        <f t="shared" si="230"/>
        <v/>
      </c>
      <c r="U463" s="30" t="str">
        <f t="shared" si="231"/>
        <v/>
      </c>
      <c r="V463" s="28" t="str">
        <f t="shared" ref="V463:V526" si="238">IF(M463="","",IF(COUNT($M463:$P463)=1,"Incluir Cotización",IF(OR(M463&lt;$T463,M463&gt;$U463),"Excluir Cotización","Incluir Cotización")))</f>
        <v/>
      </c>
      <c r="W463" s="16" t="str">
        <f t="shared" ref="W463:W526" si="239">IF(N463="","",IF(COUNT($M463:$P463)=1,"Incluir Cotización",IF(OR(N463&lt;$T463,N463&gt;$U463),"Excluir Cotización","Incluir Cotización")))</f>
        <v/>
      </c>
      <c r="X463" s="16" t="str">
        <f t="shared" ref="X463:X526" si="240">IF(O463="","",IF(COUNT($M463:$P463)=1,"Incluir Cotización",IF(OR(O463&lt;$T463,O463&gt;$U463),"Excluir Cotización","Incluir Cotización")))</f>
        <v/>
      </c>
      <c r="Y463" s="16" t="str">
        <f t="shared" ref="Y463:Y526" si="241">IF(P463="","",IF(COUNT($M463:$P463)=1,"Incluir Cotización",IF(OR(P463&lt;$T463,P463&gt;$U463),"Excluir Cotización","Incluir Cotización")))</f>
        <v/>
      </c>
      <c r="Z463" s="28" t="str">
        <f t="shared" ref="Z463:Z526" si="242">IF(V463="Incluir Cotización",$M463,"")</f>
        <v/>
      </c>
      <c r="AA463" s="16" t="str">
        <f t="shared" ref="AA463:AA526" si="243">IF(W463="Incluir Cotización",$N463,"")</f>
        <v/>
      </c>
      <c r="AB463" s="16" t="str">
        <f t="shared" ref="AB463:AB526" si="244">IF(X463="Incluir Cotización",$O463,"")</f>
        <v/>
      </c>
      <c r="AC463" s="16" t="str">
        <f>IF(Y463="Incluir Cotización",#REF!,"")</f>
        <v/>
      </c>
      <c r="AD463" s="66" t="str">
        <f t="shared" ref="AD463:AD526" si="245">IFERROR(AVERAGE(M463:P463),"")</f>
        <v/>
      </c>
      <c r="AE463" s="42" t="str">
        <f t="shared" ref="AE463:AE526" si="246">IFERROR(AVERAGE(Z463:AC463),"")</f>
        <v/>
      </c>
      <c r="AF463" s="42" t="str">
        <f t="shared" ref="AF463:AF526" si="247">IFERROR(MEDIAN(Z463:AC463),"")</f>
        <v/>
      </c>
      <c r="AG463" s="42" t="str">
        <f t="shared" ref="AG463:AG526" si="248">IFERROR(GEOMEAN(Z463:AC463),"")</f>
        <v/>
      </c>
      <c r="AH463" s="42" t="str">
        <f t="shared" ref="AH463:AH526" si="249">IFERROR(TRIMMEAN(Z463:AC463,$AH$10),"")</f>
        <v/>
      </c>
      <c r="AI463" s="42" t="str">
        <f t="shared" ref="AI463:AI526" si="250">IFERROR(HARMEAN(Z463:AC463),"")</f>
        <v/>
      </c>
      <c r="AJ463" s="65">
        <f t="shared" si="219"/>
        <v>0</v>
      </c>
      <c r="AK463" s="74"/>
      <c r="AL463" s="41">
        <f t="shared" si="232"/>
        <v>0</v>
      </c>
      <c r="AM463" s="39">
        <f t="shared" si="233"/>
        <v>0</v>
      </c>
      <c r="AN463" s="40">
        <f t="shared" si="234"/>
        <v>0</v>
      </c>
      <c r="AO463" s="134">
        <f t="shared" si="235"/>
        <v>0</v>
      </c>
      <c r="AP463" s="17"/>
      <c r="AQ463" s="129"/>
      <c r="AR463" s="130">
        <f t="shared" si="220"/>
        <v>0</v>
      </c>
      <c r="AS463" s="134">
        <f t="shared" si="221"/>
        <v>0</v>
      </c>
      <c r="AT463" s="131">
        <f>+IF($I$7="SI",'INPUTS Y LISTAS'!$B$31,0)</f>
        <v>0</v>
      </c>
      <c r="AU463" s="132"/>
      <c r="AV463" s="130">
        <f t="shared" si="222"/>
        <v>0</v>
      </c>
      <c r="AW463" s="134">
        <f t="shared" si="223"/>
        <v>0</v>
      </c>
      <c r="AX463" s="131">
        <f>+IF($I$7="SI",'INPUTS Y LISTAS'!$B$32,0)</f>
        <v>0</v>
      </c>
      <c r="AY463" s="132"/>
      <c r="AZ463" s="130">
        <f t="shared" si="224"/>
        <v>0</v>
      </c>
      <c r="BA463" s="134">
        <f t="shared" si="225"/>
        <v>0</v>
      </c>
      <c r="BB463" s="131">
        <f>+IF($I$7="SI",'INPUTS Y LISTAS'!$B$33,0)</f>
        <v>0</v>
      </c>
      <c r="BC463" s="132"/>
      <c r="BD463" s="130">
        <f t="shared" si="226"/>
        <v>0</v>
      </c>
      <c r="BE463" s="134">
        <f t="shared" si="227"/>
        <v>0</v>
      </c>
      <c r="BF463" s="136">
        <f t="shared" si="228"/>
        <v>0</v>
      </c>
    </row>
    <row r="464" spans="3:58" ht="15.75" outlineLevel="2" x14ac:dyDescent="0.2">
      <c r="C464" s="14">
        <f t="shared" si="229"/>
        <v>450</v>
      </c>
      <c r="D464" s="73"/>
      <c r="E464" s="69"/>
      <c r="F464" s="70"/>
      <c r="G464" s="71"/>
      <c r="H464" s="71"/>
      <c r="I464" s="71"/>
      <c r="J464" s="71"/>
      <c r="K464" s="72"/>
      <c r="L464" s="86"/>
      <c r="M464" s="15" t="str">
        <f>IF(G464="","",IF(L464="SI",G464*(1+'INPUTS Y LISTAS'!$B$15),'Modelo Estadistico'!G464))</f>
        <v/>
      </c>
      <c r="N464" s="15" t="str">
        <f>IF(H464="","",IF(L464="SI",H464*(1+'INPUTS Y LISTAS'!$B$15),'Modelo Estadistico'!H464))</f>
        <v/>
      </c>
      <c r="O464" s="15" t="str">
        <f>IF(I464="","",IF(L464="SI",I464*(1+'INPUTS Y LISTAS'!$B$15),'Modelo Estadistico'!I464))</f>
        <v/>
      </c>
      <c r="P464" s="15" t="str">
        <f>IF(J464="","",IF(L464="SI",J464*(1+'INPUTS Y LISTAS'!$B$15),'Modelo Estadistico'!J464))</f>
        <v/>
      </c>
      <c r="Q464" s="72"/>
      <c r="R464" s="29" t="str">
        <f t="shared" si="236"/>
        <v/>
      </c>
      <c r="S464" s="15" t="str">
        <f t="shared" si="237"/>
        <v/>
      </c>
      <c r="T464" s="15" t="str">
        <f t="shared" si="230"/>
        <v/>
      </c>
      <c r="U464" s="30" t="str">
        <f t="shared" si="231"/>
        <v/>
      </c>
      <c r="V464" s="28" t="str">
        <f t="shared" si="238"/>
        <v/>
      </c>
      <c r="W464" s="16" t="str">
        <f t="shared" si="239"/>
        <v/>
      </c>
      <c r="X464" s="16" t="str">
        <f t="shared" si="240"/>
        <v/>
      </c>
      <c r="Y464" s="16" t="str">
        <f t="shared" si="241"/>
        <v/>
      </c>
      <c r="Z464" s="28" t="str">
        <f t="shared" si="242"/>
        <v/>
      </c>
      <c r="AA464" s="16" t="str">
        <f t="shared" si="243"/>
        <v/>
      </c>
      <c r="AB464" s="16" t="str">
        <f t="shared" si="244"/>
        <v/>
      </c>
      <c r="AC464" s="16" t="str">
        <f>IF(Y464="Incluir Cotización",#REF!,"")</f>
        <v/>
      </c>
      <c r="AD464" s="66" t="str">
        <f t="shared" si="245"/>
        <v/>
      </c>
      <c r="AE464" s="42" t="str">
        <f t="shared" si="246"/>
        <v/>
      </c>
      <c r="AF464" s="42" t="str">
        <f t="shared" si="247"/>
        <v/>
      </c>
      <c r="AG464" s="42" t="str">
        <f t="shared" si="248"/>
        <v/>
      </c>
      <c r="AH464" s="42" t="str">
        <f t="shared" si="249"/>
        <v/>
      </c>
      <c r="AI464" s="42" t="str">
        <f t="shared" si="250"/>
        <v/>
      </c>
      <c r="AJ464" s="65">
        <f t="shared" ref="AJ464:AJ527" si="251">IFERROR(MIN(AE464:AG464),0)</f>
        <v>0</v>
      </c>
      <c r="AK464" s="74"/>
      <c r="AL464" s="41">
        <f t="shared" si="232"/>
        <v>0</v>
      </c>
      <c r="AM464" s="39">
        <f t="shared" si="233"/>
        <v>0</v>
      </c>
      <c r="AN464" s="40">
        <f t="shared" si="234"/>
        <v>0</v>
      </c>
      <c r="AO464" s="134">
        <f t="shared" si="235"/>
        <v>0</v>
      </c>
      <c r="AP464" s="17"/>
      <c r="AQ464" s="129"/>
      <c r="AR464" s="130">
        <f t="shared" ref="AR464:AR527" si="252">+AJ464</f>
        <v>0</v>
      </c>
      <c r="AS464" s="134">
        <f t="shared" ref="AS464:AS527" si="253">+AR464*AQ464</f>
        <v>0</v>
      </c>
      <c r="AT464" s="131">
        <f>+IF($I$7="SI",'INPUTS Y LISTAS'!$B$31,0)</f>
        <v>0</v>
      </c>
      <c r="AU464" s="132"/>
      <c r="AV464" s="130">
        <f t="shared" ref="AV464:AV527" si="254">+AR464*(1+AT464)</f>
        <v>0</v>
      </c>
      <c r="AW464" s="134">
        <f t="shared" ref="AW464:AW527" si="255">+AV464*AU464</f>
        <v>0</v>
      </c>
      <c r="AX464" s="131">
        <f>+IF($I$7="SI",'INPUTS Y LISTAS'!$B$32,0)</f>
        <v>0</v>
      </c>
      <c r="AY464" s="132"/>
      <c r="AZ464" s="130">
        <f t="shared" ref="AZ464:AZ527" si="256">+AV464*(1+AX464)</f>
        <v>0</v>
      </c>
      <c r="BA464" s="134">
        <f t="shared" ref="BA464:BA527" si="257">+AZ464*AY464</f>
        <v>0</v>
      </c>
      <c r="BB464" s="131">
        <f>+IF($I$7="SI",'INPUTS Y LISTAS'!$B$33,0)</f>
        <v>0</v>
      </c>
      <c r="BC464" s="132"/>
      <c r="BD464" s="130">
        <f t="shared" ref="BD464:BD527" si="258">+AZ464*(1+BB464)</f>
        <v>0</v>
      </c>
      <c r="BE464" s="134">
        <f t="shared" ref="BE464:BE527" si="259">+BD464*BC464</f>
        <v>0</v>
      </c>
      <c r="BF464" s="136">
        <f t="shared" ref="BF464:BF527" si="260">+AS464+AW464+BA464+BE464</f>
        <v>0</v>
      </c>
    </row>
    <row r="465" spans="3:58" ht="15.75" outlineLevel="2" x14ac:dyDescent="0.2">
      <c r="C465" s="14">
        <f t="shared" si="229"/>
        <v>451</v>
      </c>
      <c r="D465" s="73"/>
      <c r="E465" s="69"/>
      <c r="F465" s="70"/>
      <c r="G465" s="71"/>
      <c r="H465" s="71"/>
      <c r="I465" s="71"/>
      <c r="J465" s="71"/>
      <c r="K465" s="72"/>
      <c r="L465" s="86"/>
      <c r="M465" s="15" t="str">
        <f>IF(G465="","",IF(L465="SI",G465*(1+'INPUTS Y LISTAS'!$B$15),'Modelo Estadistico'!G465))</f>
        <v/>
      </c>
      <c r="N465" s="15" t="str">
        <f>IF(H465="","",IF(L465="SI",H465*(1+'INPUTS Y LISTAS'!$B$15),'Modelo Estadistico'!H465))</f>
        <v/>
      </c>
      <c r="O465" s="15" t="str">
        <f>IF(I465="","",IF(L465="SI",I465*(1+'INPUTS Y LISTAS'!$B$15),'Modelo Estadistico'!I465))</f>
        <v/>
      </c>
      <c r="P465" s="15" t="str">
        <f>IF(J465="","",IF(L465="SI",J465*(1+'INPUTS Y LISTAS'!$B$15),'Modelo Estadistico'!J465))</f>
        <v/>
      </c>
      <c r="Q465" s="72"/>
      <c r="R465" s="29" t="str">
        <f t="shared" si="236"/>
        <v/>
      </c>
      <c r="S465" s="15" t="str">
        <f t="shared" si="237"/>
        <v/>
      </c>
      <c r="T465" s="15" t="str">
        <f t="shared" si="230"/>
        <v/>
      </c>
      <c r="U465" s="30" t="str">
        <f t="shared" si="231"/>
        <v/>
      </c>
      <c r="V465" s="28" t="str">
        <f t="shared" si="238"/>
        <v/>
      </c>
      <c r="W465" s="16" t="str">
        <f t="shared" si="239"/>
        <v/>
      </c>
      <c r="X465" s="16" t="str">
        <f t="shared" si="240"/>
        <v/>
      </c>
      <c r="Y465" s="16" t="str">
        <f t="shared" si="241"/>
        <v/>
      </c>
      <c r="Z465" s="28" t="str">
        <f t="shared" si="242"/>
        <v/>
      </c>
      <c r="AA465" s="16" t="str">
        <f t="shared" si="243"/>
        <v/>
      </c>
      <c r="AB465" s="16" t="str">
        <f t="shared" si="244"/>
        <v/>
      </c>
      <c r="AC465" s="16" t="str">
        <f>IF(Y465="Incluir Cotización",#REF!,"")</f>
        <v/>
      </c>
      <c r="AD465" s="66" t="str">
        <f t="shared" si="245"/>
        <v/>
      </c>
      <c r="AE465" s="42" t="str">
        <f t="shared" si="246"/>
        <v/>
      </c>
      <c r="AF465" s="42" t="str">
        <f t="shared" si="247"/>
        <v/>
      </c>
      <c r="AG465" s="42" t="str">
        <f t="shared" si="248"/>
        <v/>
      </c>
      <c r="AH465" s="42" t="str">
        <f t="shared" si="249"/>
        <v/>
      </c>
      <c r="AI465" s="42" t="str">
        <f t="shared" si="250"/>
        <v/>
      </c>
      <c r="AJ465" s="65">
        <f t="shared" si="251"/>
        <v>0</v>
      </c>
      <c r="AK465" s="74"/>
      <c r="AL465" s="41">
        <f t="shared" si="232"/>
        <v>0</v>
      </c>
      <c r="AM465" s="39">
        <f t="shared" si="233"/>
        <v>0</v>
      </c>
      <c r="AN465" s="40">
        <f t="shared" si="234"/>
        <v>0</v>
      </c>
      <c r="AO465" s="134">
        <f t="shared" si="235"/>
        <v>0</v>
      </c>
      <c r="AP465" s="17"/>
      <c r="AQ465" s="129"/>
      <c r="AR465" s="130">
        <f t="shared" si="252"/>
        <v>0</v>
      </c>
      <c r="AS465" s="134">
        <f t="shared" si="253"/>
        <v>0</v>
      </c>
      <c r="AT465" s="131">
        <f>+IF($I$7="SI",'INPUTS Y LISTAS'!$B$31,0)</f>
        <v>0</v>
      </c>
      <c r="AU465" s="132"/>
      <c r="AV465" s="130">
        <f t="shared" si="254"/>
        <v>0</v>
      </c>
      <c r="AW465" s="134">
        <f t="shared" si="255"/>
        <v>0</v>
      </c>
      <c r="AX465" s="131">
        <f>+IF($I$7="SI",'INPUTS Y LISTAS'!$B$32,0)</f>
        <v>0</v>
      </c>
      <c r="AY465" s="132"/>
      <c r="AZ465" s="130">
        <f t="shared" si="256"/>
        <v>0</v>
      </c>
      <c r="BA465" s="134">
        <f t="shared" si="257"/>
        <v>0</v>
      </c>
      <c r="BB465" s="131">
        <f>+IF($I$7="SI",'INPUTS Y LISTAS'!$B$33,0)</f>
        <v>0</v>
      </c>
      <c r="BC465" s="132"/>
      <c r="BD465" s="130">
        <f t="shared" si="258"/>
        <v>0</v>
      </c>
      <c r="BE465" s="134">
        <f t="shared" si="259"/>
        <v>0</v>
      </c>
      <c r="BF465" s="136">
        <f t="shared" si="260"/>
        <v>0</v>
      </c>
    </row>
    <row r="466" spans="3:58" ht="15.75" outlineLevel="2" x14ac:dyDescent="0.2">
      <c r="C466" s="14">
        <f t="shared" si="229"/>
        <v>452</v>
      </c>
      <c r="D466" s="73"/>
      <c r="E466" s="69"/>
      <c r="F466" s="70"/>
      <c r="G466" s="71"/>
      <c r="H466" s="71"/>
      <c r="I466" s="71"/>
      <c r="J466" s="71"/>
      <c r="K466" s="72"/>
      <c r="L466" s="86"/>
      <c r="M466" s="15" t="str">
        <f>IF(G466="","",IF(L466="SI",G466*(1+'INPUTS Y LISTAS'!$B$15),'Modelo Estadistico'!G466))</f>
        <v/>
      </c>
      <c r="N466" s="15" t="str">
        <f>IF(H466="","",IF(L466="SI",H466*(1+'INPUTS Y LISTAS'!$B$15),'Modelo Estadistico'!H466))</f>
        <v/>
      </c>
      <c r="O466" s="15" t="str">
        <f>IF(I466="","",IF(L466="SI",I466*(1+'INPUTS Y LISTAS'!$B$15),'Modelo Estadistico'!I466))</f>
        <v/>
      </c>
      <c r="P466" s="15" t="str">
        <f>IF(J466="","",IF(L466="SI",J466*(1+'INPUTS Y LISTAS'!$B$15),'Modelo Estadistico'!J466))</f>
        <v/>
      </c>
      <c r="Q466" s="72"/>
      <c r="R466" s="29" t="str">
        <f t="shared" si="236"/>
        <v/>
      </c>
      <c r="S466" s="15" t="str">
        <f t="shared" si="237"/>
        <v/>
      </c>
      <c r="T466" s="15" t="str">
        <f t="shared" si="230"/>
        <v/>
      </c>
      <c r="U466" s="30" t="str">
        <f t="shared" si="231"/>
        <v/>
      </c>
      <c r="V466" s="28" t="str">
        <f t="shared" si="238"/>
        <v/>
      </c>
      <c r="W466" s="16" t="str">
        <f t="shared" si="239"/>
        <v/>
      </c>
      <c r="X466" s="16" t="str">
        <f t="shared" si="240"/>
        <v/>
      </c>
      <c r="Y466" s="16" t="str">
        <f t="shared" si="241"/>
        <v/>
      </c>
      <c r="Z466" s="28" t="str">
        <f t="shared" si="242"/>
        <v/>
      </c>
      <c r="AA466" s="16" t="str">
        <f t="shared" si="243"/>
        <v/>
      </c>
      <c r="AB466" s="16" t="str">
        <f t="shared" si="244"/>
        <v/>
      </c>
      <c r="AC466" s="16" t="str">
        <f>IF(Y466="Incluir Cotización",#REF!,"")</f>
        <v/>
      </c>
      <c r="AD466" s="66" t="str">
        <f t="shared" si="245"/>
        <v/>
      </c>
      <c r="AE466" s="42" t="str">
        <f t="shared" si="246"/>
        <v/>
      </c>
      <c r="AF466" s="42" t="str">
        <f t="shared" si="247"/>
        <v/>
      </c>
      <c r="AG466" s="42" t="str">
        <f t="shared" si="248"/>
        <v/>
      </c>
      <c r="AH466" s="42" t="str">
        <f t="shared" si="249"/>
        <v/>
      </c>
      <c r="AI466" s="42" t="str">
        <f t="shared" si="250"/>
        <v/>
      </c>
      <c r="AJ466" s="65">
        <f t="shared" si="251"/>
        <v>0</v>
      </c>
      <c r="AK466" s="74"/>
      <c r="AL466" s="41">
        <f t="shared" si="232"/>
        <v>0</v>
      </c>
      <c r="AM466" s="39">
        <f t="shared" si="233"/>
        <v>0</v>
      </c>
      <c r="AN466" s="40">
        <f t="shared" si="234"/>
        <v>0</v>
      </c>
      <c r="AO466" s="134">
        <f t="shared" si="235"/>
        <v>0</v>
      </c>
      <c r="AP466" s="17"/>
      <c r="AQ466" s="129"/>
      <c r="AR466" s="130">
        <f t="shared" si="252"/>
        <v>0</v>
      </c>
      <c r="AS466" s="134">
        <f t="shared" si="253"/>
        <v>0</v>
      </c>
      <c r="AT466" s="131">
        <f>+IF($I$7="SI",'INPUTS Y LISTAS'!$B$31,0)</f>
        <v>0</v>
      </c>
      <c r="AU466" s="132"/>
      <c r="AV466" s="130">
        <f t="shared" si="254"/>
        <v>0</v>
      </c>
      <c r="AW466" s="134">
        <f t="shared" si="255"/>
        <v>0</v>
      </c>
      <c r="AX466" s="131">
        <f>+IF($I$7="SI",'INPUTS Y LISTAS'!$B$32,0)</f>
        <v>0</v>
      </c>
      <c r="AY466" s="132"/>
      <c r="AZ466" s="130">
        <f t="shared" si="256"/>
        <v>0</v>
      </c>
      <c r="BA466" s="134">
        <f t="shared" si="257"/>
        <v>0</v>
      </c>
      <c r="BB466" s="131">
        <f>+IF($I$7="SI",'INPUTS Y LISTAS'!$B$33,0)</f>
        <v>0</v>
      </c>
      <c r="BC466" s="132"/>
      <c r="BD466" s="130">
        <f t="shared" si="258"/>
        <v>0</v>
      </c>
      <c r="BE466" s="134">
        <f t="shared" si="259"/>
        <v>0</v>
      </c>
      <c r="BF466" s="136">
        <f t="shared" si="260"/>
        <v>0</v>
      </c>
    </row>
    <row r="467" spans="3:58" ht="15.75" outlineLevel="2" x14ac:dyDescent="0.2">
      <c r="C467" s="14">
        <f t="shared" si="229"/>
        <v>453</v>
      </c>
      <c r="D467" s="73"/>
      <c r="E467" s="69"/>
      <c r="F467" s="70"/>
      <c r="G467" s="71"/>
      <c r="H467" s="71"/>
      <c r="I467" s="71"/>
      <c r="J467" s="71"/>
      <c r="K467" s="72"/>
      <c r="L467" s="86"/>
      <c r="M467" s="15" t="str">
        <f>IF(G467="","",IF(L467="SI",G467*(1+'INPUTS Y LISTAS'!$B$15),'Modelo Estadistico'!G467))</f>
        <v/>
      </c>
      <c r="N467" s="15" t="str">
        <f>IF(H467="","",IF(L467="SI",H467*(1+'INPUTS Y LISTAS'!$B$15),'Modelo Estadistico'!H467))</f>
        <v/>
      </c>
      <c r="O467" s="15" t="str">
        <f>IF(I467="","",IF(L467="SI",I467*(1+'INPUTS Y LISTAS'!$B$15),'Modelo Estadistico'!I467))</f>
        <v/>
      </c>
      <c r="P467" s="15" t="str">
        <f>IF(J467="","",IF(L467="SI",J467*(1+'INPUTS Y LISTAS'!$B$15),'Modelo Estadistico'!J467))</f>
        <v/>
      </c>
      <c r="Q467" s="72"/>
      <c r="R467" s="29" t="str">
        <f t="shared" si="236"/>
        <v/>
      </c>
      <c r="S467" s="15" t="str">
        <f t="shared" si="237"/>
        <v/>
      </c>
      <c r="T467" s="15" t="str">
        <f t="shared" si="230"/>
        <v/>
      </c>
      <c r="U467" s="30" t="str">
        <f t="shared" si="231"/>
        <v/>
      </c>
      <c r="V467" s="28" t="str">
        <f t="shared" si="238"/>
        <v/>
      </c>
      <c r="W467" s="16" t="str">
        <f t="shared" si="239"/>
        <v/>
      </c>
      <c r="X467" s="16" t="str">
        <f t="shared" si="240"/>
        <v/>
      </c>
      <c r="Y467" s="16" t="str">
        <f t="shared" si="241"/>
        <v/>
      </c>
      <c r="Z467" s="28" t="str">
        <f t="shared" si="242"/>
        <v/>
      </c>
      <c r="AA467" s="16" t="str">
        <f t="shared" si="243"/>
        <v/>
      </c>
      <c r="AB467" s="16" t="str">
        <f t="shared" si="244"/>
        <v/>
      </c>
      <c r="AC467" s="16" t="str">
        <f>IF(Y467="Incluir Cotización",#REF!,"")</f>
        <v/>
      </c>
      <c r="AD467" s="66" t="str">
        <f t="shared" si="245"/>
        <v/>
      </c>
      <c r="AE467" s="42" t="str">
        <f t="shared" si="246"/>
        <v/>
      </c>
      <c r="AF467" s="42" t="str">
        <f t="shared" si="247"/>
        <v/>
      </c>
      <c r="AG467" s="42" t="str">
        <f t="shared" si="248"/>
        <v/>
      </c>
      <c r="AH467" s="42" t="str">
        <f t="shared" si="249"/>
        <v/>
      </c>
      <c r="AI467" s="42" t="str">
        <f t="shared" si="250"/>
        <v/>
      </c>
      <c r="AJ467" s="65">
        <f t="shared" si="251"/>
        <v>0</v>
      </c>
      <c r="AK467" s="74"/>
      <c r="AL467" s="41">
        <f t="shared" si="232"/>
        <v>0</v>
      </c>
      <c r="AM467" s="39">
        <f t="shared" si="233"/>
        <v>0</v>
      </c>
      <c r="AN467" s="40">
        <f t="shared" si="234"/>
        <v>0</v>
      </c>
      <c r="AO467" s="134">
        <f t="shared" si="235"/>
        <v>0</v>
      </c>
      <c r="AP467" s="17"/>
      <c r="AQ467" s="129"/>
      <c r="AR467" s="130">
        <f t="shared" si="252"/>
        <v>0</v>
      </c>
      <c r="AS467" s="134">
        <f t="shared" si="253"/>
        <v>0</v>
      </c>
      <c r="AT467" s="131">
        <f>+IF($I$7="SI",'INPUTS Y LISTAS'!$B$31,0)</f>
        <v>0</v>
      </c>
      <c r="AU467" s="132"/>
      <c r="AV467" s="130">
        <f t="shared" si="254"/>
        <v>0</v>
      </c>
      <c r="AW467" s="134">
        <f t="shared" si="255"/>
        <v>0</v>
      </c>
      <c r="AX467" s="131">
        <f>+IF($I$7="SI",'INPUTS Y LISTAS'!$B$32,0)</f>
        <v>0</v>
      </c>
      <c r="AY467" s="132"/>
      <c r="AZ467" s="130">
        <f t="shared" si="256"/>
        <v>0</v>
      </c>
      <c r="BA467" s="134">
        <f t="shared" si="257"/>
        <v>0</v>
      </c>
      <c r="BB467" s="131">
        <f>+IF($I$7="SI",'INPUTS Y LISTAS'!$B$33,0)</f>
        <v>0</v>
      </c>
      <c r="BC467" s="132"/>
      <c r="BD467" s="130">
        <f t="shared" si="258"/>
        <v>0</v>
      </c>
      <c r="BE467" s="134">
        <f t="shared" si="259"/>
        <v>0</v>
      </c>
      <c r="BF467" s="136">
        <f t="shared" si="260"/>
        <v>0</v>
      </c>
    </row>
    <row r="468" spans="3:58" ht="15.75" outlineLevel="2" x14ac:dyDescent="0.2">
      <c r="C468" s="14">
        <f t="shared" si="229"/>
        <v>454</v>
      </c>
      <c r="D468" s="73"/>
      <c r="E468" s="69"/>
      <c r="F468" s="70"/>
      <c r="G468" s="71"/>
      <c r="H468" s="71"/>
      <c r="I468" s="71"/>
      <c r="J468" s="71"/>
      <c r="K468" s="72"/>
      <c r="L468" s="86"/>
      <c r="M468" s="15" t="str">
        <f>IF(G468="","",IF(L468="SI",G468*(1+'INPUTS Y LISTAS'!$B$15),'Modelo Estadistico'!G468))</f>
        <v/>
      </c>
      <c r="N468" s="15" t="str">
        <f>IF(H468="","",IF(L468="SI",H468*(1+'INPUTS Y LISTAS'!$B$15),'Modelo Estadistico'!H468))</f>
        <v/>
      </c>
      <c r="O468" s="15" t="str">
        <f>IF(I468="","",IF(L468="SI",I468*(1+'INPUTS Y LISTAS'!$B$15),'Modelo Estadistico'!I468))</f>
        <v/>
      </c>
      <c r="P468" s="15" t="str">
        <f>IF(J468="","",IF(L468="SI",J468*(1+'INPUTS Y LISTAS'!$B$15),'Modelo Estadistico'!J468))</f>
        <v/>
      </c>
      <c r="Q468" s="72"/>
      <c r="R468" s="29" t="str">
        <f t="shared" si="236"/>
        <v/>
      </c>
      <c r="S468" s="15" t="str">
        <f t="shared" si="237"/>
        <v/>
      </c>
      <c r="T468" s="15" t="str">
        <f t="shared" si="230"/>
        <v/>
      </c>
      <c r="U468" s="30" t="str">
        <f t="shared" si="231"/>
        <v/>
      </c>
      <c r="V468" s="28" t="str">
        <f t="shared" si="238"/>
        <v/>
      </c>
      <c r="W468" s="16" t="str">
        <f t="shared" si="239"/>
        <v/>
      </c>
      <c r="X468" s="16" t="str">
        <f t="shared" si="240"/>
        <v/>
      </c>
      <c r="Y468" s="16" t="str">
        <f t="shared" si="241"/>
        <v/>
      </c>
      <c r="Z468" s="28" t="str">
        <f t="shared" si="242"/>
        <v/>
      </c>
      <c r="AA468" s="16" t="str">
        <f t="shared" si="243"/>
        <v/>
      </c>
      <c r="AB468" s="16" t="str">
        <f t="shared" si="244"/>
        <v/>
      </c>
      <c r="AC468" s="16" t="str">
        <f>IF(Y468="Incluir Cotización",#REF!,"")</f>
        <v/>
      </c>
      <c r="AD468" s="66" t="str">
        <f t="shared" si="245"/>
        <v/>
      </c>
      <c r="AE468" s="42" t="str">
        <f t="shared" si="246"/>
        <v/>
      </c>
      <c r="AF468" s="42" t="str">
        <f t="shared" si="247"/>
        <v/>
      </c>
      <c r="AG468" s="42" t="str">
        <f t="shared" si="248"/>
        <v/>
      </c>
      <c r="AH468" s="42" t="str">
        <f t="shared" si="249"/>
        <v/>
      </c>
      <c r="AI468" s="42" t="str">
        <f t="shared" si="250"/>
        <v/>
      </c>
      <c r="AJ468" s="65">
        <f t="shared" si="251"/>
        <v>0</v>
      </c>
      <c r="AK468" s="74"/>
      <c r="AL468" s="41">
        <f t="shared" si="232"/>
        <v>0</v>
      </c>
      <c r="AM468" s="39">
        <f t="shared" si="233"/>
        <v>0</v>
      </c>
      <c r="AN468" s="40">
        <f t="shared" si="234"/>
        <v>0</v>
      </c>
      <c r="AO468" s="134">
        <f t="shared" si="235"/>
        <v>0</v>
      </c>
      <c r="AP468" s="17"/>
      <c r="AQ468" s="129"/>
      <c r="AR468" s="130">
        <f t="shared" si="252"/>
        <v>0</v>
      </c>
      <c r="AS468" s="134">
        <f t="shared" si="253"/>
        <v>0</v>
      </c>
      <c r="AT468" s="131">
        <f>+IF($I$7="SI",'INPUTS Y LISTAS'!$B$31,0)</f>
        <v>0</v>
      </c>
      <c r="AU468" s="132"/>
      <c r="AV468" s="130">
        <f t="shared" si="254"/>
        <v>0</v>
      </c>
      <c r="AW468" s="134">
        <f t="shared" si="255"/>
        <v>0</v>
      </c>
      <c r="AX468" s="131">
        <f>+IF($I$7="SI",'INPUTS Y LISTAS'!$B$32,0)</f>
        <v>0</v>
      </c>
      <c r="AY468" s="132"/>
      <c r="AZ468" s="130">
        <f t="shared" si="256"/>
        <v>0</v>
      </c>
      <c r="BA468" s="134">
        <f t="shared" si="257"/>
        <v>0</v>
      </c>
      <c r="BB468" s="131">
        <f>+IF($I$7="SI",'INPUTS Y LISTAS'!$B$33,0)</f>
        <v>0</v>
      </c>
      <c r="BC468" s="132"/>
      <c r="BD468" s="130">
        <f t="shared" si="258"/>
        <v>0</v>
      </c>
      <c r="BE468" s="134">
        <f t="shared" si="259"/>
        <v>0</v>
      </c>
      <c r="BF468" s="136">
        <f t="shared" si="260"/>
        <v>0</v>
      </c>
    </row>
    <row r="469" spans="3:58" ht="15.75" outlineLevel="2" x14ac:dyDescent="0.2">
      <c r="C469" s="14">
        <f t="shared" si="229"/>
        <v>455</v>
      </c>
      <c r="D469" s="73"/>
      <c r="E469" s="69"/>
      <c r="F469" s="70"/>
      <c r="G469" s="71"/>
      <c r="H469" s="71"/>
      <c r="I469" s="71"/>
      <c r="J469" s="71"/>
      <c r="K469" s="72"/>
      <c r="L469" s="86"/>
      <c r="M469" s="15" t="str">
        <f>IF(G469="","",IF(L469="SI",G469*(1+'INPUTS Y LISTAS'!$B$15),'Modelo Estadistico'!G469))</f>
        <v/>
      </c>
      <c r="N469" s="15" t="str">
        <f>IF(H469="","",IF(L469="SI",H469*(1+'INPUTS Y LISTAS'!$B$15),'Modelo Estadistico'!H469))</f>
        <v/>
      </c>
      <c r="O469" s="15" t="str">
        <f>IF(I469="","",IF(L469="SI",I469*(1+'INPUTS Y LISTAS'!$B$15),'Modelo Estadistico'!I469))</f>
        <v/>
      </c>
      <c r="P469" s="15" t="str">
        <f>IF(J469="","",IF(L469="SI",J469*(1+'INPUTS Y LISTAS'!$B$15),'Modelo Estadistico'!J469))</f>
        <v/>
      </c>
      <c r="Q469" s="72"/>
      <c r="R469" s="29" t="str">
        <f t="shared" si="236"/>
        <v/>
      </c>
      <c r="S469" s="15" t="str">
        <f t="shared" si="237"/>
        <v/>
      </c>
      <c r="T469" s="15" t="str">
        <f t="shared" si="230"/>
        <v/>
      </c>
      <c r="U469" s="30" t="str">
        <f t="shared" si="231"/>
        <v/>
      </c>
      <c r="V469" s="28" t="str">
        <f t="shared" si="238"/>
        <v/>
      </c>
      <c r="W469" s="16" t="str">
        <f t="shared" si="239"/>
        <v/>
      </c>
      <c r="X469" s="16" t="str">
        <f t="shared" si="240"/>
        <v/>
      </c>
      <c r="Y469" s="16" t="str">
        <f t="shared" si="241"/>
        <v/>
      </c>
      <c r="Z469" s="28" t="str">
        <f t="shared" si="242"/>
        <v/>
      </c>
      <c r="AA469" s="16" t="str">
        <f t="shared" si="243"/>
        <v/>
      </c>
      <c r="AB469" s="16" t="str">
        <f t="shared" si="244"/>
        <v/>
      </c>
      <c r="AC469" s="16" t="str">
        <f>IF(Y469="Incluir Cotización",#REF!,"")</f>
        <v/>
      </c>
      <c r="AD469" s="66" t="str">
        <f t="shared" si="245"/>
        <v/>
      </c>
      <c r="AE469" s="42" t="str">
        <f t="shared" si="246"/>
        <v/>
      </c>
      <c r="AF469" s="42" t="str">
        <f t="shared" si="247"/>
        <v/>
      </c>
      <c r="AG469" s="42" t="str">
        <f t="shared" si="248"/>
        <v/>
      </c>
      <c r="AH469" s="42" t="str">
        <f t="shared" si="249"/>
        <v/>
      </c>
      <c r="AI469" s="42" t="str">
        <f t="shared" si="250"/>
        <v/>
      </c>
      <c r="AJ469" s="65">
        <f t="shared" si="251"/>
        <v>0</v>
      </c>
      <c r="AK469" s="74"/>
      <c r="AL469" s="41">
        <f t="shared" si="232"/>
        <v>0</v>
      </c>
      <c r="AM469" s="39">
        <f t="shared" si="233"/>
        <v>0</v>
      </c>
      <c r="AN469" s="40">
        <f t="shared" si="234"/>
        <v>0</v>
      </c>
      <c r="AO469" s="134">
        <f t="shared" si="235"/>
        <v>0</v>
      </c>
      <c r="AP469" s="17"/>
      <c r="AQ469" s="129"/>
      <c r="AR469" s="130">
        <f t="shared" si="252"/>
        <v>0</v>
      </c>
      <c r="AS469" s="134">
        <f t="shared" si="253"/>
        <v>0</v>
      </c>
      <c r="AT469" s="131">
        <f>+IF($I$7="SI",'INPUTS Y LISTAS'!$B$31,0)</f>
        <v>0</v>
      </c>
      <c r="AU469" s="132"/>
      <c r="AV469" s="130">
        <f t="shared" si="254"/>
        <v>0</v>
      </c>
      <c r="AW469" s="134">
        <f t="shared" si="255"/>
        <v>0</v>
      </c>
      <c r="AX469" s="131">
        <f>+IF($I$7="SI",'INPUTS Y LISTAS'!$B$32,0)</f>
        <v>0</v>
      </c>
      <c r="AY469" s="132"/>
      <c r="AZ469" s="130">
        <f t="shared" si="256"/>
        <v>0</v>
      </c>
      <c r="BA469" s="134">
        <f t="shared" si="257"/>
        <v>0</v>
      </c>
      <c r="BB469" s="131">
        <f>+IF($I$7="SI",'INPUTS Y LISTAS'!$B$33,0)</f>
        <v>0</v>
      </c>
      <c r="BC469" s="132"/>
      <c r="BD469" s="130">
        <f t="shared" si="258"/>
        <v>0</v>
      </c>
      <c r="BE469" s="134">
        <f t="shared" si="259"/>
        <v>0</v>
      </c>
      <c r="BF469" s="136">
        <f t="shared" si="260"/>
        <v>0</v>
      </c>
    </row>
    <row r="470" spans="3:58" ht="15.75" outlineLevel="2" x14ac:dyDescent="0.2">
      <c r="C470" s="14">
        <f t="shared" si="229"/>
        <v>456</v>
      </c>
      <c r="D470" s="73"/>
      <c r="E470" s="69"/>
      <c r="F470" s="70"/>
      <c r="G470" s="71"/>
      <c r="H470" s="71"/>
      <c r="I470" s="71"/>
      <c r="J470" s="71"/>
      <c r="K470" s="72"/>
      <c r="L470" s="86"/>
      <c r="M470" s="15" t="str">
        <f>IF(G470="","",IF(L470="SI",G470*(1+'INPUTS Y LISTAS'!$B$15),'Modelo Estadistico'!G470))</f>
        <v/>
      </c>
      <c r="N470" s="15" t="str">
        <f>IF(H470="","",IF(L470="SI",H470*(1+'INPUTS Y LISTAS'!$B$15),'Modelo Estadistico'!H470))</f>
        <v/>
      </c>
      <c r="O470" s="15" t="str">
        <f>IF(I470="","",IF(L470="SI",I470*(1+'INPUTS Y LISTAS'!$B$15),'Modelo Estadistico'!I470))</f>
        <v/>
      </c>
      <c r="P470" s="15" t="str">
        <f>IF(J470="","",IF(L470="SI",J470*(1+'INPUTS Y LISTAS'!$B$15),'Modelo Estadistico'!J470))</f>
        <v/>
      </c>
      <c r="Q470" s="72"/>
      <c r="R470" s="29" t="str">
        <f t="shared" si="236"/>
        <v/>
      </c>
      <c r="S470" s="15" t="str">
        <f t="shared" si="237"/>
        <v/>
      </c>
      <c r="T470" s="15" t="str">
        <f t="shared" si="230"/>
        <v/>
      </c>
      <c r="U470" s="30" t="str">
        <f t="shared" si="231"/>
        <v/>
      </c>
      <c r="V470" s="28" t="str">
        <f t="shared" si="238"/>
        <v/>
      </c>
      <c r="W470" s="16" t="str">
        <f t="shared" si="239"/>
        <v/>
      </c>
      <c r="X470" s="16" t="str">
        <f t="shared" si="240"/>
        <v/>
      </c>
      <c r="Y470" s="16" t="str">
        <f t="shared" si="241"/>
        <v/>
      </c>
      <c r="Z470" s="28" t="str">
        <f t="shared" si="242"/>
        <v/>
      </c>
      <c r="AA470" s="16" t="str">
        <f t="shared" si="243"/>
        <v/>
      </c>
      <c r="AB470" s="16" t="str">
        <f t="shared" si="244"/>
        <v/>
      </c>
      <c r="AC470" s="16" t="str">
        <f>IF(Y470="Incluir Cotización",#REF!,"")</f>
        <v/>
      </c>
      <c r="AD470" s="66" t="str">
        <f t="shared" si="245"/>
        <v/>
      </c>
      <c r="AE470" s="42" t="str">
        <f t="shared" si="246"/>
        <v/>
      </c>
      <c r="AF470" s="42" t="str">
        <f t="shared" si="247"/>
        <v/>
      </c>
      <c r="AG470" s="42" t="str">
        <f t="shared" si="248"/>
        <v/>
      </c>
      <c r="AH470" s="42" t="str">
        <f t="shared" si="249"/>
        <v/>
      </c>
      <c r="AI470" s="42" t="str">
        <f t="shared" si="250"/>
        <v/>
      </c>
      <c r="AJ470" s="65">
        <f t="shared" si="251"/>
        <v>0</v>
      </c>
      <c r="AK470" s="74"/>
      <c r="AL470" s="41">
        <f t="shared" si="232"/>
        <v>0</v>
      </c>
      <c r="AM470" s="39">
        <f t="shared" si="233"/>
        <v>0</v>
      </c>
      <c r="AN470" s="40">
        <f t="shared" si="234"/>
        <v>0</v>
      </c>
      <c r="AO470" s="134">
        <f t="shared" si="235"/>
        <v>0</v>
      </c>
      <c r="AP470" s="17"/>
      <c r="AQ470" s="129"/>
      <c r="AR470" s="130">
        <f t="shared" si="252"/>
        <v>0</v>
      </c>
      <c r="AS470" s="134">
        <f t="shared" si="253"/>
        <v>0</v>
      </c>
      <c r="AT470" s="131">
        <f>+IF($I$7="SI",'INPUTS Y LISTAS'!$B$31,0)</f>
        <v>0</v>
      </c>
      <c r="AU470" s="132"/>
      <c r="AV470" s="130">
        <f t="shared" si="254"/>
        <v>0</v>
      </c>
      <c r="AW470" s="134">
        <f t="shared" si="255"/>
        <v>0</v>
      </c>
      <c r="AX470" s="131">
        <f>+IF($I$7="SI",'INPUTS Y LISTAS'!$B$32,0)</f>
        <v>0</v>
      </c>
      <c r="AY470" s="132"/>
      <c r="AZ470" s="130">
        <f t="shared" si="256"/>
        <v>0</v>
      </c>
      <c r="BA470" s="134">
        <f t="shared" si="257"/>
        <v>0</v>
      </c>
      <c r="BB470" s="131">
        <f>+IF($I$7="SI",'INPUTS Y LISTAS'!$B$33,0)</f>
        <v>0</v>
      </c>
      <c r="BC470" s="132"/>
      <c r="BD470" s="130">
        <f t="shared" si="258"/>
        <v>0</v>
      </c>
      <c r="BE470" s="134">
        <f t="shared" si="259"/>
        <v>0</v>
      </c>
      <c r="BF470" s="136">
        <f t="shared" si="260"/>
        <v>0</v>
      </c>
    </row>
    <row r="471" spans="3:58" ht="15.75" outlineLevel="2" x14ac:dyDescent="0.2">
      <c r="C471" s="14">
        <f t="shared" si="229"/>
        <v>457</v>
      </c>
      <c r="D471" s="73"/>
      <c r="E471" s="69"/>
      <c r="F471" s="70"/>
      <c r="G471" s="71"/>
      <c r="H471" s="71"/>
      <c r="I471" s="71"/>
      <c r="J471" s="71"/>
      <c r="K471" s="72"/>
      <c r="L471" s="86"/>
      <c r="M471" s="15" t="str">
        <f>IF(G471="","",IF(L471="SI",G471*(1+'INPUTS Y LISTAS'!$B$15),'Modelo Estadistico'!G471))</f>
        <v/>
      </c>
      <c r="N471" s="15" t="str">
        <f>IF(H471="","",IF(L471="SI",H471*(1+'INPUTS Y LISTAS'!$B$15),'Modelo Estadistico'!H471))</f>
        <v/>
      </c>
      <c r="O471" s="15" t="str">
        <f>IF(I471="","",IF(L471="SI",I471*(1+'INPUTS Y LISTAS'!$B$15),'Modelo Estadistico'!I471))</f>
        <v/>
      </c>
      <c r="P471" s="15" t="str">
        <f>IF(J471="","",IF(L471="SI",J471*(1+'INPUTS Y LISTAS'!$B$15),'Modelo Estadistico'!J471))</f>
        <v/>
      </c>
      <c r="Q471" s="72"/>
      <c r="R471" s="29" t="str">
        <f t="shared" si="236"/>
        <v/>
      </c>
      <c r="S471" s="15" t="str">
        <f t="shared" si="237"/>
        <v/>
      </c>
      <c r="T471" s="15" t="str">
        <f t="shared" si="230"/>
        <v/>
      </c>
      <c r="U471" s="30" t="str">
        <f t="shared" si="231"/>
        <v/>
      </c>
      <c r="V471" s="28" t="str">
        <f t="shared" si="238"/>
        <v/>
      </c>
      <c r="W471" s="16" t="str">
        <f t="shared" si="239"/>
        <v/>
      </c>
      <c r="X471" s="16" t="str">
        <f t="shared" si="240"/>
        <v/>
      </c>
      <c r="Y471" s="16" t="str">
        <f t="shared" si="241"/>
        <v/>
      </c>
      <c r="Z471" s="28" t="str">
        <f t="shared" si="242"/>
        <v/>
      </c>
      <c r="AA471" s="16" t="str">
        <f t="shared" si="243"/>
        <v/>
      </c>
      <c r="AB471" s="16" t="str">
        <f t="shared" si="244"/>
        <v/>
      </c>
      <c r="AC471" s="16" t="str">
        <f>IF(Y471="Incluir Cotización",#REF!,"")</f>
        <v/>
      </c>
      <c r="AD471" s="66" t="str">
        <f t="shared" si="245"/>
        <v/>
      </c>
      <c r="AE471" s="42" t="str">
        <f t="shared" si="246"/>
        <v/>
      </c>
      <c r="AF471" s="42" t="str">
        <f t="shared" si="247"/>
        <v/>
      </c>
      <c r="AG471" s="42" t="str">
        <f t="shared" si="248"/>
        <v/>
      </c>
      <c r="AH471" s="42" t="str">
        <f t="shared" si="249"/>
        <v/>
      </c>
      <c r="AI471" s="42" t="str">
        <f t="shared" si="250"/>
        <v/>
      </c>
      <c r="AJ471" s="65">
        <f t="shared" si="251"/>
        <v>0</v>
      </c>
      <c r="AK471" s="74"/>
      <c r="AL471" s="41">
        <f t="shared" si="232"/>
        <v>0</v>
      </c>
      <c r="AM471" s="39">
        <f t="shared" si="233"/>
        <v>0</v>
      </c>
      <c r="AN471" s="40">
        <f t="shared" si="234"/>
        <v>0</v>
      </c>
      <c r="AO471" s="134">
        <f t="shared" si="235"/>
        <v>0</v>
      </c>
      <c r="AP471" s="17"/>
      <c r="AQ471" s="129"/>
      <c r="AR471" s="130">
        <f t="shared" si="252"/>
        <v>0</v>
      </c>
      <c r="AS471" s="134">
        <f t="shared" si="253"/>
        <v>0</v>
      </c>
      <c r="AT471" s="131">
        <f>+IF($I$7="SI",'INPUTS Y LISTAS'!$B$31,0)</f>
        <v>0</v>
      </c>
      <c r="AU471" s="132"/>
      <c r="AV471" s="130">
        <f t="shared" si="254"/>
        <v>0</v>
      </c>
      <c r="AW471" s="134">
        <f t="shared" si="255"/>
        <v>0</v>
      </c>
      <c r="AX471" s="131">
        <f>+IF($I$7="SI",'INPUTS Y LISTAS'!$B$32,0)</f>
        <v>0</v>
      </c>
      <c r="AY471" s="132"/>
      <c r="AZ471" s="130">
        <f t="shared" si="256"/>
        <v>0</v>
      </c>
      <c r="BA471" s="134">
        <f t="shared" si="257"/>
        <v>0</v>
      </c>
      <c r="BB471" s="131">
        <f>+IF($I$7="SI",'INPUTS Y LISTAS'!$B$33,0)</f>
        <v>0</v>
      </c>
      <c r="BC471" s="132"/>
      <c r="BD471" s="130">
        <f t="shared" si="258"/>
        <v>0</v>
      </c>
      <c r="BE471" s="134">
        <f t="shared" si="259"/>
        <v>0</v>
      </c>
      <c r="BF471" s="136">
        <f t="shared" si="260"/>
        <v>0</v>
      </c>
    </row>
    <row r="472" spans="3:58" ht="15.75" outlineLevel="2" x14ac:dyDescent="0.2">
      <c r="C472" s="14">
        <f t="shared" si="229"/>
        <v>458</v>
      </c>
      <c r="D472" s="73"/>
      <c r="E472" s="69"/>
      <c r="F472" s="70"/>
      <c r="G472" s="71"/>
      <c r="H472" s="71"/>
      <c r="I472" s="71"/>
      <c r="J472" s="71"/>
      <c r="K472" s="72"/>
      <c r="L472" s="86"/>
      <c r="M472" s="15" t="str">
        <f>IF(G472="","",IF(L472="SI",G472*(1+'INPUTS Y LISTAS'!$B$15),'Modelo Estadistico'!G472))</f>
        <v/>
      </c>
      <c r="N472" s="15" t="str">
        <f>IF(H472="","",IF(L472="SI",H472*(1+'INPUTS Y LISTAS'!$B$15),'Modelo Estadistico'!H472))</f>
        <v/>
      </c>
      <c r="O472" s="15" t="str">
        <f>IF(I472="","",IF(L472="SI",I472*(1+'INPUTS Y LISTAS'!$B$15),'Modelo Estadistico'!I472))</f>
        <v/>
      </c>
      <c r="P472" s="15" t="str">
        <f>IF(J472="","",IF(L472="SI",J472*(1+'INPUTS Y LISTAS'!$B$15),'Modelo Estadistico'!J472))</f>
        <v/>
      </c>
      <c r="Q472" s="72"/>
      <c r="R472" s="29" t="str">
        <f t="shared" si="236"/>
        <v/>
      </c>
      <c r="S472" s="15" t="str">
        <f t="shared" si="237"/>
        <v/>
      </c>
      <c r="T472" s="15" t="str">
        <f t="shared" si="230"/>
        <v/>
      </c>
      <c r="U472" s="30" t="str">
        <f t="shared" si="231"/>
        <v/>
      </c>
      <c r="V472" s="28" t="str">
        <f t="shared" si="238"/>
        <v/>
      </c>
      <c r="W472" s="16" t="str">
        <f t="shared" si="239"/>
        <v/>
      </c>
      <c r="X472" s="16" t="str">
        <f t="shared" si="240"/>
        <v/>
      </c>
      <c r="Y472" s="16" t="str">
        <f t="shared" si="241"/>
        <v/>
      </c>
      <c r="Z472" s="28" t="str">
        <f t="shared" si="242"/>
        <v/>
      </c>
      <c r="AA472" s="16" t="str">
        <f t="shared" si="243"/>
        <v/>
      </c>
      <c r="AB472" s="16" t="str">
        <f t="shared" si="244"/>
        <v/>
      </c>
      <c r="AC472" s="16" t="str">
        <f>IF(Y472="Incluir Cotización",#REF!,"")</f>
        <v/>
      </c>
      <c r="AD472" s="66" t="str">
        <f t="shared" si="245"/>
        <v/>
      </c>
      <c r="AE472" s="42" t="str">
        <f t="shared" si="246"/>
        <v/>
      </c>
      <c r="AF472" s="42" t="str">
        <f t="shared" si="247"/>
        <v/>
      </c>
      <c r="AG472" s="42" t="str">
        <f t="shared" si="248"/>
        <v/>
      </c>
      <c r="AH472" s="42" t="str">
        <f t="shared" si="249"/>
        <v/>
      </c>
      <c r="AI472" s="42" t="str">
        <f t="shared" si="250"/>
        <v/>
      </c>
      <c r="AJ472" s="65">
        <f t="shared" si="251"/>
        <v>0</v>
      </c>
      <c r="AK472" s="74"/>
      <c r="AL472" s="41">
        <f t="shared" si="232"/>
        <v>0</v>
      </c>
      <c r="AM472" s="39">
        <f t="shared" si="233"/>
        <v>0</v>
      </c>
      <c r="AN472" s="40">
        <f t="shared" si="234"/>
        <v>0</v>
      </c>
      <c r="AO472" s="134">
        <f t="shared" si="235"/>
        <v>0</v>
      </c>
      <c r="AP472" s="17"/>
      <c r="AQ472" s="129"/>
      <c r="AR472" s="130">
        <f t="shared" si="252"/>
        <v>0</v>
      </c>
      <c r="AS472" s="134">
        <f t="shared" si="253"/>
        <v>0</v>
      </c>
      <c r="AT472" s="131">
        <f>+IF($I$7="SI",'INPUTS Y LISTAS'!$B$31,0)</f>
        <v>0</v>
      </c>
      <c r="AU472" s="132"/>
      <c r="AV472" s="130">
        <f t="shared" si="254"/>
        <v>0</v>
      </c>
      <c r="AW472" s="134">
        <f t="shared" si="255"/>
        <v>0</v>
      </c>
      <c r="AX472" s="131">
        <f>+IF($I$7="SI",'INPUTS Y LISTAS'!$B$32,0)</f>
        <v>0</v>
      </c>
      <c r="AY472" s="132"/>
      <c r="AZ472" s="130">
        <f t="shared" si="256"/>
        <v>0</v>
      </c>
      <c r="BA472" s="134">
        <f t="shared" si="257"/>
        <v>0</v>
      </c>
      <c r="BB472" s="131">
        <f>+IF($I$7="SI",'INPUTS Y LISTAS'!$B$33,0)</f>
        <v>0</v>
      </c>
      <c r="BC472" s="132"/>
      <c r="BD472" s="130">
        <f t="shared" si="258"/>
        <v>0</v>
      </c>
      <c r="BE472" s="134">
        <f t="shared" si="259"/>
        <v>0</v>
      </c>
      <c r="BF472" s="136">
        <f t="shared" si="260"/>
        <v>0</v>
      </c>
    </row>
    <row r="473" spans="3:58" ht="15.75" outlineLevel="2" x14ac:dyDescent="0.2">
      <c r="C473" s="14">
        <f t="shared" si="229"/>
        <v>459</v>
      </c>
      <c r="D473" s="73"/>
      <c r="E473" s="69"/>
      <c r="F473" s="70"/>
      <c r="G473" s="71"/>
      <c r="H473" s="71"/>
      <c r="I473" s="71"/>
      <c r="J473" s="71"/>
      <c r="K473" s="72"/>
      <c r="L473" s="86"/>
      <c r="M473" s="15" t="str">
        <f>IF(G473="","",IF(L473="SI",G473*(1+'INPUTS Y LISTAS'!$B$15),'Modelo Estadistico'!G473))</f>
        <v/>
      </c>
      <c r="N473" s="15" t="str">
        <f>IF(H473="","",IF(L473="SI",H473*(1+'INPUTS Y LISTAS'!$B$15),'Modelo Estadistico'!H473))</f>
        <v/>
      </c>
      <c r="O473" s="15" t="str">
        <f>IF(I473="","",IF(L473="SI",I473*(1+'INPUTS Y LISTAS'!$B$15),'Modelo Estadistico'!I473))</f>
        <v/>
      </c>
      <c r="P473" s="15" t="str">
        <f>IF(J473="","",IF(L473="SI",J473*(1+'INPUTS Y LISTAS'!$B$15),'Modelo Estadistico'!J473))</f>
        <v/>
      </c>
      <c r="Q473" s="72"/>
      <c r="R473" s="29" t="str">
        <f t="shared" si="236"/>
        <v/>
      </c>
      <c r="S473" s="15" t="str">
        <f t="shared" si="237"/>
        <v/>
      </c>
      <c r="T473" s="15" t="str">
        <f t="shared" si="230"/>
        <v/>
      </c>
      <c r="U473" s="30" t="str">
        <f t="shared" si="231"/>
        <v/>
      </c>
      <c r="V473" s="28" t="str">
        <f t="shared" si="238"/>
        <v/>
      </c>
      <c r="W473" s="16" t="str">
        <f t="shared" si="239"/>
        <v/>
      </c>
      <c r="X473" s="16" t="str">
        <f t="shared" si="240"/>
        <v/>
      </c>
      <c r="Y473" s="16" t="str">
        <f t="shared" si="241"/>
        <v/>
      </c>
      <c r="Z473" s="28" t="str">
        <f t="shared" si="242"/>
        <v/>
      </c>
      <c r="AA473" s="16" t="str">
        <f t="shared" si="243"/>
        <v/>
      </c>
      <c r="AB473" s="16" t="str">
        <f t="shared" si="244"/>
        <v/>
      </c>
      <c r="AC473" s="16" t="str">
        <f>IF(Y473="Incluir Cotización",#REF!,"")</f>
        <v/>
      </c>
      <c r="AD473" s="66" t="str">
        <f t="shared" si="245"/>
        <v/>
      </c>
      <c r="AE473" s="42" t="str">
        <f t="shared" si="246"/>
        <v/>
      </c>
      <c r="AF473" s="42" t="str">
        <f t="shared" si="247"/>
        <v/>
      </c>
      <c r="AG473" s="42" t="str">
        <f t="shared" si="248"/>
        <v/>
      </c>
      <c r="AH473" s="42" t="str">
        <f t="shared" si="249"/>
        <v/>
      </c>
      <c r="AI473" s="42" t="str">
        <f t="shared" si="250"/>
        <v/>
      </c>
      <c r="AJ473" s="65">
        <f t="shared" si="251"/>
        <v>0</v>
      </c>
      <c r="AK473" s="74"/>
      <c r="AL473" s="41">
        <f t="shared" si="232"/>
        <v>0</v>
      </c>
      <c r="AM473" s="39">
        <f t="shared" si="233"/>
        <v>0</v>
      </c>
      <c r="AN473" s="40">
        <f t="shared" si="234"/>
        <v>0</v>
      </c>
      <c r="AO473" s="134">
        <f t="shared" si="235"/>
        <v>0</v>
      </c>
      <c r="AP473" s="17"/>
      <c r="AQ473" s="129"/>
      <c r="AR473" s="130">
        <f t="shared" si="252"/>
        <v>0</v>
      </c>
      <c r="AS473" s="134">
        <f t="shared" si="253"/>
        <v>0</v>
      </c>
      <c r="AT473" s="131">
        <f>+IF($I$7="SI",'INPUTS Y LISTAS'!$B$31,0)</f>
        <v>0</v>
      </c>
      <c r="AU473" s="132"/>
      <c r="AV473" s="130">
        <f t="shared" si="254"/>
        <v>0</v>
      </c>
      <c r="AW473" s="134">
        <f t="shared" si="255"/>
        <v>0</v>
      </c>
      <c r="AX473" s="131">
        <f>+IF($I$7="SI",'INPUTS Y LISTAS'!$B$32,0)</f>
        <v>0</v>
      </c>
      <c r="AY473" s="132"/>
      <c r="AZ473" s="130">
        <f t="shared" si="256"/>
        <v>0</v>
      </c>
      <c r="BA473" s="134">
        <f t="shared" si="257"/>
        <v>0</v>
      </c>
      <c r="BB473" s="131">
        <f>+IF($I$7="SI",'INPUTS Y LISTAS'!$B$33,0)</f>
        <v>0</v>
      </c>
      <c r="BC473" s="132"/>
      <c r="BD473" s="130">
        <f t="shared" si="258"/>
        <v>0</v>
      </c>
      <c r="BE473" s="134">
        <f t="shared" si="259"/>
        <v>0</v>
      </c>
      <c r="BF473" s="136">
        <f t="shared" si="260"/>
        <v>0</v>
      </c>
    </row>
    <row r="474" spans="3:58" ht="15.75" outlineLevel="2" x14ac:dyDescent="0.2">
      <c r="C474" s="14">
        <f t="shared" si="229"/>
        <v>460</v>
      </c>
      <c r="D474" s="73"/>
      <c r="E474" s="69"/>
      <c r="F474" s="70"/>
      <c r="G474" s="71"/>
      <c r="H474" s="71"/>
      <c r="I474" s="71"/>
      <c r="J474" s="71"/>
      <c r="K474" s="72"/>
      <c r="L474" s="86"/>
      <c r="M474" s="15" t="str">
        <f>IF(G474="","",IF(L474="SI",G474*(1+'INPUTS Y LISTAS'!$B$15),'Modelo Estadistico'!G474))</f>
        <v/>
      </c>
      <c r="N474" s="15" t="str">
        <f>IF(H474="","",IF(L474="SI",H474*(1+'INPUTS Y LISTAS'!$B$15),'Modelo Estadistico'!H474))</f>
        <v/>
      </c>
      <c r="O474" s="15" t="str">
        <f>IF(I474="","",IF(L474="SI",I474*(1+'INPUTS Y LISTAS'!$B$15),'Modelo Estadistico'!I474))</f>
        <v/>
      </c>
      <c r="P474" s="15" t="str">
        <f>IF(J474="","",IF(L474="SI",J474*(1+'INPUTS Y LISTAS'!$B$15),'Modelo Estadistico'!J474))</f>
        <v/>
      </c>
      <c r="Q474" s="72"/>
      <c r="R474" s="29" t="str">
        <f t="shared" si="236"/>
        <v/>
      </c>
      <c r="S474" s="15" t="str">
        <f t="shared" si="237"/>
        <v/>
      </c>
      <c r="T474" s="15" t="str">
        <f t="shared" si="230"/>
        <v/>
      </c>
      <c r="U474" s="30" t="str">
        <f t="shared" si="231"/>
        <v/>
      </c>
      <c r="V474" s="28" t="str">
        <f t="shared" si="238"/>
        <v/>
      </c>
      <c r="W474" s="16" t="str">
        <f t="shared" si="239"/>
        <v/>
      </c>
      <c r="X474" s="16" t="str">
        <f t="shared" si="240"/>
        <v/>
      </c>
      <c r="Y474" s="16" t="str">
        <f t="shared" si="241"/>
        <v/>
      </c>
      <c r="Z474" s="28" t="str">
        <f t="shared" si="242"/>
        <v/>
      </c>
      <c r="AA474" s="16" t="str">
        <f t="shared" si="243"/>
        <v/>
      </c>
      <c r="AB474" s="16" t="str">
        <f t="shared" si="244"/>
        <v/>
      </c>
      <c r="AC474" s="16" t="str">
        <f>IF(Y474="Incluir Cotización",#REF!,"")</f>
        <v/>
      </c>
      <c r="AD474" s="66" t="str">
        <f t="shared" si="245"/>
        <v/>
      </c>
      <c r="AE474" s="42" t="str">
        <f t="shared" si="246"/>
        <v/>
      </c>
      <c r="AF474" s="42" t="str">
        <f t="shared" si="247"/>
        <v/>
      </c>
      <c r="AG474" s="42" t="str">
        <f t="shared" si="248"/>
        <v/>
      </c>
      <c r="AH474" s="42" t="str">
        <f t="shared" si="249"/>
        <v/>
      </c>
      <c r="AI474" s="42" t="str">
        <f t="shared" si="250"/>
        <v/>
      </c>
      <c r="AJ474" s="65">
        <f t="shared" si="251"/>
        <v>0</v>
      </c>
      <c r="AK474" s="74"/>
      <c r="AL474" s="41">
        <f t="shared" si="232"/>
        <v>0</v>
      </c>
      <c r="AM474" s="39">
        <f t="shared" si="233"/>
        <v>0</v>
      </c>
      <c r="AN474" s="40">
        <f t="shared" si="234"/>
        <v>0</v>
      </c>
      <c r="AO474" s="134">
        <f t="shared" si="235"/>
        <v>0</v>
      </c>
      <c r="AP474" s="17"/>
      <c r="AQ474" s="129"/>
      <c r="AR474" s="130">
        <f t="shared" si="252"/>
        <v>0</v>
      </c>
      <c r="AS474" s="134">
        <f t="shared" si="253"/>
        <v>0</v>
      </c>
      <c r="AT474" s="131">
        <f>+IF($I$7="SI",'INPUTS Y LISTAS'!$B$31,0)</f>
        <v>0</v>
      </c>
      <c r="AU474" s="132"/>
      <c r="AV474" s="130">
        <f t="shared" si="254"/>
        <v>0</v>
      </c>
      <c r="AW474" s="134">
        <f t="shared" si="255"/>
        <v>0</v>
      </c>
      <c r="AX474" s="131">
        <f>+IF($I$7="SI",'INPUTS Y LISTAS'!$B$32,0)</f>
        <v>0</v>
      </c>
      <c r="AY474" s="132"/>
      <c r="AZ474" s="130">
        <f t="shared" si="256"/>
        <v>0</v>
      </c>
      <c r="BA474" s="134">
        <f t="shared" si="257"/>
        <v>0</v>
      </c>
      <c r="BB474" s="131">
        <f>+IF($I$7="SI",'INPUTS Y LISTAS'!$B$33,0)</f>
        <v>0</v>
      </c>
      <c r="BC474" s="132"/>
      <c r="BD474" s="130">
        <f t="shared" si="258"/>
        <v>0</v>
      </c>
      <c r="BE474" s="134">
        <f t="shared" si="259"/>
        <v>0</v>
      </c>
      <c r="BF474" s="136">
        <f t="shared" si="260"/>
        <v>0</v>
      </c>
    </row>
    <row r="475" spans="3:58" ht="15.75" outlineLevel="2" x14ac:dyDescent="0.2">
      <c r="C475" s="14">
        <f t="shared" si="229"/>
        <v>461</v>
      </c>
      <c r="D475" s="73"/>
      <c r="E475" s="69"/>
      <c r="F475" s="70"/>
      <c r="G475" s="71"/>
      <c r="H475" s="71"/>
      <c r="I475" s="71"/>
      <c r="J475" s="71"/>
      <c r="K475" s="72"/>
      <c r="L475" s="86"/>
      <c r="M475" s="15" t="str">
        <f>IF(G475="","",IF(L475="SI",G475*(1+'INPUTS Y LISTAS'!$B$15),'Modelo Estadistico'!G475))</f>
        <v/>
      </c>
      <c r="N475" s="15" t="str">
        <f>IF(H475="","",IF(L475="SI",H475*(1+'INPUTS Y LISTAS'!$B$15),'Modelo Estadistico'!H475))</f>
        <v/>
      </c>
      <c r="O475" s="15" t="str">
        <f>IF(I475="","",IF(L475="SI",I475*(1+'INPUTS Y LISTAS'!$B$15),'Modelo Estadistico'!I475))</f>
        <v/>
      </c>
      <c r="P475" s="15" t="str">
        <f>IF(J475="","",IF(L475="SI",J475*(1+'INPUTS Y LISTAS'!$B$15),'Modelo Estadistico'!J475))</f>
        <v/>
      </c>
      <c r="Q475" s="72"/>
      <c r="R475" s="29" t="str">
        <f t="shared" si="236"/>
        <v/>
      </c>
      <c r="S475" s="15" t="str">
        <f t="shared" si="237"/>
        <v/>
      </c>
      <c r="T475" s="15" t="str">
        <f t="shared" si="230"/>
        <v/>
      </c>
      <c r="U475" s="30" t="str">
        <f t="shared" si="231"/>
        <v/>
      </c>
      <c r="V475" s="28" t="str">
        <f t="shared" si="238"/>
        <v/>
      </c>
      <c r="W475" s="16" t="str">
        <f t="shared" si="239"/>
        <v/>
      </c>
      <c r="X475" s="16" t="str">
        <f t="shared" si="240"/>
        <v/>
      </c>
      <c r="Y475" s="16" t="str">
        <f t="shared" si="241"/>
        <v/>
      </c>
      <c r="Z475" s="28" t="str">
        <f t="shared" si="242"/>
        <v/>
      </c>
      <c r="AA475" s="16" t="str">
        <f t="shared" si="243"/>
        <v/>
      </c>
      <c r="AB475" s="16" t="str">
        <f t="shared" si="244"/>
        <v/>
      </c>
      <c r="AC475" s="16" t="str">
        <f>IF(Y475="Incluir Cotización",#REF!,"")</f>
        <v/>
      </c>
      <c r="AD475" s="66" t="str">
        <f t="shared" si="245"/>
        <v/>
      </c>
      <c r="AE475" s="42" t="str">
        <f t="shared" si="246"/>
        <v/>
      </c>
      <c r="AF475" s="42" t="str">
        <f t="shared" si="247"/>
        <v/>
      </c>
      <c r="AG475" s="42" t="str">
        <f t="shared" si="248"/>
        <v/>
      </c>
      <c r="AH475" s="42" t="str">
        <f t="shared" si="249"/>
        <v/>
      </c>
      <c r="AI475" s="42" t="str">
        <f t="shared" si="250"/>
        <v/>
      </c>
      <c r="AJ475" s="65">
        <f t="shared" si="251"/>
        <v>0</v>
      </c>
      <c r="AK475" s="74"/>
      <c r="AL475" s="41">
        <f t="shared" si="232"/>
        <v>0</v>
      </c>
      <c r="AM475" s="39">
        <f t="shared" si="233"/>
        <v>0</v>
      </c>
      <c r="AN475" s="40">
        <f t="shared" si="234"/>
        <v>0</v>
      </c>
      <c r="AO475" s="134">
        <f t="shared" si="235"/>
        <v>0</v>
      </c>
      <c r="AP475" s="17"/>
      <c r="AQ475" s="129"/>
      <c r="AR475" s="130">
        <f t="shared" si="252"/>
        <v>0</v>
      </c>
      <c r="AS475" s="134">
        <f t="shared" si="253"/>
        <v>0</v>
      </c>
      <c r="AT475" s="131">
        <f>+IF($I$7="SI",'INPUTS Y LISTAS'!$B$31,0)</f>
        <v>0</v>
      </c>
      <c r="AU475" s="132"/>
      <c r="AV475" s="130">
        <f t="shared" si="254"/>
        <v>0</v>
      </c>
      <c r="AW475" s="134">
        <f t="shared" si="255"/>
        <v>0</v>
      </c>
      <c r="AX475" s="131">
        <f>+IF($I$7="SI",'INPUTS Y LISTAS'!$B$32,0)</f>
        <v>0</v>
      </c>
      <c r="AY475" s="132"/>
      <c r="AZ475" s="130">
        <f t="shared" si="256"/>
        <v>0</v>
      </c>
      <c r="BA475" s="134">
        <f t="shared" si="257"/>
        <v>0</v>
      </c>
      <c r="BB475" s="131">
        <f>+IF($I$7="SI",'INPUTS Y LISTAS'!$B$33,0)</f>
        <v>0</v>
      </c>
      <c r="BC475" s="132"/>
      <c r="BD475" s="130">
        <f t="shared" si="258"/>
        <v>0</v>
      </c>
      <c r="BE475" s="134">
        <f t="shared" si="259"/>
        <v>0</v>
      </c>
      <c r="BF475" s="136">
        <f t="shared" si="260"/>
        <v>0</v>
      </c>
    </row>
    <row r="476" spans="3:58" ht="15.75" outlineLevel="2" x14ac:dyDescent="0.2">
      <c r="C476" s="14">
        <f t="shared" si="229"/>
        <v>462</v>
      </c>
      <c r="D476" s="73"/>
      <c r="E476" s="69"/>
      <c r="F476" s="70"/>
      <c r="G476" s="71"/>
      <c r="H476" s="71"/>
      <c r="I476" s="71"/>
      <c r="J476" s="71"/>
      <c r="K476" s="72"/>
      <c r="L476" s="86"/>
      <c r="M476" s="15" t="str">
        <f>IF(G476="","",IF(L476="SI",G476*(1+'INPUTS Y LISTAS'!$B$15),'Modelo Estadistico'!G476))</f>
        <v/>
      </c>
      <c r="N476" s="15" t="str">
        <f>IF(H476="","",IF(L476="SI",H476*(1+'INPUTS Y LISTAS'!$B$15),'Modelo Estadistico'!H476))</f>
        <v/>
      </c>
      <c r="O476" s="15" t="str">
        <f>IF(I476="","",IF(L476="SI",I476*(1+'INPUTS Y LISTAS'!$B$15),'Modelo Estadistico'!I476))</f>
        <v/>
      </c>
      <c r="P476" s="15" t="str">
        <f>IF(J476="","",IF(L476="SI",J476*(1+'INPUTS Y LISTAS'!$B$15),'Modelo Estadistico'!J476))</f>
        <v/>
      </c>
      <c r="Q476" s="72"/>
      <c r="R476" s="29" t="str">
        <f t="shared" si="236"/>
        <v/>
      </c>
      <c r="S476" s="15" t="str">
        <f t="shared" si="237"/>
        <v/>
      </c>
      <c r="T476" s="15" t="str">
        <f t="shared" si="230"/>
        <v/>
      </c>
      <c r="U476" s="30" t="str">
        <f t="shared" si="231"/>
        <v/>
      </c>
      <c r="V476" s="28" t="str">
        <f t="shared" si="238"/>
        <v/>
      </c>
      <c r="W476" s="16" t="str">
        <f t="shared" si="239"/>
        <v/>
      </c>
      <c r="X476" s="16" t="str">
        <f t="shared" si="240"/>
        <v/>
      </c>
      <c r="Y476" s="16" t="str">
        <f t="shared" si="241"/>
        <v/>
      </c>
      <c r="Z476" s="28" t="str">
        <f t="shared" si="242"/>
        <v/>
      </c>
      <c r="AA476" s="16" t="str">
        <f t="shared" si="243"/>
        <v/>
      </c>
      <c r="AB476" s="16" t="str">
        <f t="shared" si="244"/>
        <v/>
      </c>
      <c r="AC476" s="16" t="str">
        <f>IF(Y476="Incluir Cotización",#REF!,"")</f>
        <v/>
      </c>
      <c r="AD476" s="66" t="str">
        <f t="shared" si="245"/>
        <v/>
      </c>
      <c r="AE476" s="42" t="str">
        <f t="shared" si="246"/>
        <v/>
      </c>
      <c r="AF476" s="42" t="str">
        <f t="shared" si="247"/>
        <v/>
      </c>
      <c r="AG476" s="42" t="str">
        <f t="shared" si="248"/>
        <v/>
      </c>
      <c r="AH476" s="42" t="str">
        <f t="shared" si="249"/>
        <v/>
      </c>
      <c r="AI476" s="42" t="str">
        <f t="shared" si="250"/>
        <v/>
      </c>
      <c r="AJ476" s="65">
        <f t="shared" si="251"/>
        <v>0</v>
      </c>
      <c r="AK476" s="74"/>
      <c r="AL476" s="41">
        <f t="shared" si="232"/>
        <v>0</v>
      </c>
      <c r="AM476" s="39">
        <f t="shared" si="233"/>
        <v>0</v>
      </c>
      <c r="AN476" s="40">
        <f t="shared" si="234"/>
        <v>0</v>
      </c>
      <c r="AO476" s="134">
        <f t="shared" si="235"/>
        <v>0</v>
      </c>
      <c r="AP476" s="17"/>
      <c r="AQ476" s="129"/>
      <c r="AR476" s="130">
        <f t="shared" si="252"/>
        <v>0</v>
      </c>
      <c r="AS476" s="134">
        <f t="shared" si="253"/>
        <v>0</v>
      </c>
      <c r="AT476" s="131">
        <f>+IF($I$7="SI",'INPUTS Y LISTAS'!$B$31,0)</f>
        <v>0</v>
      </c>
      <c r="AU476" s="132"/>
      <c r="AV476" s="130">
        <f t="shared" si="254"/>
        <v>0</v>
      </c>
      <c r="AW476" s="134">
        <f t="shared" si="255"/>
        <v>0</v>
      </c>
      <c r="AX476" s="131">
        <f>+IF($I$7="SI",'INPUTS Y LISTAS'!$B$32,0)</f>
        <v>0</v>
      </c>
      <c r="AY476" s="132"/>
      <c r="AZ476" s="130">
        <f t="shared" si="256"/>
        <v>0</v>
      </c>
      <c r="BA476" s="134">
        <f t="shared" si="257"/>
        <v>0</v>
      </c>
      <c r="BB476" s="131">
        <f>+IF($I$7="SI",'INPUTS Y LISTAS'!$B$33,0)</f>
        <v>0</v>
      </c>
      <c r="BC476" s="132"/>
      <c r="BD476" s="130">
        <f t="shared" si="258"/>
        <v>0</v>
      </c>
      <c r="BE476" s="134">
        <f t="shared" si="259"/>
        <v>0</v>
      </c>
      <c r="BF476" s="136">
        <f t="shared" si="260"/>
        <v>0</v>
      </c>
    </row>
    <row r="477" spans="3:58" ht="15.75" outlineLevel="2" x14ac:dyDescent="0.2">
      <c r="C477" s="14">
        <f t="shared" si="229"/>
        <v>463</v>
      </c>
      <c r="D477" s="73"/>
      <c r="E477" s="69"/>
      <c r="F477" s="70"/>
      <c r="G477" s="71"/>
      <c r="H477" s="71"/>
      <c r="I477" s="71"/>
      <c r="J477" s="71"/>
      <c r="K477" s="72"/>
      <c r="L477" s="86"/>
      <c r="M477" s="15" t="str">
        <f>IF(G477="","",IF(L477="SI",G477*(1+'INPUTS Y LISTAS'!$B$15),'Modelo Estadistico'!G477))</f>
        <v/>
      </c>
      <c r="N477" s="15" t="str">
        <f>IF(H477="","",IF(L477="SI",H477*(1+'INPUTS Y LISTAS'!$B$15),'Modelo Estadistico'!H477))</f>
        <v/>
      </c>
      <c r="O477" s="15" t="str">
        <f>IF(I477="","",IF(L477="SI",I477*(1+'INPUTS Y LISTAS'!$B$15),'Modelo Estadistico'!I477))</f>
        <v/>
      </c>
      <c r="P477" s="15" t="str">
        <f>IF(J477="","",IF(L477="SI",J477*(1+'INPUTS Y LISTAS'!$B$15),'Modelo Estadistico'!J477))</f>
        <v/>
      </c>
      <c r="Q477" s="72"/>
      <c r="R477" s="29" t="str">
        <f t="shared" si="236"/>
        <v/>
      </c>
      <c r="S477" s="15" t="str">
        <f t="shared" si="237"/>
        <v/>
      </c>
      <c r="T477" s="15" t="str">
        <f t="shared" si="230"/>
        <v/>
      </c>
      <c r="U477" s="30" t="str">
        <f t="shared" si="231"/>
        <v/>
      </c>
      <c r="V477" s="28" t="str">
        <f t="shared" si="238"/>
        <v/>
      </c>
      <c r="W477" s="16" t="str">
        <f t="shared" si="239"/>
        <v/>
      </c>
      <c r="X477" s="16" t="str">
        <f t="shared" si="240"/>
        <v/>
      </c>
      <c r="Y477" s="16" t="str">
        <f t="shared" si="241"/>
        <v/>
      </c>
      <c r="Z477" s="28" t="str">
        <f t="shared" si="242"/>
        <v/>
      </c>
      <c r="AA477" s="16" t="str">
        <f t="shared" si="243"/>
        <v/>
      </c>
      <c r="AB477" s="16" t="str">
        <f t="shared" si="244"/>
        <v/>
      </c>
      <c r="AC477" s="16" t="str">
        <f>IF(Y477="Incluir Cotización",#REF!,"")</f>
        <v/>
      </c>
      <c r="AD477" s="66" t="str">
        <f t="shared" si="245"/>
        <v/>
      </c>
      <c r="AE477" s="42" t="str">
        <f t="shared" si="246"/>
        <v/>
      </c>
      <c r="AF477" s="42" t="str">
        <f t="shared" si="247"/>
        <v/>
      </c>
      <c r="AG477" s="42" t="str">
        <f t="shared" si="248"/>
        <v/>
      </c>
      <c r="AH477" s="42" t="str">
        <f t="shared" si="249"/>
        <v/>
      </c>
      <c r="AI477" s="42" t="str">
        <f t="shared" si="250"/>
        <v/>
      </c>
      <c r="AJ477" s="65">
        <f t="shared" si="251"/>
        <v>0</v>
      </c>
      <c r="AK477" s="74"/>
      <c r="AL477" s="41">
        <f t="shared" si="232"/>
        <v>0</v>
      </c>
      <c r="AM477" s="39">
        <f t="shared" si="233"/>
        <v>0</v>
      </c>
      <c r="AN477" s="40">
        <f t="shared" si="234"/>
        <v>0</v>
      </c>
      <c r="AO477" s="134">
        <f t="shared" si="235"/>
        <v>0</v>
      </c>
      <c r="AP477" s="17"/>
      <c r="AQ477" s="129"/>
      <c r="AR477" s="130">
        <f t="shared" si="252"/>
        <v>0</v>
      </c>
      <c r="AS477" s="134">
        <f t="shared" si="253"/>
        <v>0</v>
      </c>
      <c r="AT477" s="131">
        <f>+IF($I$7="SI",'INPUTS Y LISTAS'!$B$31,0)</f>
        <v>0</v>
      </c>
      <c r="AU477" s="132"/>
      <c r="AV477" s="130">
        <f t="shared" si="254"/>
        <v>0</v>
      </c>
      <c r="AW477" s="134">
        <f t="shared" si="255"/>
        <v>0</v>
      </c>
      <c r="AX477" s="131">
        <f>+IF($I$7="SI",'INPUTS Y LISTAS'!$B$32,0)</f>
        <v>0</v>
      </c>
      <c r="AY477" s="132"/>
      <c r="AZ477" s="130">
        <f t="shared" si="256"/>
        <v>0</v>
      </c>
      <c r="BA477" s="134">
        <f t="shared" si="257"/>
        <v>0</v>
      </c>
      <c r="BB477" s="131">
        <f>+IF($I$7="SI",'INPUTS Y LISTAS'!$B$33,0)</f>
        <v>0</v>
      </c>
      <c r="BC477" s="132"/>
      <c r="BD477" s="130">
        <f t="shared" si="258"/>
        <v>0</v>
      </c>
      <c r="BE477" s="134">
        <f t="shared" si="259"/>
        <v>0</v>
      </c>
      <c r="BF477" s="136">
        <f t="shared" si="260"/>
        <v>0</v>
      </c>
    </row>
    <row r="478" spans="3:58" ht="15.75" outlineLevel="2" x14ac:dyDescent="0.2">
      <c r="C478" s="14">
        <f t="shared" si="229"/>
        <v>464</v>
      </c>
      <c r="D478" s="73"/>
      <c r="E478" s="69"/>
      <c r="F478" s="70"/>
      <c r="G478" s="71"/>
      <c r="H478" s="71"/>
      <c r="I478" s="71"/>
      <c r="J478" s="71"/>
      <c r="K478" s="72"/>
      <c r="L478" s="86"/>
      <c r="M478" s="15" t="str">
        <f>IF(G478="","",IF(L478="SI",G478*(1+'INPUTS Y LISTAS'!$B$15),'Modelo Estadistico'!G478))</f>
        <v/>
      </c>
      <c r="N478" s="15" t="str">
        <f>IF(H478="","",IF(L478="SI",H478*(1+'INPUTS Y LISTAS'!$B$15),'Modelo Estadistico'!H478))</f>
        <v/>
      </c>
      <c r="O478" s="15" t="str">
        <f>IF(I478="","",IF(L478="SI",I478*(1+'INPUTS Y LISTAS'!$B$15),'Modelo Estadistico'!I478))</f>
        <v/>
      </c>
      <c r="P478" s="15" t="str">
        <f>IF(J478="","",IF(L478="SI",J478*(1+'INPUTS Y LISTAS'!$B$15),'Modelo Estadistico'!J478))</f>
        <v/>
      </c>
      <c r="Q478" s="72"/>
      <c r="R478" s="29" t="str">
        <f t="shared" si="236"/>
        <v/>
      </c>
      <c r="S478" s="15" t="str">
        <f t="shared" si="237"/>
        <v/>
      </c>
      <c r="T478" s="15" t="str">
        <f t="shared" si="230"/>
        <v/>
      </c>
      <c r="U478" s="30" t="str">
        <f t="shared" si="231"/>
        <v/>
      </c>
      <c r="V478" s="28" t="str">
        <f t="shared" si="238"/>
        <v/>
      </c>
      <c r="W478" s="16" t="str">
        <f t="shared" si="239"/>
        <v/>
      </c>
      <c r="X478" s="16" t="str">
        <f t="shared" si="240"/>
        <v/>
      </c>
      <c r="Y478" s="16" t="str">
        <f t="shared" si="241"/>
        <v/>
      </c>
      <c r="Z478" s="28" t="str">
        <f t="shared" si="242"/>
        <v/>
      </c>
      <c r="AA478" s="16" t="str">
        <f t="shared" si="243"/>
        <v/>
      </c>
      <c r="AB478" s="16" t="str">
        <f t="shared" si="244"/>
        <v/>
      </c>
      <c r="AC478" s="16" t="str">
        <f>IF(Y478="Incluir Cotización",#REF!,"")</f>
        <v/>
      </c>
      <c r="AD478" s="66" t="str">
        <f t="shared" si="245"/>
        <v/>
      </c>
      <c r="AE478" s="42" t="str">
        <f t="shared" si="246"/>
        <v/>
      </c>
      <c r="AF478" s="42" t="str">
        <f t="shared" si="247"/>
        <v/>
      </c>
      <c r="AG478" s="42" t="str">
        <f t="shared" si="248"/>
        <v/>
      </c>
      <c r="AH478" s="42" t="str">
        <f t="shared" si="249"/>
        <v/>
      </c>
      <c r="AI478" s="42" t="str">
        <f t="shared" si="250"/>
        <v/>
      </c>
      <c r="AJ478" s="65">
        <f t="shared" si="251"/>
        <v>0</v>
      </c>
      <c r="AK478" s="74"/>
      <c r="AL478" s="41">
        <f t="shared" si="232"/>
        <v>0</v>
      </c>
      <c r="AM478" s="39">
        <f t="shared" si="233"/>
        <v>0</v>
      </c>
      <c r="AN478" s="40">
        <f t="shared" si="234"/>
        <v>0</v>
      </c>
      <c r="AO478" s="134">
        <f t="shared" si="235"/>
        <v>0</v>
      </c>
      <c r="AP478" s="17"/>
      <c r="AQ478" s="129"/>
      <c r="AR478" s="130">
        <f t="shared" si="252"/>
        <v>0</v>
      </c>
      <c r="AS478" s="134">
        <f t="shared" si="253"/>
        <v>0</v>
      </c>
      <c r="AT478" s="131">
        <f>+IF($I$7="SI",'INPUTS Y LISTAS'!$B$31,0)</f>
        <v>0</v>
      </c>
      <c r="AU478" s="132"/>
      <c r="AV478" s="130">
        <f t="shared" si="254"/>
        <v>0</v>
      </c>
      <c r="AW478" s="134">
        <f t="shared" si="255"/>
        <v>0</v>
      </c>
      <c r="AX478" s="131">
        <f>+IF($I$7="SI",'INPUTS Y LISTAS'!$B$32,0)</f>
        <v>0</v>
      </c>
      <c r="AY478" s="132"/>
      <c r="AZ478" s="130">
        <f t="shared" si="256"/>
        <v>0</v>
      </c>
      <c r="BA478" s="134">
        <f t="shared" si="257"/>
        <v>0</v>
      </c>
      <c r="BB478" s="131">
        <f>+IF($I$7="SI",'INPUTS Y LISTAS'!$B$33,0)</f>
        <v>0</v>
      </c>
      <c r="BC478" s="132"/>
      <c r="BD478" s="130">
        <f t="shared" si="258"/>
        <v>0</v>
      </c>
      <c r="BE478" s="134">
        <f t="shared" si="259"/>
        <v>0</v>
      </c>
      <c r="BF478" s="136">
        <f t="shared" si="260"/>
        <v>0</v>
      </c>
    </row>
    <row r="479" spans="3:58" ht="15.75" outlineLevel="2" x14ac:dyDescent="0.2">
      <c r="C479" s="14">
        <f t="shared" si="229"/>
        <v>465</v>
      </c>
      <c r="D479" s="73"/>
      <c r="E479" s="69"/>
      <c r="F479" s="70"/>
      <c r="G479" s="71"/>
      <c r="H479" s="71"/>
      <c r="I479" s="71"/>
      <c r="J479" s="71"/>
      <c r="K479" s="72"/>
      <c r="L479" s="86"/>
      <c r="M479" s="15" t="str">
        <f>IF(G479="","",IF(L479="SI",G479*(1+'INPUTS Y LISTAS'!$B$15),'Modelo Estadistico'!G479))</f>
        <v/>
      </c>
      <c r="N479" s="15" t="str">
        <f>IF(H479="","",IF(L479="SI",H479*(1+'INPUTS Y LISTAS'!$B$15),'Modelo Estadistico'!H479))</f>
        <v/>
      </c>
      <c r="O479" s="15" t="str">
        <f>IF(I479="","",IF(L479="SI",I479*(1+'INPUTS Y LISTAS'!$B$15),'Modelo Estadistico'!I479))</f>
        <v/>
      </c>
      <c r="P479" s="15" t="str">
        <f>IF(J479="","",IF(L479="SI",J479*(1+'INPUTS Y LISTAS'!$B$15),'Modelo Estadistico'!J479))</f>
        <v/>
      </c>
      <c r="Q479" s="72"/>
      <c r="R479" s="29" t="str">
        <f t="shared" si="236"/>
        <v/>
      </c>
      <c r="S479" s="15" t="str">
        <f t="shared" si="237"/>
        <v/>
      </c>
      <c r="T479" s="15" t="str">
        <f t="shared" si="230"/>
        <v/>
      </c>
      <c r="U479" s="30" t="str">
        <f t="shared" si="231"/>
        <v/>
      </c>
      <c r="V479" s="28" t="str">
        <f t="shared" si="238"/>
        <v/>
      </c>
      <c r="W479" s="16" t="str">
        <f t="shared" si="239"/>
        <v/>
      </c>
      <c r="X479" s="16" t="str">
        <f t="shared" si="240"/>
        <v/>
      </c>
      <c r="Y479" s="16" t="str">
        <f t="shared" si="241"/>
        <v/>
      </c>
      <c r="Z479" s="28" t="str">
        <f t="shared" si="242"/>
        <v/>
      </c>
      <c r="AA479" s="16" t="str">
        <f t="shared" si="243"/>
        <v/>
      </c>
      <c r="AB479" s="16" t="str">
        <f t="shared" si="244"/>
        <v/>
      </c>
      <c r="AC479" s="16" t="str">
        <f>IF(Y479="Incluir Cotización",#REF!,"")</f>
        <v/>
      </c>
      <c r="AD479" s="66" t="str">
        <f t="shared" si="245"/>
        <v/>
      </c>
      <c r="AE479" s="42" t="str">
        <f t="shared" si="246"/>
        <v/>
      </c>
      <c r="AF479" s="42" t="str">
        <f t="shared" si="247"/>
        <v/>
      </c>
      <c r="AG479" s="42" t="str">
        <f t="shared" si="248"/>
        <v/>
      </c>
      <c r="AH479" s="42" t="str">
        <f t="shared" si="249"/>
        <v/>
      </c>
      <c r="AI479" s="42" t="str">
        <f t="shared" si="250"/>
        <v/>
      </c>
      <c r="AJ479" s="65">
        <f t="shared" si="251"/>
        <v>0</v>
      </c>
      <c r="AK479" s="74"/>
      <c r="AL479" s="41">
        <f t="shared" si="232"/>
        <v>0</v>
      </c>
      <c r="AM479" s="39">
        <f t="shared" si="233"/>
        <v>0</v>
      </c>
      <c r="AN479" s="40">
        <f t="shared" si="234"/>
        <v>0</v>
      </c>
      <c r="AO479" s="134">
        <f t="shared" si="235"/>
        <v>0</v>
      </c>
      <c r="AP479" s="17"/>
      <c r="AQ479" s="129"/>
      <c r="AR479" s="130">
        <f t="shared" si="252"/>
        <v>0</v>
      </c>
      <c r="AS479" s="134">
        <f t="shared" si="253"/>
        <v>0</v>
      </c>
      <c r="AT479" s="131">
        <f>+IF($I$7="SI",'INPUTS Y LISTAS'!$B$31,0)</f>
        <v>0</v>
      </c>
      <c r="AU479" s="132"/>
      <c r="AV479" s="130">
        <f t="shared" si="254"/>
        <v>0</v>
      </c>
      <c r="AW479" s="134">
        <f t="shared" si="255"/>
        <v>0</v>
      </c>
      <c r="AX479" s="131">
        <f>+IF($I$7="SI",'INPUTS Y LISTAS'!$B$32,0)</f>
        <v>0</v>
      </c>
      <c r="AY479" s="132"/>
      <c r="AZ479" s="130">
        <f t="shared" si="256"/>
        <v>0</v>
      </c>
      <c r="BA479" s="134">
        <f t="shared" si="257"/>
        <v>0</v>
      </c>
      <c r="BB479" s="131">
        <f>+IF($I$7="SI",'INPUTS Y LISTAS'!$B$33,0)</f>
        <v>0</v>
      </c>
      <c r="BC479" s="132"/>
      <c r="BD479" s="130">
        <f t="shared" si="258"/>
        <v>0</v>
      </c>
      <c r="BE479" s="134">
        <f t="shared" si="259"/>
        <v>0</v>
      </c>
      <c r="BF479" s="136">
        <f t="shared" si="260"/>
        <v>0</v>
      </c>
    </row>
    <row r="480" spans="3:58" ht="15.75" outlineLevel="2" x14ac:dyDescent="0.2">
      <c r="C480" s="14">
        <f t="shared" si="229"/>
        <v>466</v>
      </c>
      <c r="D480" s="73"/>
      <c r="E480" s="69"/>
      <c r="F480" s="70"/>
      <c r="G480" s="71"/>
      <c r="H480" s="71"/>
      <c r="I480" s="71"/>
      <c r="J480" s="71"/>
      <c r="K480" s="72"/>
      <c r="L480" s="86"/>
      <c r="M480" s="15" t="str">
        <f>IF(G480="","",IF(L480="SI",G480*(1+'INPUTS Y LISTAS'!$B$15),'Modelo Estadistico'!G480))</f>
        <v/>
      </c>
      <c r="N480" s="15" t="str">
        <f>IF(H480="","",IF(L480="SI",H480*(1+'INPUTS Y LISTAS'!$B$15),'Modelo Estadistico'!H480))</f>
        <v/>
      </c>
      <c r="O480" s="15" t="str">
        <f>IF(I480="","",IF(L480="SI",I480*(1+'INPUTS Y LISTAS'!$B$15),'Modelo Estadistico'!I480))</f>
        <v/>
      </c>
      <c r="P480" s="15" t="str">
        <f>IF(J480="","",IF(L480="SI",J480*(1+'INPUTS Y LISTAS'!$B$15),'Modelo Estadistico'!J480))</f>
        <v/>
      </c>
      <c r="Q480" s="72"/>
      <c r="R480" s="29" t="str">
        <f t="shared" si="236"/>
        <v/>
      </c>
      <c r="S480" s="15" t="str">
        <f t="shared" si="237"/>
        <v/>
      </c>
      <c r="T480" s="15" t="str">
        <f t="shared" si="230"/>
        <v/>
      </c>
      <c r="U480" s="30" t="str">
        <f t="shared" si="231"/>
        <v/>
      </c>
      <c r="V480" s="28" t="str">
        <f t="shared" si="238"/>
        <v/>
      </c>
      <c r="W480" s="16" t="str">
        <f t="shared" si="239"/>
        <v/>
      </c>
      <c r="X480" s="16" t="str">
        <f t="shared" si="240"/>
        <v/>
      </c>
      <c r="Y480" s="16" t="str">
        <f t="shared" si="241"/>
        <v/>
      </c>
      <c r="Z480" s="28" t="str">
        <f t="shared" si="242"/>
        <v/>
      </c>
      <c r="AA480" s="16" t="str">
        <f t="shared" si="243"/>
        <v/>
      </c>
      <c r="AB480" s="16" t="str">
        <f t="shared" si="244"/>
        <v/>
      </c>
      <c r="AC480" s="16" t="str">
        <f>IF(Y480="Incluir Cotización",#REF!,"")</f>
        <v/>
      </c>
      <c r="AD480" s="66" t="str">
        <f t="shared" si="245"/>
        <v/>
      </c>
      <c r="AE480" s="42" t="str">
        <f t="shared" si="246"/>
        <v/>
      </c>
      <c r="AF480" s="42" t="str">
        <f t="shared" si="247"/>
        <v/>
      </c>
      <c r="AG480" s="42" t="str">
        <f t="shared" si="248"/>
        <v/>
      </c>
      <c r="AH480" s="42" t="str">
        <f t="shared" si="249"/>
        <v/>
      </c>
      <c r="AI480" s="42" t="str">
        <f t="shared" si="250"/>
        <v/>
      </c>
      <c r="AJ480" s="65">
        <f t="shared" si="251"/>
        <v>0</v>
      </c>
      <c r="AK480" s="74"/>
      <c r="AL480" s="41">
        <f t="shared" si="232"/>
        <v>0</v>
      </c>
      <c r="AM480" s="39">
        <f t="shared" si="233"/>
        <v>0</v>
      </c>
      <c r="AN480" s="40">
        <f t="shared" si="234"/>
        <v>0</v>
      </c>
      <c r="AO480" s="134">
        <f t="shared" si="235"/>
        <v>0</v>
      </c>
      <c r="AP480" s="17"/>
      <c r="AQ480" s="129"/>
      <c r="AR480" s="130">
        <f t="shared" si="252"/>
        <v>0</v>
      </c>
      <c r="AS480" s="134">
        <f t="shared" si="253"/>
        <v>0</v>
      </c>
      <c r="AT480" s="131">
        <f>+IF($I$7="SI",'INPUTS Y LISTAS'!$B$31,0)</f>
        <v>0</v>
      </c>
      <c r="AU480" s="132"/>
      <c r="AV480" s="130">
        <f t="shared" si="254"/>
        <v>0</v>
      </c>
      <c r="AW480" s="134">
        <f t="shared" si="255"/>
        <v>0</v>
      </c>
      <c r="AX480" s="131">
        <f>+IF($I$7="SI",'INPUTS Y LISTAS'!$B$32,0)</f>
        <v>0</v>
      </c>
      <c r="AY480" s="132"/>
      <c r="AZ480" s="130">
        <f t="shared" si="256"/>
        <v>0</v>
      </c>
      <c r="BA480" s="134">
        <f t="shared" si="257"/>
        <v>0</v>
      </c>
      <c r="BB480" s="131">
        <f>+IF($I$7="SI",'INPUTS Y LISTAS'!$B$33,0)</f>
        <v>0</v>
      </c>
      <c r="BC480" s="132"/>
      <c r="BD480" s="130">
        <f t="shared" si="258"/>
        <v>0</v>
      </c>
      <c r="BE480" s="134">
        <f t="shared" si="259"/>
        <v>0</v>
      </c>
      <c r="BF480" s="136">
        <f t="shared" si="260"/>
        <v>0</v>
      </c>
    </row>
    <row r="481" spans="3:58" ht="15.75" outlineLevel="2" x14ac:dyDescent="0.2">
      <c r="C481" s="14">
        <f t="shared" ref="C481:C544" si="261">+C480+1</f>
        <v>467</v>
      </c>
      <c r="D481" s="73"/>
      <c r="E481" s="69"/>
      <c r="F481" s="70"/>
      <c r="G481" s="71"/>
      <c r="H481" s="71"/>
      <c r="I481" s="71"/>
      <c r="J481" s="71"/>
      <c r="K481" s="72"/>
      <c r="L481" s="86"/>
      <c r="M481" s="15" t="str">
        <f>IF(G481="","",IF(L481="SI",G481*(1+'INPUTS Y LISTAS'!$B$15),'Modelo Estadistico'!G481))</f>
        <v/>
      </c>
      <c r="N481" s="15" t="str">
        <f>IF(H481="","",IF(L481="SI",H481*(1+'INPUTS Y LISTAS'!$B$15),'Modelo Estadistico'!H481))</f>
        <v/>
      </c>
      <c r="O481" s="15" t="str">
        <f>IF(I481="","",IF(L481="SI",I481*(1+'INPUTS Y LISTAS'!$B$15),'Modelo Estadistico'!I481))</f>
        <v/>
      </c>
      <c r="P481" s="15" t="str">
        <f>IF(J481="","",IF(L481="SI",J481*(1+'INPUTS Y LISTAS'!$B$15),'Modelo Estadistico'!J481))</f>
        <v/>
      </c>
      <c r="Q481" s="72"/>
      <c r="R481" s="29" t="str">
        <f t="shared" si="236"/>
        <v/>
      </c>
      <c r="S481" s="15" t="str">
        <f t="shared" si="237"/>
        <v/>
      </c>
      <c r="T481" s="15" t="str">
        <f t="shared" si="230"/>
        <v/>
      </c>
      <c r="U481" s="30" t="str">
        <f t="shared" si="231"/>
        <v/>
      </c>
      <c r="V481" s="28" t="str">
        <f t="shared" si="238"/>
        <v/>
      </c>
      <c r="W481" s="16" t="str">
        <f t="shared" si="239"/>
        <v/>
      </c>
      <c r="X481" s="16" t="str">
        <f t="shared" si="240"/>
        <v/>
      </c>
      <c r="Y481" s="16" t="str">
        <f t="shared" si="241"/>
        <v/>
      </c>
      <c r="Z481" s="28" t="str">
        <f t="shared" si="242"/>
        <v/>
      </c>
      <c r="AA481" s="16" t="str">
        <f t="shared" si="243"/>
        <v/>
      </c>
      <c r="AB481" s="16" t="str">
        <f t="shared" si="244"/>
        <v/>
      </c>
      <c r="AC481" s="16" t="str">
        <f>IF(Y481="Incluir Cotización",#REF!,"")</f>
        <v/>
      </c>
      <c r="AD481" s="66" t="str">
        <f t="shared" si="245"/>
        <v/>
      </c>
      <c r="AE481" s="42" t="str">
        <f t="shared" si="246"/>
        <v/>
      </c>
      <c r="AF481" s="42" t="str">
        <f t="shared" si="247"/>
        <v/>
      </c>
      <c r="AG481" s="42" t="str">
        <f t="shared" si="248"/>
        <v/>
      </c>
      <c r="AH481" s="42" t="str">
        <f t="shared" si="249"/>
        <v/>
      </c>
      <c r="AI481" s="42" t="str">
        <f t="shared" si="250"/>
        <v/>
      </c>
      <c r="AJ481" s="65">
        <f t="shared" si="251"/>
        <v>0</v>
      </c>
      <c r="AK481" s="74"/>
      <c r="AL481" s="41">
        <f t="shared" si="232"/>
        <v>0</v>
      </c>
      <c r="AM481" s="39">
        <f t="shared" si="233"/>
        <v>0</v>
      </c>
      <c r="AN481" s="40">
        <f t="shared" si="234"/>
        <v>0</v>
      </c>
      <c r="AO481" s="134">
        <f t="shared" si="235"/>
        <v>0</v>
      </c>
      <c r="AP481" s="17"/>
      <c r="AQ481" s="129"/>
      <c r="AR481" s="130">
        <f t="shared" si="252"/>
        <v>0</v>
      </c>
      <c r="AS481" s="134">
        <f t="shared" si="253"/>
        <v>0</v>
      </c>
      <c r="AT481" s="131">
        <f>+IF($I$7="SI",'INPUTS Y LISTAS'!$B$31,0)</f>
        <v>0</v>
      </c>
      <c r="AU481" s="132"/>
      <c r="AV481" s="130">
        <f t="shared" si="254"/>
        <v>0</v>
      </c>
      <c r="AW481" s="134">
        <f t="shared" si="255"/>
        <v>0</v>
      </c>
      <c r="AX481" s="131">
        <f>+IF($I$7="SI",'INPUTS Y LISTAS'!$B$32,0)</f>
        <v>0</v>
      </c>
      <c r="AY481" s="132"/>
      <c r="AZ481" s="130">
        <f t="shared" si="256"/>
        <v>0</v>
      </c>
      <c r="BA481" s="134">
        <f t="shared" si="257"/>
        <v>0</v>
      </c>
      <c r="BB481" s="131">
        <f>+IF($I$7="SI",'INPUTS Y LISTAS'!$B$33,0)</f>
        <v>0</v>
      </c>
      <c r="BC481" s="132"/>
      <c r="BD481" s="130">
        <f t="shared" si="258"/>
        <v>0</v>
      </c>
      <c r="BE481" s="134">
        <f t="shared" si="259"/>
        <v>0</v>
      </c>
      <c r="BF481" s="136">
        <f t="shared" si="260"/>
        <v>0</v>
      </c>
    </row>
    <row r="482" spans="3:58" ht="15.75" outlineLevel="2" x14ac:dyDescent="0.2">
      <c r="C482" s="14">
        <f t="shared" si="261"/>
        <v>468</v>
      </c>
      <c r="D482" s="73"/>
      <c r="E482" s="69"/>
      <c r="F482" s="70"/>
      <c r="G482" s="71"/>
      <c r="H482" s="71"/>
      <c r="I482" s="71"/>
      <c r="J482" s="71"/>
      <c r="K482" s="72"/>
      <c r="L482" s="86"/>
      <c r="M482" s="15" t="str">
        <f>IF(G482="","",IF(L482="SI",G482*(1+'INPUTS Y LISTAS'!$B$15),'Modelo Estadistico'!G482))</f>
        <v/>
      </c>
      <c r="N482" s="15" t="str">
        <f>IF(H482="","",IF(L482="SI",H482*(1+'INPUTS Y LISTAS'!$B$15),'Modelo Estadistico'!H482))</f>
        <v/>
      </c>
      <c r="O482" s="15" t="str">
        <f>IF(I482="","",IF(L482="SI",I482*(1+'INPUTS Y LISTAS'!$B$15),'Modelo Estadistico'!I482))</f>
        <v/>
      </c>
      <c r="P482" s="15" t="str">
        <f>IF(J482="","",IF(L482="SI",J482*(1+'INPUTS Y LISTAS'!$B$15),'Modelo Estadistico'!J482))</f>
        <v/>
      </c>
      <c r="Q482" s="72"/>
      <c r="R482" s="29" t="str">
        <f t="shared" si="236"/>
        <v/>
      </c>
      <c r="S482" s="15" t="str">
        <f t="shared" si="237"/>
        <v/>
      </c>
      <c r="T482" s="15" t="str">
        <f t="shared" ref="T482:T545" si="262">IFERROR(R482-S482,"")</f>
        <v/>
      </c>
      <c r="U482" s="30" t="str">
        <f t="shared" ref="U482:U545" si="263">IFERROR(+R482+S482,"")</f>
        <v/>
      </c>
      <c r="V482" s="28" t="str">
        <f t="shared" si="238"/>
        <v/>
      </c>
      <c r="W482" s="16" t="str">
        <f t="shared" si="239"/>
        <v/>
      </c>
      <c r="X482" s="16" t="str">
        <f t="shared" si="240"/>
        <v/>
      </c>
      <c r="Y482" s="16" t="str">
        <f t="shared" si="241"/>
        <v/>
      </c>
      <c r="Z482" s="28" t="str">
        <f t="shared" si="242"/>
        <v/>
      </c>
      <c r="AA482" s="16" t="str">
        <f t="shared" si="243"/>
        <v/>
      </c>
      <c r="AB482" s="16" t="str">
        <f t="shared" si="244"/>
        <v/>
      </c>
      <c r="AC482" s="16" t="str">
        <f>IF(Y482="Incluir Cotización",#REF!,"")</f>
        <v/>
      </c>
      <c r="AD482" s="66" t="str">
        <f t="shared" si="245"/>
        <v/>
      </c>
      <c r="AE482" s="42" t="str">
        <f t="shared" si="246"/>
        <v/>
      </c>
      <c r="AF482" s="42" t="str">
        <f t="shared" si="247"/>
        <v/>
      </c>
      <c r="AG482" s="42" t="str">
        <f t="shared" si="248"/>
        <v/>
      </c>
      <c r="AH482" s="42" t="str">
        <f t="shared" si="249"/>
        <v/>
      </c>
      <c r="AI482" s="42" t="str">
        <f t="shared" si="250"/>
        <v/>
      </c>
      <c r="AJ482" s="65">
        <f t="shared" si="251"/>
        <v>0</v>
      </c>
      <c r="AK482" s="74"/>
      <c r="AL482" s="41">
        <f t="shared" ref="AL482:AL545" si="264">+AK482-AJ482</f>
        <v>0</v>
      </c>
      <c r="AM482" s="39">
        <f t="shared" ref="AM482:AM545" si="265">+AJ482*$E482</f>
        <v>0</v>
      </c>
      <c r="AN482" s="40">
        <f t="shared" ref="AN482:AN545" si="266">+AK482*$E482</f>
        <v>0</v>
      </c>
      <c r="AO482" s="134">
        <f t="shared" ref="AO482:AO545" si="267">+AN482-AM482</f>
        <v>0</v>
      </c>
      <c r="AP482" s="17"/>
      <c r="AQ482" s="129"/>
      <c r="AR482" s="130">
        <f t="shared" si="252"/>
        <v>0</v>
      </c>
      <c r="AS482" s="134">
        <f t="shared" si="253"/>
        <v>0</v>
      </c>
      <c r="AT482" s="131">
        <f>+IF($I$7="SI",'INPUTS Y LISTAS'!$B$31,0)</f>
        <v>0</v>
      </c>
      <c r="AU482" s="132"/>
      <c r="AV482" s="130">
        <f t="shared" si="254"/>
        <v>0</v>
      </c>
      <c r="AW482" s="134">
        <f t="shared" si="255"/>
        <v>0</v>
      </c>
      <c r="AX482" s="131">
        <f>+IF($I$7="SI",'INPUTS Y LISTAS'!$B$32,0)</f>
        <v>0</v>
      </c>
      <c r="AY482" s="132"/>
      <c r="AZ482" s="130">
        <f t="shared" si="256"/>
        <v>0</v>
      </c>
      <c r="BA482" s="134">
        <f t="shared" si="257"/>
        <v>0</v>
      </c>
      <c r="BB482" s="131">
        <f>+IF($I$7="SI",'INPUTS Y LISTAS'!$B$33,0)</f>
        <v>0</v>
      </c>
      <c r="BC482" s="132"/>
      <c r="BD482" s="130">
        <f t="shared" si="258"/>
        <v>0</v>
      </c>
      <c r="BE482" s="134">
        <f t="shared" si="259"/>
        <v>0</v>
      </c>
      <c r="BF482" s="136">
        <f t="shared" si="260"/>
        <v>0</v>
      </c>
    </row>
    <row r="483" spans="3:58" ht="15.75" outlineLevel="2" x14ac:dyDescent="0.2">
      <c r="C483" s="14">
        <f t="shared" si="261"/>
        <v>469</v>
      </c>
      <c r="D483" s="73"/>
      <c r="E483" s="69"/>
      <c r="F483" s="70"/>
      <c r="G483" s="71"/>
      <c r="H483" s="71"/>
      <c r="I483" s="71"/>
      <c r="J483" s="71"/>
      <c r="K483" s="72"/>
      <c r="L483" s="86"/>
      <c r="M483" s="15" t="str">
        <f>IF(G483="","",IF(L483="SI",G483*(1+'INPUTS Y LISTAS'!$B$15),'Modelo Estadistico'!G483))</f>
        <v/>
      </c>
      <c r="N483" s="15" t="str">
        <f>IF(H483="","",IF(L483="SI",H483*(1+'INPUTS Y LISTAS'!$B$15),'Modelo Estadistico'!H483))</f>
        <v/>
      </c>
      <c r="O483" s="15" t="str">
        <f>IF(I483="","",IF(L483="SI",I483*(1+'INPUTS Y LISTAS'!$B$15),'Modelo Estadistico'!I483))</f>
        <v/>
      </c>
      <c r="P483" s="15" t="str">
        <f>IF(J483="","",IF(L483="SI",J483*(1+'INPUTS Y LISTAS'!$B$15),'Modelo Estadistico'!J483))</f>
        <v/>
      </c>
      <c r="Q483" s="72"/>
      <c r="R483" s="29" t="str">
        <f t="shared" si="236"/>
        <v/>
      </c>
      <c r="S483" s="15" t="str">
        <f t="shared" si="237"/>
        <v/>
      </c>
      <c r="T483" s="15" t="str">
        <f t="shared" si="262"/>
        <v/>
      </c>
      <c r="U483" s="30" t="str">
        <f t="shared" si="263"/>
        <v/>
      </c>
      <c r="V483" s="28" t="str">
        <f t="shared" si="238"/>
        <v/>
      </c>
      <c r="W483" s="16" t="str">
        <f t="shared" si="239"/>
        <v/>
      </c>
      <c r="X483" s="16" t="str">
        <f t="shared" si="240"/>
        <v/>
      </c>
      <c r="Y483" s="16" t="str">
        <f t="shared" si="241"/>
        <v/>
      </c>
      <c r="Z483" s="28" t="str">
        <f t="shared" si="242"/>
        <v/>
      </c>
      <c r="AA483" s="16" t="str">
        <f t="shared" si="243"/>
        <v/>
      </c>
      <c r="AB483" s="16" t="str">
        <f t="shared" si="244"/>
        <v/>
      </c>
      <c r="AC483" s="16" t="str">
        <f>IF(Y483="Incluir Cotización",#REF!,"")</f>
        <v/>
      </c>
      <c r="AD483" s="66" t="str">
        <f t="shared" si="245"/>
        <v/>
      </c>
      <c r="AE483" s="42" t="str">
        <f t="shared" si="246"/>
        <v/>
      </c>
      <c r="AF483" s="42" t="str">
        <f t="shared" si="247"/>
        <v/>
      </c>
      <c r="AG483" s="42" t="str">
        <f t="shared" si="248"/>
        <v/>
      </c>
      <c r="AH483" s="42" t="str">
        <f t="shared" si="249"/>
        <v/>
      </c>
      <c r="AI483" s="42" t="str">
        <f t="shared" si="250"/>
        <v/>
      </c>
      <c r="AJ483" s="65">
        <f t="shared" si="251"/>
        <v>0</v>
      </c>
      <c r="AK483" s="74"/>
      <c r="AL483" s="41">
        <f t="shared" si="264"/>
        <v>0</v>
      </c>
      <c r="AM483" s="39">
        <f t="shared" si="265"/>
        <v>0</v>
      </c>
      <c r="AN483" s="40">
        <f t="shared" si="266"/>
        <v>0</v>
      </c>
      <c r="AO483" s="134">
        <f t="shared" si="267"/>
        <v>0</v>
      </c>
      <c r="AP483" s="17"/>
      <c r="AQ483" s="129"/>
      <c r="AR483" s="130">
        <f t="shared" si="252"/>
        <v>0</v>
      </c>
      <c r="AS483" s="134">
        <f t="shared" si="253"/>
        <v>0</v>
      </c>
      <c r="AT483" s="131">
        <f>+IF($I$7="SI",'INPUTS Y LISTAS'!$B$31,0)</f>
        <v>0</v>
      </c>
      <c r="AU483" s="132"/>
      <c r="AV483" s="130">
        <f t="shared" si="254"/>
        <v>0</v>
      </c>
      <c r="AW483" s="134">
        <f t="shared" si="255"/>
        <v>0</v>
      </c>
      <c r="AX483" s="131">
        <f>+IF($I$7="SI",'INPUTS Y LISTAS'!$B$32,0)</f>
        <v>0</v>
      </c>
      <c r="AY483" s="132"/>
      <c r="AZ483" s="130">
        <f t="shared" si="256"/>
        <v>0</v>
      </c>
      <c r="BA483" s="134">
        <f t="shared" si="257"/>
        <v>0</v>
      </c>
      <c r="BB483" s="131">
        <f>+IF($I$7="SI",'INPUTS Y LISTAS'!$B$33,0)</f>
        <v>0</v>
      </c>
      <c r="BC483" s="132"/>
      <c r="BD483" s="130">
        <f t="shared" si="258"/>
        <v>0</v>
      </c>
      <c r="BE483" s="134">
        <f t="shared" si="259"/>
        <v>0</v>
      </c>
      <c r="BF483" s="136">
        <f t="shared" si="260"/>
        <v>0</v>
      </c>
    </row>
    <row r="484" spans="3:58" ht="15.75" outlineLevel="2" x14ac:dyDescent="0.2">
      <c r="C484" s="14">
        <f t="shared" si="261"/>
        <v>470</v>
      </c>
      <c r="D484" s="73"/>
      <c r="E484" s="69"/>
      <c r="F484" s="70"/>
      <c r="G484" s="71"/>
      <c r="H484" s="71"/>
      <c r="I484" s="71"/>
      <c r="J484" s="71"/>
      <c r="K484" s="72"/>
      <c r="L484" s="86"/>
      <c r="M484" s="15" t="str">
        <f>IF(G484="","",IF(L484="SI",G484*(1+'INPUTS Y LISTAS'!$B$15),'Modelo Estadistico'!G484))</f>
        <v/>
      </c>
      <c r="N484" s="15" t="str">
        <f>IF(H484="","",IF(L484="SI",H484*(1+'INPUTS Y LISTAS'!$B$15),'Modelo Estadistico'!H484))</f>
        <v/>
      </c>
      <c r="O484" s="15" t="str">
        <f>IF(I484="","",IF(L484="SI",I484*(1+'INPUTS Y LISTAS'!$B$15),'Modelo Estadistico'!I484))</f>
        <v/>
      </c>
      <c r="P484" s="15" t="str">
        <f>IF(J484="","",IF(L484="SI",J484*(1+'INPUTS Y LISTAS'!$B$15),'Modelo Estadistico'!J484))</f>
        <v/>
      </c>
      <c r="Q484" s="72"/>
      <c r="R484" s="29" t="str">
        <f t="shared" si="236"/>
        <v/>
      </c>
      <c r="S484" s="15" t="str">
        <f t="shared" si="237"/>
        <v/>
      </c>
      <c r="T484" s="15" t="str">
        <f t="shared" si="262"/>
        <v/>
      </c>
      <c r="U484" s="30" t="str">
        <f t="shared" si="263"/>
        <v/>
      </c>
      <c r="V484" s="28" t="str">
        <f t="shared" si="238"/>
        <v/>
      </c>
      <c r="W484" s="16" t="str">
        <f t="shared" si="239"/>
        <v/>
      </c>
      <c r="X484" s="16" t="str">
        <f t="shared" si="240"/>
        <v/>
      </c>
      <c r="Y484" s="16" t="str">
        <f t="shared" si="241"/>
        <v/>
      </c>
      <c r="Z484" s="28" t="str">
        <f t="shared" si="242"/>
        <v/>
      </c>
      <c r="AA484" s="16" t="str">
        <f t="shared" si="243"/>
        <v/>
      </c>
      <c r="AB484" s="16" t="str">
        <f t="shared" si="244"/>
        <v/>
      </c>
      <c r="AC484" s="16" t="str">
        <f>IF(Y484="Incluir Cotización",#REF!,"")</f>
        <v/>
      </c>
      <c r="AD484" s="66" t="str">
        <f t="shared" si="245"/>
        <v/>
      </c>
      <c r="AE484" s="42" t="str">
        <f t="shared" si="246"/>
        <v/>
      </c>
      <c r="AF484" s="42" t="str">
        <f t="shared" si="247"/>
        <v/>
      </c>
      <c r="AG484" s="42" t="str">
        <f t="shared" si="248"/>
        <v/>
      </c>
      <c r="AH484" s="42" t="str">
        <f t="shared" si="249"/>
        <v/>
      </c>
      <c r="AI484" s="42" t="str">
        <f t="shared" si="250"/>
        <v/>
      </c>
      <c r="AJ484" s="65">
        <f t="shared" si="251"/>
        <v>0</v>
      </c>
      <c r="AK484" s="74"/>
      <c r="AL484" s="41">
        <f t="shared" si="264"/>
        <v>0</v>
      </c>
      <c r="AM484" s="39">
        <f t="shared" si="265"/>
        <v>0</v>
      </c>
      <c r="AN484" s="40">
        <f t="shared" si="266"/>
        <v>0</v>
      </c>
      <c r="AO484" s="134">
        <f t="shared" si="267"/>
        <v>0</v>
      </c>
      <c r="AP484" s="17"/>
      <c r="AQ484" s="129"/>
      <c r="AR484" s="130">
        <f t="shared" si="252"/>
        <v>0</v>
      </c>
      <c r="AS484" s="134">
        <f t="shared" si="253"/>
        <v>0</v>
      </c>
      <c r="AT484" s="131">
        <f>+IF($I$7="SI",'INPUTS Y LISTAS'!$B$31,0)</f>
        <v>0</v>
      </c>
      <c r="AU484" s="132"/>
      <c r="AV484" s="130">
        <f t="shared" si="254"/>
        <v>0</v>
      </c>
      <c r="AW484" s="134">
        <f t="shared" si="255"/>
        <v>0</v>
      </c>
      <c r="AX484" s="131">
        <f>+IF($I$7="SI",'INPUTS Y LISTAS'!$B$32,0)</f>
        <v>0</v>
      </c>
      <c r="AY484" s="132"/>
      <c r="AZ484" s="130">
        <f t="shared" si="256"/>
        <v>0</v>
      </c>
      <c r="BA484" s="134">
        <f t="shared" si="257"/>
        <v>0</v>
      </c>
      <c r="BB484" s="131">
        <f>+IF($I$7="SI",'INPUTS Y LISTAS'!$B$33,0)</f>
        <v>0</v>
      </c>
      <c r="BC484" s="132"/>
      <c r="BD484" s="130">
        <f t="shared" si="258"/>
        <v>0</v>
      </c>
      <c r="BE484" s="134">
        <f t="shared" si="259"/>
        <v>0</v>
      </c>
      <c r="BF484" s="136">
        <f t="shared" si="260"/>
        <v>0</v>
      </c>
    </row>
    <row r="485" spans="3:58" ht="15.75" outlineLevel="2" x14ac:dyDescent="0.2">
      <c r="C485" s="14">
        <f t="shared" si="261"/>
        <v>471</v>
      </c>
      <c r="D485" s="73"/>
      <c r="E485" s="69"/>
      <c r="F485" s="70"/>
      <c r="G485" s="71"/>
      <c r="H485" s="71"/>
      <c r="I485" s="71"/>
      <c r="J485" s="71"/>
      <c r="K485" s="72"/>
      <c r="L485" s="86"/>
      <c r="M485" s="15" t="str">
        <f>IF(G485="","",IF(L485="SI",G485*(1+'INPUTS Y LISTAS'!$B$15),'Modelo Estadistico'!G485))</f>
        <v/>
      </c>
      <c r="N485" s="15" t="str">
        <f>IF(H485="","",IF(L485="SI",H485*(1+'INPUTS Y LISTAS'!$B$15),'Modelo Estadistico'!H485))</f>
        <v/>
      </c>
      <c r="O485" s="15" t="str">
        <f>IF(I485="","",IF(L485="SI",I485*(1+'INPUTS Y LISTAS'!$B$15),'Modelo Estadistico'!I485))</f>
        <v/>
      </c>
      <c r="P485" s="15" t="str">
        <f>IF(J485="","",IF(L485="SI",J485*(1+'INPUTS Y LISTAS'!$B$15),'Modelo Estadistico'!J485))</f>
        <v/>
      </c>
      <c r="Q485" s="72"/>
      <c r="R485" s="29" t="str">
        <f t="shared" si="236"/>
        <v/>
      </c>
      <c r="S485" s="15" t="str">
        <f t="shared" si="237"/>
        <v/>
      </c>
      <c r="T485" s="15" t="str">
        <f t="shared" si="262"/>
        <v/>
      </c>
      <c r="U485" s="30" t="str">
        <f t="shared" si="263"/>
        <v/>
      </c>
      <c r="V485" s="28" t="str">
        <f t="shared" si="238"/>
        <v/>
      </c>
      <c r="W485" s="16" t="str">
        <f t="shared" si="239"/>
        <v/>
      </c>
      <c r="X485" s="16" t="str">
        <f t="shared" si="240"/>
        <v/>
      </c>
      <c r="Y485" s="16" t="str">
        <f t="shared" si="241"/>
        <v/>
      </c>
      <c r="Z485" s="28" t="str">
        <f t="shared" si="242"/>
        <v/>
      </c>
      <c r="AA485" s="16" t="str">
        <f t="shared" si="243"/>
        <v/>
      </c>
      <c r="AB485" s="16" t="str">
        <f t="shared" si="244"/>
        <v/>
      </c>
      <c r="AC485" s="16" t="str">
        <f>IF(Y485="Incluir Cotización",#REF!,"")</f>
        <v/>
      </c>
      <c r="AD485" s="66" t="str">
        <f t="shared" si="245"/>
        <v/>
      </c>
      <c r="AE485" s="42" t="str">
        <f t="shared" si="246"/>
        <v/>
      </c>
      <c r="AF485" s="42" t="str">
        <f t="shared" si="247"/>
        <v/>
      </c>
      <c r="AG485" s="42" t="str">
        <f t="shared" si="248"/>
        <v/>
      </c>
      <c r="AH485" s="42" t="str">
        <f t="shared" si="249"/>
        <v/>
      </c>
      <c r="AI485" s="42" t="str">
        <f t="shared" si="250"/>
        <v/>
      </c>
      <c r="AJ485" s="65">
        <f t="shared" si="251"/>
        <v>0</v>
      </c>
      <c r="AK485" s="74"/>
      <c r="AL485" s="41">
        <f t="shared" si="264"/>
        <v>0</v>
      </c>
      <c r="AM485" s="39">
        <f t="shared" si="265"/>
        <v>0</v>
      </c>
      <c r="AN485" s="40">
        <f t="shared" si="266"/>
        <v>0</v>
      </c>
      <c r="AO485" s="134">
        <f t="shared" si="267"/>
        <v>0</v>
      </c>
      <c r="AP485" s="17"/>
      <c r="AQ485" s="129"/>
      <c r="AR485" s="130">
        <f t="shared" si="252"/>
        <v>0</v>
      </c>
      <c r="AS485" s="134">
        <f t="shared" si="253"/>
        <v>0</v>
      </c>
      <c r="AT485" s="131">
        <f>+IF($I$7="SI",'INPUTS Y LISTAS'!$B$31,0)</f>
        <v>0</v>
      </c>
      <c r="AU485" s="132"/>
      <c r="AV485" s="130">
        <f t="shared" si="254"/>
        <v>0</v>
      </c>
      <c r="AW485" s="134">
        <f t="shared" si="255"/>
        <v>0</v>
      </c>
      <c r="AX485" s="131">
        <f>+IF($I$7="SI",'INPUTS Y LISTAS'!$B$32,0)</f>
        <v>0</v>
      </c>
      <c r="AY485" s="132"/>
      <c r="AZ485" s="130">
        <f t="shared" si="256"/>
        <v>0</v>
      </c>
      <c r="BA485" s="134">
        <f t="shared" si="257"/>
        <v>0</v>
      </c>
      <c r="BB485" s="131">
        <f>+IF($I$7="SI",'INPUTS Y LISTAS'!$B$33,0)</f>
        <v>0</v>
      </c>
      <c r="BC485" s="132"/>
      <c r="BD485" s="130">
        <f t="shared" si="258"/>
        <v>0</v>
      </c>
      <c r="BE485" s="134">
        <f t="shared" si="259"/>
        <v>0</v>
      </c>
      <c r="BF485" s="136">
        <f t="shared" si="260"/>
        <v>0</v>
      </c>
    </row>
    <row r="486" spans="3:58" ht="15.75" outlineLevel="2" x14ac:dyDescent="0.2">
      <c r="C486" s="14">
        <f t="shared" si="261"/>
        <v>472</v>
      </c>
      <c r="D486" s="73"/>
      <c r="E486" s="69"/>
      <c r="F486" s="70"/>
      <c r="G486" s="71"/>
      <c r="H486" s="71"/>
      <c r="I486" s="71"/>
      <c r="J486" s="71"/>
      <c r="K486" s="72"/>
      <c r="L486" s="86"/>
      <c r="M486" s="15" t="str">
        <f>IF(G486="","",IF(L486="SI",G486*(1+'INPUTS Y LISTAS'!$B$15),'Modelo Estadistico'!G486))</f>
        <v/>
      </c>
      <c r="N486" s="15" t="str">
        <f>IF(H486="","",IF(L486="SI",H486*(1+'INPUTS Y LISTAS'!$B$15),'Modelo Estadistico'!H486))</f>
        <v/>
      </c>
      <c r="O486" s="15" t="str">
        <f>IF(I486="","",IF(L486="SI",I486*(1+'INPUTS Y LISTAS'!$B$15),'Modelo Estadistico'!I486))</f>
        <v/>
      </c>
      <c r="P486" s="15" t="str">
        <f>IF(J486="","",IF(L486="SI",J486*(1+'INPUTS Y LISTAS'!$B$15),'Modelo Estadistico'!J486))</f>
        <v/>
      </c>
      <c r="Q486" s="72"/>
      <c r="R486" s="29" t="str">
        <f t="shared" si="236"/>
        <v/>
      </c>
      <c r="S486" s="15" t="str">
        <f t="shared" si="237"/>
        <v/>
      </c>
      <c r="T486" s="15" t="str">
        <f t="shared" si="262"/>
        <v/>
      </c>
      <c r="U486" s="30" t="str">
        <f t="shared" si="263"/>
        <v/>
      </c>
      <c r="V486" s="28" t="str">
        <f t="shared" si="238"/>
        <v/>
      </c>
      <c r="W486" s="16" t="str">
        <f t="shared" si="239"/>
        <v/>
      </c>
      <c r="X486" s="16" t="str">
        <f t="shared" si="240"/>
        <v/>
      </c>
      <c r="Y486" s="16" t="str">
        <f t="shared" si="241"/>
        <v/>
      </c>
      <c r="Z486" s="28" t="str">
        <f t="shared" si="242"/>
        <v/>
      </c>
      <c r="AA486" s="16" t="str">
        <f t="shared" si="243"/>
        <v/>
      </c>
      <c r="AB486" s="16" t="str">
        <f t="shared" si="244"/>
        <v/>
      </c>
      <c r="AC486" s="16" t="str">
        <f>IF(Y486="Incluir Cotización",#REF!,"")</f>
        <v/>
      </c>
      <c r="AD486" s="66" t="str">
        <f t="shared" si="245"/>
        <v/>
      </c>
      <c r="AE486" s="42" t="str">
        <f t="shared" si="246"/>
        <v/>
      </c>
      <c r="AF486" s="42" t="str">
        <f t="shared" si="247"/>
        <v/>
      </c>
      <c r="AG486" s="42" t="str">
        <f t="shared" si="248"/>
        <v/>
      </c>
      <c r="AH486" s="42" t="str">
        <f t="shared" si="249"/>
        <v/>
      </c>
      <c r="AI486" s="42" t="str">
        <f t="shared" si="250"/>
        <v/>
      </c>
      <c r="AJ486" s="65">
        <f t="shared" si="251"/>
        <v>0</v>
      </c>
      <c r="AK486" s="74"/>
      <c r="AL486" s="41">
        <f t="shared" si="264"/>
        <v>0</v>
      </c>
      <c r="AM486" s="39">
        <f t="shared" si="265"/>
        <v>0</v>
      </c>
      <c r="AN486" s="40">
        <f t="shared" si="266"/>
        <v>0</v>
      </c>
      <c r="AO486" s="134">
        <f t="shared" si="267"/>
        <v>0</v>
      </c>
      <c r="AP486" s="17"/>
      <c r="AQ486" s="129"/>
      <c r="AR486" s="130">
        <f t="shared" si="252"/>
        <v>0</v>
      </c>
      <c r="AS486" s="134">
        <f t="shared" si="253"/>
        <v>0</v>
      </c>
      <c r="AT486" s="131">
        <f>+IF($I$7="SI",'INPUTS Y LISTAS'!$B$31,0)</f>
        <v>0</v>
      </c>
      <c r="AU486" s="132"/>
      <c r="AV486" s="130">
        <f t="shared" si="254"/>
        <v>0</v>
      </c>
      <c r="AW486" s="134">
        <f t="shared" si="255"/>
        <v>0</v>
      </c>
      <c r="AX486" s="131">
        <f>+IF($I$7="SI",'INPUTS Y LISTAS'!$B$32,0)</f>
        <v>0</v>
      </c>
      <c r="AY486" s="132"/>
      <c r="AZ486" s="130">
        <f t="shared" si="256"/>
        <v>0</v>
      </c>
      <c r="BA486" s="134">
        <f t="shared" si="257"/>
        <v>0</v>
      </c>
      <c r="BB486" s="131">
        <f>+IF($I$7="SI",'INPUTS Y LISTAS'!$B$33,0)</f>
        <v>0</v>
      </c>
      <c r="BC486" s="132"/>
      <c r="BD486" s="130">
        <f t="shared" si="258"/>
        <v>0</v>
      </c>
      <c r="BE486" s="134">
        <f t="shared" si="259"/>
        <v>0</v>
      </c>
      <c r="BF486" s="136">
        <f t="shared" si="260"/>
        <v>0</v>
      </c>
    </row>
    <row r="487" spans="3:58" ht="15.75" outlineLevel="2" x14ac:dyDescent="0.2">
      <c r="C487" s="14">
        <f t="shared" si="261"/>
        <v>473</v>
      </c>
      <c r="D487" s="73"/>
      <c r="E487" s="69"/>
      <c r="F487" s="70"/>
      <c r="G487" s="71"/>
      <c r="H487" s="71"/>
      <c r="I487" s="71"/>
      <c r="J487" s="71"/>
      <c r="K487" s="72"/>
      <c r="L487" s="86"/>
      <c r="M487" s="15" t="str">
        <f>IF(G487="","",IF(L487="SI",G487*(1+'INPUTS Y LISTAS'!$B$15),'Modelo Estadistico'!G487))</f>
        <v/>
      </c>
      <c r="N487" s="15" t="str">
        <f>IF(H487="","",IF(L487="SI",H487*(1+'INPUTS Y LISTAS'!$B$15),'Modelo Estadistico'!H487))</f>
        <v/>
      </c>
      <c r="O487" s="15" t="str">
        <f>IF(I487="","",IF(L487="SI",I487*(1+'INPUTS Y LISTAS'!$B$15),'Modelo Estadistico'!I487))</f>
        <v/>
      </c>
      <c r="P487" s="15" t="str">
        <f>IF(J487="","",IF(L487="SI",J487*(1+'INPUTS Y LISTAS'!$B$15),'Modelo Estadistico'!J487))</f>
        <v/>
      </c>
      <c r="Q487" s="72"/>
      <c r="R487" s="29" t="str">
        <f t="shared" si="236"/>
        <v/>
      </c>
      <c r="S487" s="15" t="str">
        <f t="shared" si="237"/>
        <v/>
      </c>
      <c r="T487" s="15" t="str">
        <f t="shared" si="262"/>
        <v/>
      </c>
      <c r="U487" s="30" t="str">
        <f t="shared" si="263"/>
        <v/>
      </c>
      <c r="V487" s="28" t="str">
        <f t="shared" si="238"/>
        <v/>
      </c>
      <c r="W487" s="16" t="str">
        <f t="shared" si="239"/>
        <v/>
      </c>
      <c r="X487" s="16" t="str">
        <f t="shared" si="240"/>
        <v/>
      </c>
      <c r="Y487" s="16" t="str">
        <f t="shared" si="241"/>
        <v/>
      </c>
      <c r="Z487" s="28" t="str">
        <f t="shared" si="242"/>
        <v/>
      </c>
      <c r="AA487" s="16" t="str">
        <f t="shared" si="243"/>
        <v/>
      </c>
      <c r="AB487" s="16" t="str">
        <f t="shared" si="244"/>
        <v/>
      </c>
      <c r="AC487" s="16" t="str">
        <f>IF(Y487="Incluir Cotización",#REF!,"")</f>
        <v/>
      </c>
      <c r="AD487" s="66" t="str">
        <f t="shared" si="245"/>
        <v/>
      </c>
      <c r="AE487" s="42" t="str">
        <f t="shared" si="246"/>
        <v/>
      </c>
      <c r="AF487" s="42" t="str">
        <f t="shared" si="247"/>
        <v/>
      </c>
      <c r="AG487" s="42" t="str">
        <f t="shared" si="248"/>
        <v/>
      </c>
      <c r="AH487" s="42" t="str">
        <f t="shared" si="249"/>
        <v/>
      </c>
      <c r="AI487" s="42" t="str">
        <f t="shared" si="250"/>
        <v/>
      </c>
      <c r="AJ487" s="65">
        <f t="shared" si="251"/>
        <v>0</v>
      </c>
      <c r="AK487" s="74"/>
      <c r="AL487" s="41">
        <f t="shared" si="264"/>
        <v>0</v>
      </c>
      <c r="AM487" s="39">
        <f t="shared" si="265"/>
        <v>0</v>
      </c>
      <c r="AN487" s="40">
        <f t="shared" si="266"/>
        <v>0</v>
      </c>
      <c r="AO487" s="134">
        <f t="shared" si="267"/>
        <v>0</v>
      </c>
      <c r="AP487" s="17"/>
      <c r="AQ487" s="129"/>
      <c r="AR487" s="130">
        <f t="shared" si="252"/>
        <v>0</v>
      </c>
      <c r="AS487" s="134">
        <f t="shared" si="253"/>
        <v>0</v>
      </c>
      <c r="AT487" s="131">
        <f>+IF($I$7="SI",'INPUTS Y LISTAS'!$B$31,0)</f>
        <v>0</v>
      </c>
      <c r="AU487" s="132"/>
      <c r="AV487" s="130">
        <f t="shared" si="254"/>
        <v>0</v>
      </c>
      <c r="AW487" s="134">
        <f t="shared" si="255"/>
        <v>0</v>
      </c>
      <c r="AX487" s="131">
        <f>+IF($I$7="SI",'INPUTS Y LISTAS'!$B$32,0)</f>
        <v>0</v>
      </c>
      <c r="AY487" s="132"/>
      <c r="AZ487" s="130">
        <f t="shared" si="256"/>
        <v>0</v>
      </c>
      <c r="BA487" s="134">
        <f t="shared" si="257"/>
        <v>0</v>
      </c>
      <c r="BB487" s="131">
        <f>+IF($I$7="SI",'INPUTS Y LISTAS'!$B$33,0)</f>
        <v>0</v>
      </c>
      <c r="BC487" s="132"/>
      <c r="BD487" s="130">
        <f t="shared" si="258"/>
        <v>0</v>
      </c>
      <c r="BE487" s="134">
        <f t="shared" si="259"/>
        <v>0</v>
      </c>
      <c r="BF487" s="136">
        <f t="shared" si="260"/>
        <v>0</v>
      </c>
    </row>
    <row r="488" spans="3:58" ht="15.75" outlineLevel="2" x14ac:dyDescent="0.2">
      <c r="C488" s="14">
        <f t="shared" si="261"/>
        <v>474</v>
      </c>
      <c r="D488" s="73"/>
      <c r="E488" s="69"/>
      <c r="F488" s="70"/>
      <c r="G488" s="71"/>
      <c r="H488" s="71"/>
      <c r="I488" s="71"/>
      <c r="J488" s="71"/>
      <c r="K488" s="72"/>
      <c r="L488" s="86"/>
      <c r="M488" s="15" t="str">
        <f>IF(G488="","",IF(L488="SI",G488*(1+'INPUTS Y LISTAS'!$B$15),'Modelo Estadistico'!G488))</f>
        <v/>
      </c>
      <c r="N488" s="15" t="str">
        <f>IF(H488="","",IF(L488="SI",H488*(1+'INPUTS Y LISTAS'!$B$15),'Modelo Estadistico'!H488))</f>
        <v/>
      </c>
      <c r="O488" s="15" t="str">
        <f>IF(I488="","",IF(L488="SI",I488*(1+'INPUTS Y LISTAS'!$B$15),'Modelo Estadistico'!I488))</f>
        <v/>
      </c>
      <c r="P488" s="15" t="str">
        <f>IF(J488="","",IF(L488="SI",J488*(1+'INPUTS Y LISTAS'!$B$15),'Modelo Estadistico'!J488))</f>
        <v/>
      </c>
      <c r="Q488" s="72"/>
      <c r="R488" s="29" t="str">
        <f t="shared" si="236"/>
        <v/>
      </c>
      <c r="S488" s="15" t="str">
        <f t="shared" si="237"/>
        <v/>
      </c>
      <c r="T488" s="15" t="str">
        <f t="shared" si="262"/>
        <v/>
      </c>
      <c r="U488" s="30" t="str">
        <f t="shared" si="263"/>
        <v/>
      </c>
      <c r="V488" s="28" t="str">
        <f t="shared" si="238"/>
        <v/>
      </c>
      <c r="W488" s="16" t="str">
        <f t="shared" si="239"/>
        <v/>
      </c>
      <c r="X488" s="16" t="str">
        <f t="shared" si="240"/>
        <v/>
      </c>
      <c r="Y488" s="16" t="str">
        <f t="shared" si="241"/>
        <v/>
      </c>
      <c r="Z488" s="28" t="str">
        <f t="shared" si="242"/>
        <v/>
      </c>
      <c r="AA488" s="16" t="str">
        <f t="shared" si="243"/>
        <v/>
      </c>
      <c r="AB488" s="16" t="str">
        <f t="shared" si="244"/>
        <v/>
      </c>
      <c r="AC488" s="16" t="str">
        <f>IF(Y488="Incluir Cotización",#REF!,"")</f>
        <v/>
      </c>
      <c r="AD488" s="66" t="str">
        <f t="shared" si="245"/>
        <v/>
      </c>
      <c r="AE488" s="42" t="str">
        <f t="shared" si="246"/>
        <v/>
      </c>
      <c r="AF488" s="42" t="str">
        <f t="shared" si="247"/>
        <v/>
      </c>
      <c r="AG488" s="42" t="str">
        <f t="shared" si="248"/>
        <v/>
      </c>
      <c r="AH488" s="42" t="str">
        <f t="shared" si="249"/>
        <v/>
      </c>
      <c r="AI488" s="42" t="str">
        <f t="shared" si="250"/>
        <v/>
      </c>
      <c r="AJ488" s="65">
        <f t="shared" si="251"/>
        <v>0</v>
      </c>
      <c r="AK488" s="74"/>
      <c r="AL488" s="41">
        <f t="shared" si="264"/>
        <v>0</v>
      </c>
      <c r="AM488" s="39">
        <f t="shared" si="265"/>
        <v>0</v>
      </c>
      <c r="AN488" s="40">
        <f t="shared" si="266"/>
        <v>0</v>
      </c>
      <c r="AO488" s="134">
        <f t="shared" si="267"/>
        <v>0</v>
      </c>
      <c r="AP488" s="17"/>
      <c r="AQ488" s="129"/>
      <c r="AR488" s="130">
        <f t="shared" si="252"/>
        <v>0</v>
      </c>
      <c r="AS488" s="134">
        <f t="shared" si="253"/>
        <v>0</v>
      </c>
      <c r="AT488" s="131">
        <f>+IF($I$7="SI",'INPUTS Y LISTAS'!$B$31,0)</f>
        <v>0</v>
      </c>
      <c r="AU488" s="132"/>
      <c r="AV488" s="130">
        <f t="shared" si="254"/>
        <v>0</v>
      </c>
      <c r="AW488" s="134">
        <f t="shared" si="255"/>
        <v>0</v>
      </c>
      <c r="AX488" s="131">
        <f>+IF($I$7="SI",'INPUTS Y LISTAS'!$B$32,0)</f>
        <v>0</v>
      </c>
      <c r="AY488" s="132"/>
      <c r="AZ488" s="130">
        <f t="shared" si="256"/>
        <v>0</v>
      </c>
      <c r="BA488" s="134">
        <f t="shared" si="257"/>
        <v>0</v>
      </c>
      <c r="BB488" s="131">
        <f>+IF($I$7="SI",'INPUTS Y LISTAS'!$B$33,0)</f>
        <v>0</v>
      </c>
      <c r="BC488" s="132"/>
      <c r="BD488" s="130">
        <f t="shared" si="258"/>
        <v>0</v>
      </c>
      <c r="BE488" s="134">
        <f t="shared" si="259"/>
        <v>0</v>
      </c>
      <c r="BF488" s="136">
        <f t="shared" si="260"/>
        <v>0</v>
      </c>
    </row>
    <row r="489" spans="3:58" ht="15.75" outlineLevel="2" x14ac:dyDescent="0.2">
      <c r="C489" s="14">
        <f t="shared" si="261"/>
        <v>475</v>
      </c>
      <c r="D489" s="73"/>
      <c r="E489" s="69"/>
      <c r="F489" s="70"/>
      <c r="G489" s="71"/>
      <c r="H489" s="71"/>
      <c r="I489" s="71"/>
      <c r="J489" s="71"/>
      <c r="K489" s="72"/>
      <c r="L489" s="86"/>
      <c r="M489" s="15" t="str">
        <f>IF(G489="","",IF(L489="SI",G489*(1+'INPUTS Y LISTAS'!$B$15),'Modelo Estadistico'!G489))</f>
        <v/>
      </c>
      <c r="N489" s="15" t="str">
        <f>IF(H489="","",IF(L489="SI",H489*(1+'INPUTS Y LISTAS'!$B$15),'Modelo Estadistico'!H489))</f>
        <v/>
      </c>
      <c r="O489" s="15" t="str">
        <f>IF(I489="","",IF(L489="SI",I489*(1+'INPUTS Y LISTAS'!$B$15),'Modelo Estadistico'!I489))</f>
        <v/>
      </c>
      <c r="P489" s="15" t="str">
        <f>IF(J489="","",IF(L489="SI",J489*(1+'INPUTS Y LISTAS'!$B$15),'Modelo Estadistico'!J489))</f>
        <v/>
      </c>
      <c r="Q489" s="72"/>
      <c r="R489" s="29" t="str">
        <f t="shared" si="236"/>
        <v/>
      </c>
      <c r="S489" s="15" t="str">
        <f t="shared" si="237"/>
        <v/>
      </c>
      <c r="T489" s="15" t="str">
        <f t="shared" si="262"/>
        <v/>
      </c>
      <c r="U489" s="30" t="str">
        <f t="shared" si="263"/>
        <v/>
      </c>
      <c r="V489" s="28" t="str">
        <f t="shared" si="238"/>
        <v/>
      </c>
      <c r="W489" s="16" t="str">
        <f t="shared" si="239"/>
        <v/>
      </c>
      <c r="X489" s="16" t="str">
        <f t="shared" si="240"/>
        <v/>
      </c>
      <c r="Y489" s="16" t="str">
        <f t="shared" si="241"/>
        <v/>
      </c>
      <c r="Z489" s="28" t="str">
        <f t="shared" si="242"/>
        <v/>
      </c>
      <c r="AA489" s="16" t="str">
        <f t="shared" si="243"/>
        <v/>
      </c>
      <c r="AB489" s="16" t="str">
        <f t="shared" si="244"/>
        <v/>
      </c>
      <c r="AC489" s="16" t="str">
        <f>IF(Y489="Incluir Cotización",#REF!,"")</f>
        <v/>
      </c>
      <c r="AD489" s="66" t="str">
        <f t="shared" si="245"/>
        <v/>
      </c>
      <c r="AE489" s="42" t="str">
        <f t="shared" si="246"/>
        <v/>
      </c>
      <c r="AF489" s="42" t="str">
        <f t="shared" si="247"/>
        <v/>
      </c>
      <c r="AG489" s="42" t="str">
        <f t="shared" si="248"/>
        <v/>
      </c>
      <c r="AH489" s="42" t="str">
        <f t="shared" si="249"/>
        <v/>
      </c>
      <c r="AI489" s="42" t="str">
        <f t="shared" si="250"/>
        <v/>
      </c>
      <c r="AJ489" s="65">
        <f t="shared" si="251"/>
        <v>0</v>
      </c>
      <c r="AK489" s="74"/>
      <c r="AL489" s="41">
        <f t="shared" si="264"/>
        <v>0</v>
      </c>
      <c r="AM489" s="39">
        <f t="shared" si="265"/>
        <v>0</v>
      </c>
      <c r="AN489" s="40">
        <f t="shared" si="266"/>
        <v>0</v>
      </c>
      <c r="AO489" s="134">
        <f t="shared" si="267"/>
        <v>0</v>
      </c>
      <c r="AP489" s="17"/>
      <c r="AQ489" s="129"/>
      <c r="AR489" s="130">
        <f t="shared" si="252"/>
        <v>0</v>
      </c>
      <c r="AS489" s="134">
        <f t="shared" si="253"/>
        <v>0</v>
      </c>
      <c r="AT489" s="131">
        <f>+IF($I$7="SI",'INPUTS Y LISTAS'!$B$31,0)</f>
        <v>0</v>
      </c>
      <c r="AU489" s="132"/>
      <c r="AV489" s="130">
        <f t="shared" si="254"/>
        <v>0</v>
      </c>
      <c r="AW489" s="134">
        <f t="shared" si="255"/>
        <v>0</v>
      </c>
      <c r="AX489" s="131">
        <f>+IF($I$7="SI",'INPUTS Y LISTAS'!$B$32,0)</f>
        <v>0</v>
      </c>
      <c r="AY489" s="132"/>
      <c r="AZ489" s="130">
        <f t="shared" si="256"/>
        <v>0</v>
      </c>
      <c r="BA489" s="134">
        <f t="shared" si="257"/>
        <v>0</v>
      </c>
      <c r="BB489" s="131">
        <f>+IF($I$7="SI",'INPUTS Y LISTAS'!$B$33,0)</f>
        <v>0</v>
      </c>
      <c r="BC489" s="132"/>
      <c r="BD489" s="130">
        <f t="shared" si="258"/>
        <v>0</v>
      </c>
      <c r="BE489" s="134">
        <f t="shared" si="259"/>
        <v>0</v>
      </c>
      <c r="BF489" s="136">
        <f t="shared" si="260"/>
        <v>0</v>
      </c>
    </row>
    <row r="490" spans="3:58" ht="15.75" outlineLevel="2" x14ac:dyDescent="0.2">
      <c r="C490" s="14">
        <f t="shared" si="261"/>
        <v>476</v>
      </c>
      <c r="D490" s="73"/>
      <c r="E490" s="69"/>
      <c r="F490" s="70"/>
      <c r="G490" s="71"/>
      <c r="H490" s="71"/>
      <c r="I490" s="71"/>
      <c r="J490" s="71"/>
      <c r="K490" s="72"/>
      <c r="L490" s="86"/>
      <c r="M490" s="15" t="str">
        <f>IF(G490="","",IF(L490="SI",G490*(1+'INPUTS Y LISTAS'!$B$15),'Modelo Estadistico'!G490))</f>
        <v/>
      </c>
      <c r="N490" s="15" t="str">
        <f>IF(H490="","",IF(L490="SI",H490*(1+'INPUTS Y LISTAS'!$B$15),'Modelo Estadistico'!H490))</f>
        <v/>
      </c>
      <c r="O490" s="15" t="str">
        <f>IF(I490="","",IF(L490="SI",I490*(1+'INPUTS Y LISTAS'!$B$15),'Modelo Estadistico'!I490))</f>
        <v/>
      </c>
      <c r="P490" s="15" t="str">
        <f>IF(J490="","",IF(L490="SI",J490*(1+'INPUTS Y LISTAS'!$B$15),'Modelo Estadistico'!J490))</f>
        <v/>
      </c>
      <c r="Q490" s="72"/>
      <c r="R490" s="29" t="str">
        <f t="shared" si="236"/>
        <v/>
      </c>
      <c r="S490" s="15" t="str">
        <f t="shared" si="237"/>
        <v/>
      </c>
      <c r="T490" s="15" t="str">
        <f t="shared" si="262"/>
        <v/>
      </c>
      <c r="U490" s="30" t="str">
        <f t="shared" si="263"/>
        <v/>
      </c>
      <c r="V490" s="28" t="str">
        <f t="shared" si="238"/>
        <v/>
      </c>
      <c r="W490" s="16" t="str">
        <f t="shared" si="239"/>
        <v/>
      </c>
      <c r="X490" s="16" t="str">
        <f t="shared" si="240"/>
        <v/>
      </c>
      <c r="Y490" s="16" t="str">
        <f t="shared" si="241"/>
        <v/>
      </c>
      <c r="Z490" s="28" t="str">
        <f t="shared" si="242"/>
        <v/>
      </c>
      <c r="AA490" s="16" t="str">
        <f t="shared" si="243"/>
        <v/>
      </c>
      <c r="AB490" s="16" t="str">
        <f t="shared" si="244"/>
        <v/>
      </c>
      <c r="AC490" s="16" t="str">
        <f>IF(Y490="Incluir Cotización",#REF!,"")</f>
        <v/>
      </c>
      <c r="AD490" s="66" t="str">
        <f t="shared" si="245"/>
        <v/>
      </c>
      <c r="AE490" s="42" t="str">
        <f t="shared" si="246"/>
        <v/>
      </c>
      <c r="AF490" s="42" t="str">
        <f t="shared" si="247"/>
        <v/>
      </c>
      <c r="AG490" s="42" t="str">
        <f t="shared" si="248"/>
        <v/>
      </c>
      <c r="AH490" s="42" t="str">
        <f t="shared" si="249"/>
        <v/>
      </c>
      <c r="AI490" s="42" t="str">
        <f t="shared" si="250"/>
        <v/>
      </c>
      <c r="AJ490" s="65">
        <f t="shared" si="251"/>
        <v>0</v>
      </c>
      <c r="AK490" s="74"/>
      <c r="AL490" s="41">
        <f t="shared" si="264"/>
        <v>0</v>
      </c>
      <c r="AM490" s="39">
        <f t="shared" si="265"/>
        <v>0</v>
      </c>
      <c r="AN490" s="40">
        <f t="shared" si="266"/>
        <v>0</v>
      </c>
      <c r="AO490" s="134">
        <f t="shared" si="267"/>
        <v>0</v>
      </c>
      <c r="AP490" s="17"/>
      <c r="AQ490" s="129"/>
      <c r="AR490" s="130">
        <f t="shared" si="252"/>
        <v>0</v>
      </c>
      <c r="AS490" s="134">
        <f t="shared" si="253"/>
        <v>0</v>
      </c>
      <c r="AT490" s="131">
        <f>+IF($I$7="SI",'INPUTS Y LISTAS'!$B$31,0)</f>
        <v>0</v>
      </c>
      <c r="AU490" s="132"/>
      <c r="AV490" s="130">
        <f t="shared" si="254"/>
        <v>0</v>
      </c>
      <c r="AW490" s="134">
        <f t="shared" si="255"/>
        <v>0</v>
      </c>
      <c r="AX490" s="131">
        <f>+IF($I$7="SI",'INPUTS Y LISTAS'!$B$32,0)</f>
        <v>0</v>
      </c>
      <c r="AY490" s="132"/>
      <c r="AZ490" s="130">
        <f t="shared" si="256"/>
        <v>0</v>
      </c>
      <c r="BA490" s="134">
        <f t="shared" si="257"/>
        <v>0</v>
      </c>
      <c r="BB490" s="131">
        <f>+IF($I$7="SI",'INPUTS Y LISTAS'!$B$33,0)</f>
        <v>0</v>
      </c>
      <c r="BC490" s="132"/>
      <c r="BD490" s="130">
        <f t="shared" si="258"/>
        <v>0</v>
      </c>
      <c r="BE490" s="134">
        <f t="shared" si="259"/>
        <v>0</v>
      </c>
      <c r="BF490" s="136">
        <f t="shared" si="260"/>
        <v>0</v>
      </c>
    </row>
    <row r="491" spans="3:58" ht="15.75" outlineLevel="2" x14ac:dyDescent="0.2">
      <c r="C491" s="14">
        <f t="shared" si="261"/>
        <v>477</v>
      </c>
      <c r="D491" s="73"/>
      <c r="E491" s="69"/>
      <c r="F491" s="70"/>
      <c r="G491" s="71"/>
      <c r="H491" s="71"/>
      <c r="I491" s="71"/>
      <c r="J491" s="71"/>
      <c r="K491" s="72"/>
      <c r="L491" s="86"/>
      <c r="M491" s="15" t="str">
        <f>IF(G491="","",IF(L491="SI",G491*(1+'INPUTS Y LISTAS'!$B$15),'Modelo Estadistico'!G491))</f>
        <v/>
      </c>
      <c r="N491" s="15" t="str">
        <f>IF(H491="","",IF(L491="SI",H491*(1+'INPUTS Y LISTAS'!$B$15),'Modelo Estadistico'!H491))</f>
        <v/>
      </c>
      <c r="O491" s="15" t="str">
        <f>IF(I491="","",IF(L491="SI",I491*(1+'INPUTS Y LISTAS'!$B$15),'Modelo Estadistico'!I491))</f>
        <v/>
      </c>
      <c r="P491" s="15" t="str">
        <f>IF(J491="","",IF(L491="SI",J491*(1+'INPUTS Y LISTAS'!$B$15),'Modelo Estadistico'!J491))</f>
        <v/>
      </c>
      <c r="Q491" s="72"/>
      <c r="R491" s="29" t="str">
        <f t="shared" si="236"/>
        <v/>
      </c>
      <c r="S491" s="15" t="str">
        <f t="shared" si="237"/>
        <v/>
      </c>
      <c r="T491" s="15" t="str">
        <f t="shared" si="262"/>
        <v/>
      </c>
      <c r="U491" s="30" t="str">
        <f t="shared" si="263"/>
        <v/>
      </c>
      <c r="V491" s="28" t="str">
        <f t="shared" si="238"/>
        <v/>
      </c>
      <c r="W491" s="16" t="str">
        <f t="shared" si="239"/>
        <v/>
      </c>
      <c r="X491" s="16" t="str">
        <f t="shared" si="240"/>
        <v/>
      </c>
      <c r="Y491" s="16" t="str">
        <f t="shared" si="241"/>
        <v/>
      </c>
      <c r="Z491" s="28" t="str">
        <f t="shared" si="242"/>
        <v/>
      </c>
      <c r="AA491" s="16" t="str">
        <f t="shared" si="243"/>
        <v/>
      </c>
      <c r="AB491" s="16" t="str">
        <f t="shared" si="244"/>
        <v/>
      </c>
      <c r="AC491" s="16" t="str">
        <f>IF(Y491="Incluir Cotización",#REF!,"")</f>
        <v/>
      </c>
      <c r="AD491" s="66" t="str">
        <f t="shared" si="245"/>
        <v/>
      </c>
      <c r="AE491" s="42" t="str">
        <f t="shared" si="246"/>
        <v/>
      </c>
      <c r="AF491" s="42" t="str">
        <f t="shared" si="247"/>
        <v/>
      </c>
      <c r="AG491" s="42" t="str">
        <f t="shared" si="248"/>
        <v/>
      </c>
      <c r="AH491" s="42" t="str">
        <f t="shared" si="249"/>
        <v/>
      </c>
      <c r="AI491" s="42" t="str">
        <f t="shared" si="250"/>
        <v/>
      </c>
      <c r="AJ491" s="65">
        <f t="shared" si="251"/>
        <v>0</v>
      </c>
      <c r="AK491" s="74"/>
      <c r="AL491" s="41">
        <f t="shared" si="264"/>
        <v>0</v>
      </c>
      <c r="AM491" s="39">
        <f t="shared" si="265"/>
        <v>0</v>
      </c>
      <c r="AN491" s="40">
        <f t="shared" si="266"/>
        <v>0</v>
      </c>
      <c r="AO491" s="134">
        <f t="shared" si="267"/>
        <v>0</v>
      </c>
      <c r="AP491" s="17"/>
      <c r="AQ491" s="129"/>
      <c r="AR491" s="130">
        <f t="shared" si="252"/>
        <v>0</v>
      </c>
      <c r="AS491" s="134">
        <f t="shared" si="253"/>
        <v>0</v>
      </c>
      <c r="AT491" s="131">
        <f>+IF($I$7="SI",'INPUTS Y LISTAS'!$B$31,0)</f>
        <v>0</v>
      </c>
      <c r="AU491" s="132"/>
      <c r="AV491" s="130">
        <f t="shared" si="254"/>
        <v>0</v>
      </c>
      <c r="AW491" s="134">
        <f t="shared" si="255"/>
        <v>0</v>
      </c>
      <c r="AX491" s="131">
        <f>+IF($I$7="SI",'INPUTS Y LISTAS'!$B$32,0)</f>
        <v>0</v>
      </c>
      <c r="AY491" s="132"/>
      <c r="AZ491" s="130">
        <f t="shared" si="256"/>
        <v>0</v>
      </c>
      <c r="BA491" s="134">
        <f t="shared" si="257"/>
        <v>0</v>
      </c>
      <c r="BB491" s="131">
        <f>+IF($I$7="SI",'INPUTS Y LISTAS'!$B$33,0)</f>
        <v>0</v>
      </c>
      <c r="BC491" s="132"/>
      <c r="BD491" s="130">
        <f t="shared" si="258"/>
        <v>0</v>
      </c>
      <c r="BE491" s="134">
        <f t="shared" si="259"/>
        <v>0</v>
      </c>
      <c r="BF491" s="136">
        <f t="shared" si="260"/>
        <v>0</v>
      </c>
    </row>
    <row r="492" spans="3:58" ht="15.75" outlineLevel="2" x14ac:dyDescent="0.2">
      <c r="C492" s="14">
        <f t="shared" si="261"/>
        <v>478</v>
      </c>
      <c r="D492" s="73"/>
      <c r="E492" s="69"/>
      <c r="F492" s="70"/>
      <c r="G492" s="71"/>
      <c r="H492" s="71"/>
      <c r="I492" s="71"/>
      <c r="J492" s="71"/>
      <c r="K492" s="72"/>
      <c r="L492" s="86"/>
      <c r="M492" s="15" t="str">
        <f>IF(G492="","",IF(L492="SI",G492*(1+'INPUTS Y LISTAS'!$B$15),'Modelo Estadistico'!G492))</f>
        <v/>
      </c>
      <c r="N492" s="15" t="str">
        <f>IF(H492="","",IF(L492="SI",H492*(1+'INPUTS Y LISTAS'!$B$15),'Modelo Estadistico'!H492))</f>
        <v/>
      </c>
      <c r="O492" s="15" t="str">
        <f>IF(I492="","",IF(L492="SI",I492*(1+'INPUTS Y LISTAS'!$B$15),'Modelo Estadistico'!I492))</f>
        <v/>
      </c>
      <c r="P492" s="15" t="str">
        <f>IF(J492="","",IF(L492="SI",J492*(1+'INPUTS Y LISTAS'!$B$15),'Modelo Estadistico'!J492))</f>
        <v/>
      </c>
      <c r="Q492" s="72"/>
      <c r="R492" s="29" t="str">
        <f t="shared" si="236"/>
        <v/>
      </c>
      <c r="S492" s="15" t="str">
        <f t="shared" si="237"/>
        <v/>
      </c>
      <c r="T492" s="15" t="str">
        <f t="shared" si="262"/>
        <v/>
      </c>
      <c r="U492" s="30" t="str">
        <f t="shared" si="263"/>
        <v/>
      </c>
      <c r="V492" s="28" t="str">
        <f t="shared" si="238"/>
        <v/>
      </c>
      <c r="W492" s="16" t="str">
        <f t="shared" si="239"/>
        <v/>
      </c>
      <c r="X492" s="16" t="str">
        <f t="shared" si="240"/>
        <v/>
      </c>
      <c r="Y492" s="16" t="str">
        <f t="shared" si="241"/>
        <v/>
      </c>
      <c r="Z492" s="28" t="str">
        <f t="shared" si="242"/>
        <v/>
      </c>
      <c r="AA492" s="16" t="str">
        <f t="shared" si="243"/>
        <v/>
      </c>
      <c r="AB492" s="16" t="str">
        <f t="shared" si="244"/>
        <v/>
      </c>
      <c r="AC492" s="16" t="str">
        <f>IF(Y492="Incluir Cotización",#REF!,"")</f>
        <v/>
      </c>
      <c r="AD492" s="66" t="str">
        <f t="shared" si="245"/>
        <v/>
      </c>
      <c r="AE492" s="42" t="str">
        <f t="shared" si="246"/>
        <v/>
      </c>
      <c r="AF492" s="42" t="str">
        <f t="shared" si="247"/>
        <v/>
      </c>
      <c r="AG492" s="42" t="str">
        <f t="shared" si="248"/>
        <v/>
      </c>
      <c r="AH492" s="42" t="str">
        <f t="shared" si="249"/>
        <v/>
      </c>
      <c r="AI492" s="42" t="str">
        <f t="shared" si="250"/>
        <v/>
      </c>
      <c r="AJ492" s="65">
        <f t="shared" si="251"/>
        <v>0</v>
      </c>
      <c r="AK492" s="74"/>
      <c r="AL492" s="41">
        <f t="shared" si="264"/>
        <v>0</v>
      </c>
      <c r="AM492" s="39">
        <f t="shared" si="265"/>
        <v>0</v>
      </c>
      <c r="AN492" s="40">
        <f t="shared" si="266"/>
        <v>0</v>
      </c>
      <c r="AO492" s="134">
        <f t="shared" si="267"/>
        <v>0</v>
      </c>
      <c r="AP492" s="17"/>
      <c r="AQ492" s="129"/>
      <c r="AR492" s="130">
        <f t="shared" si="252"/>
        <v>0</v>
      </c>
      <c r="AS492" s="134">
        <f t="shared" si="253"/>
        <v>0</v>
      </c>
      <c r="AT492" s="131">
        <f>+IF($I$7="SI",'INPUTS Y LISTAS'!$B$31,0)</f>
        <v>0</v>
      </c>
      <c r="AU492" s="132"/>
      <c r="AV492" s="130">
        <f t="shared" si="254"/>
        <v>0</v>
      </c>
      <c r="AW492" s="134">
        <f t="shared" si="255"/>
        <v>0</v>
      </c>
      <c r="AX492" s="131">
        <f>+IF($I$7="SI",'INPUTS Y LISTAS'!$B$32,0)</f>
        <v>0</v>
      </c>
      <c r="AY492" s="132"/>
      <c r="AZ492" s="130">
        <f t="shared" si="256"/>
        <v>0</v>
      </c>
      <c r="BA492" s="134">
        <f t="shared" si="257"/>
        <v>0</v>
      </c>
      <c r="BB492" s="131">
        <f>+IF($I$7="SI",'INPUTS Y LISTAS'!$B$33,0)</f>
        <v>0</v>
      </c>
      <c r="BC492" s="132"/>
      <c r="BD492" s="130">
        <f t="shared" si="258"/>
        <v>0</v>
      </c>
      <c r="BE492" s="134">
        <f t="shared" si="259"/>
        <v>0</v>
      </c>
      <c r="BF492" s="136">
        <f t="shared" si="260"/>
        <v>0</v>
      </c>
    </row>
    <row r="493" spans="3:58" ht="15.75" outlineLevel="2" x14ac:dyDescent="0.2">
      <c r="C493" s="14">
        <f t="shared" si="261"/>
        <v>479</v>
      </c>
      <c r="D493" s="73"/>
      <c r="E493" s="69"/>
      <c r="F493" s="70"/>
      <c r="G493" s="71"/>
      <c r="H493" s="71"/>
      <c r="I493" s="71"/>
      <c r="J493" s="71"/>
      <c r="K493" s="72"/>
      <c r="L493" s="86"/>
      <c r="M493" s="15" t="str">
        <f>IF(G493="","",IF(L493="SI",G493*(1+'INPUTS Y LISTAS'!$B$15),'Modelo Estadistico'!G493))</f>
        <v/>
      </c>
      <c r="N493" s="15" t="str">
        <f>IF(H493="","",IF(L493="SI",H493*(1+'INPUTS Y LISTAS'!$B$15),'Modelo Estadistico'!H493))</f>
        <v/>
      </c>
      <c r="O493" s="15" t="str">
        <f>IF(I493="","",IF(L493="SI",I493*(1+'INPUTS Y LISTAS'!$B$15),'Modelo Estadistico'!I493))</f>
        <v/>
      </c>
      <c r="P493" s="15" t="str">
        <f>IF(J493="","",IF(L493="SI",J493*(1+'INPUTS Y LISTAS'!$B$15),'Modelo Estadistico'!J493))</f>
        <v/>
      </c>
      <c r="Q493" s="72"/>
      <c r="R493" s="29" t="str">
        <f t="shared" si="236"/>
        <v/>
      </c>
      <c r="S493" s="15" t="str">
        <f t="shared" si="237"/>
        <v/>
      </c>
      <c r="T493" s="15" t="str">
        <f t="shared" si="262"/>
        <v/>
      </c>
      <c r="U493" s="30" t="str">
        <f t="shared" si="263"/>
        <v/>
      </c>
      <c r="V493" s="28" t="str">
        <f t="shared" si="238"/>
        <v/>
      </c>
      <c r="W493" s="16" t="str">
        <f t="shared" si="239"/>
        <v/>
      </c>
      <c r="X493" s="16" t="str">
        <f t="shared" si="240"/>
        <v/>
      </c>
      <c r="Y493" s="16" t="str">
        <f t="shared" si="241"/>
        <v/>
      </c>
      <c r="Z493" s="28" t="str">
        <f t="shared" si="242"/>
        <v/>
      </c>
      <c r="AA493" s="16" t="str">
        <f t="shared" si="243"/>
        <v/>
      </c>
      <c r="AB493" s="16" t="str">
        <f t="shared" si="244"/>
        <v/>
      </c>
      <c r="AC493" s="16" t="str">
        <f>IF(Y493="Incluir Cotización",#REF!,"")</f>
        <v/>
      </c>
      <c r="AD493" s="66" t="str">
        <f t="shared" si="245"/>
        <v/>
      </c>
      <c r="AE493" s="42" t="str">
        <f t="shared" si="246"/>
        <v/>
      </c>
      <c r="AF493" s="42" t="str">
        <f t="shared" si="247"/>
        <v/>
      </c>
      <c r="AG493" s="42" t="str">
        <f t="shared" si="248"/>
        <v/>
      </c>
      <c r="AH493" s="42" t="str">
        <f t="shared" si="249"/>
        <v/>
      </c>
      <c r="AI493" s="42" t="str">
        <f t="shared" si="250"/>
        <v/>
      </c>
      <c r="AJ493" s="65">
        <f t="shared" si="251"/>
        <v>0</v>
      </c>
      <c r="AK493" s="74"/>
      <c r="AL493" s="41">
        <f t="shared" si="264"/>
        <v>0</v>
      </c>
      <c r="AM493" s="39">
        <f t="shared" si="265"/>
        <v>0</v>
      </c>
      <c r="AN493" s="40">
        <f t="shared" si="266"/>
        <v>0</v>
      </c>
      <c r="AO493" s="134">
        <f t="shared" si="267"/>
        <v>0</v>
      </c>
      <c r="AP493" s="17"/>
      <c r="AQ493" s="129"/>
      <c r="AR493" s="130">
        <f t="shared" si="252"/>
        <v>0</v>
      </c>
      <c r="AS493" s="134">
        <f t="shared" si="253"/>
        <v>0</v>
      </c>
      <c r="AT493" s="131">
        <f>+IF($I$7="SI",'INPUTS Y LISTAS'!$B$31,0)</f>
        <v>0</v>
      </c>
      <c r="AU493" s="132"/>
      <c r="AV493" s="130">
        <f t="shared" si="254"/>
        <v>0</v>
      </c>
      <c r="AW493" s="134">
        <f t="shared" si="255"/>
        <v>0</v>
      </c>
      <c r="AX493" s="131">
        <f>+IF($I$7="SI",'INPUTS Y LISTAS'!$B$32,0)</f>
        <v>0</v>
      </c>
      <c r="AY493" s="132"/>
      <c r="AZ493" s="130">
        <f t="shared" si="256"/>
        <v>0</v>
      </c>
      <c r="BA493" s="134">
        <f t="shared" si="257"/>
        <v>0</v>
      </c>
      <c r="BB493" s="131">
        <f>+IF($I$7="SI",'INPUTS Y LISTAS'!$B$33,0)</f>
        <v>0</v>
      </c>
      <c r="BC493" s="132"/>
      <c r="BD493" s="130">
        <f t="shared" si="258"/>
        <v>0</v>
      </c>
      <c r="BE493" s="134">
        <f t="shared" si="259"/>
        <v>0</v>
      </c>
      <c r="BF493" s="136">
        <f t="shared" si="260"/>
        <v>0</v>
      </c>
    </row>
    <row r="494" spans="3:58" ht="15.75" outlineLevel="2" x14ac:dyDescent="0.2">
      <c r="C494" s="14">
        <f t="shared" si="261"/>
        <v>480</v>
      </c>
      <c r="D494" s="73"/>
      <c r="E494" s="69"/>
      <c r="F494" s="70"/>
      <c r="G494" s="71"/>
      <c r="H494" s="71"/>
      <c r="I494" s="71"/>
      <c r="J494" s="71"/>
      <c r="K494" s="72"/>
      <c r="L494" s="86"/>
      <c r="M494" s="15" t="str">
        <f>IF(G494="","",IF(L494="SI",G494*(1+'INPUTS Y LISTAS'!$B$15),'Modelo Estadistico'!G494))</f>
        <v/>
      </c>
      <c r="N494" s="15" t="str">
        <f>IF(H494="","",IF(L494="SI",H494*(1+'INPUTS Y LISTAS'!$B$15),'Modelo Estadistico'!H494))</f>
        <v/>
      </c>
      <c r="O494" s="15" t="str">
        <f>IF(I494="","",IF(L494="SI",I494*(1+'INPUTS Y LISTAS'!$B$15),'Modelo Estadistico'!I494))</f>
        <v/>
      </c>
      <c r="P494" s="15" t="str">
        <f>IF(J494="","",IF(L494="SI",J494*(1+'INPUTS Y LISTAS'!$B$15),'Modelo Estadistico'!J494))</f>
        <v/>
      </c>
      <c r="Q494" s="72"/>
      <c r="R494" s="29" t="str">
        <f t="shared" si="236"/>
        <v/>
      </c>
      <c r="S494" s="15" t="str">
        <f t="shared" si="237"/>
        <v/>
      </c>
      <c r="T494" s="15" t="str">
        <f t="shared" si="262"/>
        <v/>
      </c>
      <c r="U494" s="30" t="str">
        <f t="shared" si="263"/>
        <v/>
      </c>
      <c r="V494" s="28" t="str">
        <f t="shared" si="238"/>
        <v/>
      </c>
      <c r="W494" s="16" t="str">
        <f t="shared" si="239"/>
        <v/>
      </c>
      <c r="X494" s="16" t="str">
        <f t="shared" si="240"/>
        <v/>
      </c>
      <c r="Y494" s="16" t="str">
        <f t="shared" si="241"/>
        <v/>
      </c>
      <c r="Z494" s="28" t="str">
        <f t="shared" si="242"/>
        <v/>
      </c>
      <c r="AA494" s="16" t="str">
        <f t="shared" si="243"/>
        <v/>
      </c>
      <c r="AB494" s="16" t="str">
        <f t="shared" si="244"/>
        <v/>
      </c>
      <c r="AC494" s="16" t="str">
        <f>IF(Y494="Incluir Cotización",#REF!,"")</f>
        <v/>
      </c>
      <c r="AD494" s="66" t="str">
        <f t="shared" si="245"/>
        <v/>
      </c>
      <c r="AE494" s="42" t="str">
        <f t="shared" si="246"/>
        <v/>
      </c>
      <c r="AF494" s="42" t="str">
        <f t="shared" si="247"/>
        <v/>
      </c>
      <c r="AG494" s="42" t="str">
        <f t="shared" si="248"/>
        <v/>
      </c>
      <c r="AH494" s="42" t="str">
        <f t="shared" si="249"/>
        <v/>
      </c>
      <c r="AI494" s="42" t="str">
        <f t="shared" si="250"/>
        <v/>
      </c>
      <c r="AJ494" s="65">
        <f t="shared" si="251"/>
        <v>0</v>
      </c>
      <c r="AK494" s="74"/>
      <c r="AL494" s="41">
        <f t="shared" si="264"/>
        <v>0</v>
      </c>
      <c r="AM494" s="39">
        <f t="shared" si="265"/>
        <v>0</v>
      </c>
      <c r="AN494" s="40">
        <f t="shared" si="266"/>
        <v>0</v>
      </c>
      <c r="AO494" s="134">
        <f t="shared" si="267"/>
        <v>0</v>
      </c>
      <c r="AP494" s="17"/>
      <c r="AQ494" s="129"/>
      <c r="AR494" s="130">
        <f t="shared" si="252"/>
        <v>0</v>
      </c>
      <c r="AS494" s="134">
        <f t="shared" si="253"/>
        <v>0</v>
      </c>
      <c r="AT494" s="131">
        <f>+IF($I$7="SI",'INPUTS Y LISTAS'!$B$31,0)</f>
        <v>0</v>
      </c>
      <c r="AU494" s="132"/>
      <c r="AV494" s="130">
        <f t="shared" si="254"/>
        <v>0</v>
      </c>
      <c r="AW494" s="134">
        <f t="shared" si="255"/>
        <v>0</v>
      </c>
      <c r="AX494" s="131">
        <f>+IF($I$7="SI",'INPUTS Y LISTAS'!$B$32,0)</f>
        <v>0</v>
      </c>
      <c r="AY494" s="132"/>
      <c r="AZ494" s="130">
        <f t="shared" si="256"/>
        <v>0</v>
      </c>
      <c r="BA494" s="134">
        <f t="shared" si="257"/>
        <v>0</v>
      </c>
      <c r="BB494" s="131">
        <f>+IF($I$7="SI",'INPUTS Y LISTAS'!$B$33,0)</f>
        <v>0</v>
      </c>
      <c r="BC494" s="132"/>
      <c r="BD494" s="130">
        <f t="shared" si="258"/>
        <v>0</v>
      </c>
      <c r="BE494" s="134">
        <f t="shared" si="259"/>
        <v>0</v>
      </c>
      <c r="BF494" s="136">
        <f t="shared" si="260"/>
        <v>0</v>
      </c>
    </row>
    <row r="495" spans="3:58" ht="15.75" outlineLevel="2" x14ac:dyDescent="0.2">
      <c r="C495" s="14">
        <f t="shared" si="261"/>
        <v>481</v>
      </c>
      <c r="D495" s="73"/>
      <c r="E495" s="69"/>
      <c r="F495" s="70"/>
      <c r="G495" s="71"/>
      <c r="H495" s="71"/>
      <c r="I495" s="71"/>
      <c r="J495" s="71"/>
      <c r="K495" s="72"/>
      <c r="L495" s="86"/>
      <c r="M495" s="15" t="str">
        <f>IF(G495="","",IF(L495="SI",G495*(1+'INPUTS Y LISTAS'!$B$15),'Modelo Estadistico'!G495))</f>
        <v/>
      </c>
      <c r="N495" s="15" t="str">
        <f>IF(H495="","",IF(L495="SI",H495*(1+'INPUTS Y LISTAS'!$B$15),'Modelo Estadistico'!H495))</f>
        <v/>
      </c>
      <c r="O495" s="15" t="str">
        <f>IF(I495="","",IF(L495="SI",I495*(1+'INPUTS Y LISTAS'!$B$15),'Modelo Estadistico'!I495))</f>
        <v/>
      </c>
      <c r="P495" s="15" t="str">
        <f>IF(J495="","",IF(L495="SI",J495*(1+'INPUTS Y LISTAS'!$B$15),'Modelo Estadistico'!J495))</f>
        <v/>
      </c>
      <c r="Q495" s="72"/>
      <c r="R495" s="29" t="str">
        <f t="shared" si="236"/>
        <v/>
      </c>
      <c r="S495" s="15" t="str">
        <f t="shared" si="237"/>
        <v/>
      </c>
      <c r="T495" s="15" t="str">
        <f t="shared" si="262"/>
        <v/>
      </c>
      <c r="U495" s="30" t="str">
        <f t="shared" si="263"/>
        <v/>
      </c>
      <c r="V495" s="28" t="str">
        <f t="shared" si="238"/>
        <v/>
      </c>
      <c r="W495" s="16" t="str">
        <f t="shared" si="239"/>
        <v/>
      </c>
      <c r="X495" s="16" t="str">
        <f t="shared" si="240"/>
        <v/>
      </c>
      <c r="Y495" s="16" t="str">
        <f t="shared" si="241"/>
        <v/>
      </c>
      <c r="Z495" s="28" t="str">
        <f t="shared" si="242"/>
        <v/>
      </c>
      <c r="AA495" s="16" t="str">
        <f t="shared" si="243"/>
        <v/>
      </c>
      <c r="AB495" s="16" t="str">
        <f t="shared" si="244"/>
        <v/>
      </c>
      <c r="AC495" s="16" t="str">
        <f>IF(Y495="Incluir Cotización",#REF!,"")</f>
        <v/>
      </c>
      <c r="AD495" s="66" t="str">
        <f t="shared" si="245"/>
        <v/>
      </c>
      <c r="AE495" s="42" t="str">
        <f t="shared" si="246"/>
        <v/>
      </c>
      <c r="AF495" s="42" t="str">
        <f t="shared" si="247"/>
        <v/>
      </c>
      <c r="AG495" s="42" t="str">
        <f t="shared" si="248"/>
        <v/>
      </c>
      <c r="AH495" s="42" t="str">
        <f t="shared" si="249"/>
        <v/>
      </c>
      <c r="AI495" s="42" t="str">
        <f t="shared" si="250"/>
        <v/>
      </c>
      <c r="AJ495" s="65">
        <f t="shared" si="251"/>
        <v>0</v>
      </c>
      <c r="AK495" s="74"/>
      <c r="AL495" s="41">
        <f t="shared" si="264"/>
        <v>0</v>
      </c>
      <c r="AM495" s="39">
        <f t="shared" si="265"/>
        <v>0</v>
      </c>
      <c r="AN495" s="40">
        <f t="shared" si="266"/>
        <v>0</v>
      </c>
      <c r="AO495" s="134">
        <f t="shared" si="267"/>
        <v>0</v>
      </c>
      <c r="AP495" s="17"/>
      <c r="AQ495" s="129"/>
      <c r="AR495" s="130">
        <f t="shared" si="252"/>
        <v>0</v>
      </c>
      <c r="AS495" s="134">
        <f t="shared" si="253"/>
        <v>0</v>
      </c>
      <c r="AT495" s="131">
        <f>+IF($I$7="SI",'INPUTS Y LISTAS'!$B$31,0)</f>
        <v>0</v>
      </c>
      <c r="AU495" s="132"/>
      <c r="AV495" s="130">
        <f t="shared" si="254"/>
        <v>0</v>
      </c>
      <c r="AW495" s="134">
        <f t="shared" si="255"/>
        <v>0</v>
      </c>
      <c r="AX495" s="131">
        <f>+IF($I$7="SI",'INPUTS Y LISTAS'!$B$32,0)</f>
        <v>0</v>
      </c>
      <c r="AY495" s="132"/>
      <c r="AZ495" s="130">
        <f t="shared" si="256"/>
        <v>0</v>
      </c>
      <c r="BA495" s="134">
        <f t="shared" si="257"/>
        <v>0</v>
      </c>
      <c r="BB495" s="131">
        <f>+IF($I$7="SI",'INPUTS Y LISTAS'!$B$33,0)</f>
        <v>0</v>
      </c>
      <c r="BC495" s="132"/>
      <c r="BD495" s="130">
        <f t="shared" si="258"/>
        <v>0</v>
      </c>
      <c r="BE495" s="134">
        <f t="shared" si="259"/>
        <v>0</v>
      </c>
      <c r="BF495" s="136">
        <f t="shared" si="260"/>
        <v>0</v>
      </c>
    </row>
    <row r="496" spans="3:58" ht="15.75" outlineLevel="2" x14ac:dyDescent="0.2">
      <c r="C496" s="14">
        <f t="shared" si="261"/>
        <v>482</v>
      </c>
      <c r="D496" s="73"/>
      <c r="E496" s="69"/>
      <c r="F496" s="70"/>
      <c r="G496" s="71"/>
      <c r="H496" s="71"/>
      <c r="I496" s="71"/>
      <c r="J496" s="71"/>
      <c r="K496" s="72"/>
      <c r="L496" s="86"/>
      <c r="M496" s="15" t="str">
        <f>IF(G496="","",IF(L496="SI",G496*(1+'INPUTS Y LISTAS'!$B$15),'Modelo Estadistico'!G496))</f>
        <v/>
      </c>
      <c r="N496" s="15" t="str">
        <f>IF(H496="","",IF(L496="SI",H496*(1+'INPUTS Y LISTAS'!$B$15),'Modelo Estadistico'!H496))</f>
        <v/>
      </c>
      <c r="O496" s="15" t="str">
        <f>IF(I496="","",IF(L496="SI",I496*(1+'INPUTS Y LISTAS'!$B$15),'Modelo Estadistico'!I496))</f>
        <v/>
      </c>
      <c r="P496" s="15" t="str">
        <f>IF(J496="","",IF(L496="SI",J496*(1+'INPUTS Y LISTAS'!$B$15),'Modelo Estadistico'!J496))</f>
        <v/>
      </c>
      <c r="Q496" s="72"/>
      <c r="R496" s="29" t="str">
        <f t="shared" si="236"/>
        <v/>
      </c>
      <c r="S496" s="15" t="str">
        <f t="shared" si="237"/>
        <v/>
      </c>
      <c r="T496" s="15" t="str">
        <f t="shared" si="262"/>
        <v/>
      </c>
      <c r="U496" s="30" t="str">
        <f t="shared" si="263"/>
        <v/>
      </c>
      <c r="V496" s="28" t="str">
        <f t="shared" si="238"/>
        <v/>
      </c>
      <c r="W496" s="16" t="str">
        <f t="shared" si="239"/>
        <v/>
      </c>
      <c r="X496" s="16" t="str">
        <f t="shared" si="240"/>
        <v/>
      </c>
      <c r="Y496" s="16" t="str">
        <f t="shared" si="241"/>
        <v/>
      </c>
      <c r="Z496" s="28" t="str">
        <f t="shared" si="242"/>
        <v/>
      </c>
      <c r="AA496" s="16" t="str">
        <f t="shared" si="243"/>
        <v/>
      </c>
      <c r="AB496" s="16" t="str">
        <f t="shared" si="244"/>
        <v/>
      </c>
      <c r="AC496" s="16" t="str">
        <f>IF(Y496="Incluir Cotización",#REF!,"")</f>
        <v/>
      </c>
      <c r="AD496" s="66" t="str">
        <f t="shared" si="245"/>
        <v/>
      </c>
      <c r="AE496" s="42" t="str">
        <f t="shared" si="246"/>
        <v/>
      </c>
      <c r="AF496" s="42" t="str">
        <f t="shared" si="247"/>
        <v/>
      </c>
      <c r="AG496" s="42" t="str">
        <f t="shared" si="248"/>
        <v/>
      </c>
      <c r="AH496" s="42" t="str">
        <f t="shared" si="249"/>
        <v/>
      </c>
      <c r="AI496" s="42" t="str">
        <f t="shared" si="250"/>
        <v/>
      </c>
      <c r="AJ496" s="65">
        <f t="shared" si="251"/>
        <v>0</v>
      </c>
      <c r="AK496" s="74"/>
      <c r="AL496" s="41">
        <f t="shared" si="264"/>
        <v>0</v>
      </c>
      <c r="AM496" s="39">
        <f t="shared" si="265"/>
        <v>0</v>
      </c>
      <c r="AN496" s="40">
        <f t="shared" si="266"/>
        <v>0</v>
      </c>
      <c r="AO496" s="134">
        <f t="shared" si="267"/>
        <v>0</v>
      </c>
      <c r="AP496" s="17"/>
      <c r="AQ496" s="129"/>
      <c r="AR496" s="130">
        <f t="shared" si="252"/>
        <v>0</v>
      </c>
      <c r="AS496" s="134">
        <f t="shared" si="253"/>
        <v>0</v>
      </c>
      <c r="AT496" s="131">
        <f>+IF($I$7="SI",'INPUTS Y LISTAS'!$B$31,0)</f>
        <v>0</v>
      </c>
      <c r="AU496" s="132"/>
      <c r="AV496" s="130">
        <f t="shared" si="254"/>
        <v>0</v>
      </c>
      <c r="AW496" s="134">
        <f t="shared" si="255"/>
        <v>0</v>
      </c>
      <c r="AX496" s="131">
        <f>+IF($I$7="SI",'INPUTS Y LISTAS'!$B$32,0)</f>
        <v>0</v>
      </c>
      <c r="AY496" s="132"/>
      <c r="AZ496" s="130">
        <f t="shared" si="256"/>
        <v>0</v>
      </c>
      <c r="BA496" s="134">
        <f t="shared" si="257"/>
        <v>0</v>
      </c>
      <c r="BB496" s="131">
        <f>+IF($I$7="SI",'INPUTS Y LISTAS'!$B$33,0)</f>
        <v>0</v>
      </c>
      <c r="BC496" s="132"/>
      <c r="BD496" s="130">
        <f t="shared" si="258"/>
        <v>0</v>
      </c>
      <c r="BE496" s="134">
        <f t="shared" si="259"/>
        <v>0</v>
      </c>
      <c r="BF496" s="136">
        <f t="shared" si="260"/>
        <v>0</v>
      </c>
    </row>
    <row r="497" spans="3:58" ht="15.75" outlineLevel="2" x14ac:dyDescent="0.2">
      <c r="C497" s="14">
        <f t="shared" si="261"/>
        <v>483</v>
      </c>
      <c r="D497" s="73"/>
      <c r="E497" s="69"/>
      <c r="F497" s="70"/>
      <c r="G497" s="71"/>
      <c r="H497" s="71"/>
      <c r="I497" s="71"/>
      <c r="J497" s="71"/>
      <c r="K497" s="72"/>
      <c r="L497" s="86"/>
      <c r="M497" s="15" t="str">
        <f>IF(G497="","",IF(L497="SI",G497*(1+'INPUTS Y LISTAS'!$B$15),'Modelo Estadistico'!G497))</f>
        <v/>
      </c>
      <c r="N497" s="15" t="str">
        <f>IF(H497="","",IF(L497="SI",H497*(1+'INPUTS Y LISTAS'!$B$15),'Modelo Estadistico'!H497))</f>
        <v/>
      </c>
      <c r="O497" s="15" t="str">
        <f>IF(I497="","",IF(L497="SI",I497*(1+'INPUTS Y LISTAS'!$B$15),'Modelo Estadistico'!I497))</f>
        <v/>
      </c>
      <c r="P497" s="15" t="str">
        <f>IF(J497="","",IF(L497="SI",J497*(1+'INPUTS Y LISTAS'!$B$15),'Modelo Estadistico'!J497))</f>
        <v/>
      </c>
      <c r="Q497" s="72"/>
      <c r="R497" s="29" t="str">
        <f t="shared" si="236"/>
        <v/>
      </c>
      <c r="S497" s="15" t="str">
        <f t="shared" si="237"/>
        <v/>
      </c>
      <c r="T497" s="15" t="str">
        <f t="shared" si="262"/>
        <v/>
      </c>
      <c r="U497" s="30" t="str">
        <f t="shared" si="263"/>
        <v/>
      </c>
      <c r="V497" s="28" t="str">
        <f t="shared" si="238"/>
        <v/>
      </c>
      <c r="W497" s="16" t="str">
        <f t="shared" si="239"/>
        <v/>
      </c>
      <c r="X497" s="16" t="str">
        <f t="shared" si="240"/>
        <v/>
      </c>
      <c r="Y497" s="16" t="str">
        <f t="shared" si="241"/>
        <v/>
      </c>
      <c r="Z497" s="28" t="str">
        <f t="shared" si="242"/>
        <v/>
      </c>
      <c r="AA497" s="16" t="str">
        <f t="shared" si="243"/>
        <v/>
      </c>
      <c r="AB497" s="16" t="str">
        <f t="shared" si="244"/>
        <v/>
      </c>
      <c r="AC497" s="16" t="str">
        <f>IF(Y497="Incluir Cotización",#REF!,"")</f>
        <v/>
      </c>
      <c r="AD497" s="66" t="str">
        <f t="shared" si="245"/>
        <v/>
      </c>
      <c r="AE497" s="42" t="str">
        <f t="shared" si="246"/>
        <v/>
      </c>
      <c r="AF497" s="42" t="str">
        <f t="shared" si="247"/>
        <v/>
      </c>
      <c r="AG497" s="42" t="str">
        <f t="shared" si="248"/>
        <v/>
      </c>
      <c r="AH497" s="42" t="str">
        <f t="shared" si="249"/>
        <v/>
      </c>
      <c r="AI497" s="42" t="str">
        <f t="shared" si="250"/>
        <v/>
      </c>
      <c r="AJ497" s="65">
        <f t="shared" si="251"/>
        <v>0</v>
      </c>
      <c r="AK497" s="74"/>
      <c r="AL497" s="41">
        <f t="shared" si="264"/>
        <v>0</v>
      </c>
      <c r="AM497" s="39">
        <f t="shared" si="265"/>
        <v>0</v>
      </c>
      <c r="AN497" s="40">
        <f t="shared" si="266"/>
        <v>0</v>
      </c>
      <c r="AO497" s="134">
        <f t="shared" si="267"/>
        <v>0</v>
      </c>
      <c r="AP497" s="17"/>
      <c r="AQ497" s="129"/>
      <c r="AR497" s="130">
        <f t="shared" si="252"/>
        <v>0</v>
      </c>
      <c r="AS497" s="134">
        <f t="shared" si="253"/>
        <v>0</v>
      </c>
      <c r="AT497" s="131">
        <f>+IF($I$7="SI",'INPUTS Y LISTAS'!$B$31,0)</f>
        <v>0</v>
      </c>
      <c r="AU497" s="132"/>
      <c r="AV497" s="130">
        <f t="shared" si="254"/>
        <v>0</v>
      </c>
      <c r="AW497" s="134">
        <f t="shared" si="255"/>
        <v>0</v>
      </c>
      <c r="AX497" s="131">
        <f>+IF($I$7="SI",'INPUTS Y LISTAS'!$B$32,0)</f>
        <v>0</v>
      </c>
      <c r="AY497" s="132"/>
      <c r="AZ497" s="130">
        <f t="shared" si="256"/>
        <v>0</v>
      </c>
      <c r="BA497" s="134">
        <f t="shared" si="257"/>
        <v>0</v>
      </c>
      <c r="BB497" s="131">
        <f>+IF($I$7="SI",'INPUTS Y LISTAS'!$B$33,0)</f>
        <v>0</v>
      </c>
      <c r="BC497" s="132"/>
      <c r="BD497" s="130">
        <f t="shared" si="258"/>
        <v>0</v>
      </c>
      <c r="BE497" s="134">
        <f t="shared" si="259"/>
        <v>0</v>
      </c>
      <c r="BF497" s="136">
        <f t="shared" si="260"/>
        <v>0</v>
      </c>
    </row>
    <row r="498" spans="3:58" ht="15.75" outlineLevel="2" x14ac:dyDescent="0.2">
      <c r="C498" s="14">
        <f t="shared" si="261"/>
        <v>484</v>
      </c>
      <c r="D498" s="73"/>
      <c r="E498" s="69"/>
      <c r="F498" s="70"/>
      <c r="G498" s="71"/>
      <c r="H498" s="71"/>
      <c r="I498" s="71"/>
      <c r="J498" s="71"/>
      <c r="K498" s="72"/>
      <c r="L498" s="86"/>
      <c r="M498" s="15" t="str">
        <f>IF(G498="","",IF(L498="SI",G498*(1+'INPUTS Y LISTAS'!$B$15),'Modelo Estadistico'!G498))</f>
        <v/>
      </c>
      <c r="N498" s="15" t="str">
        <f>IF(H498="","",IF(L498="SI",H498*(1+'INPUTS Y LISTAS'!$B$15),'Modelo Estadistico'!H498))</f>
        <v/>
      </c>
      <c r="O498" s="15" t="str">
        <f>IF(I498="","",IF(L498="SI",I498*(1+'INPUTS Y LISTAS'!$B$15),'Modelo Estadistico'!I498))</f>
        <v/>
      </c>
      <c r="P498" s="15" t="str">
        <f>IF(J498="","",IF(L498="SI",J498*(1+'INPUTS Y LISTAS'!$B$15),'Modelo Estadistico'!J498))</f>
        <v/>
      </c>
      <c r="Q498" s="72"/>
      <c r="R498" s="29" t="str">
        <f t="shared" si="236"/>
        <v/>
      </c>
      <c r="S498" s="15" t="str">
        <f t="shared" si="237"/>
        <v/>
      </c>
      <c r="T498" s="15" t="str">
        <f t="shared" si="262"/>
        <v/>
      </c>
      <c r="U498" s="30" t="str">
        <f t="shared" si="263"/>
        <v/>
      </c>
      <c r="V498" s="28" t="str">
        <f t="shared" si="238"/>
        <v/>
      </c>
      <c r="W498" s="16" t="str">
        <f t="shared" si="239"/>
        <v/>
      </c>
      <c r="X498" s="16" t="str">
        <f t="shared" si="240"/>
        <v/>
      </c>
      <c r="Y498" s="16" t="str">
        <f t="shared" si="241"/>
        <v/>
      </c>
      <c r="Z498" s="28" t="str">
        <f t="shared" si="242"/>
        <v/>
      </c>
      <c r="AA498" s="16" t="str">
        <f t="shared" si="243"/>
        <v/>
      </c>
      <c r="AB498" s="16" t="str">
        <f t="shared" si="244"/>
        <v/>
      </c>
      <c r="AC498" s="16" t="str">
        <f>IF(Y498="Incluir Cotización",#REF!,"")</f>
        <v/>
      </c>
      <c r="AD498" s="66" t="str">
        <f t="shared" si="245"/>
        <v/>
      </c>
      <c r="AE498" s="42" t="str">
        <f t="shared" si="246"/>
        <v/>
      </c>
      <c r="AF498" s="42" t="str">
        <f t="shared" si="247"/>
        <v/>
      </c>
      <c r="AG498" s="42" t="str">
        <f t="shared" si="248"/>
        <v/>
      </c>
      <c r="AH498" s="42" t="str">
        <f t="shared" si="249"/>
        <v/>
      </c>
      <c r="AI498" s="42" t="str">
        <f t="shared" si="250"/>
        <v/>
      </c>
      <c r="AJ498" s="65">
        <f t="shared" si="251"/>
        <v>0</v>
      </c>
      <c r="AK498" s="74"/>
      <c r="AL498" s="41">
        <f t="shared" si="264"/>
        <v>0</v>
      </c>
      <c r="AM498" s="39">
        <f t="shared" si="265"/>
        <v>0</v>
      </c>
      <c r="AN498" s="40">
        <f t="shared" si="266"/>
        <v>0</v>
      </c>
      <c r="AO498" s="134">
        <f t="shared" si="267"/>
        <v>0</v>
      </c>
      <c r="AP498" s="17"/>
      <c r="AQ498" s="129"/>
      <c r="AR498" s="130">
        <f t="shared" si="252"/>
        <v>0</v>
      </c>
      <c r="AS498" s="134">
        <f t="shared" si="253"/>
        <v>0</v>
      </c>
      <c r="AT498" s="131">
        <f>+IF($I$7="SI",'INPUTS Y LISTAS'!$B$31,0)</f>
        <v>0</v>
      </c>
      <c r="AU498" s="132"/>
      <c r="AV498" s="130">
        <f t="shared" si="254"/>
        <v>0</v>
      </c>
      <c r="AW498" s="134">
        <f t="shared" si="255"/>
        <v>0</v>
      </c>
      <c r="AX498" s="131">
        <f>+IF($I$7="SI",'INPUTS Y LISTAS'!$B$32,0)</f>
        <v>0</v>
      </c>
      <c r="AY498" s="132"/>
      <c r="AZ498" s="130">
        <f t="shared" si="256"/>
        <v>0</v>
      </c>
      <c r="BA498" s="134">
        <f t="shared" si="257"/>
        <v>0</v>
      </c>
      <c r="BB498" s="131">
        <f>+IF($I$7="SI",'INPUTS Y LISTAS'!$B$33,0)</f>
        <v>0</v>
      </c>
      <c r="BC498" s="132"/>
      <c r="BD498" s="130">
        <f t="shared" si="258"/>
        <v>0</v>
      </c>
      <c r="BE498" s="134">
        <f t="shared" si="259"/>
        <v>0</v>
      </c>
      <c r="BF498" s="136">
        <f t="shared" si="260"/>
        <v>0</v>
      </c>
    </row>
    <row r="499" spans="3:58" ht="15.75" outlineLevel="2" x14ac:dyDescent="0.2">
      <c r="C499" s="14">
        <f t="shared" si="261"/>
        <v>485</v>
      </c>
      <c r="D499" s="73"/>
      <c r="E499" s="69"/>
      <c r="F499" s="70"/>
      <c r="G499" s="71"/>
      <c r="H499" s="71"/>
      <c r="I499" s="71"/>
      <c r="J499" s="71"/>
      <c r="K499" s="72"/>
      <c r="L499" s="86"/>
      <c r="M499" s="15" t="str">
        <f>IF(G499="","",IF(L499="SI",G499*(1+'INPUTS Y LISTAS'!$B$15),'Modelo Estadistico'!G499))</f>
        <v/>
      </c>
      <c r="N499" s="15" t="str">
        <f>IF(H499="","",IF(L499="SI",H499*(1+'INPUTS Y LISTAS'!$B$15),'Modelo Estadistico'!H499))</f>
        <v/>
      </c>
      <c r="O499" s="15" t="str">
        <f>IF(I499="","",IF(L499="SI",I499*(1+'INPUTS Y LISTAS'!$B$15),'Modelo Estadistico'!I499))</f>
        <v/>
      </c>
      <c r="P499" s="15" t="str">
        <f>IF(J499="","",IF(L499="SI",J499*(1+'INPUTS Y LISTAS'!$B$15),'Modelo Estadistico'!J499))</f>
        <v/>
      </c>
      <c r="Q499" s="72"/>
      <c r="R499" s="29" t="str">
        <f t="shared" si="236"/>
        <v/>
      </c>
      <c r="S499" s="15" t="str">
        <f t="shared" si="237"/>
        <v/>
      </c>
      <c r="T499" s="15" t="str">
        <f t="shared" si="262"/>
        <v/>
      </c>
      <c r="U499" s="30" t="str">
        <f t="shared" si="263"/>
        <v/>
      </c>
      <c r="V499" s="28" t="str">
        <f t="shared" si="238"/>
        <v/>
      </c>
      <c r="W499" s="16" t="str">
        <f t="shared" si="239"/>
        <v/>
      </c>
      <c r="X499" s="16" t="str">
        <f t="shared" si="240"/>
        <v/>
      </c>
      <c r="Y499" s="16" t="str">
        <f t="shared" si="241"/>
        <v/>
      </c>
      <c r="Z499" s="28" t="str">
        <f t="shared" si="242"/>
        <v/>
      </c>
      <c r="AA499" s="16" t="str">
        <f t="shared" si="243"/>
        <v/>
      </c>
      <c r="AB499" s="16" t="str">
        <f t="shared" si="244"/>
        <v/>
      </c>
      <c r="AC499" s="16" t="str">
        <f>IF(Y499="Incluir Cotización",#REF!,"")</f>
        <v/>
      </c>
      <c r="AD499" s="66" t="str">
        <f t="shared" si="245"/>
        <v/>
      </c>
      <c r="AE499" s="42" t="str">
        <f t="shared" si="246"/>
        <v/>
      </c>
      <c r="AF499" s="42" t="str">
        <f t="shared" si="247"/>
        <v/>
      </c>
      <c r="AG499" s="42" t="str">
        <f t="shared" si="248"/>
        <v/>
      </c>
      <c r="AH499" s="42" t="str">
        <f t="shared" si="249"/>
        <v/>
      </c>
      <c r="AI499" s="42" t="str">
        <f t="shared" si="250"/>
        <v/>
      </c>
      <c r="AJ499" s="65">
        <f t="shared" si="251"/>
        <v>0</v>
      </c>
      <c r="AK499" s="74"/>
      <c r="AL499" s="41">
        <f t="shared" si="264"/>
        <v>0</v>
      </c>
      <c r="AM499" s="39">
        <f t="shared" si="265"/>
        <v>0</v>
      </c>
      <c r="AN499" s="40">
        <f t="shared" si="266"/>
        <v>0</v>
      </c>
      <c r="AO499" s="134">
        <f t="shared" si="267"/>
        <v>0</v>
      </c>
      <c r="AP499" s="17"/>
      <c r="AQ499" s="129"/>
      <c r="AR499" s="130">
        <f t="shared" si="252"/>
        <v>0</v>
      </c>
      <c r="AS499" s="134">
        <f t="shared" si="253"/>
        <v>0</v>
      </c>
      <c r="AT499" s="131">
        <f>+IF($I$7="SI",'INPUTS Y LISTAS'!$B$31,0)</f>
        <v>0</v>
      </c>
      <c r="AU499" s="132"/>
      <c r="AV499" s="130">
        <f t="shared" si="254"/>
        <v>0</v>
      </c>
      <c r="AW499" s="134">
        <f t="shared" si="255"/>
        <v>0</v>
      </c>
      <c r="AX499" s="131">
        <f>+IF($I$7="SI",'INPUTS Y LISTAS'!$B$32,0)</f>
        <v>0</v>
      </c>
      <c r="AY499" s="132"/>
      <c r="AZ499" s="130">
        <f t="shared" si="256"/>
        <v>0</v>
      </c>
      <c r="BA499" s="134">
        <f t="shared" si="257"/>
        <v>0</v>
      </c>
      <c r="BB499" s="131">
        <f>+IF($I$7="SI",'INPUTS Y LISTAS'!$B$33,0)</f>
        <v>0</v>
      </c>
      <c r="BC499" s="132"/>
      <c r="BD499" s="130">
        <f t="shared" si="258"/>
        <v>0</v>
      </c>
      <c r="BE499" s="134">
        <f t="shared" si="259"/>
        <v>0</v>
      </c>
      <c r="BF499" s="136">
        <f t="shared" si="260"/>
        <v>0</v>
      </c>
    </row>
    <row r="500" spans="3:58" ht="15.75" outlineLevel="2" x14ac:dyDescent="0.2">
      <c r="C500" s="14">
        <f t="shared" si="261"/>
        <v>486</v>
      </c>
      <c r="D500" s="73"/>
      <c r="E500" s="69"/>
      <c r="F500" s="70"/>
      <c r="G500" s="71"/>
      <c r="H500" s="71"/>
      <c r="I500" s="71"/>
      <c r="J500" s="71"/>
      <c r="K500" s="72"/>
      <c r="L500" s="86"/>
      <c r="M500" s="15" t="str">
        <f>IF(G500="","",IF(L500="SI",G500*(1+'INPUTS Y LISTAS'!$B$15),'Modelo Estadistico'!G500))</f>
        <v/>
      </c>
      <c r="N500" s="15" t="str">
        <f>IF(H500="","",IF(L500="SI",H500*(1+'INPUTS Y LISTAS'!$B$15),'Modelo Estadistico'!H500))</f>
        <v/>
      </c>
      <c r="O500" s="15" t="str">
        <f>IF(I500="","",IF(L500="SI",I500*(1+'INPUTS Y LISTAS'!$B$15),'Modelo Estadistico'!I500))</f>
        <v/>
      </c>
      <c r="P500" s="15" t="str">
        <f>IF(J500="","",IF(L500="SI",J500*(1+'INPUTS Y LISTAS'!$B$15),'Modelo Estadistico'!J500))</f>
        <v/>
      </c>
      <c r="Q500" s="72"/>
      <c r="R500" s="29" t="str">
        <f t="shared" si="236"/>
        <v/>
      </c>
      <c r="S500" s="15" t="str">
        <f t="shared" si="237"/>
        <v/>
      </c>
      <c r="T500" s="15" t="str">
        <f t="shared" si="262"/>
        <v/>
      </c>
      <c r="U500" s="30" t="str">
        <f t="shared" si="263"/>
        <v/>
      </c>
      <c r="V500" s="28" t="str">
        <f t="shared" si="238"/>
        <v/>
      </c>
      <c r="W500" s="16" t="str">
        <f t="shared" si="239"/>
        <v/>
      </c>
      <c r="X500" s="16" t="str">
        <f t="shared" si="240"/>
        <v/>
      </c>
      <c r="Y500" s="16" t="str">
        <f t="shared" si="241"/>
        <v/>
      </c>
      <c r="Z500" s="28" t="str">
        <f t="shared" si="242"/>
        <v/>
      </c>
      <c r="AA500" s="16" t="str">
        <f t="shared" si="243"/>
        <v/>
      </c>
      <c r="AB500" s="16" t="str">
        <f t="shared" si="244"/>
        <v/>
      </c>
      <c r="AC500" s="16" t="str">
        <f>IF(Y500="Incluir Cotización",#REF!,"")</f>
        <v/>
      </c>
      <c r="AD500" s="66" t="str">
        <f t="shared" si="245"/>
        <v/>
      </c>
      <c r="AE500" s="42" t="str">
        <f t="shared" si="246"/>
        <v/>
      </c>
      <c r="AF500" s="42" t="str">
        <f t="shared" si="247"/>
        <v/>
      </c>
      <c r="AG500" s="42" t="str">
        <f t="shared" si="248"/>
        <v/>
      </c>
      <c r="AH500" s="42" t="str">
        <f t="shared" si="249"/>
        <v/>
      </c>
      <c r="AI500" s="42" t="str">
        <f t="shared" si="250"/>
        <v/>
      </c>
      <c r="AJ500" s="65">
        <f t="shared" si="251"/>
        <v>0</v>
      </c>
      <c r="AK500" s="74"/>
      <c r="AL500" s="41">
        <f t="shared" si="264"/>
        <v>0</v>
      </c>
      <c r="AM500" s="39">
        <f t="shared" si="265"/>
        <v>0</v>
      </c>
      <c r="AN500" s="40">
        <f t="shared" si="266"/>
        <v>0</v>
      </c>
      <c r="AO500" s="134">
        <f t="shared" si="267"/>
        <v>0</v>
      </c>
      <c r="AP500" s="17"/>
      <c r="AQ500" s="129"/>
      <c r="AR500" s="130">
        <f t="shared" si="252"/>
        <v>0</v>
      </c>
      <c r="AS500" s="134">
        <f t="shared" si="253"/>
        <v>0</v>
      </c>
      <c r="AT500" s="131">
        <f>+IF($I$7="SI",'INPUTS Y LISTAS'!$B$31,0)</f>
        <v>0</v>
      </c>
      <c r="AU500" s="132"/>
      <c r="AV500" s="130">
        <f t="shared" si="254"/>
        <v>0</v>
      </c>
      <c r="AW500" s="134">
        <f t="shared" si="255"/>
        <v>0</v>
      </c>
      <c r="AX500" s="131">
        <f>+IF($I$7="SI",'INPUTS Y LISTAS'!$B$32,0)</f>
        <v>0</v>
      </c>
      <c r="AY500" s="132"/>
      <c r="AZ500" s="130">
        <f t="shared" si="256"/>
        <v>0</v>
      </c>
      <c r="BA500" s="134">
        <f t="shared" si="257"/>
        <v>0</v>
      </c>
      <c r="BB500" s="131">
        <f>+IF($I$7="SI",'INPUTS Y LISTAS'!$B$33,0)</f>
        <v>0</v>
      </c>
      <c r="BC500" s="132"/>
      <c r="BD500" s="130">
        <f t="shared" si="258"/>
        <v>0</v>
      </c>
      <c r="BE500" s="134">
        <f t="shared" si="259"/>
        <v>0</v>
      </c>
      <c r="BF500" s="136">
        <f t="shared" si="260"/>
        <v>0</v>
      </c>
    </row>
    <row r="501" spans="3:58" ht="15.75" outlineLevel="2" x14ac:dyDescent="0.2">
      <c r="C501" s="14">
        <f t="shared" si="261"/>
        <v>487</v>
      </c>
      <c r="D501" s="73"/>
      <c r="E501" s="69"/>
      <c r="F501" s="70"/>
      <c r="G501" s="71"/>
      <c r="H501" s="71"/>
      <c r="I501" s="71"/>
      <c r="J501" s="71"/>
      <c r="K501" s="72"/>
      <c r="L501" s="86"/>
      <c r="M501" s="15" t="str">
        <f>IF(G501="","",IF(L501="SI",G501*(1+'INPUTS Y LISTAS'!$B$15),'Modelo Estadistico'!G501))</f>
        <v/>
      </c>
      <c r="N501" s="15" t="str">
        <f>IF(H501="","",IF(L501="SI",H501*(1+'INPUTS Y LISTAS'!$B$15),'Modelo Estadistico'!H501))</f>
        <v/>
      </c>
      <c r="O501" s="15" t="str">
        <f>IF(I501="","",IF(L501="SI",I501*(1+'INPUTS Y LISTAS'!$B$15),'Modelo Estadistico'!I501))</f>
        <v/>
      </c>
      <c r="P501" s="15" t="str">
        <f>IF(J501="","",IF(L501="SI",J501*(1+'INPUTS Y LISTAS'!$B$15),'Modelo Estadistico'!J501))</f>
        <v/>
      </c>
      <c r="Q501" s="72"/>
      <c r="R501" s="29" t="str">
        <f t="shared" si="236"/>
        <v/>
      </c>
      <c r="S501" s="15" t="str">
        <f t="shared" si="237"/>
        <v/>
      </c>
      <c r="T501" s="15" t="str">
        <f t="shared" si="262"/>
        <v/>
      </c>
      <c r="U501" s="30" t="str">
        <f t="shared" si="263"/>
        <v/>
      </c>
      <c r="V501" s="28" t="str">
        <f t="shared" si="238"/>
        <v/>
      </c>
      <c r="W501" s="16" t="str">
        <f t="shared" si="239"/>
        <v/>
      </c>
      <c r="X501" s="16" t="str">
        <f t="shared" si="240"/>
        <v/>
      </c>
      <c r="Y501" s="16" t="str">
        <f t="shared" si="241"/>
        <v/>
      </c>
      <c r="Z501" s="28" t="str">
        <f t="shared" si="242"/>
        <v/>
      </c>
      <c r="AA501" s="16" t="str">
        <f t="shared" si="243"/>
        <v/>
      </c>
      <c r="AB501" s="16" t="str">
        <f t="shared" si="244"/>
        <v/>
      </c>
      <c r="AC501" s="16" t="str">
        <f>IF(Y501="Incluir Cotización",#REF!,"")</f>
        <v/>
      </c>
      <c r="AD501" s="66" t="str">
        <f t="shared" si="245"/>
        <v/>
      </c>
      <c r="AE501" s="42" t="str">
        <f t="shared" si="246"/>
        <v/>
      </c>
      <c r="AF501" s="42" t="str">
        <f t="shared" si="247"/>
        <v/>
      </c>
      <c r="AG501" s="42" t="str">
        <f t="shared" si="248"/>
        <v/>
      </c>
      <c r="AH501" s="42" t="str">
        <f t="shared" si="249"/>
        <v/>
      </c>
      <c r="AI501" s="42" t="str">
        <f t="shared" si="250"/>
        <v/>
      </c>
      <c r="AJ501" s="65">
        <f t="shared" si="251"/>
        <v>0</v>
      </c>
      <c r="AK501" s="74"/>
      <c r="AL501" s="41">
        <f t="shared" si="264"/>
        <v>0</v>
      </c>
      <c r="AM501" s="39">
        <f t="shared" si="265"/>
        <v>0</v>
      </c>
      <c r="AN501" s="40">
        <f t="shared" si="266"/>
        <v>0</v>
      </c>
      <c r="AO501" s="134">
        <f t="shared" si="267"/>
        <v>0</v>
      </c>
      <c r="AP501" s="17"/>
      <c r="AQ501" s="129"/>
      <c r="AR501" s="130">
        <f t="shared" si="252"/>
        <v>0</v>
      </c>
      <c r="AS501" s="134">
        <f t="shared" si="253"/>
        <v>0</v>
      </c>
      <c r="AT501" s="131">
        <f>+IF($I$7="SI",'INPUTS Y LISTAS'!$B$31,0)</f>
        <v>0</v>
      </c>
      <c r="AU501" s="132"/>
      <c r="AV501" s="130">
        <f t="shared" si="254"/>
        <v>0</v>
      </c>
      <c r="AW501" s="134">
        <f t="shared" si="255"/>
        <v>0</v>
      </c>
      <c r="AX501" s="131">
        <f>+IF($I$7="SI",'INPUTS Y LISTAS'!$B$32,0)</f>
        <v>0</v>
      </c>
      <c r="AY501" s="132"/>
      <c r="AZ501" s="130">
        <f t="shared" si="256"/>
        <v>0</v>
      </c>
      <c r="BA501" s="134">
        <f t="shared" si="257"/>
        <v>0</v>
      </c>
      <c r="BB501" s="131">
        <f>+IF($I$7="SI",'INPUTS Y LISTAS'!$B$33,0)</f>
        <v>0</v>
      </c>
      <c r="BC501" s="132"/>
      <c r="BD501" s="130">
        <f t="shared" si="258"/>
        <v>0</v>
      </c>
      <c r="BE501" s="134">
        <f t="shared" si="259"/>
        <v>0</v>
      </c>
      <c r="BF501" s="136">
        <f t="shared" si="260"/>
        <v>0</v>
      </c>
    </row>
    <row r="502" spans="3:58" ht="15.75" outlineLevel="2" x14ac:dyDescent="0.2">
      <c r="C502" s="14">
        <f t="shared" si="261"/>
        <v>488</v>
      </c>
      <c r="D502" s="73"/>
      <c r="E502" s="69"/>
      <c r="F502" s="70"/>
      <c r="G502" s="71"/>
      <c r="H502" s="71"/>
      <c r="I502" s="71"/>
      <c r="J502" s="71"/>
      <c r="K502" s="72"/>
      <c r="L502" s="86"/>
      <c r="M502" s="15" t="str">
        <f>IF(G502="","",IF(L502="SI",G502*(1+'INPUTS Y LISTAS'!$B$15),'Modelo Estadistico'!G502))</f>
        <v/>
      </c>
      <c r="N502" s="15" t="str">
        <f>IF(H502="","",IF(L502="SI",H502*(1+'INPUTS Y LISTAS'!$B$15),'Modelo Estadistico'!H502))</f>
        <v/>
      </c>
      <c r="O502" s="15" t="str">
        <f>IF(I502="","",IF(L502="SI",I502*(1+'INPUTS Y LISTAS'!$B$15),'Modelo Estadistico'!I502))</f>
        <v/>
      </c>
      <c r="P502" s="15" t="str">
        <f>IF(J502="","",IF(L502="SI",J502*(1+'INPUTS Y LISTAS'!$B$15),'Modelo Estadistico'!J502))</f>
        <v/>
      </c>
      <c r="Q502" s="72"/>
      <c r="R502" s="29" t="str">
        <f t="shared" si="236"/>
        <v/>
      </c>
      <c r="S502" s="15" t="str">
        <f t="shared" si="237"/>
        <v/>
      </c>
      <c r="T502" s="15" t="str">
        <f t="shared" si="262"/>
        <v/>
      </c>
      <c r="U502" s="30" t="str">
        <f t="shared" si="263"/>
        <v/>
      </c>
      <c r="V502" s="28" t="str">
        <f t="shared" si="238"/>
        <v/>
      </c>
      <c r="W502" s="16" t="str">
        <f t="shared" si="239"/>
        <v/>
      </c>
      <c r="X502" s="16" t="str">
        <f t="shared" si="240"/>
        <v/>
      </c>
      <c r="Y502" s="16" t="str">
        <f t="shared" si="241"/>
        <v/>
      </c>
      <c r="Z502" s="28" t="str">
        <f t="shared" si="242"/>
        <v/>
      </c>
      <c r="AA502" s="16" t="str">
        <f t="shared" si="243"/>
        <v/>
      </c>
      <c r="AB502" s="16" t="str">
        <f t="shared" si="244"/>
        <v/>
      </c>
      <c r="AC502" s="16" t="str">
        <f>IF(Y502="Incluir Cotización",#REF!,"")</f>
        <v/>
      </c>
      <c r="AD502" s="66" t="str">
        <f t="shared" si="245"/>
        <v/>
      </c>
      <c r="AE502" s="42" t="str">
        <f t="shared" si="246"/>
        <v/>
      </c>
      <c r="AF502" s="42" t="str">
        <f t="shared" si="247"/>
        <v/>
      </c>
      <c r="AG502" s="42" t="str">
        <f t="shared" si="248"/>
        <v/>
      </c>
      <c r="AH502" s="42" t="str">
        <f t="shared" si="249"/>
        <v/>
      </c>
      <c r="AI502" s="42" t="str">
        <f t="shared" si="250"/>
        <v/>
      </c>
      <c r="AJ502" s="65">
        <f t="shared" si="251"/>
        <v>0</v>
      </c>
      <c r="AK502" s="74"/>
      <c r="AL502" s="41">
        <f t="shared" si="264"/>
        <v>0</v>
      </c>
      <c r="AM502" s="39">
        <f t="shared" si="265"/>
        <v>0</v>
      </c>
      <c r="AN502" s="40">
        <f t="shared" si="266"/>
        <v>0</v>
      </c>
      <c r="AO502" s="134">
        <f t="shared" si="267"/>
        <v>0</v>
      </c>
      <c r="AP502" s="17"/>
      <c r="AQ502" s="129"/>
      <c r="AR502" s="130">
        <f t="shared" si="252"/>
        <v>0</v>
      </c>
      <c r="AS502" s="134">
        <f t="shared" si="253"/>
        <v>0</v>
      </c>
      <c r="AT502" s="131">
        <f>+IF($I$7="SI",'INPUTS Y LISTAS'!$B$31,0)</f>
        <v>0</v>
      </c>
      <c r="AU502" s="132"/>
      <c r="AV502" s="130">
        <f t="shared" si="254"/>
        <v>0</v>
      </c>
      <c r="AW502" s="134">
        <f t="shared" si="255"/>
        <v>0</v>
      </c>
      <c r="AX502" s="131">
        <f>+IF($I$7="SI",'INPUTS Y LISTAS'!$B$32,0)</f>
        <v>0</v>
      </c>
      <c r="AY502" s="132"/>
      <c r="AZ502" s="130">
        <f t="shared" si="256"/>
        <v>0</v>
      </c>
      <c r="BA502" s="134">
        <f t="shared" si="257"/>
        <v>0</v>
      </c>
      <c r="BB502" s="131">
        <f>+IF($I$7="SI",'INPUTS Y LISTAS'!$B$33,0)</f>
        <v>0</v>
      </c>
      <c r="BC502" s="132"/>
      <c r="BD502" s="130">
        <f t="shared" si="258"/>
        <v>0</v>
      </c>
      <c r="BE502" s="134">
        <f t="shared" si="259"/>
        <v>0</v>
      </c>
      <c r="BF502" s="136">
        <f t="shared" si="260"/>
        <v>0</v>
      </c>
    </row>
    <row r="503" spans="3:58" ht="15.75" outlineLevel="2" x14ac:dyDescent="0.2">
      <c r="C503" s="14">
        <f t="shared" si="261"/>
        <v>489</v>
      </c>
      <c r="D503" s="73"/>
      <c r="E503" s="69"/>
      <c r="F503" s="70"/>
      <c r="G503" s="71"/>
      <c r="H503" s="71"/>
      <c r="I503" s="71"/>
      <c r="J503" s="71"/>
      <c r="K503" s="72"/>
      <c r="L503" s="86"/>
      <c r="M503" s="15" t="str">
        <f>IF(G503="","",IF(L503="SI",G503*(1+'INPUTS Y LISTAS'!$B$15),'Modelo Estadistico'!G503))</f>
        <v/>
      </c>
      <c r="N503" s="15" t="str">
        <f>IF(H503="","",IF(L503="SI",H503*(1+'INPUTS Y LISTAS'!$B$15),'Modelo Estadistico'!H503))</f>
        <v/>
      </c>
      <c r="O503" s="15" t="str">
        <f>IF(I503="","",IF(L503="SI",I503*(1+'INPUTS Y LISTAS'!$B$15),'Modelo Estadistico'!I503))</f>
        <v/>
      </c>
      <c r="P503" s="15" t="str">
        <f>IF(J503="","",IF(L503="SI",J503*(1+'INPUTS Y LISTAS'!$B$15),'Modelo Estadistico'!J503))</f>
        <v/>
      </c>
      <c r="Q503" s="72"/>
      <c r="R503" s="29" t="str">
        <f t="shared" si="236"/>
        <v/>
      </c>
      <c r="S503" s="15" t="str">
        <f t="shared" si="237"/>
        <v/>
      </c>
      <c r="T503" s="15" t="str">
        <f t="shared" si="262"/>
        <v/>
      </c>
      <c r="U503" s="30" t="str">
        <f t="shared" si="263"/>
        <v/>
      </c>
      <c r="V503" s="28" t="str">
        <f t="shared" si="238"/>
        <v/>
      </c>
      <c r="W503" s="16" t="str">
        <f t="shared" si="239"/>
        <v/>
      </c>
      <c r="X503" s="16" t="str">
        <f t="shared" si="240"/>
        <v/>
      </c>
      <c r="Y503" s="16" t="str">
        <f t="shared" si="241"/>
        <v/>
      </c>
      <c r="Z503" s="28" t="str">
        <f t="shared" si="242"/>
        <v/>
      </c>
      <c r="AA503" s="16" t="str">
        <f t="shared" si="243"/>
        <v/>
      </c>
      <c r="AB503" s="16" t="str">
        <f t="shared" si="244"/>
        <v/>
      </c>
      <c r="AC503" s="16" t="str">
        <f>IF(Y503="Incluir Cotización",#REF!,"")</f>
        <v/>
      </c>
      <c r="AD503" s="66" t="str">
        <f t="shared" si="245"/>
        <v/>
      </c>
      <c r="AE503" s="42" t="str">
        <f t="shared" si="246"/>
        <v/>
      </c>
      <c r="AF503" s="42" t="str">
        <f t="shared" si="247"/>
        <v/>
      </c>
      <c r="AG503" s="42" t="str">
        <f t="shared" si="248"/>
        <v/>
      </c>
      <c r="AH503" s="42" t="str">
        <f t="shared" si="249"/>
        <v/>
      </c>
      <c r="AI503" s="42" t="str">
        <f t="shared" si="250"/>
        <v/>
      </c>
      <c r="AJ503" s="65">
        <f t="shared" si="251"/>
        <v>0</v>
      </c>
      <c r="AK503" s="74"/>
      <c r="AL503" s="41">
        <f t="shared" si="264"/>
        <v>0</v>
      </c>
      <c r="AM503" s="39">
        <f t="shared" si="265"/>
        <v>0</v>
      </c>
      <c r="AN503" s="40">
        <f t="shared" si="266"/>
        <v>0</v>
      </c>
      <c r="AO503" s="134">
        <f t="shared" si="267"/>
        <v>0</v>
      </c>
      <c r="AP503" s="17"/>
      <c r="AQ503" s="129"/>
      <c r="AR503" s="130">
        <f t="shared" si="252"/>
        <v>0</v>
      </c>
      <c r="AS503" s="134">
        <f t="shared" si="253"/>
        <v>0</v>
      </c>
      <c r="AT503" s="131">
        <f>+IF($I$7="SI",'INPUTS Y LISTAS'!$B$31,0)</f>
        <v>0</v>
      </c>
      <c r="AU503" s="132"/>
      <c r="AV503" s="130">
        <f t="shared" si="254"/>
        <v>0</v>
      </c>
      <c r="AW503" s="134">
        <f t="shared" si="255"/>
        <v>0</v>
      </c>
      <c r="AX503" s="131">
        <f>+IF($I$7="SI",'INPUTS Y LISTAS'!$B$32,0)</f>
        <v>0</v>
      </c>
      <c r="AY503" s="132"/>
      <c r="AZ503" s="130">
        <f t="shared" si="256"/>
        <v>0</v>
      </c>
      <c r="BA503" s="134">
        <f t="shared" si="257"/>
        <v>0</v>
      </c>
      <c r="BB503" s="131">
        <f>+IF($I$7="SI",'INPUTS Y LISTAS'!$B$33,0)</f>
        <v>0</v>
      </c>
      <c r="BC503" s="132"/>
      <c r="BD503" s="130">
        <f t="shared" si="258"/>
        <v>0</v>
      </c>
      <c r="BE503" s="134">
        <f t="shared" si="259"/>
        <v>0</v>
      </c>
      <c r="BF503" s="136">
        <f t="shared" si="260"/>
        <v>0</v>
      </c>
    </row>
    <row r="504" spans="3:58" ht="15.75" outlineLevel="2" x14ac:dyDescent="0.2">
      <c r="C504" s="14">
        <f t="shared" si="261"/>
        <v>490</v>
      </c>
      <c r="D504" s="73"/>
      <c r="E504" s="69"/>
      <c r="F504" s="70"/>
      <c r="G504" s="71"/>
      <c r="H504" s="71"/>
      <c r="I504" s="71"/>
      <c r="J504" s="71"/>
      <c r="K504" s="72"/>
      <c r="L504" s="86"/>
      <c r="M504" s="15" t="str">
        <f>IF(G504="","",IF(L504="SI",G504*(1+'INPUTS Y LISTAS'!$B$15),'Modelo Estadistico'!G504))</f>
        <v/>
      </c>
      <c r="N504" s="15" t="str">
        <f>IF(H504="","",IF(L504="SI",H504*(1+'INPUTS Y LISTAS'!$B$15),'Modelo Estadistico'!H504))</f>
        <v/>
      </c>
      <c r="O504" s="15" t="str">
        <f>IF(I504="","",IF(L504="SI",I504*(1+'INPUTS Y LISTAS'!$B$15),'Modelo Estadistico'!I504))</f>
        <v/>
      </c>
      <c r="P504" s="15" t="str">
        <f>IF(J504="","",IF(L504="SI",J504*(1+'INPUTS Y LISTAS'!$B$15),'Modelo Estadistico'!J504))</f>
        <v/>
      </c>
      <c r="Q504" s="72"/>
      <c r="R504" s="29" t="str">
        <f t="shared" si="236"/>
        <v/>
      </c>
      <c r="S504" s="15" t="str">
        <f t="shared" si="237"/>
        <v/>
      </c>
      <c r="T504" s="15" t="str">
        <f t="shared" si="262"/>
        <v/>
      </c>
      <c r="U504" s="30" t="str">
        <f t="shared" si="263"/>
        <v/>
      </c>
      <c r="V504" s="28" t="str">
        <f t="shared" si="238"/>
        <v/>
      </c>
      <c r="W504" s="16" t="str">
        <f t="shared" si="239"/>
        <v/>
      </c>
      <c r="X504" s="16" t="str">
        <f t="shared" si="240"/>
        <v/>
      </c>
      <c r="Y504" s="16" t="str">
        <f t="shared" si="241"/>
        <v/>
      </c>
      <c r="Z504" s="28" t="str">
        <f t="shared" si="242"/>
        <v/>
      </c>
      <c r="AA504" s="16" t="str">
        <f t="shared" si="243"/>
        <v/>
      </c>
      <c r="AB504" s="16" t="str">
        <f t="shared" si="244"/>
        <v/>
      </c>
      <c r="AC504" s="16" t="str">
        <f>IF(Y504="Incluir Cotización",#REF!,"")</f>
        <v/>
      </c>
      <c r="AD504" s="66" t="str">
        <f t="shared" si="245"/>
        <v/>
      </c>
      <c r="AE504" s="42" t="str">
        <f t="shared" si="246"/>
        <v/>
      </c>
      <c r="AF504" s="42" t="str">
        <f t="shared" si="247"/>
        <v/>
      </c>
      <c r="AG504" s="42" t="str">
        <f t="shared" si="248"/>
        <v/>
      </c>
      <c r="AH504" s="42" t="str">
        <f t="shared" si="249"/>
        <v/>
      </c>
      <c r="AI504" s="42" t="str">
        <f t="shared" si="250"/>
        <v/>
      </c>
      <c r="AJ504" s="65">
        <f t="shared" si="251"/>
        <v>0</v>
      </c>
      <c r="AK504" s="74"/>
      <c r="AL504" s="41">
        <f t="shared" si="264"/>
        <v>0</v>
      </c>
      <c r="AM504" s="39">
        <f t="shared" si="265"/>
        <v>0</v>
      </c>
      <c r="AN504" s="40">
        <f t="shared" si="266"/>
        <v>0</v>
      </c>
      <c r="AO504" s="134">
        <f t="shared" si="267"/>
        <v>0</v>
      </c>
      <c r="AP504" s="17"/>
      <c r="AQ504" s="129"/>
      <c r="AR504" s="130">
        <f t="shared" si="252"/>
        <v>0</v>
      </c>
      <c r="AS504" s="134">
        <f t="shared" si="253"/>
        <v>0</v>
      </c>
      <c r="AT504" s="131">
        <f>+IF($I$7="SI",'INPUTS Y LISTAS'!$B$31,0)</f>
        <v>0</v>
      </c>
      <c r="AU504" s="132"/>
      <c r="AV504" s="130">
        <f t="shared" si="254"/>
        <v>0</v>
      </c>
      <c r="AW504" s="134">
        <f t="shared" si="255"/>
        <v>0</v>
      </c>
      <c r="AX504" s="131">
        <f>+IF($I$7="SI",'INPUTS Y LISTAS'!$B$32,0)</f>
        <v>0</v>
      </c>
      <c r="AY504" s="132"/>
      <c r="AZ504" s="130">
        <f t="shared" si="256"/>
        <v>0</v>
      </c>
      <c r="BA504" s="134">
        <f t="shared" si="257"/>
        <v>0</v>
      </c>
      <c r="BB504" s="131">
        <f>+IF($I$7="SI",'INPUTS Y LISTAS'!$B$33,0)</f>
        <v>0</v>
      </c>
      <c r="BC504" s="132"/>
      <c r="BD504" s="130">
        <f t="shared" si="258"/>
        <v>0</v>
      </c>
      <c r="BE504" s="134">
        <f t="shared" si="259"/>
        <v>0</v>
      </c>
      <c r="BF504" s="136">
        <f t="shared" si="260"/>
        <v>0</v>
      </c>
    </row>
    <row r="505" spans="3:58" ht="15.75" outlineLevel="2" x14ac:dyDescent="0.2">
      <c r="C505" s="14">
        <f t="shared" si="261"/>
        <v>491</v>
      </c>
      <c r="D505" s="73"/>
      <c r="E505" s="69"/>
      <c r="F505" s="70"/>
      <c r="G505" s="71"/>
      <c r="H505" s="71"/>
      <c r="I505" s="71"/>
      <c r="J505" s="71"/>
      <c r="K505" s="72"/>
      <c r="L505" s="86"/>
      <c r="M505" s="15" t="str">
        <f>IF(G505="","",IF(L505="SI",G505*(1+'INPUTS Y LISTAS'!$B$15),'Modelo Estadistico'!G505))</f>
        <v/>
      </c>
      <c r="N505" s="15" t="str">
        <f>IF(H505="","",IF(L505="SI",H505*(1+'INPUTS Y LISTAS'!$B$15),'Modelo Estadistico'!H505))</f>
        <v/>
      </c>
      <c r="O505" s="15" t="str">
        <f>IF(I505="","",IF(L505="SI",I505*(1+'INPUTS Y LISTAS'!$B$15),'Modelo Estadistico'!I505))</f>
        <v/>
      </c>
      <c r="P505" s="15" t="str">
        <f>IF(J505="","",IF(L505="SI",J505*(1+'INPUTS Y LISTAS'!$B$15),'Modelo Estadistico'!J505))</f>
        <v/>
      </c>
      <c r="Q505" s="72"/>
      <c r="R505" s="29" t="str">
        <f t="shared" si="236"/>
        <v/>
      </c>
      <c r="S505" s="15" t="str">
        <f t="shared" si="237"/>
        <v/>
      </c>
      <c r="T505" s="15" t="str">
        <f t="shared" si="262"/>
        <v/>
      </c>
      <c r="U505" s="30" t="str">
        <f t="shared" si="263"/>
        <v/>
      </c>
      <c r="V505" s="28" t="str">
        <f t="shared" si="238"/>
        <v/>
      </c>
      <c r="W505" s="16" t="str">
        <f t="shared" si="239"/>
        <v/>
      </c>
      <c r="X505" s="16" t="str">
        <f t="shared" si="240"/>
        <v/>
      </c>
      <c r="Y505" s="16" t="str">
        <f t="shared" si="241"/>
        <v/>
      </c>
      <c r="Z505" s="28" t="str">
        <f t="shared" si="242"/>
        <v/>
      </c>
      <c r="AA505" s="16" t="str">
        <f t="shared" si="243"/>
        <v/>
      </c>
      <c r="AB505" s="16" t="str">
        <f t="shared" si="244"/>
        <v/>
      </c>
      <c r="AC505" s="16" t="str">
        <f>IF(Y505="Incluir Cotización",#REF!,"")</f>
        <v/>
      </c>
      <c r="AD505" s="66" t="str">
        <f t="shared" si="245"/>
        <v/>
      </c>
      <c r="AE505" s="42" t="str">
        <f t="shared" si="246"/>
        <v/>
      </c>
      <c r="AF505" s="42" t="str">
        <f t="shared" si="247"/>
        <v/>
      </c>
      <c r="AG505" s="42" t="str">
        <f t="shared" si="248"/>
        <v/>
      </c>
      <c r="AH505" s="42" t="str">
        <f t="shared" si="249"/>
        <v/>
      </c>
      <c r="AI505" s="42" t="str">
        <f t="shared" si="250"/>
        <v/>
      </c>
      <c r="AJ505" s="65">
        <f t="shared" si="251"/>
        <v>0</v>
      </c>
      <c r="AK505" s="74"/>
      <c r="AL505" s="41">
        <f t="shared" si="264"/>
        <v>0</v>
      </c>
      <c r="AM505" s="39">
        <f t="shared" si="265"/>
        <v>0</v>
      </c>
      <c r="AN505" s="40">
        <f t="shared" si="266"/>
        <v>0</v>
      </c>
      <c r="AO505" s="134">
        <f t="shared" si="267"/>
        <v>0</v>
      </c>
      <c r="AP505" s="17"/>
      <c r="AQ505" s="129"/>
      <c r="AR505" s="130">
        <f t="shared" si="252"/>
        <v>0</v>
      </c>
      <c r="AS505" s="134">
        <f t="shared" si="253"/>
        <v>0</v>
      </c>
      <c r="AT505" s="131">
        <f>+IF($I$7="SI",'INPUTS Y LISTAS'!$B$31,0)</f>
        <v>0</v>
      </c>
      <c r="AU505" s="132"/>
      <c r="AV505" s="130">
        <f t="shared" si="254"/>
        <v>0</v>
      </c>
      <c r="AW505" s="134">
        <f t="shared" si="255"/>
        <v>0</v>
      </c>
      <c r="AX505" s="131">
        <f>+IF($I$7="SI",'INPUTS Y LISTAS'!$B$32,0)</f>
        <v>0</v>
      </c>
      <c r="AY505" s="132"/>
      <c r="AZ505" s="130">
        <f t="shared" si="256"/>
        <v>0</v>
      </c>
      <c r="BA505" s="134">
        <f t="shared" si="257"/>
        <v>0</v>
      </c>
      <c r="BB505" s="131">
        <f>+IF($I$7="SI",'INPUTS Y LISTAS'!$B$33,0)</f>
        <v>0</v>
      </c>
      <c r="BC505" s="132"/>
      <c r="BD505" s="130">
        <f t="shared" si="258"/>
        <v>0</v>
      </c>
      <c r="BE505" s="134">
        <f t="shared" si="259"/>
        <v>0</v>
      </c>
      <c r="BF505" s="136">
        <f t="shared" si="260"/>
        <v>0</v>
      </c>
    </row>
    <row r="506" spans="3:58" ht="15.75" outlineLevel="2" x14ac:dyDescent="0.2">
      <c r="C506" s="14">
        <f t="shared" si="261"/>
        <v>492</v>
      </c>
      <c r="D506" s="73"/>
      <c r="E506" s="69"/>
      <c r="F506" s="70"/>
      <c r="G506" s="71"/>
      <c r="H506" s="71"/>
      <c r="I506" s="71"/>
      <c r="J506" s="71"/>
      <c r="K506" s="72"/>
      <c r="L506" s="86"/>
      <c r="M506" s="15" t="str">
        <f>IF(G506="","",IF(L506="SI",G506*(1+'INPUTS Y LISTAS'!$B$15),'Modelo Estadistico'!G506))</f>
        <v/>
      </c>
      <c r="N506" s="15" t="str">
        <f>IF(H506="","",IF(L506="SI",H506*(1+'INPUTS Y LISTAS'!$B$15),'Modelo Estadistico'!H506))</f>
        <v/>
      </c>
      <c r="O506" s="15" t="str">
        <f>IF(I506="","",IF(L506="SI",I506*(1+'INPUTS Y LISTAS'!$B$15),'Modelo Estadistico'!I506))</f>
        <v/>
      </c>
      <c r="P506" s="15" t="str">
        <f>IF(J506="","",IF(L506="SI",J506*(1+'INPUTS Y LISTAS'!$B$15),'Modelo Estadistico'!J506))</f>
        <v/>
      </c>
      <c r="Q506" s="72"/>
      <c r="R506" s="29" t="str">
        <f t="shared" si="236"/>
        <v/>
      </c>
      <c r="S506" s="15" t="str">
        <f t="shared" si="237"/>
        <v/>
      </c>
      <c r="T506" s="15" t="str">
        <f t="shared" si="262"/>
        <v/>
      </c>
      <c r="U506" s="30" t="str">
        <f t="shared" si="263"/>
        <v/>
      </c>
      <c r="V506" s="28" t="str">
        <f t="shared" si="238"/>
        <v/>
      </c>
      <c r="W506" s="16" t="str">
        <f t="shared" si="239"/>
        <v/>
      </c>
      <c r="X506" s="16" t="str">
        <f t="shared" si="240"/>
        <v/>
      </c>
      <c r="Y506" s="16" t="str">
        <f t="shared" si="241"/>
        <v/>
      </c>
      <c r="Z506" s="28" t="str">
        <f t="shared" si="242"/>
        <v/>
      </c>
      <c r="AA506" s="16" t="str">
        <f t="shared" si="243"/>
        <v/>
      </c>
      <c r="AB506" s="16" t="str">
        <f t="shared" si="244"/>
        <v/>
      </c>
      <c r="AC506" s="16" t="str">
        <f>IF(Y506="Incluir Cotización",#REF!,"")</f>
        <v/>
      </c>
      <c r="AD506" s="66" t="str">
        <f t="shared" si="245"/>
        <v/>
      </c>
      <c r="AE506" s="42" t="str">
        <f t="shared" si="246"/>
        <v/>
      </c>
      <c r="AF506" s="42" t="str">
        <f t="shared" si="247"/>
        <v/>
      </c>
      <c r="AG506" s="42" t="str">
        <f t="shared" si="248"/>
        <v/>
      </c>
      <c r="AH506" s="42" t="str">
        <f t="shared" si="249"/>
        <v/>
      </c>
      <c r="AI506" s="42" t="str">
        <f t="shared" si="250"/>
        <v/>
      </c>
      <c r="AJ506" s="65">
        <f t="shared" si="251"/>
        <v>0</v>
      </c>
      <c r="AK506" s="74"/>
      <c r="AL506" s="41">
        <f t="shared" si="264"/>
        <v>0</v>
      </c>
      <c r="AM506" s="39">
        <f t="shared" si="265"/>
        <v>0</v>
      </c>
      <c r="AN506" s="40">
        <f t="shared" si="266"/>
        <v>0</v>
      </c>
      <c r="AO506" s="134">
        <f t="shared" si="267"/>
        <v>0</v>
      </c>
      <c r="AP506" s="17"/>
      <c r="AQ506" s="129"/>
      <c r="AR506" s="130">
        <f t="shared" si="252"/>
        <v>0</v>
      </c>
      <c r="AS506" s="134">
        <f t="shared" si="253"/>
        <v>0</v>
      </c>
      <c r="AT506" s="131">
        <f>+IF($I$7="SI",'INPUTS Y LISTAS'!$B$31,0)</f>
        <v>0</v>
      </c>
      <c r="AU506" s="132"/>
      <c r="AV506" s="130">
        <f t="shared" si="254"/>
        <v>0</v>
      </c>
      <c r="AW506" s="134">
        <f t="shared" si="255"/>
        <v>0</v>
      </c>
      <c r="AX506" s="131">
        <f>+IF($I$7="SI",'INPUTS Y LISTAS'!$B$32,0)</f>
        <v>0</v>
      </c>
      <c r="AY506" s="132"/>
      <c r="AZ506" s="130">
        <f t="shared" si="256"/>
        <v>0</v>
      </c>
      <c r="BA506" s="134">
        <f t="shared" si="257"/>
        <v>0</v>
      </c>
      <c r="BB506" s="131">
        <f>+IF($I$7="SI",'INPUTS Y LISTAS'!$B$33,0)</f>
        <v>0</v>
      </c>
      <c r="BC506" s="132"/>
      <c r="BD506" s="130">
        <f t="shared" si="258"/>
        <v>0</v>
      </c>
      <c r="BE506" s="134">
        <f t="shared" si="259"/>
        <v>0</v>
      </c>
      <c r="BF506" s="136">
        <f t="shared" si="260"/>
        <v>0</v>
      </c>
    </row>
    <row r="507" spans="3:58" ht="15.75" outlineLevel="2" x14ac:dyDescent="0.2">
      <c r="C507" s="14">
        <f t="shared" si="261"/>
        <v>493</v>
      </c>
      <c r="D507" s="73"/>
      <c r="E507" s="69"/>
      <c r="F507" s="70"/>
      <c r="G507" s="71"/>
      <c r="H507" s="71"/>
      <c r="I507" s="71"/>
      <c r="J507" s="71"/>
      <c r="K507" s="72"/>
      <c r="L507" s="86"/>
      <c r="M507" s="15" t="str">
        <f>IF(G507="","",IF(L507="SI",G507*(1+'INPUTS Y LISTAS'!$B$15),'Modelo Estadistico'!G507))</f>
        <v/>
      </c>
      <c r="N507" s="15" t="str">
        <f>IF(H507="","",IF(L507="SI",H507*(1+'INPUTS Y LISTAS'!$B$15),'Modelo Estadistico'!H507))</f>
        <v/>
      </c>
      <c r="O507" s="15" t="str">
        <f>IF(I507="","",IF(L507="SI",I507*(1+'INPUTS Y LISTAS'!$B$15),'Modelo Estadistico'!I507))</f>
        <v/>
      </c>
      <c r="P507" s="15" t="str">
        <f>IF(J507="","",IF(L507="SI",J507*(1+'INPUTS Y LISTAS'!$B$15),'Modelo Estadistico'!J507))</f>
        <v/>
      </c>
      <c r="Q507" s="72"/>
      <c r="R507" s="29" t="str">
        <f t="shared" si="236"/>
        <v/>
      </c>
      <c r="S507" s="15" t="str">
        <f t="shared" si="237"/>
        <v/>
      </c>
      <c r="T507" s="15" t="str">
        <f t="shared" si="262"/>
        <v/>
      </c>
      <c r="U507" s="30" t="str">
        <f t="shared" si="263"/>
        <v/>
      </c>
      <c r="V507" s="28" t="str">
        <f t="shared" si="238"/>
        <v/>
      </c>
      <c r="W507" s="16" t="str">
        <f t="shared" si="239"/>
        <v/>
      </c>
      <c r="X507" s="16" t="str">
        <f t="shared" si="240"/>
        <v/>
      </c>
      <c r="Y507" s="16" t="str">
        <f t="shared" si="241"/>
        <v/>
      </c>
      <c r="Z507" s="28" t="str">
        <f t="shared" si="242"/>
        <v/>
      </c>
      <c r="AA507" s="16" t="str">
        <f t="shared" si="243"/>
        <v/>
      </c>
      <c r="AB507" s="16" t="str">
        <f t="shared" si="244"/>
        <v/>
      </c>
      <c r="AC507" s="16" t="str">
        <f>IF(Y507="Incluir Cotización",#REF!,"")</f>
        <v/>
      </c>
      <c r="AD507" s="66" t="str">
        <f t="shared" si="245"/>
        <v/>
      </c>
      <c r="AE507" s="42" t="str">
        <f t="shared" si="246"/>
        <v/>
      </c>
      <c r="AF507" s="42" t="str">
        <f t="shared" si="247"/>
        <v/>
      </c>
      <c r="AG507" s="42" t="str">
        <f t="shared" si="248"/>
        <v/>
      </c>
      <c r="AH507" s="42" t="str">
        <f t="shared" si="249"/>
        <v/>
      </c>
      <c r="AI507" s="42" t="str">
        <f t="shared" si="250"/>
        <v/>
      </c>
      <c r="AJ507" s="65">
        <f t="shared" si="251"/>
        <v>0</v>
      </c>
      <c r="AK507" s="74"/>
      <c r="AL507" s="41">
        <f t="shared" si="264"/>
        <v>0</v>
      </c>
      <c r="AM507" s="39">
        <f t="shared" si="265"/>
        <v>0</v>
      </c>
      <c r="AN507" s="40">
        <f t="shared" si="266"/>
        <v>0</v>
      </c>
      <c r="AO507" s="134">
        <f t="shared" si="267"/>
        <v>0</v>
      </c>
      <c r="AP507" s="17"/>
      <c r="AQ507" s="129"/>
      <c r="AR507" s="130">
        <f t="shared" si="252"/>
        <v>0</v>
      </c>
      <c r="AS507" s="134">
        <f t="shared" si="253"/>
        <v>0</v>
      </c>
      <c r="AT507" s="131">
        <f>+IF($I$7="SI",'INPUTS Y LISTAS'!$B$31,0)</f>
        <v>0</v>
      </c>
      <c r="AU507" s="132"/>
      <c r="AV507" s="130">
        <f t="shared" si="254"/>
        <v>0</v>
      </c>
      <c r="AW507" s="134">
        <f t="shared" si="255"/>
        <v>0</v>
      </c>
      <c r="AX507" s="131">
        <f>+IF($I$7="SI",'INPUTS Y LISTAS'!$B$32,0)</f>
        <v>0</v>
      </c>
      <c r="AY507" s="132"/>
      <c r="AZ507" s="130">
        <f t="shared" si="256"/>
        <v>0</v>
      </c>
      <c r="BA507" s="134">
        <f t="shared" si="257"/>
        <v>0</v>
      </c>
      <c r="BB507" s="131">
        <f>+IF($I$7="SI",'INPUTS Y LISTAS'!$B$33,0)</f>
        <v>0</v>
      </c>
      <c r="BC507" s="132"/>
      <c r="BD507" s="130">
        <f t="shared" si="258"/>
        <v>0</v>
      </c>
      <c r="BE507" s="134">
        <f t="shared" si="259"/>
        <v>0</v>
      </c>
      <c r="BF507" s="136">
        <f t="shared" si="260"/>
        <v>0</v>
      </c>
    </row>
    <row r="508" spans="3:58" ht="15.75" outlineLevel="2" x14ac:dyDescent="0.2">
      <c r="C508" s="14">
        <f t="shared" si="261"/>
        <v>494</v>
      </c>
      <c r="D508" s="73"/>
      <c r="E508" s="69"/>
      <c r="F508" s="70"/>
      <c r="G508" s="71"/>
      <c r="H508" s="71"/>
      <c r="I508" s="71"/>
      <c r="J508" s="71"/>
      <c r="K508" s="72"/>
      <c r="L508" s="86"/>
      <c r="M508" s="15" t="str">
        <f>IF(G508="","",IF(L508="SI",G508*(1+'INPUTS Y LISTAS'!$B$15),'Modelo Estadistico'!G508))</f>
        <v/>
      </c>
      <c r="N508" s="15" t="str">
        <f>IF(H508="","",IF(L508="SI",H508*(1+'INPUTS Y LISTAS'!$B$15),'Modelo Estadistico'!H508))</f>
        <v/>
      </c>
      <c r="O508" s="15" t="str">
        <f>IF(I508="","",IF(L508="SI",I508*(1+'INPUTS Y LISTAS'!$B$15),'Modelo Estadistico'!I508))</f>
        <v/>
      </c>
      <c r="P508" s="15" t="str">
        <f>IF(J508="","",IF(L508="SI",J508*(1+'INPUTS Y LISTAS'!$B$15),'Modelo Estadistico'!J508))</f>
        <v/>
      </c>
      <c r="Q508" s="72"/>
      <c r="R508" s="29" t="str">
        <f t="shared" si="236"/>
        <v/>
      </c>
      <c r="S508" s="15" t="str">
        <f t="shared" si="237"/>
        <v/>
      </c>
      <c r="T508" s="15" t="str">
        <f t="shared" si="262"/>
        <v/>
      </c>
      <c r="U508" s="30" t="str">
        <f t="shared" si="263"/>
        <v/>
      </c>
      <c r="V508" s="28" t="str">
        <f t="shared" si="238"/>
        <v/>
      </c>
      <c r="W508" s="16" t="str">
        <f t="shared" si="239"/>
        <v/>
      </c>
      <c r="X508" s="16" t="str">
        <f t="shared" si="240"/>
        <v/>
      </c>
      <c r="Y508" s="16" t="str">
        <f t="shared" si="241"/>
        <v/>
      </c>
      <c r="Z508" s="28" t="str">
        <f t="shared" si="242"/>
        <v/>
      </c>
      <c r="AA508" s="16" t="str">
        <f t="shared" si="243"/>
        <v/>
      </c>
      <c r="AB508" s="16" t="str">
        <f t="shared" si="244"/>
        <v/>
      </c>
      <c r="AC508" s="16" t="str">
        <f>IF(Y508="Incluir Cotización",#REF!,"")</f>
        <v/>
      </c>
      <c r="AD508" s="66" t="str">
        <f t="shared" si="245"/>
        <v/>
      </c>
      <c r="AE508" s="42" t="str">
        <f t="shared" si="246"/>
        <v/>
      </c>
      <c r="AF508" s="42" t="str">
        <f t="shared" si="247"/>
        <v/>
      </c>
      <c r="AG508" s="42" t="str">
        <f t="shared" si="248"/>
        <v/>
      </c>
      <c r="AH508" s="42" t="str">
        <f t="shared" si="249"/>
        <v/>
      </c>
      <c r="AI508" s="42" t="str">
        <f t="shared" si="250"/>
        <v/>
      </c>
      <c r="AJ508" s="65">
        <f t="shared" si="251"/>
        <v>0</v>
      </c>
      <c r="AK508" s="74"/>
      <c r="AL508" s="41">
        <f t="shared" si="264"/>
        <v>0</v>
      </c>
      <c r="AM508" s="39">
        <f t="shared" si="265"/>
        <v>0</v>
      </c>
      <c r="AN508" s="40">
        <f t="shared" si="266"/>
        <v>0</v>
      </c>
      <c r="AO508" s="134">
        <f t="shared" si="267"/>
        <v>0</v>
      </c>
      <c r="AP508" s="17"/>
      <c r="AQ508" s="129"/>
      <c r="AR508" s="130">
        <f t="shared" si="252"/>
        <v>0</v>
      </c>
      <c r="AS508" s="134">
        <f t="shared" si="253"/>
        <v>0</v>
      </c>
      <c r="AT508" s="131">
        <f>+IF($I$7="SI",'INPUTS Y LISTAS'!$B$31,0)</f>
        <v>0</v>
      </c>
      <c r="AU508" s="132"/>
      <c r="AV508" s="130">
        <f t="shared" si="254"/>
        <v>0</v>
      </c>
      <c r="AW508" s="134">
        <f t="shared" si="255"/>
        <v>0</v>
      </c>
      <c r="AX508" s="131">
        <f>+IF($I$7="SI",'INPUTS Y LISTAS'!$B$32,0)</f>
        <v>0</v>
      </c>
      <c r="AY508" s="132"/>
      <c r="AZ508" s="130">
        <f t="shared" si="256"/>
        <v>0</v>
      </c>
      <c r="BA508" s="134">
        <f t="shared" si="257"/>
        <v>0</v>
      </c>
      <c r="BB508" s="131">
        <f>+IF($I$7="SI",'INPUTS Y LISTAS'!$B$33,0)</f>
        <v>0</v>
      </c>
      <c r="BC508" s="132"/>
      <c r="BD508" s="130">
        <f t="shared" si="258"/>
        <v>0</v>
      </c>
      <c r="BE508" s="134">
        <f t="shared" si="259"/>
        <v>0</v>
      </c>
      <c r="BF508" s="136">
        <f t="shared" si="260"/>
        <v>0</v>
      </c>
    </row>
    <row r="509" spans="3:58" ht="15.75" outlineLevel="2" x14ac:dyDescent="0.2">
      <c r="C509" s="14">
        <f t="shared" si="261"/>
        <v>495</v>
      </c>
      <c r="D509" s="73"/>
      <c r="E509" s="69"/>
      <c r="F509" s="70"/>
      <c r="G509" s="71"/>
      <c r="H509" s="71"/>
      <c r="I509" s="71"/>
      <c r="J509" s="71"/>
      <c r="K509" s="72"/>
      <c r="L509" s="86"/>
      <c r="M509" s="15" t="str">
        <f>IF(G509="","",IF(L509="SI",G509*(1+'INPUTS Y LISTAS'!$B$15),'Modelo Estadistico'!G509))</f>
        <v/>
      </c>
      <c r="N509" s="15" t="str">
        <f>IF(H509="","",IF(L509="SI",H509*(1+'INPUTS Y LISTAS'!$B$15),'Modelo Estadistico'!H509))</f>
        <v/>
      </c>
      <c r="O509" s="15" t="str">
        <f>IF(I509="","",IF(L509="SI",I509*(1+'INPUTS Y LISTAS'!$B$15),'Modelo Estadistico'!I509))</f>
        <v/>
      </c>
      <c r="P509" s="15" t="str">
        <f>IF(J509="","",IF(L509="SI",J509*(1+'INPUTS Y LISTAS'!$B$15),'Modelo Estadistico'!J509))</f>
        <v/>
      </c>
      <c r="Q509" s="72"/>
      <c r="R509" s="29" t="str">
        <f t="shared" si="236"/>
        <v/>
      </c>
      <c r="S509" s="15" t="str">
        <f t="shared" si="237"/>
        <v/>
      </c>
      <c r="T509" s="15" t="str">
        <f t="shared" si="262"/>
        <v/>
      </c>
      <c r="U509" s="30" t="str">
        <f t="shared" si="263"/>
        <v/>
      </c>
      <c r="V509" s="28" t="str">
        <f t="shared" si="238"/>
        <v/>
      </c>
      <c r="W509" s="16" t="str">
        <f t="shared" si="239"/>
        <v/>
      </c>
      <c r="X509" s="16" t="str">
        <f t="shared" si="240"/>
        <v/>
      </c>
      <c r="Y509" s="16" t="str">
        <f t="shared" si="241"/>
        <v/>
      </c>
      <c r="Z509" s="28" t="str">
        <f t="shared" si="242"/>
        <v/>
      </c>
      <c r="AA509" s="16" t="str">
        <f t="shared" si="243"/>
        <v/>
      </c>
      <c r="AB509" s="16" t="str">
        <f t="shared" si="244"/>
        <v/>
      </c>
      <c r="AC509" s="16" t="str">
        <f>IF(Y509="Incluir Cotización",#REF!,"")</f>
        <v/>
      </c>
      <c r="AD509" s="66" t="str">
        <f t="shared" si="245"/>
        <v/>
      </c>
      <c r="AE509" s="42" t="str">
        <f t="shared" si="246"/>
        <v/>
      </c>
      <c r="AF509" s="42" t="str">
        <f t="shared" si="247"/>
        <v/>
      </c>
      <c r="AG509" s="42" t="str">
        <f t="shared" si="248"/>
        <v/>
      </c>
      <c r="AH509" s="42" t="str">
        <f t="shared" si="249"/>
        <v/>
      </c>
      <c r="AI509" s="42" t="str">
        <f t="shared" si="250"/>
        <v/>
      </c>
      <c r="AJ509" s="65">
        <f t="shared" si="251"/>
        <v>0</v>
      </c>
      <c r="AK509" s="74"/>
      <c r="AL509" s="41">
        <f t="shared" si="264"/>
        <v>0</v>
      </c>
      <c r="AM509" s="39">
        <f t="shared" si="265"/>
        <v>0</v>
      </c>
      <c r="AN509" s="40">
        <f t="shared" si="266"/>
        <v>0</v>
      </c>
      <c r="AO509" s="134">
        <f t="shared" si="267"/>
        <v>0</v>
      </c>
      <c r="AP509" s="17"/>
      <c r="AQ509" s="129"/>
      <c r="AR509" s="130">
        <f t="shared" si="252"/>
        <v>0</v>
      </c>
      <c r="AS509" s="134">
        <f t="shared" si="253"/>
        <v>0</v>
      </c>
      <c r="AT509" s="131">
        <f>+IF($I$7="SI",'INPUTS Y LISTAS'!$B$31,0)</f>
        <v>0</v>
      </c>
      <c r="AU509" s="132"/>
      <c r="AV509" s="130">
        <f t="shared" si="254"/>
        <v>0</v>
      </c>
      <c r="AW509" s="134">
        <f t="shared" si="255"/>
        <v>0</v>
      </c>
      <c r="AX509" s="131">
        <f>+IF($I$7="SI",'INPUTS Y LISTAS'!$B$32,0)</f>
        <v>0</v>
      </c>
      <c r="AY509" s="132"/>
      <c r="AZ509" s="130">
        <f t="shared" si="256"/>
        <v>0</v>
      </c>
      <c r="BA509" s="134">
        <f t="shared" si="257"/>
        <v>0</v>
      </c>
      <c r="BB509" s="131">
        <f>+IF($I$7="SI",'INPUTS Y LISTAS'!$B$33,0)</f>
        <v>0</v>
      </c>
      <c r="BC509" s="132"/>
      <c r="BD509" s="130">
        <f t="shared" si="258"/>
        <v>0</v>
      </c>
      <c r="BE509" s="134">
        <f t="shared" si="259"/>
        <v>0</v>
      </c>
      <c r="BF509" s="136">
        <f t="shared" si="260"/>
        <v>0</v>
      </c>
    </row>
    <row r="510" spans="3:58" ht="15.75" outlineLevel="2" x14ac:dyDescent="0.2">
      <c r="C510" s="14">
        <f t="shared" si="261"/>
        <v>496</v>
      </c>
      <c r="D510" s="73"/>
      <c r="E510" s="69"/>
      <c r="F510" s="70"/>
      <c r="G510" s="71"/>
      <c r="H510" s="71"/>
      <c r="I510" s="71"/>
      <c r="J510" s="71"/>
      <c r="K510" s="72"/>
      <c r="L510" s="86"/>
      <c r="M510" s="15" t="str">
        <f>IF(G510="","",IF(L510="SI",G510*(1+'INPUTS Y LISTAS'!$B$15),'Modelo Estadistico'!G510))</f>
        <v/>
      </c>
      <c r="N510" s="15" t="str">
        <f>IF(H510="","",IF(L510="SI",H510*(1+'INPUTS Y LISTAS'!$B$15),'Modelo Estadistico'!H510))</f>
        <v/>
      </c>
      <c r="O510" s="15" t="str">
        <f>IF(I510="","",IF(L510="SI",I510*(1+'INPUTS Y LISTAS'!$B$15),'Modelo Estadistico'!I510))</f>
        <v/>
      </c>
      <c r="P510" s="15" t="str">
        <f>IF(J510="","",IF(L510="SI",J510*(1+'INPUTS Y LISTAS'!$B$15),'Modelo Estadistico'!J510))</f>
        <v/>
      </c>
      <c r="Q510" s="72"/>
      <c r="R510" s="29" t="str">
        <f t="shared" si="236"/>
        <v/>
      </c>
      <c r="S510" s="15" t="str">
        <f t="shared" si="237"/>
        <v/>
      </c>
      <c r="T510" s="15" t="str">
        <f t="shared" si="262"/>
        <v/>
      </c>
      <c r="U510" s="30" t="str">
        <f t="shared" si="263"/>
        <v/>
      </c>
      <c r="V510" s="28" t="str">
        <f t="shared" si="238"/>
        <v/>
      </c>
      <c r="W510" s="16" t="str">
        <f t="shared" si="239"/>
        <v/>
      </c>
      <c r="X510" s="16" t="str">
        <f t="shared" si="240"/>
        <v/>
      </c>
      <c r="Y510" s="16" t="str">
        <f t="shared" si="241"/>
        <v/>
      </c>
      <c r="Z510" s="28" t="str">
        <f t="shared" si="242"/>
        <v/>
      </c>
      <c r="AA510" s="16" t="str">
        <f t="shared" si="243"/>
        <v/>
      </c>
      <c r="AB510" s="16" t="str">
        <f t="shared" si="244"/>
        <v/>
      </c>
      <c r="AC510" s="16" t="str">
        <f>IF(Y510="Incluir Cotización",#REF!,"")</f>
        <v/>
      </c>
      <c r="AD510" s="66" t="str">
        <f t="shared" si="245"/>
        <v/>
      </c>
      <c r="AE510" s="42" t="str">
        <f t="shared" si="246"/>
        <v/>
      </c>
      <c r="AF510" s="42" t="str">
        <f t="shared" si="247"/>
        <v/>
      </c>
      <c r="AG510" s="42" t="str">
        <f t="shared" si="248"/>
        <v/>
      </c>
      <c r="AH510" s="42" t="str">
        <f t="shared" si="249"/>
        <v/>
      </c>
      <c r="AI510" s="42" t="str">
        <f t="shared" si="250"/>
        <v/>
      </c>
      <c r="AJ510" s="65">
        <f t="shared" si="251"/>
        <v>0</v>
      </c>
      <c r="AK510" s="74"/>
      <c r="AL510" s="41">
        <f t="shared" si="264"/>
        <v>0</v>
      </c>
      <c r="AM510" s="39">
        <f t="shared" si="265"/>
        <v>0</v>
      </c>
      <c r="AN510" s="40">
        <f t="shared" si="266"/>
        <v>0</v>
      </c>
      <c r="AO510" s="134">
        <f t="shared" si="267"/>
        <v>0</v>
      </c>
      <c r="AP510" s="17"/>
      <c r="AQ510" s="129"/>
      <c r="AR510" s="130">
        <f t="shared" si="252"/>
        <v>0</v>
      </c>
      <c r="AS510" s="134">
        <f t="shared" si="253"/>
        <v>0</v>
      </c>
      <c r="AT510" s="131">
        <f>+IF($I$7="SI",'INPUTS Y LISTAS'!$B$31,0)</f>
        <v>0</v>
      </c>
      <c r="AU510" s="132"/>
      <c r="AV510" s="130">
        <f t="shared" si="254"/>
        <v>0</v>
      </c>
      <c r="AW510" s="134">
        <f t="shared" si="255"/>
        <v>0</v>
      </c>
      <c r="AX510" s="131">
        <f>+IF($I$7="SI",'INPUTS Y LISTAS'!$B$32,0)</f>
        <v>0</v>
      </c>
      <c r="AY510" s="132"/>
      <c r="AZ510" s="130">
        <f t="shared" si="256"/>
        <v>0</v>
      </c>
      <c r="BA510" s="134">
        <f t="shared" si="257"/>
        <v>0</v>
      </c>
      <c r="BB510" s="131">
        <f>+IF($I$7="SI",'INPUTS Y LISTAS'!$B$33,0)</f>
        <v>0</v>
      </c>
      <c r="BC510" s="132"/>
      <c r="BD510" s="130">
        <f t="shared" si="258"/>
        <v>0</v>
      </c>
      <c r="BE510" s="134">
        <f t="shared" si="259"/>
        <v>0</v>
      </c>
      <c r="BF510" s="136">
        <f t="shared" si="260"/>
        <v>0</v>
      </c>
    </row>
    <row r="511" spans="3:58" ht="15.75" outlineLevel="2" x14ac:dyDescent="0.2">
      <c r="C511" s="14">
        <f t="shared" si="261"/>
        <v>497</v>
      </c>
      <c r="D511" s="73"/>
      <c r="E511" s="69"/>
      <c r="F511" s="70"/>
      <c r="G511" s="71"/>
      <c r="H511" s="71"/>
      <c r="I511" s="71"/>
      <c r="J511" s="71"/>
      <c r="K511" s="72"/>
      <c r="L511" s="86"/>
      <c r="M511" s="15" t="str">
        <f>IF(G511="","",IF(L511="SI",G511*(1+'INPUTS Y LISTAS'!$B$15),'Modelo Estadistico'!G511))</f>
        <v/>
      </c>
      <c r="N511" s="15" t="str">
        <f>IF(H511="","",IF(L511="SI",H511*(1+'INPUTS Y LISTAS'!$B$15),'Modelo Estadistico'!H511))</f>
        <v/>
      </c>
      <c r="O511" s="15" t="str">
        <f>IF(I511="","",IF(L511="SI",I511*(1+'INPUTS Y LISTAS'!$B$15),'Modelo Estadistico'!I511))</f>
        <v/>
      </c>
      <c r="P511" s="15" t="str">
        <f>IF(J511="","",IF(L511="SI",J511*(1+'INPUTS Y LISTAS'!$B$15),'Modelo Estadistico'!J511))</f>
        <v/>
      </c>
      <c r="Q511" s="72"/>
      <c r="R511" s="29" t="str">
        <f t="shared" si="236"/>
        <v/>
      </c>
      <c r="S511" s="15" t="str">
        <f t="shared" si="237"/>
        <v/>
      </c>
      <c r="T511" s="15" t="str">
        <f t="shared" si="262"/>
        <v/>
      </c>
      <c r="U511" s="30" t="str">
        <f t="shared" si="263"/>
        <v/>
      </c>
      <c r="V511" s="28" t="str">
        <f t="shared" si="238"/>
        <v/>
      </c>
      <c r="W511" s="16" t="str">
        <f t="shared" si="239"/>
        <v/>
      </c>
      <c r="X511" s="16" t="str">
        <f t="shared" si="240"/>
        <v/>
      </c>
      <c r="Y511" s="16" t="str">
        <f t="shared" si="241"/>
        <v/>
      </c>
      <c r="Z511" s="28" t="str">
        <f t="shared" si="242"/>
        <v/>
      </c>
      <c r="AA511" s="16" t="str">
        <f t="shared" si="243"/>
        <v/>
      </c>
      <c r="AB511" s="16" t="str">
        <f t="shared" si="244"/>
        <v/>
      </c>
      <c r="AC511" s="16" t="str">
        <f>IF(Y511="Incluir Cotización",#REF!,"")</f>
        <v/>
      </c>
      <c r="AD511" s="66" t="str">
        <f t="shared" si="245"/>
        <v/>
      </c>
      <c r="AE511" s="42" t="str">
        <f t="shared" si="246"/>
        <v/>
      </c>
      <c r="AF511" s="42" t="str">
        <f t="shared" si="247"/>
        <v/>
      </c>
      <c r="AG511" s="42" t="str">
        <f t="shared" si="248"/>
        <v/>
      </c>
      <c r="AH511" s="42" t="str">
        <f t="shared" si="249"/>
        <v/>
      </c>
      <c r="AI511" s="42" t="str">
        <f t="shared" si="250"/>
        <v/>
      </c>
      <c r="AJ511" s="65">
        <f t="shared" si="251"/>
        <v>0</v>
      </c>
      <c r="AK511" s="74"/>
      <c r="AL511" s="41">
        <f t="shared" si="264"/>
        <v>0</v>
      </c>
      <c r="AM511" s="39">
        <f t="shared" si="265"/>
        <v>0</v>
      </c>
      <c r="AN511" s="40">
        <f t="shared" si="266"/>
        <v>0</v>
      </c>
      <c r="AO511" s="134">
        <f t="shared" si="267"/>
        <v>0</v>
      </c>
      <c r="AP511" s="17"/>
      <c r="AQ511" s="129"/>
      <c r="AR511" s="130">
        <f t="shared" si="252"/>
        <v>0</v>
      </c>
      <c r="AS511" s="134">
        <f t="shared" si="253"/>
        <v>0</v>
      </c>
      <c r="AT511" s="131">
        <f>+IF($I$7="SI",'INPUTS Y LISTAS'!$B$31,0)</f>
        <v>0</v>
      </c>
      <c r="AU511" s="132"/>
      <c r="AV511" s="130">
        <f t="shared" si="254"/>
        <v>0</v>
      </c>
      <c r="AW511" s="134">
        <f t="shared" si="255"/>
        <v>0</v>
      </c>
      <c r="AX511" s="131">
        <f>+IF($I$7="SI",'INPUTS Y LISTAS'!$B$32,0)</f>
        <v>0</v>
      </c>
      <c r="AY511" s="132"/>
      <c r="AZ511" s="130">
        <f t="shared" si="256"/>
        <v>0</v>
      </c>
      <c r="BA511" s="134">
        <f t="shared" si="257"/>
        <v>0</v>
      </c>
      <c r="BB511" s="131">
        <f>+IF($I$7="SI",'INPUTS Y LISTAS'!$B$33,0)</f>
        <v>0</v>
      </c>
      <c r="BC511" s="132"/>
      <c r="BD511" s="130">
        <f t="shared" si="258"/>
        <v>0</v>
      </c>
      <c r="BE511" s="134">
        <f t="shared" si="259"/>
        <v>0</v>
      </c>
      <c r="BF511" s="136">
        <f t="shared" si="260"/>
        <v>0</v>
      </c>
    </row>
    <row r="512" spans="3:58" ht="15.75" outlineLevel="2" x14ac:dyDescent="0.2">
      <c r="C512" s="14">
        <f t="shared" si="261"/>
        <v>498</v>
      </c>
      <c r="D512" s="73"/>
      <c r="E512" s="69"/>
      <c r="F512" s="70"/>
      <c r="G512" s="71"/>
      <c r="H512" s="71"/>
      <c r="I512" s="71"/>
      <c r="J512" s="71"/>
      <c r="K512" s="72"/>
      <c r="L512" s="86"/>
      <c r="M512" s="15" t="str">
        <f>IF(G512="","",IF(L512="SI",G512*(1+'INPUTS Y LISTAS'!$B$15),'Modelo Estadistico'!G512))</f>
        <v/>
      </c>
      <c r="N512" s="15" t="str">
        <f>IF(H512="","",IF(L512="SI",H512*(1+'INPUTS Y LISTAS'!$B$15),'Modelo Estadistico'!H512))</f>
        <v/>
      </c>
      <c r="O512" s="15" t="str">
        <f>IF(I512="","",IF(L512="SI",I512*(1+'INPUTS Y LISTAS'!$B$15),'Modelo Estadistico'!I512))</f>
        <v/>
      </c>
      <c r="P512" s="15" t="str">
        <f>IF(J512="","",IF(L512="SI",J512*(1+'INPUTS Y LISTAS'!$B$15),'Modelo Estadistico'!J512))</f>
        <v/>
      </c>
      <c r="Q512" s="72"/>
      <c r="R512" s="29" t="str">
        <f t="shared" si="236"/>
        <v/>
      </c>
      <c r="S512" s="15" t="str">
        <f t="shared" si="237"/>
        <v/>
      </c>
      <c r="T512" s="15" t="str">
        <f t="shared" si="262"/>
        <v/>
      </c>
      <c r="U512" s="30" t="str">
        <f t="shared" si="263"/>
        <v/>
      </c>
      <c r="V512" s="28" t="str">
        <f t="shared" si="238"/>
        <v/>
      </c>
      <c r="W512" s="16" t="str">
        <f t="shared" si="239"/>
        <v/>
      </c>
      <c r="X512" s="16" t="str">
        <f t="shared" si="240"/>
        <v/>
      </c>
      <c r="Y512" s="16" t="str">
        <f t="shared" si="241"/>
        <v/>
      </c>
      <c r="Z512" s="28" t="str">
        <f t="shared" si="242"/>
        <v/>
      </c>
      <c r="AA512" s="16" t="str">
        <f t="shared" si="243"/>
        <v/>
      </c>
      <c r="AB512" s="16" t="str">
        <f t="shared" si="244"/>
        <v/>
      </c>
      <c r="AC512" s="16" t="str">
        <f>IF(Y512="Incluir Cotización",#REF!,"")</f>
        <v/>
      </c>
      <c r="AD512" s="66" t="str">
        <f t="shared" si="245"/>
        <v/>
      </c>
      <c r="AE512" s="42" t="str">
        <f t="shared" si="246"/>
        <v/>
      </c>
      <c r="AF512" s="42" t="str">
        <f t="shared" si="247"/>
        <v/>
      </c>
      <c r="AG512" s="42" t="str">
        <f t="shared" si="248"/>
        <v/>
      </c>
      <c r="AH512" s="42" t="str">
        <f t="shared" si="249"/>
        <v/>
      </c>
      <c r="AI512" s="42" t="str">
        <f t="shared" si="250"/>
        <v/>
      </c>
      <c r="AJ512" s="65">
        <f t="shared" si="251"/>
        <v>0</v>
      </c>
      <c r="AK512" s="74"/>
      <c r="AL512" s="41">
        <f t="shared" si="264"/>
        <v>0</v>
      </c>
      <c r="AM512" s="39">
        <f t="shared" si="265"/>
        <v>0</v>
      </c>
      <c r="AN512" s="40">
        <f t="shared" si="266"/>
        <v>0</v>
      </c>
      <c r="AO512" s="134">
        <f t="shared" si="267"/>
        <v>0</v>
      </c>
      <c r="AP512" s="17"/>
      <c r="AQ512" s="129"/>
      <c r="AR512" s="130">
        <f t="shared" si="252"/>
        <v>0</v>
      </c>
      <c r="AS512" s="134">
        <f t="shared" si="253"/>
        <v>0</v>
      </c>
      <c r="AT512" s="131">
        <f>+IF($I$7="SI",'INPUTS Y LISTAS'!$B$31,0)</f>
        <v>0</v>
      </c>
      <c r="AU512" s="132"/>
      <c r="AV512" s="130">
        <f t="shared" si="254"/>
        <v>0</v>
      </c>
      <c r="AW512" s="134">
        <f t="shared" si="255"/>
        <v>0</v>
      </c>
      <c r="AX512" s="131">
        <f>+IF($I$7="SI",'INPUTS Y LISTAS'!$B$32,0)</f>
        <v>0</v>
      </c>
      <c r="AY512" s="132"/>
      <c r="AZ512" s="130">
        <f t="shared" si="256"/>
        <v>0</v>
      </c>
      <c r="BA512" s="134">
        <f t="shared" si="257"/>
        <v>0</v>
      </c>
      <c r="BB512" s="131">
        <f>+IF($I$7="SI",'INPUTS Y LISTAS'!$B$33,0)</f>
        <v>0</v>
      </c>
      <c r="BC512" s="132"/>
      <c r="BD512" s="130">
        <f t="shared" si="258"/>
        <v>0</v>
      </c>
      <c r="BE512" s="134">
        <f t="shared" si="259"/>
        <v>0</v>
      </c>
      <c r="BF512" s="136">
        <f t="shared" si="260"/>
        <v>0</v>
      </c>
    </row>
    <row r="513" spans="3:58" ht="15.75" outlineLevel="2" x14ac:dyDescent="0.2">
      <c r="C513" s="14">
        <f t="shared" si="261"/>
        <v>499</v>
      </c>
      <c r="D513" s="73"/>
      <c r="E513" s="69"/>
      <c r="F513" s="70"/>
      <c r="G513" s="71"/>
      <c r="H513" s="71"/>
      <c r="I513" s="71"/>
      <c r="J513" s="71"/>
      <c r="K513" s="72"/>
      <c r="L513" s="86"/>
      <c r="M513" s="15" t="str">
        <f>IF(G513="","",IF(L513="SI",G513*(1+'INPUTS Y LISTAS'!$B$15),'Modelo Estadistico'!G513))</f>
        <v/>
      </c>
      <c r="N513" s="15" t="str">
        <f>IF(H513="","",IF(L513="SI",H513*(1+'INPUTS Y LISTAS'!$B$15),'Modelo Estadistico'!H513))</f>
        <v/>
      </c>
      <c r="O513" s="15" t="str">
        <f>IF(I513="","",IF(L513="SI",I513*(1+'INPUTS Y LISTAS'!$B$15),'Modelo Estadistico'!I513))</f>
        <v/>
      </c>
      <c r="P513" s="15" t="str">
        <f>IF(J513="","",IF(L513="SI",J513*(1+'INPUTS Y LISTAS'!$B$15),'Modelo Estadistico'!J513))</f>
        <v/>
      </c>
      <c r="Q513" s="72"/>
      <c r="R513" s="29" t="str">
        <f t="shared" si="236"/>
        <v/>
      </c>
      <c r="S513" s="15" t="str">
        <f t="shared" si="237"/>
        <v/>
      </c>
      <c r="T513" s="15" t="str">
        <f t="shared" si="262"/>
        <v/>
      </c>
      <c r="U513" s="30" t="str">
        <f t="shared" si="263"/>
        <v/>
      </c>
      <c r="V513" s="28" t="str">
        <f t="shared" si="238"/>
        <v/>
      </c>
      <c r="W513" s="16" t="str">
        <f t="shared" si="239"/>
        <v/>
      </c>
      <c r="X513" s="16" t="str">
        <f t="shared" si="240"/>
        <v/>
      </c>
      <c r="Y513" s="16" t="str">
        <f t="shared" si="241"/>
        <v/>
      </c>
      <c r="Z513" s="28" t="str">
        <f t="shared" si="242"/>
        <v/>
      </c>
      <c r="AA513" s="16" t="str">
        <f t="shared" si="243"/>
        <v/>
      </c>
      <c r="AB513" s="16" t="str">
        <f t="shared" si="244"/>
        <v/>
      </c>
      <c r="AC513" s="16" t="str">
        <f>IF(Y513="Incluir Cotización",#REF!,"")</f>
        <v/>
      </c>
      <c r="AD513" s="66" t="str">
        <f t="shared" si="245"/>
        <v/>
      </c>
      <c r="AE513" s="42" t="str">
        <f t="shared" si="246"/>
        <v/>
      </c>
      <c r="AF513" s="42" t="str">
        <f t="shared" si="247"/>
        <v/>
      </c>
      <c r="AG513" s="42" t="str">
        <f t="shared" si="248"/>
        <v/>
      </c>
      <c r="AH513" s="42" t="str">
        <f t="shared" si="249"/>
        <v/>
      </c>
      <c r="AI513" s="42" t="str">
        <f t="shared" si="250"/>
        <v/>
      </c>
      <c r="AJ513" s="65">
        <f t="shared" si="251"/>
        <v>0</v>
      </c>
      <c r="AK513" s="74"/>
      <c r="AL513" s="41">
        <f t="shared" si="264"/>
        <v>0</v>
      </c>
      <c r="AM513" s="39">
        <f t="shared" si="265"/>
        <v>0</v>
      </c>
      <c r="AN513" s="40">
        <f t="shared" si="266"/>
        <v>0</v>
      </c>
      <c r="AO513" s="134">
        <f t="shared" si="267"/>
        <v>0</v>
      </c>
      <c r="AP513" s="17"/>
      <c r="AQ513" s="129"/>
      <c r="AR513" s="130">
        <f t="shared" si="252"/>
        <v>0</v>
      </c>
      <c r="AS513" s="134">
        <f t="shared" si="253"/>
        <v>0</v>
      </c>
      <c r="AT513" s="131">
        <f>+IF($I$7="SI",'INPUTS Y LISTAS'!$B$31,0)</f>
        <v>0</v>
      </c>
      <c r="AU513" s="132"/>
      <c r="AV513" s="130">
        <f t="shared" si="254"/>
        <v>0</v>
      </c>
      <c r="AW513" s="134">
        <f t="shared" si="255"/>
        <v>0</v>
      </c>
      <c r="AX513" s="131">
        <f>+IF($I$7="SI",'INPUTS Y LISTAS'!$B$32,0)</f>
        <v>0</v>
      </c>
      <c r="AY513" s="132"/>
      <c r="AZ513" s="130">
        <f t="shared" si="256"/>
        <v>0</v>
      </c>
      <c r="BA513" s="134">
        <f t="shared" si="257"/>
        <v>0</v>
      </c>
      <c r="BB513" s="131">
        <f>+IF($I$7="SI",'INPUTS Y LISTAS'!$B$33,0)</f>
        <v>0</v>
      </c>
      <c r="BC513" s="132"/>
      <c r="BD513" s="130">
        <f t="shared" si="258"/>
        <v>0</v>
      </c>
      <c r="BE513" s="134">
        <f t="shared" si="259"/>
        <v>0</v>
      </c>
      <c r="BF513" s="136">
        <f t="shared" si="260"/>
        <v>0</v>
      </c>
    </row>
    <row r="514" spans="3:58" ht="15.75" outlineLevel="2" x14ac:dyDescent="0.2">
      <c r="C514" s="14">
        <f t="shared" si="261"/>
        <v>500</v>
      </c>
      <c r="D514" s="73"/>
      <c r="E514" s="69"/>
      <c r="F514" s="70"/>
      <c r="G514" s="71"/>
      <c r="H514" s="71"/>
      <c r="I514" s="71"/>
      <c r="J514" s="71"/>
      <c r="K514" s="72"/>
      <c r="L514" s="86"/>
      <c r="M514" s="15" t="str">
        <f>IF(G514="","",IF(L514="SI",G514*(1+'INPUTS Y LISTAS'!$B$15),'Modelo Estadistico'!G514))</f>
        <v/>
      </c>
      <c r="N514" s="15" t="str">
        <f>IF(H514="","",IF(L514="SI",H514*(1+'INPUTS Y LISTAS'!$B$15),'Modelo Estadistico'!H514))</f>
        <v/>
      </c>
      <c r="O514" s="15" t="str">
        <f>IF(I514="","",IF(L514="SI",I514*(1+'INPUTS Y LISTAS'!$B$15),'Modelo Estadistico'!I514))</f>
        <v/>
      </c>
      <c r="P514" s="15" t="str">
        <f>IF(J514="","",IF(L514="SI",J514*(1+'INPUTS Y LISTAS'!$B$15),'Modelo Estadistico'!J514))</f>
        <v/>
      </c>
      <c r="Q514" s="72"/>
      <c r="R514" s="29" t="str">
        <f t="shared" si="236"/>
        <v/>
      </c>
      <c r="S514" s="15" t="str">
        <f t="shared" si="237"/>
        <v/>
      </c>
      <c r="T514" s="15" t="str">
        <f t="shared" si="262"/>
        <v/>
      </c>
      <c r="U514" s="30" t="str">
        <f t="shared" si="263"/>
        <v/>
      </c>
      <c r="V514" s="28" t="str">
        <f t="shared" si="238"/>
        <v/>
      </c>
      <c r="W514" s="16" t="str">
        <f t="shared" si="239"/>
        <v/>
      </c>
      <c r="X514" s="16" t="str">
        <f t="shared" si="240"/>
        <v/>
      </c>
      <c r="Y514" s="16" t="str">
        <f t="shared" si="241"/>
        <v/>
      </c>
      <c r="Z514" s="28" t="str">
        <f t="shared" si="242"/>
        <v/>
      </c>
      <c r="AA514" s="16" t="str">
        <f t="shared" si="243"/>
        <v/>
      </c>
      <c r="AB514" s="16" t="str">
        <f t="shared" si="244"/>
        <v/>
      </c>
      <c r="AC514" s="16" t="str">
        <f>IF(Y514="Incluir Cotización",#REF!,"")</f>
        <v/>
      </c>
      <c r="AD514" s="66" t="str">
        <f t="shared" si="245"/>
        <v/>
      </c>
      <c r="AE514" s="42" t="str">
        <f t="shared" si="246"/>
        <v/>
      </c>
      <c r="AF514" s="42" t="str">
        <f t="shared" si="247"/>
        <v/>
      </c>
      <c r="AG514" s="42" t="str">
        <f t="shared" si="248"/>
        <v/>
      </c>
      <c r="AH514" s="42" t="str">
        <f t="shared" si="249"/>
        <v/>
      </c>
      <c r="AI514" s="42" t="str">
        <f t="shared" si="250"/>
        <v/>
      </c>
      <c r="AJ514" s="65">
        <f t="shared" si="251"/>
        <v>0</v>
      </c>
      <c r="AK514" s="74"/>
      <c r="AL514" s="41">
        <f t="shared" si="264"/>
        <v>0</v>
      </c>
      <c r="AM514" s="39">
        <f t="shared" si="265"/>
        <v>0</v>
      </c>
      <c r="AN514" s="40">
        <f t="shared" si="266"/>
        <v>0</v>
      </c>
      <c r="AO514" s="134">
        <f t="shared" si="267"/>
        <v>0</v>
      </c>
      <c r="AP514" s="17"/>
      <c r="AQ514" s="129"/>
      <c r="AR514" s="130">
        <f t="shared" si="252"/>
        <v>0</v>
      </c>
      <c r="AS514" s="134">
        <f t="shared" si="253"/>
        <v>0</v>
      </c>
      <c r="AT514" s="131">
        <f>+IF($I$7="SI",'INPUTS Y LISTAS'!$B$31,0)</f>
        <v>0</v>
      </c>
      <c r="AU514" s="132"/>
      <c r="AV514" s="130">
        <f t="shared" si="254"/>
        <v>0</v>
      </c>
      <c r="AW514" s="134">
        <f t="shared" si="255"/>
        <v>0</v>
      </c>
      <c r="AX514" s="131">
        <f>+IF($I$7="SI",'INPUTS Y LISTAS'!$B$32,0)</f>
        <v>0</v>
      </c>
      <c r="AY514" s="132"/>
      <c r="AZ514" s="130">
        <f t="shared" si="256"/>
        <v>0</v>
      </c>
      <c r="BA514" s="134">
        <f t="shared" si="257"/>
        <v>0</v>
      </c>
      <c r="BB514" s="131">
        <f>+IF($I$7="SI",'INPUTS Y LISTAS'!$B$33,0)</f>
        <v>0</v>
      </c>
      <c r="BC514" s="132"/>
      <c r="BD514" s="130">
        <f t="shared" si="258"/>
        <v>0</v>
      </c>
      <c r="BE514" s="134">
        <f t="shared" si="259"/>
        <v>0</v>
      </c>
      <c r="BF514" s="136">
        <f t="shared" si="260"/>
        <v>0</v>
      </c>
    </row>
    <row r="515" spans="3:58" ht="15.75" outlineLevel="2" x14ac:dyDescent="0.2">
      <c r="C515" s="14">
        <f t="shared" si="261"/>
        <v>501</v>
      </c>
      <c r="D515" s="73"/>
      <c r="E515" s="69"/>
      <c r="F515" s="70"/>
      <c r="G515" s="71"/>
      <c r="H515" s="71"/>
      <c r="I515" s="71"/>
      <c r="J515" s="71"/>
      <c r="K515" s="72"/>
      <c r="L515" s="86"/>
      <c r="M515" s="15" t="str">
        <f>IF(G515="","",IF(L515="SI",G515*(1+'INPUTS Y LISTAS'!$B$15),'Modelo Estadistico'!G515))</f>
        <v/>
      </c>
      <c r="N515" s="15" t="str">
        <f>IF(H515="","",IF(L515="SI",H515*(1+'INPUTS Y LISTAS'!$B$15),'Modelo Estadistico'!H515))</f>
        <v/>
      </c>
      <c r="O515" s="15" t="str">
        <f>IF(I515="","",IF(L515="SI",I515*(1+'INPUTS Y LISTAS'!$B$15),'Modelo Estadistico'!I515))</f>
        <v/>
      </c>
      <c r="P515" s="15" t="str">
        <f>IF(J515="","",IF(L515="SI",J515*(1+'INPUTS Y LISTAS'!$B$15),'Modelo Estadistico'!J515))</f>
        <v/>
      </c>
      <c r="Q515" s="72"/>
      <c r="R515" s="29" t="str">
        <f t="shared" si="236"/>
        <v/>
      </c>
      <c r="S515" s="15" t="str">
        <f t="shared" si="237"/>
        <v/>
      </c>
      <c r="T515" s="15" t="str">
        <f t="shared" si="262"/>
        <v/>
      </c>
      <c r="U515" s="30" t="str">
        <f t="shared" si="263"/>
        <v/>
      </c>
      <c r="V515" s="28" t="str">
        <f t="shared" si="238"/>
        <v/>
      </c>
      <c r="W515" s="16" t="str">
        <f t="shared" si="239"/>
        <v/>
      </c>
      <c r="X515" s="16" t="str">
        <f t="shared" si="240"/>
        <v/>
      </c>
      <c r="Y515" s="16" t="str">
        <f t="shared" si="241"/>
        <v/>
      </c>
      <c r="Z515" s="28" t="str">
        <f t="shared" si="242"/>
        <v/>
      </c>
      <c r="AA515" s="16" t="str">
        <f t="shared" si="243"/>
        <v/>
      </c>
      <c r="AB515" s="16" t="str">
        <f t="shared" si="244"/>
        <v/>
      </c>
      <c r="AC515" s="16" t="str">
        <f>IF(Y515="Incluir Cotización",#REF!,"")</f>
        <v/>
      </c>
      <c r="AD515" s="66" t="str">
        <f t="shared" si="245"/>
        <v/>
      </c>
      <c r="AE515" s="42" t="str">
        <f t="shared" si="246"/>
        <v/>
      </c>
      <c r="AF515" s="42" t="str">
        <f t="shared" si="247"/>
        <v/>
      </c>
      <c r="AG515" s="42" t="str">
        <f t="shared" si="248"/>
        <v/>
      </c>
      <c r="AH515" s="42" t="str">
        <f t="shared" si="249"/>
        <v/>
      </c>
      <c r="AI515" s="42" t="str">
        <f t="shared" si="250"/>
        <v/>
      </c>
      <c r="AJ515" s="65">
        <f t="shared" si="251"/>
        <v>0</v>
      </c>
      <c r="AK515" s="74"/>
      <c r="AL515" s="41">
        <f t="shared" si="264"/>
        <v>0</v>
      </c>
      <c r="AM515" s="39">
        <f t="shared" si="265"/>
        <v>0</v>
      </c>
      <c r="AN515" s="40">
        <f t="shared" si="266"/>
        <v>0</v>
      </c>
      <c r="AO515" s="134">
        <f t="shared" si="267"/>
        <v>0</v>
      </c>
      <c r="AP515" s="17"/>
      <c r="AQ515" s="129"/>
      <c r="AR515" s="130">
        <f t="shared" si="252"/>
        <v>0</v>
      </c>
      <c r="AS515" s="134">
        <f t="shared" si="253"/>
        <v>0</v>
      </c>
      <c r="AT515" s="131">
        <f>+IF($I$7="SI",'INPUTS Y LISTAS'!$B$31,0)</f>
        <v>0</v>
      </c>
      <c r="AU515" s="132"/>
      <c r="AV515" s="130">
        <f t="shared" si="254"/>
        <v>0</v>
      </c>
      <c r="AW515" s="134">
        <f t="shared" si="255"/>
        <v>0</v>
      </c>
      <c r="AX515" s="131">
        <f>+IF($I$7="SI",'INPUTS Y LISTAS'!$B$32,0)</f>
        <v>0</v>
      </c>
      <c r="AY515" s="132"/>
      <c r="AZ515" s="130">
        <f t="shared" si="256"/>
        <v>0</v>
      </c>
      <c r="BA515" s="134">
        <f t="shared" si="257"/>
        <v>0</v>
      </c>
      <c r="BB515" s="131">
        <f>+IF($I$7="SI",'INPUTS Y LISTAS'!$B$33,0)</f>
        <v>0</v>
      </c>
      <c r="BC515" s="132"/>
      <c r="BD515" s="130">
        <f t="shared" si="258"/>
        <v>0</v>
      </c>
      <c r="BE515" s="134">
        <f t="shared" si="259"/>
        <v>0</v>
      </c>
      <c r="BF515" s="136">
        <f t="shared" si="260"/>
        <v>0</v>
      </c>
    </row>
    <row r="516" spans="3:58" ht="15.75" outlineLevel="2" x14ac:dyDescent="0.2">
      <c r="C516" s="14">
        <f t="shared" si="261"/>
        <v>502</v>
      </c>
      <c r="D516" s="73"/>
      <c r="E516" s="69"/>
      <c r="F516" s="70"/>
      <c r="G516" s="71"/>
      <c r="H516" s="71"/>
      <c r="I516" s="71"/>
      <c r="J516" s="71"/>
      <c r="K516" s="72"/>
      <c r="L516" s="86"/>
      <c r="M516" s="15" t="str">
        <f>IF(G516="","",IF(L516="SI",G516*(1+'INPUTS Y LISTAS'!$B$15),'Modelo Estadistico'!G516))</f>
        <v/>
      </c>
      <c r="N516" s="15" t="str">
        <f>IF(H516="","",IF(L516="SI",H516*(1+'INPUTS Y LISTAS'!$B$15),'Modelo Estadistico'!H516))</f>
        <v/>
      </c>
      <c r="O516" s="15" t="str">
        <f>IF(I516="","",IF(L516="SI",I516*(1+'INPUTS Y LISTAS'!$B$15),'Modelo Estadistico'!I516))</f>
        <v/>
      </c>
      <c r="P516" s="15" t="str">
        <f>IF(J516="","",IF(L516="SI",J516*(1+'INPUTS Y LISTAS'!$B$15),'Modelo Estadistico'!J516))</f>
        <v/>
      </c>
      <c r="Q516" s="72"/>
      <c r="R516" s="29" t="str">
        <f t="shared" si="236"/>
        <v/>
      </c>
      <c r="S516" s="15" t="str">
        <f t="shared" si="237"/>
        <v/>
      </c>
      <c r="T516" s="15" t="str">
        <f t="shared" si="262"/>
        <v/>
      </c>
      <c r="U516" s="30" t="str">
        <f t="shared" si="263"/>
        <v/>
      </c>
      <c r="V516" s="28" t="str">
        <f t="shared" si="238"/>
        <v/>
      </c>
      <c r="W516" s="16" t="str">
        <f t="shared" si="239"/>
        <v/>
      </c>
      <c r="X516" s="16" t="str">
        <f t="shared" si="240"/>
        <v/>
      </c>
      <c r="Y516" s="16" t="str">
        <f t="shared" si="241"/>
        <v/>
      </c>
      <c r="Z516" s="28" t="str">
        <f t="shared" si="242"/>
        <v/>
      </c>
      <c r="AA516" s="16" t="str">
        <f t="shared" si="243"/>
        <v/>
      </c>
      <c r="AB516" s="16" t="str">
        <f t="shared" si="244"/>
        <v/>
      </c>
      <c r="AC516" s="16" t="str">
        <f>IF(Y516="Incluir Cotización",#REF!,"")</f>
        <v/>
      </c>
      <c r="AD516" s="66" t="str">
        <f t="shared" si="245"/>
        <v/>
      </c>
      <c r="AE516" s="42" t="str">
        <f t="shared" si="246"/>
        <v/>
      </c>
      <c r="AF516" s="42" t="str">
        <f t="shared" si="247"/>
        <v/>
      </c>
      <c r="AG516" s="42" t="str">
        <f t="shared" si="248"/>
        <v/>
      </c>
      <c r="AH516" s="42" t="str">
        <f t="shared" si="249"/>
        <v/>
      </c>
      <c r="AI516" s="42" t="str">
        <f t="shared" si="250"/>
        <v/>
      </c>
      <c r="AJ516" s="65">
        <f t="shared" si="251"/>
        <v>0</v>
      </c>
      <c r="AK516" s="74"/>
      <c r="AL516" s="41">
        <f t="shared" si="264"/>
        <v>0</v>
      </c>
      <c r="AM516" s="39">
        <f t="shared" si="265"/>
        <v>0</v>
      </c>
      <c r="AN516" s="40">
        <f t="shared" si="266"/>
        <v>0</v>
      </c>
      <c r="AO516" s="134">
        <f t="shared" si="267"/>
        <v>0</v>
      </c>
      <c r="AP516" s="17"/>
      <c r="AQ516" s="129"/>
      <c r="AR516" s="130">
        <f t="shared" si="252"/>
        <v>0</v>
      </c>
      <c r="AS516" s="134">
        <f t="shared" si="253"/>
        <v>0</v>
      </c>
      <c r="AT516" s="131">
        <f>+IF($I$7="SI",'INPUTS Y LISTAS'!$B$31,0)</f>
        <v>0</v>
      </c>
      <c r="AU516" s="132"/>
      <c r="AV516" s="130">
        <f t="shared" si="254"/>
        <v>0</v>
      </c>
      <c r="AW516" s="134">
        <f t="shared" si="255"/>
        <v>0</v>
      </c>
      <c r="AX516" s="131">
        <f>+IF($I$7="SI",'INPUTS Y LISTAS'!$B$32,0)</f>
        <v>0</v>
      </c>
      <c r="AY516" s="132"/>
      <c r="AZ516" s="130">
        <f t="shared" si="256"/>
        <v>0</v>
      </c>
      <c r="BA516" s="134">
        <f t="shared" si="257"/>
        <v>0</v>
      </c>
      <c r="BB516" s="131">
        <f>+IF($I$7="SI",'INPUTS Y LISTAS'!$B$33,0)</f>
        <v>0</v>
      </c>
      <c r="BC516" s="132"/>
      <c r="BD516" s="130">
        <f t="shared" si="258"/>
        <v>0</v>
      </c>
      <c r="BE516" s="134">
        <f t="shared" si="259"/>
        <v>0</v>
      </c>
      <c r="BF516" s="136">
        <f t="shared" si="260"/>
        <v>0</v>
      </c>
    </row>
    <row r="517" spans="3:58" ht="15.75" outlineLevel="2" x14ac:dyDescent="0.2">
      <c r="C517" s="14">
        <f t="shared" si="261"/>
        <v>503</v>
      </c>
      <c r="D517" s="73"/>
      <c r="E517" s="69"/>
      <c r="F517" s="70"/>
      <c r="G517" s="71"/>
      <c r="H517" s="71"/>
      <c r="I517" s="71"/>
      <c r="J517" s="71"/>
      <c r="K517" s="72"/>
      <c r="L517" s="86"/>
      <c r="M517" s="15" t="str">
        <f>IF(G517="","",IF(L517="SI",G517*(1+'INPUTS Y LISTAS'!$B$15),'Modelo Estadistico'!G517))</f>
        <v/>
      </c>
      <c r="N517" s="15" t="str">
        <f>IF(H517="","",IF(L517="SI",H517*(1+'INPUTS Y LISTAS'!$B$15),'Modelo Estadistico'!H517))</f>
        <v/>
      </c>
      <c r="O517" s="15" t="str">
        <f>IF(I517="","",IF(L517="SI",I517*(1+'INPUTS Y LISTAS'!$B$15),'Modelo Estadistico'!I517))</f>
        <v/>
      </c>
      <c r="P517" s="15" t="str">
        <f>IF(J517="","",IF(L517="SI",J517*(1+'INPUTS Y LISTAS'!$B$15),'Modelo Estadistico'!J517))</f>
        <v/>
      </c>
      <c r="Q517" s="72"/>
      <c r="R517" s="29" t="str">
        <f t="shared" si="236"/>
        <v/>
      </c>
      <c r="S517" s="15" t="str">
        <f t="shared" si="237"/>
        <v/>
      </c>
      <c r="T517" s="15" t="str">
        <f t="shared" si="262"/>
        <v/>
      </c>
      <c r="U517" s="30" t="str">
        <f t="shared" si="263"/>
        <v/>
      </c>
      <c r="V517" s="28" t="str">
        <f t="shared" si="238"/>
        <v/>
      </c>
      <c r="W517" s="16" t="str">
        <f t="shared" si="239"/>
        <v/>
      </c>
      <c r="X517" s="16" t="str">
        <f t="shared" si="240"/>
        <v/>
      </c>
      <c r="Y517" s="16" t="str">
        <f t="shared" si="241"/>
        <v/>
      </c>
      <c r="Z517" s="28" t="str">
        <f t="shared" si="242"/>
        <v/>
      </c>
      <c r="AA517" s="16" t="str">
        <f t="shared" si="243"/>
        <v/>
      </c>
      <c r="AB517" s="16" t="str">
        <f t="shared" si="244"/>
        <v/>
      </c>
      <c r="AC517" s="16" t="str">
        <f>IF(Y517="Incluir Cotización",#REF!,"")</f>
        <v/>
      </c>
      <c r="AD517" s="66" t="str">
        <f t="shared" si="245"/>
        <v/>
      </c>
      <c r="AE517" s="42" t="str">
        <f t="shared" si="246"/>
        <v/>
      </c>
      <c r="AF517" s="42" t="str">
        <f t="shared" si="247"/>
        <v/>
      </c>
      <c r="AG517" s="42" t="str">
        <f t="shared" si="248"/>
        <v/>
      </c>
      <c r="AH517" s="42" t="str">
        <f t="shared" si="249"/>
        <v/>
      </c>
      <c r="AI517" s="42" t="str">
        <f t="shared" si="250"/>
        <v/>
      </c>
      <c r="AJ517" s="65">
        <f t="shared" si="251"/>
        <v>0</v>
      </c>
      <c r="AK517" s="74"/>
      <c r="AL517" s="41">
        <f t="shared" si="264"/>
        <v>0</v>
      </c>
      <c r="AM517" s="39">
        <f t="shared" si="265"/>
        <v>0</v>
      </c>
      <c r="AN517" s="40">
        <f t="shared" si="266"/>
        <v>0</v>
      </c>
      <c r="AO517" s="134">
        <f t="shared" si="267"/>
        <v>0</v>
      </c>
      <c r="AP517" s="17"/>
      <c r="AQ517" s="129"/>
      <c r="AR517" s="130">
        <f t="shared" si="252"/>
        <v>0</v>
      </c>
      <c r="AS517" s="134">
        <f t="shared" si="253"/>
        <v>0</v>
      </c>
      <c r="AT517" s="131">
        <f>+IF($I$7="SI",'INPUTS Y LISTAS'!$B$31,0)</f>
        <v>0</v>
      </c>
      <c r="AU517" s="132"/>
      <c r="AV517" s="130">
        <f t="shared" si="254"/>
        <v>0</v>
      </c>
      <c r="AW517" s="134">
        <f t="shared" si="255"/>
        <v>0</v>
      </c>
      <c r="AX517" s="131">
        <f>+IF($I$7="SI",'INPUTS Y LISTAS'!$B$32,0)</f>
        <v>0</v>
      </c>
      <c r="AY517" s="132"/>
      <c r="AZ517" s="130">
        <f t="shared" si="256"/>
        <v>0</v>
      </c>
      <c r="BA517" s="134">
        <f t="shared" si="257"/>
        <v>0</v>
      </c>
      <c r="BB517" s="131">
        <f>+IF($I$7="SI",'INPUTS Y LISTAS'!$B$33,0)</f>
        <v>0</v>
      </c>
      <c r="BC517" s="132"/>
      <c r="BD517" s="130">
        <f t="shared" si="258"/>
        <v>0</v>
      </c>
      <c r="BE517" s="134">
        <f t="shared" si="259"/>
        <v>0</v>
      </c>
      <c r="BF517" s="136">
        <f t="shared" si="260"/>
        <v>0</v>
      </c>
    </row>
    <row r="518" spans="3:58" ht="15.75" outlineLevel="2" x14ac:dyDescent="0.2">
      <c r="C518" s="14">
        <f t="shared" si="261"/>
        <v>504</v>
      </c>
      <c r="D518" s="73"/>
      <c r="E518" s="69"/>
      <c r="F518" s="70"/>
      <c r="G518" s="71"/>
      <c r="H518" s="71"/>
      <c r="I518" s="71"/>
      <c r="J518" s="71"/>
      <c r="K518" s="72"/>
      <c r="L518" s="86"/>
      <c r="M518" s="15" t="str">
        <f>IF(G518="","",IF(L518="SI",G518*(1+'INPUTS Y LISTAS'!$B$15),'Modelo Estadistico'!G518))</f>
        <v/>
      </c>
      <c r="N518" s="15" t="str">
        <f>IF(H518="","",IF(L518="SI",H518*(1+'INPUTS Y LISTAS'!$B$15),'Modelo Estadistico'!H518))</f>
        <v/>
      </c>
      <c r="O518" s="15" t="str">
        <f>IF(I518="","",IF(L518="SI",I518*(1+'INPUTS Y LISTAS'!$B$15),'Modelo Estadistico'!I518))</f>
        <v/>
      </c>
      <c r="P518" s="15" t="str">
        <f>IF(J518="","",IF(L518="SI",J518*(1+'INPUTS Y LISTAS'!$B$15),'Modelo Estadistico'!J518))</f>
        <v/>
      </c>
      <c r="Q518" s="72"/>
      <c r="R518" s="29" t="str">
        <f t="shared" si="236"/>
        <v/>
      </c>
      <c r="S518" s="15" t="str">
        <f t="shared" si="237"/>
        <v/>
      </c>
      <c r="T518" s="15" t="str">
        <f t="shared" si="262"/>
        <v/>
      </c>
      <c r="U518" s="30" t="str">
        <f t="shared" si="263"/>
        <v/>
      </c>
      <c r="V518" s="28" t="str">
        <f t="shared" si="238"/>
        <v/>
      </c>
      <c r="W518" s="16" t="str">
        <f t="shared" si="239"/>
        <v/>
      </c>
      <c r="X518" s="16" t="str">
        <f t="shared" si="240"/>
        <v/>
      </c>
      <c r="Y518" s="16" t="str">
        <f t="shared" si="241"/>
        <v/>
      </c>
      <c r="Z518" s="28" t="str">
        <f t="shared" si="242"/>
        <v/>
      </c>
      <c r="AA518" s="16" t="str">
        <f t="shared" si="243"/>
        <v/>
      </c>
      <c r="AB518" s="16" t="str">
        <f t="shared" si="244"/>
        <v/>
      </c>
      <c r="AC518" s="16" t="str">
        <f>IF(Y518="Incluir Cotización",#REF!,"")</f>
        <v/>
      </c>
      <c r="AD518" s="66" t="str">
        <f t="shared" si="245"/>
        <v/>
      </c>
      <c r="AE518" s="42" t="str">
        <f t="shared" si="246"/>
        <v/>
      </c>
      <c r="AF518" s="42" t="str">
        <f t="shared" si="247"/>
        <v/>
      </c>
      <c r="AG518" s="42" t="str">
        <f t="shared" si="248"/>
        <v/>
      </c>
      <c r="AH518" s="42" t="str">
        <f t="shared" si="249"/>
        <v/>
      </c>
      <c r="AI518" s="42" t="str">
        <f t="shared" si="250"/>
        <v/>
      </c>
      <c r="AJ518" s="65">
        <f t="shared" si="251"/>
        <v>0</v>
      </c>
      <c r="AK518" s="74"/>
      <c r="AL518" s="41">
        <f t="shared" si="264"/>
        <v>0</v>
      </c>
      <c r="AM518" s="39">
        <f t="shared" si="265"/>
        <v>0</v>
      </c>
      <c r="AN518" s="40">
        <f t="shared" si="266"/>
        <v>0</v>
      </c>
      <c r="AO518" s="134">
        <f t="shared" si="267"/>
        <v>0</v>
      </c>
      <c r="AP518" s="17"/>
      <c r="AQ518" s="129"/>
      <c r="AR518" s="130">
        <f t="shared" si="252"/>
        <v>0</v>
      </c>
      <c r="AS518" s="134">
        <f t="shared" si="253"/>
        <v>0</v>
      </c>
      <c r="AT518" s="131">
        <f>+IF($I$7="SI",'INPUTS Y LISTAS'!$B$31,0)</f>
        <v>0</v>
      </c>
      <c r="AU518" s="132"/>
      <c r="AV518" s="130">
        <f t="shared" si="254"/>
        <v>0</v>
      </c>
      <c r="AW518" s="134">
        <f t="shared" si="255"/>
        <v>0</v>
      </c>
      <c r="AX518" s="131">
        <f>+IF($I$7="SI",'INPUTS Y LISTAS'!$B$32,0)</f>
        <v>0</v>
      </c>
      <c r="AY518" s="132"/>
      <c r="AZ518" s="130">
        <f t="shared" si="256"/>
        <v>0</v>
      </c>
      <c r="BA518" s="134">
        <f t="shared" si="257"/>
        <v>0</v>
      </c>
      <c r="BB518" s="131">
        <f>+IF($I$7="SI",'INPUTS Y LISTAS'!$B$33,0)</f>
        <v>0</v>
      </c>
      <c r="BC518" s="132"/>
      <c r="BD518" s="130">
        <f t="shared" si="258"/>
        <v>0</v>
      </c>
      <c r="BE518" s="134">
        <f t="shared" si="259"/>
        <v>0</v>
      </c>
      <c r="BF518" s="136">
        <f t="shared" si="260"/>
        <v>0</v>
      </c>
    </row>
    <row r="519" spans="3:58" ht="15.75" outlineLevel="2" x14ac:dyDescent="0.2">
      <c r="C519" s="14">
        <f t="shared" si="261"/>
        <v>505</v>
      </c>
      <c r="D519" s="73"/>
      <c r="E519" s="69"/>
      <c r="F519" s="70"/>
      <c r="G519" s="71"/>
      <c r="H519" s="71"/>
      <c r="I519" s="71"/>
      <c r="J519" s="71"/>
      <c r="K519" s="72"/>
      <c r="L519" s="86"/>
      <c r="M519" s="15" t="str">
        <f>IF(G519="","",IF(L519="SI",G519*(1+'INPUTS Y LISTAS'!$B$15),'Modelo Estadistico'!G519))</f>
        <v/>
      </c>
      <c r="N519" s="15" t="str">
        <f>IF(H519="","",IF(L519="SI",H519*(1+'INPUTS Y LISTAS'!$B$15),'Modelo Estadistico'!H519))</f>
        <v/>
      </c>
      <c r="O519" s="15" t="str">
        <f>IF(I519="","",IF(L519="SI",I519*(1+'INPUTS Y LISTAS'!$B$15),'Modelo Estadistico'!I519))</f>
        <v/>
      </c>
      <c r="P519" s="15" t="str">
        <f>IF(J519="","",IF(L519="SI",J519*(1+'INPUTS Y LISTAS'!$B$15),'Modelo Estadistico'!J519))</f>
        <v/>
      </c>
      <c r="Q519" s="72"/>
      <c r="R519" s="29" t="str">
        <f t="shared" si="236"/>
        <v/>
      </c>
      <c r="S519" s="15" t="str">
        <f t="shared" si="237"/>
        <v/>
      </c>
      <c r="T519" s="15" t="str">
        <f t="shared" si="262"/>
        <v/>
      </c>
      <c r="U519" s="30" t="str">
        <f t="shared" si="263"/>
        <v/>
      </c>
      <c r="V519" s="28" t="str">
        <f t="shared" si="238"/>
        <v/>
      </c>
      <c r="W519" s="16" t="str">
        <f t="shared" si="239"/>
        <v/>
      </c>
      <c r="X519" s="16" t="str">
        <f t="shared" si="240"/>
        <v/>
      </c>
      <c r="Y519" s="16" t="str">
        <f t="shared" si="241"/>
        <v/>
      </c>
      <c r="Z519" s="28" t="str">
        <f t="shared" si="242"/>
        <v/>
      </c>
      <c r="AA519" s="16" t="str">
        <f t="shared" si="243"/>
        <v/>
      </c>
      <c r="AB519" s="16" t="str">
        <f t="shared" si="244"/>
        <v/>
      </c>
      <c r="AC519" s="16" t="str">
        <f>IF(Y519="Incluir Cotización",#REF!,"")</f>
        <v/>
      </c>
      <c r="AD519" s="66" t="str">
        <f t="shared" si="245"/>
        <v/>
      </c>
      <c r="AE519" s="42" t="str">
        <f t="shared" si="246"/>
        <v/>
      </c>
      <c r="AF519" s="42" t="str">
        <f t="shared" si="247"/>
        <v/>
      </c>
      <c r="AG519" s="42" t="str">
        <f t="shared" si="248"/>
        <v/>
      </c>
      <c r="AH519" s="42" t="str">
        <f t="shared" si="249"/>
        <v/>
      </c>
      <c r="AI519" s="42" t="str">
        <f t="shared" si="250"/>
        <v/>
      </c>
      <c r="AJ519" s="65">
        <f t="shared" si="251"/>
        <v>0</v>
      </c>
      <c r="AK519" s="74"/>
      <c r="AL519" s="41">
        <f t="shared" si="264"/>
        <v>0</v>
      </c>
      <c r="AM519" s="39">
        <f t="shared" si="265"/>
        <v>0</v>
      </c>
      <c r="AN519" s="40">
        <f t="shared" si="266"/>
        <v>0</v>
      </c>
      <c r="AO519" s="134">
        <f t="shared" si="267"/>
        <v>0</v>
      </c>
      <c r="AP519" s="17"/>
      <c r="AQ519" s="129"/>
      <c r="AR519" s="130">
        <f t="shared" si="252"/>
        <v>0</v>
      </c>
      <c r="AS519" s="134">
        <f t="shared" si="253"/>
        <v>0</v>
      </c>
      <c r="AT519" s="131">
        <f>+IF($I$7="SI",'INPUTS Y LISTAS'!$B$31,0)</f>
        <v>0</v>
      </c>
      <c r="AU519" s="132"/>
      <c r="AV519" s="130">
        <f t="shared" si="254"/>
        <v>0</v>
      </c>
      <c r="AW519" s="134">
        <f t="shared" si="255"/>
        <v>0</v>
      </c>
      <c r="AX519" s="131">
        <f>+IF($I$7="SI",'INPUTS Y LISTAS'!$B$32,0)</f>
        <v>0</v>
      </c>
      <c r="AY519" s="132"/>
      <c r="AZ519" s="130">
        <f t="shared" si="256"/>
        <v>0</v>
      </c>
      <c r="BA519" s="134">
        <f t="shared" si="257"/>
        <v>0</v>
      </c>
      <c r="BB519" s="131">
        <f>+IF($I$7="SI",'INPUTS Y LISTAS'!$B$33,0)</f>
        <v>0</v>
      </c>
      <c r="BC519" s="132"/>
      <c r="BD519" s="130">
        <f t="shared" si="258"/>
        <v>0</v>
      </c>
      <c r="BE519" s="134">
        <f t="shared" si="259"/>
        <v>0</v>
      </c>
      <c r="BF519" s="136">
        <f t="shared" si="260"/>
        <v>0</v>
      </c>
    </row>
    <row r="520" spans="3:58" ht="15.75" outlineLevel="2" x14ac:dyDescent="0.2">
      <c r="C520" s="14">
        <f t="shared" si="261"/>
        <v>506</v>
      </c>
      <c r="D520" s="73"/>
      <c r="E520" s="69"/>
      <c r="F520" s="70"/>
      <c r="G520" s="71"/>
      <c r="H520" s="71"/>
      <c r="I520" s="71"/>
      <c r="J520" s="71"/>
      <c r="K520" s="72"/>
      <c r="L520" s="86"/>
      <c r="M520" s="15" t="str">
        <f>IF(G520="","",IF(L520="SI",G520*(1+'INPUTS Y LISTAS'!$B$15),'Modelo Estadistico'!G520))</f>
        <v/>
      </c>
      <c r="N520" s="15" t="str">
        <f>IF(H520="","",IF(L520="SI",H520*(1+'INPUTS Y LISTAS'!$B$15),'Modelo Estadistico'!H520))</f>
        <v/>
      </c>
      <c r="O520" s="15" t="str">
        <f>IF(I520="","",IF(L520="SI",I520*(1+'INPUTS Y LISTAS'!$B$15),'Modelo Estadistico'!I520))</f>
        <v/>
      </c>
      <c r="P520" s="15" t="str">
        <f>IF(J520="","",IF(L520="SI",J520*(1+'INPUTS Y LISTAS'!$B$15),'Modelo Estadistico'!J520))</f>
        <v/>
      </c>
      <c r="Q520" s="72"/>
      <c r="R520" s="29" t="str">
        <f t="shared" si="236"/>
        <v/>
      </c>
      <c r="S520" s="15" t="str">
        <f t="shared" si="237"/>
        <v/>
      </c>
      <c r="T520" s="15" t="str">
        <f t="shared" si="262"/>
        <v/>
      </c>
      <c r="U520" s="30" t="str">
        <f t="shared" si="263"/>
        <v/>
      </c>
      <c r="V520" s="28" t="str">
        <f t="shared" si="238"/>
        <v/>
      </c>
      <c r="W520" s="16" t="str">
        <f t="shared" si="239"/>
        <v/>
      </c>
      <c r="X520" s="16" t="str">
        <f t="shared" si="240"/>
        <v/>
      </c>
      <c r="Y520" s="16" t="str">
        <f t="shared" si="241"/>
        <v/>
      </c>
      <c r="Z520" s="28" t="str">
        <f t="shared" si="242"/>
        <v/>
      </c>
      <c r="AA520" s="16" t="str">
        <f t="shared" si="243"/>
        <v/>
      </c>
      <c r="AB520" s="16" t="str">
        <f t="shared" si="244"/>
        <v/>
      </c>
      <c r="AC520" s="16" t="str">
        <f>IF(Y520="Incluir Cotización",#REF!,"")</f>
        <v/>
      </c>
      <c r="AD520" s="66" t="str">
        <f t="shared" si="245"/>
        <v/>
      </c>
      <c r="AE520" s="42" t="str">
        <f t="shared" si="246"/>
        <v/>
      </c>
      <c r="AF520" s="42" t="str">
        <f t="shared" si="247"/>
        <v/>
      </c>
      <c r="AG520" s="42" t="str">
        <f t="shared" si="248"/>
        <v/>
      </c>
      <c r="AH520" s="42" t="str">
        <f t="shared" si="249"/>
        <v/>
      </c>
      <c r="AI520" s="42" t="str">
        <f t="shared" si="250"/>
        <v/>
      </c>
      <c r="AJ520" s="65">
        <f t="shared" si="251"/>
        <v>0</v>
      </c>
      <c r="AK520" s="74"/>
      <c r="AL520" s="41">
        <f t="shared" si="264"/>
        <v>0</v>
      </c>
      <c r="AM520" s="39">
        <f t="shared" si="265"/>
        <v>0</v>
      </c>
      <c r="AN520" s="40">
        <f t="shared" si="266"/>
        <v>0</v>
      </c>
      <c r="AO520" s="134">
        <f t="shared" si="267"/>
        <v>0</v>
      </c>
      <c r="AP520" s="17"/>
      <c r="AQ520" s="129"/>
      <c r="AR520" s="130">
        <f t="shared" si="252"/>
        <v>0</v>
      </c>
      <c r="AS520" s="134">
        <f t="shared" si="253"/>
        <v>0</v>
      </c>
      <c r="AT520" s="131">
        <f>+IF($I$7="SI",'INPUTS Y LISTAS'!$B$31,0)</f>
        <v>0</v>
      </c>
      <c r="AU520" s="132"/>
      <c r="AV520" s="130">
        <f t="shared" si="254"/>
        <v>0</v>
      </c>
      <c r="AW520" s="134">
        <f t="shared" si="255"/>
        <v>0</v>
      </c>
      <c r="AX520" s="131">
        <f>+IF($I$7="SI",'INPUTS Y LISTAS'!$B$32,0)</f>
        <v>0</v>
      </c>
      <c r="AY520" s="132"/>
      <c r="AZ520" s="130">
        <f t="shared" si="256"/>
        <v>0</v>
      </c>
      <c r="BA520" s="134">
        <f t="shared" si="257"/>
        <v>0</v>
      </c>
      <c r="BB520" s="131">
        <f>+IF($I$7="SI",'INPUTS Y LISTAS'!$B$33,0)</f>
        <v>0</v>
      </c>
      <c r="BC520" s="132"/>
      <c r="BD520" s="130">
        <f t="shared" si="258"/>
        <v>0</v>
      </c>
      <c r="BE520" s="134">
        <f t="shared" si="259"/>
        <v>0</v>
      </c>
      <c r="BF520" s="136">
        <f t="shared" si="260"/>
        <v>0</v>
      </c>
    </row>
    <row r="521" spans="3:58" ht="15.75" outlineLevel="2" x14ac:dyDescent="0.2">
      <c r="C521" s="14">
        <f t="shared" si="261"/>
        <v>507</v>
      </c>
      <c r="D521" s="73"/>
      <c r="E521" s="69"/>
      <c r="F521" s="70"/>
      <c r="G521" s="71"/>
      <c r="H521" s="71"/>
      <c r="I521" s="71"/>
      <c r="J521" s="71"/>
      <c r="K521" s="72"/>
      <c r="L521" s="86"/>
      <c r="M521" s="15" t="str">
        <f>IF(G521="","",IF(L521="SI",G521*(1+'INPUTS Y LISTAS'!$B$15),'Modelo Estadistico'!G521))</f>
        <v/>
      </c>
      <c r="N521" s="15" t="str">
        <f>IF(H521="","",IF(L521="SI",H521*(1+'INPUTS Y LISTAS'!$B$15),'Modelo Estadistico'!H521))</f>
        <v/>
      </c>
      <c r="O521" s="15" t="str">
        <f>IF(I521="","",IF(L521="SI",I521*(1+'INPUTS Y LISTAS'!$B$15),'Modelo Estadistico'!I521))</f>
        <v/>
      </c>
      <c r="P521" s="15" t="str">
        <f>IF(J521="","",IF(L521="SI",J521*(1+'INPUTS Y LISTAS'!$B$15),'Modelo Estadistico'!J521))</f>
        <v/>
      </c>
      <c r="Q521" s="72"/>
      <c r="R521" s="29" t="str">
        <f t="shared" si="236"/>
        <v/>
      </c>
      <c r="S521" s="15" t="str">
        <f t="shared" si="237"/>
        <v/>
      </c>
      <c r="T521" s="15" t="str">
        <f t="shared" si="262"/>
        <v/>
      </c>
      <c r="U521" s="30" t="str">
        <f t="shared" si="263"/>
        <v/>
      </c>
      <c r="V521" s="28" t="str">
        <f t="shared" si="238"/>
        <v/>
      </c>
      <c r="W521" s="16" t="str">
        <f t="shared" si="239"/>
        <v/>
      </c>
      <c r="X521" s="16" t="str">
        <f t="shared" si="240"/>
        <v/>
      </c>
      <c r="Y521" s="16" t="str">
        <f t="shared" si="241"/>
        <v/>
      </c>
      <c r="Z521" s="28" t="str">
        <f t="shared" si="242"/>
        <v/>
      </c>
      <c r="AA521" s="16" t="str">
        <f t="shared" si="243"/>
        <v/>
      </c>
      <c r="AB521" s="16" t="str">
        <f t="shared" si="244"/>
        <v/>
      </c>
      <c r="AC521" s="16" t="str">
        <f>IF(Y521="Incluir Cotización",#REF!,"")</f>
        <v/>
      </c>
      <c r="AD521" s="66" t="str">
        <f t="shared" si="245"/>
        <v/>
      </c>
      <c r="AE521" s="42" t="str">
        <f t="shared" si="246"/>
        <v/>
      </c>
      <c r="AF521" s="42" t="str">
        <f t="shared" si="247"/>
        <v/>
      </c>
      <c r="AG521" s="42" t="str">
        <f t="shared" si="248"/>
        <v/>
      </c>
      <c r="AH521" s="42" t="str">
        <f t="shared" si="249"/>
        <v/>
      </c>
      <c r="AI521" s="42" t="str">
        <f t="shared" si="250"/>
        <v/>
      </c>
      <c r="AJ521" s="65">
        <f t="shared" si="251"/>
        <v>0</v>
      </c>
      <c r="AK521" s="74"/>
      <c r="AL521" s="41">
        <f t="shared" si="264"/>
        <v>0</v>
      </c>
      <c r="AM521" s="39">
        <f t="shared" si="265"/>
        <v>0</v>
      </c>
      <c r="AN521" s="40">
        <f t="shared" si="266"/>
        <v>0</v>
      </c>
      <c r="AO521" s="134">
        <f t="shared" si="267"/>
        <v>0</v>
      </c>
      <c r="AP521" s="17"/>
      <c r="AQ521" s="129"/>
      <c r="AR521" s="130">
        <f t="shared" si="252"/>
        <v>0</v>
      </c>
      <c r="AS521" s="134">
        <f t="shared" si="253"/>
        <v>0</v>
      </c>
      <c r="AT521" s="131">
        <f>+IF($I$7="SI",'INPUTS Y LISTAS'!$B$31,0)</f>
        <v>0</v>
      </c>
      <c r="AU521" s="132"/>
      <c r="AV521" s="130">
        <f t="shared" si="254"/>
        <v>0</v>
      </c>
      <c r="AW521" s="134">
        <f t="shared" si="255"/>
        <v>0</v>
      </c>
      <c r="AX521" s="131">
        <f>+IF($I$7="SI",'INPUTS Y LISTAS'!$B$32,0)</f>
        <v>0</v>
      </c>
      <c r="AY521" s="132"/>
      <c r="AZ521" s="130">
        <f t="shared" si="256"/>
        <v>0</v>
      </c>
      <c r="BA521" s="134">
        <f t="shared" si="257"/>
        <v>0</v>
      </c>
      <c r="BB521" s="131">
        <f>+IF($I$7="SI",'INPUTS Y LISTAS'!$B$33,0)</f>
        <v>0</v>
      </c>
      <c r="BC521" s="132"/>
      <c r="BD521" s="130">
        <f t="shared" si="258"/>
        <v>0</v>
      </c>
      <c r="BE521" s="134">
        <f t="shared" si="259"/>
        <v>0</v>
      </c>
      <c r="BF521" s="136">
        <f t="shared" si="260"/>
        <v>0</v>
      </c>
    </row>
    <row r="522" spans="3:58" ht="15.75" outlineLevel="2" x14ac:dyDescent="0.2">
      <c r="C522" s="14">
        <f t="shared" si="261"/>
        <v>508</v>
      </c>
      <c r="D522" s="73"/>
      <c r="E522" s="69"/>
      <c r="F522" s="70"/>
      <c r="G522" s="71"/>
      <c r="H522" s="71"/>
      <c r="I522" s="71"/>
      <c r="J522" s="71"/>
      <c r="K522" s="72"/>
      <c r="L522" s="86"/>
      <c r="M522" s="15" t="str">
        <f>IF(G522="","",IF(L522="SI",G522*(1+'INPUTS Y LISTAS'!$B$15),'Modelo Estadistico'!G522))</f>
        <v/>
      </c>
      <c r="N522" s="15" t="str">
        <f>IF(H522="","",IF(L522="SI",H522*(1+'INPUTS Y LISTAS'!$B$15),'Modelo Estadistico'!H522))</f>
        <v/>
      </c>
      <c r="O522" s="15" t="str">
        <f>IF(I522="","",IF(L522="SI",I522*(1+'INPUTS Y LISTAS'!$B$15),'Modelo Estadistico'!I522))</f>
        <v/>
      </c>
      <c r="P522" s="15" t="str">
        <f>IF(J522="","",IF(L522="SI",J522*(1+'INPUTS Y LISTAS'!$B$15),'Modelo Estadistico'!J522))</f>
        <v/>
      </c>
      <c r="Q522" s="72"/>
      <c r="R522" s="29" t="str">
        <f t="shared" si="236"/>
        <v/>
      </c>
      <c r="S522" s="15" t="str">
        <f t="shared" si="237"/>
        <v/>
      </c>
      <c r="T522" s="15" t="str">
        <f t="shared" si="262"/>
        <v/>
      </c>
      <c r="U522" s="30" t="str">
        <f t="shared" si="263"/>
        <v/>
      </c>
      <c r="V522" s="28" t="str">
        <f t="shared" si="238"/>
        <v/>
      </c>
      <c r="W522" s="16" t="str">
        <f t="shared" si="239"/>
        <v/>
      </c>
      <c r="X522" s="16" t="str">
        <f t="shared" si="240"/>
        <v/>
      </c>
      <c r="Y522" s="16" t="str">
        <f t="shared" si="241"/>
        <v/>
      </c>
      <c r="Z522" s="28" t="str">
        <f t="shared" si="242"/>
        <v/>
      </c>
      <c r="AA522" s="16" t="str">
        <f t="shared" si="243"/>
        <v/>
      </c>
      <c r="AB522" s="16" t="str">
        <f t="shared" si="244"/>
        <v/>
      </c>
      <c r="AC522" s="16" t="str">
        <f>IF(Y522="Incluir Cotización",#REF!,"")</f>
        <v/>
      </c>
      <c r="AD522" s="66" t="str">
        <f t="shared" si="245"/>
        <v/>
      </c>
      <c r="AE522" s="42" t="str">
        <f t="shared" si="246"/>
        <v/>
      </c>
      <c r="AF522" s="42" t="str">
        <f t="shared" si="247"/>
        <v/>
      </c>
      <c r="AG522" s="42" t="str">
        <f t="shared" si="248"/>
        <v/>
      </c>
      <c r="AH522" s="42" t="str">
        <f t="shared" si="249"/>
        <v/>
      </c>
      <c r="AI522" s="42" t="str">
        <f t="shared" si="250"/>
        <v/>
      </c>
      <c r="AJ522" s="65">
        <f t="shared" si="251"/>
        <v>0</v>
      </c>
      <c r="AK522" s="74"/>
      <c r="AL522" s="41">
        <f t="shared" si="264"/>
        <v>0</v>
      </c>
      <c r="AM522" s="39">
        <f t="shared" si="265"/>
        <v>0</v>
      </c>
      <c r="AN522" s="40">
        <f t="shared" si="266"/>
        <v>0</v>
      </c>
      <c r="AO522" s="134">
        <f t="shared" si="267"/>
        <v>0</v>
      </c>
      <c r="AP522" s="17"/>
      <c r="AQ522" s="129"/>
      <c r="AR522" s="130">
        <f t="shared" si="252"/>
        <v>0</v>
      </c>
      <c r="AS522" s="134">
        <f t="shared" si="253"/>
        <v>0</v>
      </c>
      <c r="AT522" s="131">
        <f>+IF($I$7="SI",'INPUTS Y LISTAS'!$B$31,0)</f>
        <v>0</v>
      </c>
      <c r="AU522" s="132"/>
      <c r="AV522" s="130">
        <f t="shared" si="254"/>
        <v>0</v>
      </c>
      <c r="AW522" s="134">
        <f t="shared" si="255"/>
        <v>0</v>
      </c>
      <c r="AX522" s="131">
        <f>+IF($I$7="SI",'INPUTS Y LISTAS'!$B$32,0)</f>
        <v>0</v>
      </c>
      <c r="AY522" s="132"/>
      <c r="AZ522" s="130">
        <f t="shared" si="256"/>
        <v>0</v>
      </c>
      <c r="BA522" s="134">
        <f t="shared" si="257"/>
        <v>0</v>
      </c>
      <c r="BB522" s="131">
        <f>+IF($I$7="SI",'INPUTS Y LISTAS'!$B$33,0)</f>
        <v>0</v>
      </c>
      <c r="BC522" s="132"/>
      <c r="BD522" s="130">
        <f t="shared" si="258"/>
        <v>0</v>
      </c>
      <c r="BE522" s="134">
        <f t="shared" si="259"/>
        <v>0</v>
      </c>
      <c r="BF522" s="136">
        <f t="shared" si="260"/>
        <v>0</v>
      </c>
    </row>
    <row r="523" spans="3:58" ht="15.75" outlineLevel="2" x14ac:dyDescent="0.2">
      <c r="C523" s="14">
        <f t="shared" si="261"/>
        <v>509</v>
      </c>
      <c r="D523" s="73"/>
      <c r="E523" s="69"/>
      <c r="F523" s="70"/>
      <c r="G523" s="71"/>
      <c r="H523" s="71"/>
      <c r="I523" s="71"/>
      <c r="J523" s="71"/>
      <c r="K523" s="72"/>
      <c r="L523" s="86"/>
      <c r="M523" s="15" t="str">
        <f>IF(G523="","",IF(L523="SI",G523*(1+'INPUTS Y LISTAS'!$B$15),'Modelo Estadistico'!G523))</f>
        <v/>
      </c>
      <c r="N523" s="15" t="str">
        <f>IF(H523="","",IF(L523="SI",H523*(1+'INPUTS Y LISTAS'!$B$15),'Modelo Estadistico'!H523))</f>
        <v/>
      </c>
      <c r="O523" s="15" t="str">
        <f>IF(I523="","",IF(L523="SI",I523*(1+'INPUTS Y LISTAS'!$B$15),'Modelo Estadistico'!I523))</f>
        <v/>
      </c>
      <c r="P523" s="15" t="str">
        <f>IF(J523="","",IF(L523="SI",J523*(1+'INPUTS Y LISTAS'!$B$15),'Modelo Estadistico'!J523))</f>
        <v/>
      </c>
      <c r="Q523" s="72"/>
      <c r="R523" s="29" t="str">
        <f t="shared" si="236"/>
        <v/>
      </c>
      <c r="S523" s="15" t="str">
        <f t="shared" si="237"/>
        <v/>
      </c>
      <c r="T523" s="15" t="str">
        <f t="shared" si="262"/>
        <v/>
      </c>
      <c r="U523" s="30" t="str">
        <f t="shared" si="263"/>
        <v/>
      </c>
      <c r="V523" s="28" t="str">
        <f t="shared" si="238"/>
        <v/>
      </c>
      <c r="W523" s="16" t="str">
        <f t="shared" si="239"/>
        <v/>
      </c>
      <c r="X523" s="16" t="str">
        <f t="shared" si="240"/>
        <v/>
      </c>
      <c r="Y523" s="16" t="str">
        <f t="shared" si="241"/>
        <v/>
      </c>
      <c r="Z523" s="28" t="str">
        <f t="shared" si="242"/>
        <v/>
      </c>
      <c r="AA523" s="16" t="str">
        <f t="shared" si="243"/>
        <v/>
      </c>
      <c r="AB523" s="16" t="str">
        <f t="shared" si="244"/>
        <v/>
      </c>
      <c r="AC523" s="16" t="str">
        <f>IF(Y523="Incluir Cotización",#REF!,"")</f>
        <v/>
      </c>
      <c r="AD523" s="66" t="str">
        <f t="shared" si="245"/>
        <v/>
      </c>
      <c r="AE523" s="42" t="str">
        <f t="shared" si="246"/>
        <v/>
      </c>
      <c r="AF523" s="42" t="str">
        <f t="shared" si="247"/>
        <v/>
      </c>
      <c r="AG523" s="42" t="str">
        <f t="shared" si="248"/>
        <v/>
      </c>
      <c r="AH523" s="42" t="str">
        <f t="shared" si="249"/>
        <v/>
      </c>
      <c r="AI523" s="42" t="str">
        <f t="shared" si="250"/>
        <v/>
      </c>
      <c r="AJ523" s="65">
        <f t="shared" si="251"/>
        <v>0</v>
      </c>
      <c r="AK523" s="74"/>
      <c r="AL523" s="41">
        <f t="shared" si="264"/>
        <v>0</v>
      </c>
      <c r="AM523" s="39">
        <f t="shared" si="265"/>
        <v>0</v>
      </c>
      <c r="AN523" s="40">
        <f t="shared" si="266"/>
        <v>0</v>
      </c>
      <c r="AO523" s="134">
        <f t="shared" si="267"/>
        <v>0</v>
      </c>
      <c r="AP523" s="17"/>
      <c r="AQ523" s="129"/>
      <c r="AR523" s="130">
        <f t="shared" si="252"/>
        <v>0</v>
      </c>
      <c r="AS523" s="134">
        <f t="shared" si="253"/>
        <v>0</v>
      </c>
      <c r="AT523" s="131">
        <f>+IF($I$7="SI",'INPUTS Y LISTAS'!$B$31,0)</f>
        <v>0</v>
      </c>
      <c r="AU523" s="132"/>
      <c r="AV523" s="130">
        <f t="shared" si="254"/>
        <v>0</v>
      </c>
      <c r="AW523" s="134">
        <f t="shared" si="255"/>
        <v>0</v>
      </c>
      <c r="AX523" s="131">
        <f>+IF($I$7="SI",'INPUTS Y LISTAS'!$B$32,0)</f>
        <v>0</v>
      </c>
      <c r="AY523" s="132"/>
      <c r="AZ523" s="130">
        <f t="shared" si="256"/>
        <v>0</v>
      </c>
      <c r="BA523" s="134">
        <f t="shared" si="257"/>
        <v>0</v>
      </c>
      <c r="BB523" s="131">
        <f>+IF($I$7="SI",'INPUTS Y LISTAS'!$B$33,0)</f>
        <v>0</v>
      </c>
      <c r="BC523" s="132"/>
      <c r="BD523" s="130">
        <f t="shared" si="258"/>
        <v>0</v>
      </c>
      <c r="BE523" s="134">
        <f t="shared" si="259"/>
        <v>0</v>
      </c>
      <c r="BF523" s="136">
        <f t="shared" si="260"/>
        <v>0</v>
      </c>
    </row>
    <row r="524" spans="3:58" ht="15.75" outlineLevel="2" x14ac:dyDescent="0.2">
      <c r="C524" s="14">
        <f t="shared" si="261"/>
        <v>510</v>
      </c>
      <c r="D524" s="73"/>
      <c r="E524" s="69"/>
      <c r="F524" s="70"/>
      <c r="G524" s="71"/>
      <c r="H524" s="71"/>
      <c r="I524" s="71"/>
      <c r="J524" s="71"/>
      <c r="K524" s="72"/>
      <c r="L524" s="86"/>
      <c r="M524" s="15" t="str">
        <f>IF(G524="","",IF(L524="SI",G524*(1+'INPUTS Y LISTAS'!$B$15),'Modelo Estadistico'!G524))</f>
        <v/>
      </c>
      <c r="N524" s="15" t="str">
        <f>IF(H524="","",IF(L524="SI",H524*(1+'INPUTS Y LISTAS'!$B$15),'Modelo Estadistico'!H524))</f>
        <v/>
      </c>
      <c r="O524" s="15" t="str">
        <f>IF(I524="","",IF(L524="SI",I524*(1+'INPUTS Y LISTAS'!$B$15),'Modelo Estadistico'!I524))</f>
        <v/>
      </c>
      <c r="P524" s="15" t="str">
        <f>IF(J524="","",IF(L524="SI",J524*(1+'INPUTS Y LISTAS'!$B$15),'Modelo Estadistico'!J524))</f>
        <v/>
      </c>
      <c r="Q524" s="72"/>
      <c r="R524" s="29" t="str">
        <f t="shared" si="236"/>
        <v/>
      </c>
      <c r="S524" s="15" t="str">
        <f t="shared" si="237"/>
        <v/>
      </c>
      <c r="T524" s="15" t="str">
        <f t="shared" si="262"/>
        <v/>
      </c>
      <c r="U524" s="30" t="str">
        <f t="shared" si="263"/>
        <v/>
      </c>
      <c r="V524" s="28" t="str">
        <f t="shared" si="238"/>
        <v/>
      </c>
      <c r="W524" s="16" t="str">
        <f t="shared" si="239"/>
        <v/>
      </c>
      <c r="X524" s="16" t="str">
        <f t="shared" si="240"/>
        <v/>
      </c>
      <c r="Y524" s="16" t="str">
        <f t="shared" si="241"/>
        <v/>
      </c>
      <c r="Z524" s="28" t="str">
        <f t="shared" si="242"/>
        <v/>
      </c>
      <c r="AA524" s="16" t="str">
        <f t="shared" si="243"/>
        <v/>
      </c>
      <c r="AB524" s="16" t="str">
        <f t="shared" si="244"/>
        <v/>
      </c>
      <c r="AC524" s="16" t="str">
        <f>IF(Y524="Incluir Cotización",#REF!,"")</f>
        <v/>
      </c>
      <c r="AD524" s="66" t="str">
        <f t="shared" si="245"/>
        <v/>
      </c>
      <c r="AE524" s="42" t="str">
        <f t="shared" si="246"/>
        <v/>
      </c>
      <c r="AF524" s="42" t="str">
        <f t="shared" si="247"/>
        <v/>
      </c>
      <c r="AG524" s="42" t="str">
        <f t="shared" si="248"/>
        <v/>
      </c>
      <c r="AH524" s="42" t="str">
        <f t="shared" si="249"/>
        <v/>
      </c>
      <c r="AI524" s="42" t="str">
        <f t="shared" si="250"/>
        <v/>
      </c>
      <c r="AJ524" s="65">
        <f t="shared" si="251"/>
        <v>0</v>
      </c>
      <c r="AK524" s="74"/>
      <c r="AL524" s="41">
        <f t="shared" si="264"/>
        <v>0</v>
      </c>
      <c r="AM524" s="39">
        <f t="shared" si="265"/>
        <v>0</v>
      </c>
      <c r="AN524" s="40">
        <f t="shared" si="266"/>
        <v>0</v>
      </c>
      <c r="AO524" s="134">
        <f t="shared" si="267"/>
        <v>0</v>
      </c>
      <c r="AP524" s="17"/>
      <c r="AQ524" s="129"/>
      <c r="AR524" s="130">
        <f t="shared" si="252"/>
        <v>0</v>
      </c>
      <c r="AS524" s="134">
        <f t="shared" si="253"/>
        <v>0</v>
      </c>
      <c r="AT524" s="131">
        <f>+IF($I$7="SI",'INPUTS Y LISTAS'!$B$31,0)</f>
        <v>0</v>
      </c>
      <c r="AU524" s="132"/>
      <c r="AV524" s="130">
        <f t="shared" si="254"/>
        <v>0</v>
      </c>
      <c r="AW524" s="134">
        <f t="shared" si="255"/>
        <v>0</v>
      </c>
      <c r="AX524" s="131">
        <f>+IF($I$7="SI",'INPUTS Y LISTAS'!$B$32,0)</f>
        <v>0</v>
      </c>
      <c r="AY524" s="132"/>
      <c r="AZ524" s="130">
        <f t="shared" si="256"/>
        <v>0</v>
      </c>
      <c r="BA524" s="134">
        <f t="shared" si="257"/>
        <v>0</v>
      </c>
      <c r="BB524" s="131">
        <f>+IF($I$7="SI",'INPUTS Y LISTAS'!$B$33,0)</f>
        <v>0</v>
      </c>
      <c r="BC524" s="132"/>
      <c r="BD524" s="130">
        <f t="shared" si="258"/>
        <v>0</v>
      </c>
      <c r="BE524" s="134">
        <f t="shared" si="259"/>
        <v>0</v>
      </c>
      <c r="BF524" s="136">
        <f t="shared" si="260"/>
        <v>0</v>
      </c>
    </row>
    <row r="525" spans="3:58" ht="15.75" outlineLevel="2" x14ac:dyDescent="0.2">
      <c r="C525" s="14">
        <f t="shared" si="261"/>
        <v>511</v>
      </c>
      <c r="D525" s="73"/>
      <c r="E525" s="69"/>
      <c r="F525" s="70"/>
      <c r="G525" s="71"/>
      <c r="H525" s="71"/>
      <c r="I525" s="71"/>
      <c r="J525" s="71"/>
      <c r="K525" s="72"/>
      <c r="L525" s="86"/>
      <c r="M525" s="15" t="str">
        <f>IF(G525="","",IF(L525="SI",G525*(1+'INPUTS Y LISTAS'!$B$15),'Modelo Estadistico'!G525))</f>
        <v/>
      </c>
      <c r="N525" s="15" t="str">
        <f>IF(H525="","",IF(L525="SI",H525*(1+'INPUTS Y LISTAS'!$B$15),'Modelo Estadistico'!H525))</f>
        <v/>
      </c>
      <c r="O525" s="15" t="str">
        <f>IF(I525="","",IF(L525="SI",I525*(1+'INPUTS Y LISTAS'!$B$15),'Modelo Estadistico'!I525))</f>
        <v/>
      </c>
      <c r="P525" s="15" t="str">
        <f>IF(J525="","",IF(L525="SI",J525*(1+'INPUTS Y LISTAS'!$B$15),'Modelo Estadistico'!J525))</f>
        <v/>
      </c>
      <c r="Q525" s="72"/>
      <c r="R525" s="29" t="str">
        <f t="shared" si="236"/>
        <v/>
      </c>
      <c r="S525" s="15" t="str">
        <f t="shared" si="237"/>
        <v/>
      </c>
      <c r="T525" s="15" t="str">
        <f t="shared" si="262"/>
        <v/>
      </c>
      <c r="U525" s="30" t="str">
        <f t="shared" si="263"/>
        <v/>
      </c>
      <c r="V525" s="28" t="str">
        <f t="shared" si="238"/>
        <v/>
      </c>
      <c r="W525" s="16" t="str">
        <f t="shared" si="239"/>
        <v/>
      </c>
      <c r="X525" s="16" t="str">
        <f t="shared" si="240"/>
        <v/>
      </c>
      <c r="Y525" s="16" t="str">
        <f t="shared" si="241"/>
        <v/>
      </c>
      <c r="Z525" s="28" t="str">
        <f t="shared" si="242"/>
        <v/>
      </c>
      <c r="AA525" s="16" t="str">
        <f t="shared" si="243"/>
        <v/>
      </c>
      <c r="AB525" s="16" t="str">
        <f t="shared" si="244"/>
        <v/>
      </c>
      <c r="AC525" s="16" t="str">
        <f>IF(Y525="Incluir Cotización",#REF!,"")</f>
        <v/>
      </c>
      <c r="AD525" s="66" t="str">
        <f t="shared" si="245"/>
        <v/>
      </c>
      <c r="AE525" s="42" t="str">
        <f t="shared" si="246"/>
        <v/>
      </c>
      <c r="AF525" s="42" t="str">
        <f t="shared" si="247"/>
        <v/>
      </c>
      <c r="AG525" s="42" t="str">
        <f t="shared" si="248"/>
        <v/>
      </c>
      <c r="AH525" s="42" t="str">
        <f t="shared" si="249"/>
        <v/>
      </c>
      <c r="AI525" s="42" t="str">
        <f t="shared" si="250"/>
        <v/>
      </c>
      <c r="AJ525" s="65">
        <f t="shared" si="251"/>
        <v>0</v>
      </c>
      <c r="AK525" s="74"/>
      <c r="AL525" s="41">
        <f t="shared" si="264"/>
        <v>0</v>
      </c>
      <c r="AM525" s="39">
        <f t="shared" si="265"/>
        <v>0</v>
      </c>
      <c r="AN525" s="40">
        <f t="shared" si="266"/>
        <v>0</v>
      </c>
      <c r="AO525" s="134">
        <f t="shared" si="267"/>
        <v>0</v>
      </c>
      <c r="AP525" s="17"/>
      <c r="AQ525" s="129"/>
      <c r="AR525" s="130">
        <f t="shared" si="252"/>
        <v>0</v>
      </c>
      <c r="AS525" s="134">
        <f t="shared" si="253"/>
        <v>0</v>
      </c>
      <c r="AT525" s="131">
        <f>+IF($I$7="SI",'INPUTS Y LISTAS'!$B$31,0)</f>
        <v>0</v>
      </c>
      <c r="AU525" s="132"/>
      <c r="AV525" s="130">
        <f t="shared" si="254"/>
        <v>0</v>
      </c>
      <c r="AW525" s="134">
        <f t="shared" si="255"/>
        <v>0</v>
      </c>
      <c r="AX525" s="131">
        <f>+IF($I$7="SI",'INPUTS Y LISTAS'!$B$32,0)</f>
        <v>0</v>
      </c>
      <c r="AY525" s="132"/>
      <c r="AZ525" s="130">
        <f t="shared" si="256"/>
        <v>0</v>
      </c>
      <c r="BA525" s="134">
        <f t="shared" si="257"/>
        <v>0</v>
      </c>
      <c r="BB525" s="131">
        <f>+IF($I$7="SI",'INPUTS Y LISTAS'!$B$33,0)</f>
        <v>0</v>
      </c>
      <c r="BC525" s="132"/>
      <c r="BD525" s="130">
        <f t="shared" si="258"/>
        <v>0</v>
      </c>
      <c r="BE525" s="134">
        <f t="shared" si="259"/>
        <v>0</v>
      </c>
      <c r="BF525" s="136">
        <f t="shared" si="260"/>
        <v>0</v>
      </c>
    </row>
    <row r="526" spans="3:58" ht="15.75" outlineLevel="2" x14ac:dyDescent="0.2">
      <c r="C526" s="14">
        <f t="shared" si="261"/>
        <v>512</v>
      </c>
      <c r="D526" s="73"/>
      <c r="E526" s="69"/>
      <c r="F526" s="70"/>
      <c r="G526" s="71"/>
      <c r="H526" s="71"/>
      <c r="I526" s="71"/>
      <c r="J526" s="71"/>
      <c r="K526" s="72"/>
      <c r="L526" s="86"/>
      <c r="M526" s="15" t="str">
        <f>IF(G526="","",IF(L526="SI",G526*(1+'INPUTS Y LISTAS'!$B$15),'Modelo Estadistico'!G526))</f>
        <v/>
      </c>
      <c r="N526" s="15" t="str">
        <f>IF(H526="","",IF(L526="SI",H526*(1+'INPUTS Y LISTAS'!$B$15),'Modelo Estadistico'!H526))</f>
        <v/>
      </c>
      <c r="O526" s="15" t="str">
        <f>IF(I526="","",IF(L526="SI",I526*(1+'INPUTS Y LISTAS'!$B$15),'Modelo Estadistico'!I526))</f>
        <v/>
      </c>
      <c r="P526" s="15" t="str">
        <f>IF(J526="","",IF(L526="SI",J526*(1+'INPUTS Y LISTAS'!$B$15),'Modelo Estadistico'!J526))</f>
        <v/>
      </c>
      <c r="Q526" s="72"/>
      <c r="R526" s="29" t="str">
        <f t="shared" si="236"/>
        <v/>
      </c>
      <c r="S526" s="15" t="str">
        <f t="shared" si="237"/>
        <v/>
      </c>
      <c r="T526" s="15" t="str">
        <f t="shared" si="262"/>
        <v/>
      </c>
      <c r="U526" s="30" t="str">
        <f t="shared" si="263"/>
        <v/>
      </c>
      <c r="V526" s="28" t="str">
        <f t="shared" si="238"/>
        <v/>
      </c>
      <c r="W526" s="16" t="str">
        <f t="shared" si="239"/>
        <v/>
      </c>
      <c r="X526" s="16" t="str">
        <f t="shared" si="240"/>
        <v/>
      </c>
      <c r="Y526" s="16" t="str">
        <f t="shared" si="241"/>
        <v/>
      </c>
      <c r="Z526" s="28" t="str">
        <f t="shared" si="242"/>
        <v/>
      </c>
      <c r="AA526" s="16" t="str">
        <f t="shared" si="243"/>
        <v/>
      </c>
      <c r="AB526" s="16" t="str">
        <f t="shared" si="244"/>
        <v/>
      </c>
      <c r="AC526" s="16" t="str">
        <f>IF(Y526="Incluir Cotización",#REF!,"")</f>
        <v/>
      </c>
      <c r="AD526" s="66" t="str">
        <f t="shared" si="245"/>
        <v/>
      </c>
      <c r="AE526" s="42" t="str">
        <f t="shared" si="246"/>
        <v/>
      </c>
      <c r="AF526" s="42" t="str">
        <f t="shared" si="247"/>
        <v/>
      </c>
      <c r="AG526" s="42" t="str">
        <f t="shared" si="248"/>
        <v/>
      </c>
      <c r="AH526" s="42" t="str">
        <f t="shared" si="249"/>
        <v/>
      </c>
      <c r="AI526" s="42" t="str">
        <f t="shared" si="250"/>
        <v/>
      </c>
      <c r="AJ526" s="65">
        <f t="shared" si="251"/>
        <v>0</v>
      </c>
      <c r="AK526" s="74"/>
      <c r="AL526" s="41">
        <f t="shared" si="264"/>
        <v>0</v>
      </c>
      <c r="AM526" s="39">
        <f t="shared" si="265"/>
        <v>0</v>
      </c>
      <c r="AN526" s="40">
        <f t="shared" si="266"/>
        <v>0</v>
      </c>
      <c r="AO526" s="134">
        <f t="shared" si="267"/>
        <v>0</v>
      </c>
      <c r="AP526" s="17"/>
      <c r="AQ526" s="129"/>
      <c r="AR526" s="130">
        <f t="shared" si="252"/>
        <v>0</v>
      </c>
      <c r="AS526" s="134">
        <f t="shared" si="253"/>
        <v>0</v>
      </c>
      <c r="AT526" s="131">
        <f>+IF($I$7="SI",'INPUTS Y LISTAS'!$B$31,0)</f>
        <v>0</v>
      </c>
      <c r="AU526" s="132"/>
      <c r="AV526" s="130">
        <f t="shared" si="254"/>
        <v>0</v>
      </c>
      <c r="AW526" s="134">
        <f t="shared" si="255"/>
        <v>0</v>
      </c>
      <c r="AX526" s="131">
        <f>+IF($I$7="SI",'INPUTS Y LISTAS'!$B$32,0)</f>
        <v>0</v>
      </c>
      <c r="AY526" s="132"/>
      <c r="AZ526" s="130">
        <f t="shared" si="256"/>
        <v>0</v>
      </c>
      <c r="BA526" s="134">
        <f t="shared" si="257"/>
        <v>0</v>
      </c>
      <c r="BB526" s="131">
        <f>+IF($I$7="SI",'INPUTS Y LISTAS'!$B$33,0)</f>
        <v>0</v>
      </c>
      <c r="BC526" s="132"/>
      <c r="BD526" s="130">
        <f t="shared" si="258"/>
        <v>0</v>
      </c>
      <c r="BE526" s="134">
        <f t="shared" si="259"/>
        <v>0</v>
      </c>
      <c r="BF526" s="136">
        <f t="shared" si="260"/>
        <v>0</v>
      </c>
    </row>
    <row r="527" spans="3:58" ht="15.75" outlineLevel="2" x14ac:dyDescent="0.2">
      <c r="C527" s="14">
        <f t="shared" si="261"/>
        <v>513</v>
      </c>
      <c r="D527" s="73"/>
      <c r="E527" s="69"/>
      <c r="F527" s="70"/>
      <c r="G527" s="71"/>
      <c r="H527" s="71"/>
      <c r="I527" s="71"/>
      <c r="J527" s="71"/>
      <c r="K527" s="72"/>
      <c r="L527" s="86"/>
      <c r="M527" s="15" t="str">
        <f>IF(G527="","",IF(L527="SI",G527*(1+'INPUTS Y LISTAS'!$B$15),'Modelo Estadistico'!G527))</f>
        <v/>
      </c>
      <c r="N527" s="15" t="str">
        <f>IF(H527="","",IF(L527="SI",H527*(1+'INPUTS Y LISTAS'!$B$15),'Modelo Estadistico'!H527))</f>
        <v/>
      </c>
      <c r="O527" s="15" t="str">
        <f>IF(I527="","",IF(L527="SI",I527*(1+'INPUTS Y LISTAS'!$B$15),'Modelo Estadistico'!I527))</f>
        <v/>
      </c>
      <c r="P527" s="15" t="str">
        <f>IF(J527="","",IF(L527="SI",J527*(1+'INPUTS Y LISTAS'!$B$15),'Modelo Estadistico'!J527))</f>
        <v/>
      </c>
      <c r="Q527" s="72"/>
      <c r="R527" s="29" t="str">
        <f t="shared" ref="R527:R590" si="268">IFERROR(AVERAGE(M527:P527),"")</f>
        <v/>
      </c>
      <c r="S527" s="15" t="str">
        <f t="shared" ref="S527:S590" si="269">IFERROR(STDEV(M527:P527),"")</f>
        <v/>
      </c>
      <c r="T527" s="15" t="str">
        <f t="shared" si="262"/>
        <v/>
      </c>
      <c r="U527" s="30" t="str">
        <f t="shared" si="263"/>
        <v/>
      </c>
      <c r="V527" s="28" t="str">
        <f t="shared" ref="V527:V590" si="270">IF(M527="","",IF(COUNT($M527:$P527)=1,"Incluir Cotización",IF(OR(M527&lt;$T527,M527&gt;$U527),"Excluir Cotización","Incluir Cotización")))</f>
        <v/>
      </c>
      <c r="W527" s="16" t="str">
        <f t="shared" ref="W527:W590" si="271">IF(N527="","",IF(COUNT($M527:$P527)=1,"Incluir Cotización",IF(OR(N527&lt;$T527,N527&gt;$U527),"Excluir Cotización","Incluir Cotización")))</f>
        <v/>
      </c>
      <c r="X527" s="16" t="str">
        <f t="shared" ref="X527:X590" si="272">IF(O527="","",IF(COUNT($M527:$P527)=1,"Incluir Cotización",IF(OR(O527&lt;$T527,O527&gt;$U527),"Excluir Cotización","Incluir Cotización")))</f>
        <v/>
      </c>
      <c r="Y527" s="16" t="str">
        <f t="shared" ref="Y527:Y590" si="273">IF(P527="","",IF(COUNT($M527:$P527)=1,"Incluir Cotización",IF(OR(P527&lt;$T527,P527&gt;$U527),"Excluir Cotización","Incluir Cotización")))</f>
        <v/>
      </c>
      <c r="Z527" s="28" t="str">
        <f t="shared" ref="Z527:Z590" si="274">IF(V527="Incluir Cotización",$M527,"")</f>
        <v/>
      </c>
      <c r="AA527" s="16" t="str">
        <f t="shared" ref="AA527:AA590" si="275">IF(W527="Incluir Cotización",$N527,"")</f>
        <v/>
      </c>
      <c r="AB527" s="16" t="str">
        <f t="shared" ref="AB527:AB590" si="276">IF(X527="Incluir Cotización",$O527,"")</f>
        <v/>
      </c>
      <c r="AC527" s="16" t="str">
        <f>IF(Y527="Incluir Cotización",#REF!,"")</f>
        <v/>
      </c>
      <c r="AD527" s="66" t="str">
        <f t="shared" ref="AD527:AD590" si="277">IFERROR(AVERAGE(M527:P527),"")</f>
        <v/>
      </c>
      <c r="AE527" s="42" t="str">
        <f t="shared" ref="AE527:AE590" si="278">IFERROR(AVERAGE(Z527:AC527),"")</f>
        <v/>
      </c>
      <c r="AF527" s="42" t="str">
        <f t="shared" ref="AF527:AF590" si="279">IFERROR(MEDIAN(Z527:AC527),"")</f>
        <v/>
      </c>
      <c r="AG527" s="42" t="str">
        <f t="shared" ref="AG527:AG590" si="280">IFERROR(GEOMEAN(Z527:AC527),"")</f>
        <v/>
      </c>
      <c r="AH527" s="42" t="str">
        <f t="shared" ref="AH527:AH590" si="281">IFERROR(TRIMMEAN(Z527:AC527,$AH$10),"")</f>
        <v/>
      </c>
      <c r="AI527" s="42" t="str">
        <f t="shared" ref="AI527:AI590" si="282">IFERROR(HARMEAN(Z527:AC527),"")</f>
        <v/>
      </c>
      <c r="AJ527" s="65">
        <f t="shared" si="251"/>
        <v>0</v>
      </c>
      <c r="AK527" s="74"/>
      <c r="AL527" s="41">
        <f t="shared" si="264"/>
        <v>0</v>
      </c>
      <c r="AM527" s="39">
        <f t="shared" si="265"/>
        <v>0</v>
      </c>
      <c r="AN527" s="40">
        <f t="shared" si="266"/>
        <v>0</v>
      </c>
      <c r="AO527" s="134">
        <f t="shared" si="267"/>
        <v>0</v>
      </c>
      <c r="AP527" s="17"/>
      <c r="AQ527" s="129"/>
      <c r="AR527" s="130">
        <f t="shared" si="252"/>
        <v>0</v>
      </c>
      <c r="AS527" s="134">
        <f t="shared" si="253"/>
        <v>0</v>
      </c>
      <c r="AT527" s="131">
        <f>+IF($I$7="SI",'INPUTS Y LISTAS'!$B$31,0)</f>
        <v>0</v>
      </c>
      <c r="AU527" s="132"/>
      <c r="AV527" s="130">
        <f t="shared" si="254"/>
        <v>0</v>
      </c>
      <c r="AW527" s="134">
        <f t="shared" si="255"/>
        <v>0</v>
      </c>
      <c r="AX527" s="131">
        <f>+IF($I$7="SI",'INPUTS Y LISTAS'!$B$32,0)</f>
        <v>0</v>
      </c>
      <c r="AY527" s="132"/>
      <c r="AZ527" s="130">
        <f t="shared" si="256"/>
        <v>0</v>
      </c>
      <c r="BA527" s="134">
        <f t="shared" si="257"/>
        <v>0</v>
      </c>
      <c r="BB527" s="131">
        <f>+IF($I$7="SI",'INPUTS Y LISTAS'!$B$33,0)</f>
        <v>0</v>
      </c>
      <c r="BC527" s="132"/>
      <c r="BD527" s="130">
        <f t="shared" si="258"/>
        <v>0</v>
      </c>
      <c r="BE527" s="134">
        <f t="shared" si="259"/>
        <v>0</v>
      </c>
      <c r="BF527" s="136">
        <f t="shared" si="260"/>
        <v>0</v>
      </c>
    </row>
    <row r="528" spans="3:58" ht="15.75" outlineLevel="2" x14ac:dyDescent="0.2">
      <c r="C528" s="14">
        <f t="shared" si="261"/>
        <v>514</v>
      </c>
      <c r="D528" s="73"/>
      <c r="E528" s="69"/>
      <c r="F528" s="70"/>
      <c r="G528" s="71"/>
      <c r="H528" s="71"/>
      <c r="I528" s="71"/>
      <c r="J528" s="71"/>
      <c r="K528" s="72"/>
      <c r="L528" s="86"/>
      <c r="M528" s="15" t="str">
        <f>IF(G528="","",IF(L528="SI",G528*(1+'INPUTS Y LISTAS'!$B$15),'Modelo Estadistico'!G528))</f>
        <v/>
      </c>
      <c r="N528" s="15" t="str">
        <f>IF(H528="","",IF(L528="SI",H528*(1+'INPUTS Y LISTAS'!$B$15),'Modelo Estadistico'!H528))</f>
        <v/>
      </c>
      <c r="O528" s="15" t="str">
        <f>IF(I528="","",IF(L528="SI",I528*(1+'INPUTS Y LISTAS'!$B$15),'Modelo Estadistico'!I528))</f>
        <v/>
      </c>
      <c r="P528" s="15" t="str">
        <f>IF(J528="","",IF(L528="SI",J528*(1+'INPUTS Y LISTAS'!$B$15),'Modelo Estadistico'!J528))</f>
        <v/>
      </c>
      <c r="Q528" s="72"/>
      <c r="R528" s="29" t="str">
        <f t="shared" si="268"/>
        <v/>
      </c>
      <c r="S528" s="15" t="str">
        <f t="shared" si="269"/>
        <v/>
      </c>
      <c r="T528" s="15" t="str">
        <f t="shared" si="262"/>
        <v/>
      </c>
      <c r="U528" s="30" t="str">
        <f t="shared" si="263"/>
        <v/>
      </c>
      <c r="V528" s="28" t="str">
        <f t="shared" si="270"/>
        <v/>
      </c>
      <c r="W528" s="16" t="str">
        <f t="shared" si="271"/>
        <v/>
      </c>
      <c r="X528" s="16" t="str">
        <f t="shared" si="272"/>
        <v/>
      </c>
      <c r="Y528" s="16" t="str">
        <f t="shared" si="273"/>
        <v/>
      </c>
      <c r="Z528" s="28" t="str">
        <f t="shared" si="274"/>
        <v/>
      </c>
      <c r="AA528" s="16" t="str">
        <f t="shared" si="275"/>
        <v/>
      </c>
      <c r="AB528" s="16" t="str">
        <f t="shared" si="276"/>
        <v/>
      </c>
      <c r="AC528" s="16" t="str">
        <f>IF(Y528="Incluir Cotización",#REF!,"")</f>
        <v/>
      </c>
      <c r="AD528" s="66" t="str">
        <f t="shared" si="277"/>
        <v/>
      </c>
      <c r="AE528" s="42" t="str">
        <f t="shared" si="278"/>
        <v/>
      </c>
      <c r="AF528" s="42" t="str">
        <f t="shared" si="279"/>
        <v/>
      </c>
      <c r="AG528" s="42" t="str">
        <f t="shared" si="280"/>
        <v/>
      </c>
      <c r="AH528" s="42" t="str">
        <f t="shared" si="281"/>
        <v/>
      </c>
      <c r="AI528" s="42" t="str">
        <f t="shared" si="282"/>
        <v/>
      </c>
      <c r="AJ528" s="65">
        <f t="shared" ref="AJ528:AJ591" si="283">IFERROR(MIN(AE528:AG528),0)</f>
        <v>0</v>
      </c>
      <c r="AK528" s="74"/>
      <c r="AL528" s="41">
        <f t="shared" si="264"/>
        <v>0</v>
      </c>
      <c r="AM528" s="39">
        <f t="shared" si="265"/>
        <v>0</v>
      </c>
      <c r="AN528" s="40">
        <f t="shared" si="266"/>
        <v>0</v>
      </c>
      <c r="AO528" s="134">
        <f t="shared" si="267"/>
        <v>0</v>
      </c>
      <c r="AP528" s="17"/>
      <c r="AQ528" s="129"/>
      <c r="AR528" s="130">
        <f t="shared" ref="AR528:AR591" si="284">+AJ528</f>
        <v>0</v>
      </c>
      <c r="AS528" s="134">
        <f t="shared" ref="AS528:AS591" si="285">+AR528*AQ528</f>
        <v>0</v>
      </c>
      <c r="AT528" s="131">
        <f>+IF($I$7="SI",'INPUTS Y LISTAS'!$B$31,0)</f>
        <v>0</v>
      </c>
      <c r="AU528" s="132"/>
      <c r="AV528" s="130">
        <f t="shared" ref="AV528:AV591" si="286">+AR528*(1+AT528)</f>
        <v>0</v>
      </c>
      <c r="AW528" s="134">
        <f t="shared" ref="AW528:AW591" si="287">+AV528*AU528</f>
        <v>0</v>
      </c>
      <c r="AX528" s="131">
        <f>+IF($I$7="SI",'INPUTS Y LISTAS'!$B$32,0)</f>
        <v>0</v>
      </c>
      <c r="AY528" s="132"/>
      <c r="AZ528" s="130">
        <f t="shared" ref="AZ528:AZ591" si="288">+AV528*(1+AX528)</f>
        <v>0</v>
      </c>
      <c r="BA528" s="134">
        <f t="shared" ref="BA528:BA591" si="289">+AZ528*AY528</f>
        <v>0</v>
      </c>
      <c r="BB528" s="131">
        <f>+IF($I$7="SI",'INPUTS Y LISTAS'!$B$33,0)</f>
        <v>0</v>
      </c>
      <c r="BC528" s="132"/>
      <c r="BD528" s="130">
        <f t="shared" ref="BD528:BD591" si="290">+AZ528*(1+BB528)</f>
        <v>0</v>
      </c>
      <c r="BE528" s="134">
        <f t="shared" ref="BE528:BE591" si="291">+BD528*BC528</f>
        <v>0</v>
      </c>
      <c r="BF528" s="136">
        <f t="shared" ref="BF528:BF591" si="292">+AS528+AW528+BA528+BE528</f>
        <v>0</v>
      </c>
    </row>
    <row r="529" spans="3:58" ht="15.75" outlineLevel="2" x14ac:dyDescent="0.2">
      <c r="C529" s="14">
        <f t="shared" si="261"/>
        <v>515</v>
      </c>
      <c r="D529" s="73"/>
      <c r="E529" s="69"/>
      <c r="F529" s="70"/>
      <c r="G529" s="71"/>
      <c r="H529" s="71"/>
      <c r="I529" s="71"/>
      <c r="J529" s="71"/>
      <c r="K529" s="72"/>
      <c r="L529" s="86"/>
      <c r="M529" s="15" t="str">
        <f>IF(G529="","",IF(L529="SI",G529*(1+'INPUTS Y LISTAS'!$B$15),'Modelo Estadistico'!G529))</f>
        <v/>
      </c>
      <c r="N529" s="15" t="str">
        <f>IF(H529="","",IF(L529="SI",H529*(1+'INPUTS Y LISTAS'!$B$15),'Modelo Estadistico'!H529))</f>
        <v/>
      </c>
      <c r="O529" s="15" t="str">
        <f>IF(I529="","",IF(L529="SI",I529*(1+'INPUTS Y LISTAS'!$B$15),'Modelo Estadistico'!I529))</f>
        <v/>
      </c>
      <c r="P529" s="15" t="str">
        <f>IF(J529="","",IF(L529="SI",J529*(1+'INPUTS Y LISTAS'!$B$15),'Modelo Estadistico'!J529))</f>
        <v/>
      </c>
      <c r="Q529" s="72"/>
      <c r="R529" s="29" t="str">
        <f t="shared" si="268"/>
        <v/>
      </c>
      <c r="S529" s="15" t="str">
        <f t="shared" si="269"/>
        <v/>
      </c>
      <c r="T529" s="15" t="str">
        <f t="shared" si="262"/>
        <v/>
      </c>
      <c r="U529" s="30" t="str">
        <f t="shared" si="263"/>
        <v/>
      </c>
      <c r="V529" s="28" t="str">
        <f t="shared" si="270"/>
        <v/>
      </c>
      <c r="W529" s="16" t="str">
        <f t="shared" si="271"/>
        <v/>
      </c>
      <c r="X529" s="16" t="str">
        <f t="shared" si="272"/>
        <v/>
      </c>
      <c r="Y529" s="16" t="str">
        <f t="shared" si="273"/>
        <v/>
      </c>
      <c r="Z529" s="28" t="str">
        <f t="shared" si="274"/>
        <v/>
      </c>
      <c r="AA529" s="16" t="str">
        <f t="shared" si="275"/>
        <v/>
      </c>
      <c r="AB529" s="16" t="str">
        <f t="shared" si="276"/>
        <v/>
      </c>
      <c r="AC529" s="16" t="str">
        <f>IF(Y529="Incluir Cotización",#REF!,"")</f>
        <v/>
      </c>
      <c r="AD529" s="66" t="str">
        <f t="shared" si="277"/>
        <v/>
      </c>
      <c r="AE529" s="42" t="str">
        <f t="shared" si="278"/>
        <v/>
      </c>
      <c r="AF529" s="42" t="str">
        <f t="shared" si="279"/>
        <v/>
      </c>
      <c r="AG529" s="42" t="str">
        <f t="shared" si="280"/>
        <v/>
      </c>
      <c r="AH529" s="42" t="str">
        <f t="shared" si="281"/>
        <v/>
      </c>
      <c r="AI529" s="42" t="str">
        <f t="shared" si="282"/>
        <v/>
      </c>
      <c r="AJ529" s="65">
        <f t="shared" si="283"/>
        <v>0</v>
      </c>
      <c r="AK529" s="74"/>
      <c r="AL529" s="41">
        <f t="shared" si="264"/>
        <v>0</v>
      </c>
      <c r="AM529" s="39">
        <f t="shared" si="265"/>
        <v>0</v>
      </c>
      <c r="AN529" s="40">
        <f t="shared" si="266"/>
        <v>0</v>
      </c>
      <c r="AO529" s="134">
        <f t="shared" si="267"/>
        <v>0</v>
      </c>
      <c r="AP529" s="17"/>
      <c r="AQ529" s="129"/>
      <c r="AR529" s="130">
        <f t="shared" si="284"/>
        <v>0</v>
      </c>
      <c r="AS529" s="134">
        <f t="shared" si="285"/>
        <v>0</v>
      </c>
      <c r="AT529" s="131">
        <f>+IF($I$7="SI",'INPUTS Y LISTAS'!$B$31,0)</f>
        <v>0</v>
      </c>
      <c r="AU529" s="132"/>
      <c r="AV529" s="130">
        <f t="shared" si="286"/>
        <v>0</v>
      </c>
      <c r="AW529" s="134">
        <f t="shared" si="287"/>
        <v>0</v>
      </c>
      <c r="AX529" s="131">
        <f>+IF($I$7="SI",'INPUTS Y LISTAS'!$B$32,0)</f>
        <v>0</v>
      </c>
      <c r="AY529" s="132"/>
      <c r="AZ529" s="130">
        <f t="shared" si="288"/>
        <v>0</v>
      </c>
      <c r="BA529" s="134">
        <f t="shared" si="289"/>
        <v>0</v>
      </c>
      <c r="BB529" s="131">
        <f>+IF($I$7="SI",'INPUTS Y LISTAS'!$B$33,0)</f>
        <v>0</v>
      </c>
      <c r="BC529" s="132"/>
      <c r="BD529" s="130">
        <f t="shared" si="290"/>
        <v>0</v>
      </c>
      <c r="BE529" s="134">
        <f t="shared" si="291"/>
        <v>0</v>
      </c>
      <c r="BF529" s="136">
        <f t="shared" si="292"/>
        <v>0</v>
      </c>
    </row>
    <row r="530" spans="3:58" ht="15.75" outlineLevel="2" x14ac:dyDescent="0.2">
      <c r="C530" s="14">
        <f t="shared" si="261"/>
        <v>516</v>
      </c>
      <c r="D530" s="73"/>
      <c r="E530" s="69"/>
      <c r="F530" s="70"/>
      <c r="G530" s="71"/>
      <c r="H530" s="71"/>
      <c r="I530" s="71"/>
      <c r="J530" s="71"/>
      <c r="K530" s="72"/>
      <c r="L530" s="86"/>
      <c r="M530" s="15" t="str">
        <f>IF(G530="","",IF(L530="SI",G530*(1+'INPUTS Y LISTAS'!$B$15),'Modelo Estadistico'!G530))</f>
        <v/>
      </c>
      <c r="N530" s="15" t="str">
        <f>IF(H530="","",IF(L530="SI",H530*(1+'INPUTS Y LISTAS'!$B$15),'Modelo Estadistico'!H530))</f>
        <v/>
      </c>
      <c r="O530" s="15" t="str">
        <f>IF(I530="","",IF(L530="SI",I530*(1+'INPUTS Y LISTAS'!$B$15),'Modelo Estadistico'!I530))</f>
        <v/>
      </c>
      <c r="P530" s="15" t="str">
        <f>IF(J530="","",IF(L530="SI",J530*(1+'INPUTS Y LISTAS'!$B$15),'Modelo Estadistico'!J530))</f>
        <v/>
      </c>
      <c r="Q530" s="72"/>
      <c r="R530" s="29" t="str">
        <f t="shared" si="268"/>
        <v/>
      </c>
      <c r="S530" s="15" t="str">
        <f t="shared" si="269"/>
        <v/>
      </c>
      <c r="T530" s="15" t="str">
        <f t="shared" si="262"/>
        <v/>
      </c>
      <c r="U530" s="30" t="str">
        <f t="shared" si="263"/>
        <v/>
      </c>
      <c r="V530" s="28" t="str">
        <f t="shared" si="270"/>
        <v/>
      </c>
      <c r="W530" s="16" t="str">
        <f t="shared" si="271"/>
        <v/>
      </c>
      <c r="X530" s="16" t="str">
        <f t="shared" si="272"/>
        <v/>
      </c>
      <c r="Y530" s="16" t="str">
        <f t="shared" si="273"/>
        <v/>
      </c>
      <c r="Z530" s="28" t="str">
        <f t="shared" si="274"/>
        <v/>
      </c>
      <c r="AA530" s="16" t="str">
        <f t="shared" si="275"/>
        <v/>
      </c>
      <c r="AB530" s="16" t="str">
        <f t="shared" si="276"/>
        <v/>
      </c>
      <c r="AC530" s="16" t="str">
        <f>IF(Y530="Incluir Cotización",#REF!,"")</f>
        <v/>
      </c>
      <c r="AD530" s="66" t="str">
        <f t="shared" si="277"/>
        <v/>
      </c>
      <c r="AE530" s="42" t="str">
        <f t="shared" si="278"/>
        <v/>
      </c>
      <c r="AF530" s="42" t="str">
        <f t="shared" si="279"/>
        <v/>
      </c>
      <c r="AG530" s="42" t="str">
        <f t="shared" si="280"/>
        <v/>
      </c>
      <c r="AH530" s="42" t="str">
        <f t="shared" si="281"/>
        <v/>
      </c>
      <c r="AI530" s="42" t="str">
        <f t="shared" si="282"/>
        <v/>
      </c>
      <c r="AJ530" s="65">
        <f t="shared" si="283"/>
        <v>0</v>
      </c>
      <c r="AK530" s="74"/>
      <c r="AL530" s="41">
        <f t="shared" si="264"/>
        <v>0</v>
      </c>
      <c r="AM530" s="39">
        <f t="shared" si="265"/>
        <v>0</v>
      </c>
      <c r="AN530" s="40">
        <f t="shared" si="266"/>
        <v>0</v>
      </c>
      <c r="AO530" s="134">
        <f t="shared" si="267"/>
        <v>0</v>
      </c>
      <c r="AP530" s="17"/>
      <c r="AQ530" s="129"/>
      <c r="AR530" s="130">
        <f t="shared" si="284"/>
        <v>0</v>
      </c>
      <c r="AS530" s="134">
        <f t="shared" si="285"/>
        <v>0</v>
      </c>
      <c r="AT530" s="131">
        <f>+IF($I$7="SI",'INPUTS Y LISTAS'!$B$31,0)</f>
        <v>0</v>
      </c>
      <c r="AU530" s="132"/>
      <c r="AV530" s="130">
        <f t="shared" si="286"/>
        <v>0</v>
      </c>
      <c r="AW530" s="134">
        <f t="shared" si="287"/>
        <v>0</v>
      </c>
      <c r="AX530" s="131">
        <f>+IF($I$7="SI",'INPUTS Y LISTAS'!$B$32,0)</f>
        <v>0</v>
      </c>
      <c r="AY530" s="132"/>
      <c r="AZ530" s="130">
        <f t="shared" si="288"/>
        <v>0</v>
      </c>
      <c r="BA530" s="134">
        <f t="shared" si="289"/>
        <v>0</v>
      </c>
      <c r="BB530" s="131">
        <f>+IF($I$7="SI",'INPUTS Y LISTAS'!$B$33,0)</f>
        <v>0</v>
      </c>
      <c r="BC530" s="132"/>
      <c r="BD530" s="130">
        <f t="shared" si="290"/>
        <v>0</v>
      </c>
      <c r="BE530" s="134">
        <f t="shared" si="291"/>
        <v>0</v>
      </c>
      <c r="BF530" s="136">
        <f t="shared" si="292"/>
        <v>0</v>
      </c>
    </row>
    <row r="531" spans="3:58" ht="15.75" outlineLevel="2" x14ac:dyDescent="0.2">
      <c r="C531" s="14">
        <f t="shared" si="261"/>
        <v>517</v>
      </c>
      <c r="D531" s="73"/>
      <c r="E531" s="69"/>
      <c r="F531" s="70"/>
      <c r="G531" s="71"/>
      <c r="H531" s="71"/>
      <c r="I531" s="71"/>
      <c r="J531" s="71"/>
      <c r="K531" s="72"/>
      <c r="L531" s="86"/>
      <c r="M531" s="15" t="str">
        <f>IF(G531="","",IF(L531="SI",G531*(1+'INPUTS Y LISTAS'!$B$15),'Modelo Estadistico'!G531))</f>
        <v/>
      </c>
      <c r="N531" s="15" t="str">
        <f>IF(H531="","",IF(L531="SI",H531*(1+'INPUTS Y LISTAS'!$B$15),'Modelo Estadistico'!H531))</f>
        <v/>
      </c>
      <c r="O531" s="15" t="str">
        <f>IF(I531="","",IF(L531="SI",I531*(1+'INPUTS Y LISTAS'!$B$15),'Modelo Estadistico'!I531))</f>
        <v/>
      </c>
      <c r="P531" s="15" t="str">
        <f>IF(J531="","",IF(L531="SI",J531*(1+'INPUTS Y LISTAS'!$B$15),'Modelo Estadistico'!J531))</f>
        <v/>
      </c>
      <c r="Q531" s="72"/>
      <c r="R531" s="29" t="str">
        <f t="shared" si="268"/>
        <v/>
      </c>
      <c r="S531" s="15" t="str">
        <f t="shared" si="269"/>
        <v/>
      </c>
      <c r="T531" s="15" t="str">
        <f t="shared" si="262"/>
        <v/>
      </c>
      <c r="U531" s="30" t="str">
        <f t="shared" si="263"/>
        <v/>
      </c>
      <c r="V531" s="28" t="str">
        <f t="shared" si="270"/>
        <v/>
      </c>
      <c r="W531" s="16" t="str">
        <f t="shared" si="271"/>
        <v/>
      </c>
      <c r="X531" s="16" t="str">
        <f t="shared" si="272"/>
        <v/>
      </c>
      <c r="Y531" s="16" t="str">
        <f t="shared" si="273"/>
        <v/>
      </c>
      <c r="Z531" s="28" t="str">
        <f t="shared" si="274"/>
        <v/>
      </c>
      <c r="AA531" s="16" t="str">
        <f t="shared" si="275"/>
        <v/>
      </c>
      <c r="AB531" s="16" t="str">
        <f t="shared" si="276"/>
        <v/>
      </c>
      <c r="AC531" s="16" t="str">
        <f>IF(Y531="Incluir Cotización",#REF!,"")</f>
        <v/>
      </c>
      <c r="AD531" s="66" t="str">
        <f t="shared" si="277"/>
        <v/>
      </c>
      <c r="AE531" s="42" t="str">
        <f t="shared" si="278"/>
        <v/>
      </c>
      <c r="AF531" s="42" t="str">
        <f t="shared" si="279"/>
        <v/>
      </c>
      <c r="AG531" s="42" t="str">
        <f t="shared" si="280"/>
        <v/>
      </c>
      <c r="AH531" s="42" t="str">
        <f t="shared" si="281"/>
        <v/>
      </c>
      <c r="AI531" s="42" t="str">
        <f t="shared" si="282"/>
        <v/>
      </c>
      <c r="AJ531" s="65">
        <f t="shared" si="283"/>
        <v>0</v>
      </c>
      <c r="AK531" s="74"/>
      <c r="AL531" s="41">
        <f t="shared" si="264"/>
        <v>0</v>
      </c>
      <c r="AM531" s="39">
        <f t="shared" si="265"/>
        <v>0</v>
      </c>
      <c r="AN531" s="40">
        <f t="shared" si="266"/>
        <v>0</v>
      </c>
      <c r="AO531" s="134">
        <f t="shared" si="267"/>
        <v>0</v>
      </c>
      <c r="AP531" s="17"/>
      <c r="AQ531" s="129"/>
      <c r="AR531" s="130">
        <f t="shared" si="284"/>
        <v>0</v>
      </c>
      <c r="AS531" s="134">
        <f t="shared" si="285"/>
        <v>0</v>
      </c>
      <c r="AT531" s="131">
        <f>+IF($I$7="SI",'INPUTS Y LISTAS'!$B$31,0)</f>
        <v>0</v>
      </c>
      <c r="AU531" s="132"/>
      <c r="AV531" s="130">
        <f t="shared" si="286"/>
        <v>0</v>
      </c>
      <c r="AW531" s="134">
        <f t="shared" si="287"/>
        <v>0</v>
      </c>
      <c r="AX531" s="131">
        <f>+IF($I$7="SI",'INPUTS Y LISTAS'!$B$32,0)</f>
        <v>0</v>
      </c>
      <c r="AY531" s="132"/>
      <c r="AZ531" s="130">
        <f t="shared" si="288"/>
        <v>0</v>
      </c>
      <c r="BA531" s="134">
        <f t="shared" si="289"/>
        <v>0</v>
      </c>
      <c r="BB531" s="131">
        <f>+IF($I$7="SI",'INPUTS Y LISTAS'!$B$33,0)</f>
        <v>0</v>
      </c>
      <c r="BC531" s="132"/>
      <c r="BD531" s="130">
        <f t="shared" si="290"/>
        <v>0</v>
      </c>
      <c r="BE531" s="134">
        <f t="shared" si="291"/>
        <v>0</v>
      </c>
      <c r="BF531" s="136">
        <f t="shared" si="292"/>
        <v>0</v>
      </c>
    </row>
    <row r="532" spans="3:58" ht="15.75" outlineLevel="2" x14ac:dyDescent="0.2">
      <c r="C532" s="14">
        <f t="shared" si="261"/>
        <v>518</v>
      </c>
      <c r="D532" s="73"/>
      <c r="E532" s="69"/>
      <c r="F532" s="70"/>
      <c r="G532" s="71"/>
      <c r="H532" s="71"/>
      <c r="I532" s="71"/>
      <c r="J532" s="71"/>
      <c r="K532" s="72"/>
      <c r="L532" s="86"/>
      <c r="M532" s="15" t="str">
        <f>IF(G532="","",IF(L532="SI",G532*(1+'INPUTS Y LISTAS'!$B$15),'Modelo Estadistico'!G532))</f>
        <v/>
      </c>
      <c r="N532" s="15" t="str">
        <f>IF(H532="","",IF(L532="SI",H532*(1+'INPUTS Y LISTAS'!$B$15),'Modelo Estadistico'!H532))</f>
        <v/>
      </c>
      <c r="O532" s="15" t="str">
        <f>IF(I532="","",IF(L532="SI",I532*(1+'INPUTS Y LISTAS'!$B$15),'Modelo Estadistico'!I532))</f>
        <v/>
      </c>
      <c r="P532" s="15" t="str">
        <f>IF(J532="","",IF(L532="SI",J532*(1+'INPUTS Y LISTAS'!$B$15),'Modelo Estadistico'!J532))</f>
        <v/>
      </c>
      <c r="Q532" s="72"/>
      <c r="R532" s="29" t="str">
        <f t="shared" si="268"/>
        <v/>
      </c>
      <c r="S532" s="15" t="str">
        <f t="shared" si="269"/>
        <v/>
      </c>
      <c r="T532" s="15" t="str">
        <f t="shared" si="262"/>
        <v/>
      </c>
      <c r="U532" s="30" t="str">
        <f t="shared" si="263"/>
        <v/>
      </c>
      <c r="V532" s="28" t="str">
        <f t="shared" si="270"/>
        <v/>
      </c>
      <c r="W532" s="16" t="str">
        <f t="shared" si="271"/>
        <v/>
      </c>
      <c r="X532" s="16" t="str">
        <f t="shared" si="272"/>
        <v/>
      </c>
      <c r="Y532" s="16" t="str">
        <f t="shared" si="273"/>
        <v/>
      </c>
      <c r="Z532" s="28" t="str">
        <f t="shared" si="274"/>
        <v/>
      </c>
      <c r="AA532" s="16" t="str">
        <f t="shared" si="275"/>
        <v/>
      </c>
      <c r="AB532" s="16" t="str">
        <f t="shared" si="276"/>
        <v/>
      </c>
      <c r="AC532" s="16" t="str">
        <f>IF(Y532="Incluir Cotización",#REF!,"")</f>
        <v/>
      </c>
      <c r="AD532" s="66" t="str">
        <f t="shared" si="277"/>
        <v/>
      </c>
      <c r="AE532" s="42" t="str">
        <f t="shared" si="278"/>
        <v/>
      </c>
      <c r="AF532" s="42" t="str">
        <f t="shared" si="279"/>
        <v/>
      </c>
      <c r="AG532" s="42" t="str">
        <f t="shared" si="280"/>
        <v/>
      </c>
      <c r="AH532" s="42" t="str">
        <f t="shared" si="281"/>
        <v/>
      </c>
      <c r="AI532" s="42" t="str">
        <f t="shared" si="282"/>
        <v/>
      </c>
      <c r="AJ532" s="65">
        <f t="shared" si="283"/>
        <v>0</v>
      </c>
      <c r="AK532" s="74"/>
      <c r="AL532" s="41">
        <f t="shared" si="264"/>
        <v>0</v>
      </c>
      <c r="AM532" s="39">
        <f t="shared" si="265"/>
        <v>0</v>
      </c>
      <c r="AN532" s="40">
        <f t="shared" si="266"/>
        <v>0</v>
      </c>
      <c r="AO532" s="134">
        <f t="shared" si="267"/>
        <v>0</v>
      </c>
      <c r="AP532" s="17"/>
      <c r="AQ532" s="129"/>
      <c r="AR532" s="130">
        <f t="shared" si="284"/>
        <v>0</v>
      </c>
      <c r="AS532" s="134">
        <f t="shared" si="285"/>
        <v>0</v>
      </c>
      <c r="AT532" s="131">
        <f>+IF($I$7="SI",'INPUTS Y LISTAS'!$B$31,0)</f>
        <v>0</v>
      </c>
      <c r="AU532" s="132"/>
      <c r="AV532" s="130">
        <f t="shared" si="286"/>
        <v>0</v>
      </c>
      <c r="AW532" s="134">
        <f t="shared" si="287"/>
        <v>0</v>
      </c>
      <c r="AX532" s="131">
        <f>+IF($I$7="SI",'INPUTS Y LISTAS'!$B$32,0)</f>
        <v>0</v>
      </c>
      <c r="AY532" s="132"/>
      <c r="AZ532" s="130">
        <f t="shared" si="288"/>
        <v>0</v>
      </c>
      <c r="BA532" s="134">
        <f t="shared" si="289"/>
        <v>0</v>
      </c>
      <c r="BB532" s="131">
        <f>+IF($I$7="SI",'INPUTS Y LISTAS'!$B$33,0)</f>
        <v>0</v>
      </c>
      <c r="BC532" s="132"/>
      <c r="BD532" s="130">
        <f t="shared" si="290"/>
        <v>0</v>
      </c>
      <c r="BE532" s="134">
        <f t="shared" si="291"/>
        <v>0</v>
      </c>
      <c r="BF532" s="136">
        <f t="shared" si="292"/>
        <v>0</v>
      </c>
    </row>
    <row r="533" spans="3:58" ht="15.75" outlineLevel="2" x14ac:dyDescent="0.2">
      <c r="C533" s="14">
        <f t="shared" si="261"/>
        <v>519</v>
      </c>
      <c r="D533" s="73"/>
      <c r="E533" s="69"/>
      <c r="F533" s="70"/>
      <c r="G533" s="71"/>
      <c r="H533" s="71"/>
      <c r="I533" s="71"/>
      <c r="J533" s="71"/>
      <c r="K533" s="72"/>
      <c r="L533" s="86"/>
      <c r="M533" s="15" t="str">
        <f>IF(G533="","",IF(L533="SI",G533*(1+'INPUTS Y LISTAS'!$B$15),'Modelo Estadistico'!G533))</f>
        <v/>
      </c>
      <c r="N533" s="15" t="str">
        <f>IF(H533="","",IF(L533="SI",H533*(1+'INPUTS Y LISTAS'!$B$15),'Modelo Estadistico'!H533))</f>
        <v/>
      </c>
      <c r="O533" s="15" t="str">
        <f>IF(I533="","",IF(L533="SI",I533*(1+'INPUTS Y LISTAS'!$B$15),'Modelo Estadistico'!I533))</f>
        <v/>
      </c>
      <c r="P533" s="15" t="str">
        <f>IF(J533="","",IF(L533="SI",J533*(1+'INPUTS Y LISTAS'!$B$15),'Modelo Estadistico'!J533))</f>
        <v/>
      </c>
      <c r="Q533" s="72"/>
      <c r="R533" s="29" t="str">
        <f t="shared" si="268"/>
        <v/>
      </c>
      <c r="S533" s="15" t="str">
        <f t="shared" si="269"/>
        <v/>
      </c>
      <c r="T533" s="15" t="str">
        <f t="shared" si="262"/>
        <v/>
      </c>
      <c r="U533" s="30" t="str">
        <f t="shared" si="263"/>
        <v/>
      </c>
      <c r="V533" s="28" t="str">
        <f t="shared" si="270"/>
        <v/>
      </c>
      <c r="W533" s="16" t="str">
        <f t="shared" si="271"/>
        <v/>
      </c>
      <c r="X533" s="16" t="str">
        <f t="shared" si="272"/>
        <v/>
      </c>
      <c r="Y533" s="16" t="str">
        <f t="shared" si="273"/>
        <v/>
      </c>
      <c r="Z533" s="28" t="str">
        <f t="shared" si="274"/>
        <v/>
      </c>
      <c r="AA533" s="16" t="str">
        <f t="shared" si="275"/>
        <v/>
      </c>
      <c r="AB533" s="16" t="str">
        <f t="shared" si="276"/>
        <v/>
      </c>
      <c r="AC533" s="16" t="str">
        <f>IF(Y533="Incluir Cotización",#REF!,"")</f>
        <v/>
      </c>
      <c r="AD533" s="66" t="str">
        <f t="shared" si="277"/>
        <v/>
      </c>
      <c r="AE533" s="42" t="str">
        <f t="shared" si="278"/>
        <v/>
      </c>
      <c r="AF533" s="42" t="str">
        <f t="shared" si="279"/>
        <v/>
      </c>
      <c r="AG533" s="42" t="str">
        <f t="shared" si="280"/>
        <v/>
      </c>
      <c r="AH533" s="42" t="str">
        <f t="shared" si="281"/>
        <v/>
      </c>
      <c r="AI533" s="42" t="str">
        <f t="shared" si="282"/>
        <v/>
      </c>
      <c r="AJ533" s="65">
        <f t="shared" si="283"/>
        <v>0</v>
      </c>
      <c r="AK533" s="74"/>
      <c r="AL533" s="41">
        <f t="shared" si="264"/>
        <v>0</v>
      </c>
      <c r="AM533" s="39">
        <f t="shared" si="265"/>
        <v>0</v>
      </c>
      <c r="AN533" s="40">
        <f t="shared" si="266"/>
        <v>0</v>
      </c>
      <c r="AO533" s="134">
        <f t="shared" si="267"/>
        <v>0</v>
      </c>
      <c r="AP533" s="17"/>
      <c r="AQ533" s="129"/>
      <c r="AR533" s="130">
        <f t="shared" si="284"/>
        <v>0</v>
      </c>
      <c r="AS533" s="134">
        <f t="shared" si="285"/>
        <v>0</v>
      </c>
      <c r="AT533" s="131">
        <f>+IF($I$7="SI",'INPUTS Y LISTAS'!$B$31,0)</f>
        <v>0</v>
      </c>
      <c r="AU533" s="132"/>
      <c r="AV533" s="130">
        <f t="shared" si="286"/>
        <v>0</v>
      </c>
      <c r="AW533" s="134">
        <f t="shared" si="287"/>
        <v>0</v>
      </c>
      <c r="AX533" s="131">
        <f>+IF($I$7="SI",'INPUTS Y LISTAS'!$B$32,0)</f>
        <v>0</v>
      </c>
      <c r="AY533" s="132"/>
      <c r="AZ533" s="130">
        <f t="shared" si="288"/>
        <v>0</v>
      </c>
      <c r="BA533" s="134">
        <f t="shared" si="289"/>
        <v>0</v>
      </c>
      <c r="BB533" s="131">
        <f>+IF($I$7="SI",'INPUTS Y LISTAS'!$B$33,0)</f>
        <v>0</v>
      </c>
      <c r="BC533" s="132"/>
      <c r="BD533" s="130">
        <f t="shared" si="290"/>
        <v>0</v>
      </c>
      <c r="BE533" s="134">
        <f t="shared" si="291"/>
        <v>0</v>
      </c>
      <c r="BF533" s="136">
        <f t="shared" si="292"/>
        <v>0</v>
      </c>
    </row>
    <row r="534" spans="3:58" ht="15.75" outlineLevel="2" x14ac:dyDescent="0.2">
      <c r="C534" s="14">
        <f t="shared" si="261"/>
        <v>520</v>
      </c>
      <c r="D534" s="73"/>
      <c r="E534" s="69"/>
      <c r="F534" s="70"/>
      <c r="G534" s="71"/>
      <c r="H534" s="71"/>
      <c r="I534" s="71"/>
      <c r="J534" s="71"/>
      <c r="K534" s="72"/>
      <c r="L534" s="86"/>
      <c r="M534" s="15" t="str">
        <f>IF(G534="","",IF(L534="SI",G534*(1+'INPUTS Y LISTAS'!$B$15),'Modelo Estadistico'!G534))</f>
        <v/>
      </c>
      <c r="N534" s="15" t="str">
        <f>IF(H534="","",IF(L534="SI",H534*(1+'INPUTS Y LISTAS'!$B$15),'Modelo Estadistico'!H534))</f>
        <v/>
      </c>
      <c r="O534" s="15" t="str">
        <f>IF(I534="","",IF(L534="SI",I534*(1+'INPUTS Y LISTAS'!$B$15),'Modelo Estadistico'!I534))</f>
        <v/>
      </c>
      <c r="P534" s="15" t="str">
        <f>IF(J534="","",IF(L534="SI",J534*(1+'INPUTS Y LISTAS'!$B$15),'Modelo Estadistico'!J534))</f>
        <v/>
      </c>
      <c r="Q534" s="72"/>
      <c r="R534" s="29" t="str">
        <f t="shared" si="268"/>
        <v/>
      </c>
      <c r="S534" s="15" t="str">
        <f t="shared" si="269"/>
        <v/>
      </c>
      <c r="T534" s="15" t="str">
        <f t="shared" si="262"/>
        <v/>
      </c>
      <c r="U534" s="30" t="str">
        <f t="shared" si="263"/>
        <v/>
      </c>
      <c r="V534" s="28" t="str">
        <f t="shared" si="270"/>
        <v/>
      </c>
      <c r="W534" s="16" t="str">
        <f t="shared" si="271"/>
        <v/>
      </c>
      <c r="X534" s="16" t="str">
        <f t="shared" si="272"/>
        <v/>
      </c>
      <c r="Y534" s="16" t="str">
        <f t="shared" si="273"/>
        <v/>
      </c>
      <c r="Z534" s="28" t="str">
        <f t="shared" si="274"/>
        <v/>
      </c>
      <c r="AA534" s="16" t="str">
        <f t="shared" si="275"/>
        <v/>
      </c>
      <c r="AB534" s="16" t="str">
        <f t="shared" si="276"/>
        <v/>
      </c>
      <c r="AC534" s="16" t="str">
        <f>IF(Y534="Incluir Cotización",#REF!,"")</f>
        <v/>
      </c>
      <c r="AD534" s="66" t="str">
        <f t="shared" si="277"/>
        <v/>
      </c>
      <c r="AE534" s="42" t="str">
        <f t="shared" si="278"/>
        <v/>
      </c>
      <c r="AF534" s="42" t="str">
        <f t="shared" si="279"/>
        <v/>
      </c>
      <c r="AG534" s="42" t="str">
        <f t="shared" si="280"/>
        <v/>
      </c>
      <c r="AH534" s="42" t="str">
        <f t="shared" si="281"/>
        <v/>
      </c>
      <c r="AI534" s="42" t="str">
        <f t="shared" si="282"/>
        <v/>
      </c>
      <c r="AJ534" s="65">
        <f t="shared" si="283"/>
        <v>0</v>
      </c>
      <c r="AK534" s="74"/>
      <c r="AL534" s="41">
        <f t="shared" si="264"/>
        <v>0</v>
      </c>
      <c r="AM534" s="39">
        <f t="shared" si="265"/>
        <v>0</v>
      </c>
      <c r="AN534" s="40">
        <f t="shared" si="266"/>
        <v>0</v>
      </c>
      <c r="AO534" s="134">
        <f t="shared" si="267"/>
        <v>0</v>
      </c>
      <c r="AP534" s="17"/>
      <c r="AQ534" s="129"/>
      <c r="AR534" s="130">
        <f t="shared" si="284"/>
        <v>0</v>
      </c>
      <c r="AS534" s="134">
        <f t="shared" si="285"/>
        <v>0</v>
      </c>
      <c r="AT534" s="131">
        <f>+IF($I$7="SI",'INPUTS Y LISTAS'!$B$31,0)</f>
        <v>0</v>
      </c>
      <c r="AU534" s="132"/>
      <c r="AV534" s="130">
        <f t="shared" si="286"/>
        <v>0</v>
      </c>
      <c r="AW534" s="134">
        <f t="shared" si="287"/>
        <v>0</v>
      </c>
      <c r="AX534" s="131">
        <f>+IF($I$7="SI",'INPUTS Y LISTAS'!$B$32,0)</f>
        <v>0</v>
      </c>
      <c r="AY534" s="132"/>
      <c r="AZ534" s="130">
        <f t="shared" si="288"/>
        <v>0</v>
      </c>
      <c r="BA534" s="134">
        <f t="shared" si="289"/>
        <v>0</v>
      </c>
      <c r="BB534" s="131">
        <f>+IF($I$7="SI",'INPUTS Y LISTAS'!$B$33,0)</f>
        <v>0</v>
      </c>
      <c r="BC534" s="132"/>
      <c r="BD534" s="130">
        <f t="shared" si="290"/>
        <v>0</v>
      </c>
      <c r="BE534" s="134">
        <f t="shared" si="291"/>
        <v>0</v>
      </c>
      <c r="BF534" s="136">
        <f t="shared" si="292"/>
        <v>0</v>
      </c>
    </row>
    <row r="535" spans="3:58" ht="15.75" outlineLevel="2" x14ac:dyDescent="0.2">
      <c r="C535" s="14">
        <f t="shared" si="261"/>
        <v>521</v>
      </c>
      <c r="D535" s="73"/>
      <c r="E535" s="69"/>
      <c r="F535" s="70"/>
      <c r="G535" s="71"/>
      <c r="H535" s="71"/>
      <c r="I535" s="71"/>
      <c r="J535" s="71"/>
      <c r="K535" s="72"/>
      <c r="L535" s="86"/>
      <c r="M535" s="15" t="str">
        <f>IF(G535="","",IF(L535="SI",G535*(1+'INPUTS Y LISTAS'!$B$15),'Modelo Estadistico'!G535))</f>
        <v/>
      </c>
      <c r="N535" s="15" t="str">
        <f>IF(H535="","",IF(L535="SI",H535*(1+'INPUTS Y LISTAS'!$B$15),'Modelo Estadistico'!H535))</f>
        <v/>
      </c>
      <c r="O535" s="15" t="str">
        <f>IF(I535="","",IF(L535="SI",I535*(1+'INPUTS Y LISTAS'!$B$15),'Modelo Estadistico'!I535))</f>
        <v/>
      </c>
      <c r="P535" s="15" t="str">
        <f>IF(J535="","",IF(L535="SI",J535*(1+'INPUTS Y LISTAS'!$B$15),'Modelo Estadistico'!J535))</f>
        <v/>
      </c>
      <c r="Q535" s="72"/>
      <c r="R535" s="29" t="str">
        <f t="shared" si="268"/>
        <v/>
      </c>
      <c r="S535" s="15" t="str">
        <f t="shared" si="269"/>
        <v/>
      </c>
      <c r="T535" s="15" t="str">
        <f t="shared" si="262"/>
        <v/>
      </c>
      <c r="U535" s="30" t="str">
        <f t="shared" si="263"/>
        <v/>
      </c>
      <c r="V535" s="28" t="str">
        <f t="shared" si="270"/>
        <v/>
      </c>
      <c r="W535" s="16" t="str">
        <f t="shared" si="271"/>
        <v/>
      </c>
      <c r="X535" s="16" t="str">
        <f t="shared" si="272"/>
        <v/>
      </c>
      <c r="Y535" s="16" t="str">
        <f t="shared" si="273"/>
        <v/>
      </c>
      <c r="Z535" s="28" t="str">
        <f t="shared" si="274"/>
        <v/>
      </c>
      <c r="AA535" s="16" t="str">
        <f t="shared" si="275"/>
        <v/>
      </c>
      <c r="AB535" s="16" t="str">
        <f t="shared" si="276"/>
        <v/>
      </c>
      <c r="AC535" s="16" t="str">
        <f>IF(Y535="Incluir Cotización",#REF!,"")</f>
        <v/>
      </c>
      <c r="AD535" s="66" t="str">
        <f t="shared" si="277"/>
        <v/>
      </c>
      <c r="AE535" s="42" t="str">
        <f t="shared" si="278"/>
        <v/>
      </c>
      <c r="AF535" s="42" t="str">
        <f t="shared" si="279"/>
        <v/>
      </c>
      <c r="AG535" s="42" t="str">
        <f t="shared" si="280"/>
        <v/>
      </c>
      <c r="AH535" s="42" t="str">
        <f t="shared" si="281"/>
        <v/>
      </c>
      <c r="AI535" s="42" t="str">
        <f t="shared" si="282"/>
        <v/>
      </c>
      <c r="AJ535" s="65">
        <f t="shared" si="283"/>
        <v>0</v>
      </c>
      <c r="AK535" s="74"/>
      <c r="AL535" s="41">
        <f t="shared" si="264"/>
        <v>0</v>
      </c>
      <c r="AM535" s="39">
        <f t="shared" si="265"/>
        <v>0</v>
      </c>
      <c r="AN535" s="40">
        <f t="shared" si="266"/>
        <v>0</v>
      </c>
      <c r="AO535" s="134">
        <f t="shared" si="267"/>
        <v>0</v>
      </c>
      <c r="AP535" s="17"/>
      <c r="AQ535" s="129"/>
      <c r="AR535" s="130">
        <f t="shared" si="284"/>
        <v>0</v>
      </c>
      <c r="AS535" s="134">
        <f t="shared" si="285"/>
        <v>0</v>
      </c>
      <c r="AT535" s="131">
        <f>+IF($I$7="SI",'INPUTS Y LISTAS'!$B$31,0)</f>
        <v>0</v>
      </c>
      <c r="AU535" s="132"/>
      <c r="AV535" s="130">
        <f t="shared" si="286"/>
        <v>0</v>
      </c>
      <c r="AW535" s="134">
        <f t="shared" si="287"/>
        <v>0</v>
      </c>
      <c r="AX535" s="131">
        <f>+IF($I$7="SI",'INPUTS Y LISTAS'!$B$32,0)</f>
        <v>0</v>
      </c>
      <c r="AY535" s="132"/>
      <c r="AZ535" s="130">
        <f t="shared" si="288"/>
        <v>0</v>
      </c>
      <c r="BA535" s="134">
        <f t="shared" si="289"/>
        <v>0</v>
      </c>
      <c r="BB535" s="131">
        <f>+IF($I$7="SI",'INPUTS Y LISTAS'!$B$33,0)</f>
        <v>0</v>
      </c>
      <c r="BC535" s="132"/>
      <c r="BD535" s="130">
        <f t="shared" si="290"/>
        <v>0</v>
      </c>
      <c r="BE535" s="134">
        <f t="shared" si="291"/>
        <v>0</v>
      </c>
      <c r="BF535" s="136">
        <f t="shared" si="292"/>
        <v>0</v>
      </c>
    </row>
    <row r="536" spans="3:58" ht="15.75" outlineLevel="2" x14ac:dyDescent="0.2">
      <c r="C536" s="14">
        <f t="shared" si="261"/>
        <v>522</v>
      </c>
      <c r="D536" s="73"/>
      <c r="E536" s="69"/>
      <c r="F536" s="70"/>
      <c r="G536" s="71"/>
      <c r="H536" s="71"/>
      <c r="I536" s="71"/>
      <c r="J536" s="71"/>
      <c r="K536" s="72"/>
      <c r="L536" s="86"/>
      <c r="M536" s="15" t="str">
        <f>IF(G536="","",IF(L536="SI",G536*(1+'INPUTS Y LISTAS'!$B$15),'Modelo Estadistico'!G536))</f>
        <v/>
      </c>
      <c r="N536" s="15" t="str">
        <f>IF(H536="","",IF(L536="SI",H536*(1+'INPUTS Y LISTAS'!$B$15),'Modelo Estadistico'!H536))</f>
        <v/>
      </c>
      <c r="O536" s="15" t="str">
        <f>IF(I536="","",IF(L536="SI",I536*(1+'INPUTS Y LISTAS'!$B$15),'Modelo Estadistico'!I536))</f>
        <v/>
      </c>
      <c r="P536" s="15" t="str">
        <f>IF(J536="","",IF(L536="SI",J536*(1+'INPUTS Y LISTAS'!$B$15),'Modelo Estadistico'!J536))</f>
        <v/>
      </c>
      <c r="Q536" s="72"/>
      <c r="R536" s="29" t="str">
        <f t="shared" si="268"/>
        <v/>
      </c>
      <c r="S536" s="15" t="str">
        <f t="shared" si="269"/>
        <v/>
      </c>
      <c r="T536" s="15" t="str">
        <f t="shared" si="262"/>
        <v/>
      </c>
      <c r="U536" s="30" t="str">
        <f t="shared" si="263"/>
        <v/>
      </c>
      <c r="V536" s="28" t="str">
        <f t="shared" si="270"/>
        <v/>
      </c>
      <c r="W536" s="16" t="str">
        <f t="shared" si="271"/>
        <v/>
      </c>
      <c r="X536" s="16" t="str">
        <f t="shared" si="272"/>
        <v/>
      </c>
      <c r="Y536" s="16" t="str">
        <f t="shared" si="273"/>
        <v/>
      </c>
      <c r="Z536" s="28" t="str">
        <f t="shared" si="274"/>
        <v/>
      </c>
      <c r="AA536" s="16" t="str">
        <f t="shared" si="275"/>
        <v/>
      </c>
      <c r="AB536" s="16" t="str">
        <f t="shared" si="276"/>
        <v/>
      </c>
      <c r="AC536" s="16" t="str">
        <f>IF(Y536="Incluir Cotización",#REF!,"")</f>
        <v/>
      </c>
      <c r="AD536" s="66" t="str">
        <f t="shared" si="277"/>
        <v/>
      </c>
      <c r="AE536" s="42" t="str">
        <f t="shared" si="278"/>
        <v/>
      </c>
      <c r="AF536" s="42" t="str">
        <f t="shared" si="279"/>
        <v/>
      </c>
      <c r="AG536" s="42" t="str">
        <f t="shared" si="280"/>
        <v/>
      </c>
      <c r="AH536" s="42" t="str">
        <f t="shared" si="281"/>
        <v/>
      </c>
      <c r="AI536" s="42" t="str">
        <f t="shared" si="282"/>
        <v/>
      </c>
      <c r="AJ536" s="65">
        <f t="shared" si="283"/>
        <v>0</v>
      </c>
      <c r="AK536" s="74"/>
      <c r="AL536" s="41">
        <f t="shared" si="264"/>
        <v>0</v>
      </c>
      <c r="AM536" s="39">
        <f t="shared" si="265"/>
        <v>0</v>
      </c>
      <c r="AN536" s="40">
        <f t="shared" si="266"/>
        <v>0</v>
      </c>
      <c r="AO536" s="134">
        <f t="shared" si="267"/>
        <v>0</v>
      </c>
      <c r="AP536" s="17"/>
      <c r="AQ536" s="129"/>
      <c r="AR536" s="130">
        <f t="shared" si="284"/>
        <v>0</v>
      </c>
      <c r="AS536" s="134">
        <f t="shared" si="285"/>
        <v>0</v>
      </c>
      <c r="AT536" s="131">
        <f>+IF($I$7="SI",'INPUTS Y LISTAS'!$B$31,0)</f>
        <v>0</v>
      </c>
      <c r="AU536" s="132"/>
      <c r="AV536" s="130">
        <f t="shared" si="286"/>
        <v>0</v>
      </c>
      <c r="AW536" s="134">
        <f t="shared" si="287"/>
        <v>0</v>
      </c>
      <c r="AX536" s="131">
        <f>+IF($I$7="SI",'INPUTS Y LISTAS'!$B$32,0)</f>
        <v>0</v>
      </c>
      <c r="AY536" s="132"/>
      <c r="AZ536" s="130">
        <f t="shared" si="288"/>
        <v>0</v>
      </c>
      <c r="BA536" s="134">
        <f t="shared" si="289"/>
        <v>0</v>
      </c>
      <c r="BB536" s="131">
        <f>+IF($I$7="SI",'INPUTS Y LISTAS'!$B$33,0)</f>
        <v>0</v>
      </c>
      <c r="BC536" s="132"/>
      <c r="BD536" s="130">
        <f t="shared" si="290"/>
        <v>0</v>
      </c>
      <c r="BE536" s="134">
        <f t="shared" si="291"/>
        <v>0</v>
      </c>
      <c r="BF536" s="136">
        <f t="shared" si="292"/>
        <v>0</v>
      </c>
    </row>
    <row r="537" spans="3:58" ht="15.75" outlineLevel="2" x14ac:dyDescent="0.2">
      <c r="C537" s="14">
        <f t="shared" si="261"/>
        <v>523</v>
      </c>
      <c r="D537" s="73"/>
      <c r="E537" s="69"/>
      <c r="F537" s="70"/>
      <c r="G537" s="71"/>
      <c r="H537" s="71"/>
      <c r="I537" s="71"/>
      <c r="J537" s="71"/>
      <c r="K537" s="72"/>
      <c r="L537" s="86"/>
      <c r="M537" s="15" t="str">
        <f>IF(G537="","",IF(L537="SI",G537*(1+'INPUTS Y LISTAS'!$B$15),'Modelo Estadistico'!G537))</f>
        <v/>
      </c>
      <c r="N537" s="15" t="str">
        <f>IF(H537="","",IF(L537="SI",H537*(1+'INPUTS Y LISTAS'!$B$15),'Modelo Estadistico'!H537))</f>
        <v/>
      </c>
      <c r="O537" s="15" t="str">
        <f>IF(I537="","",IF(L537="SI",I537*(1+'INPUTS Y LISTAS'!$B$15),'Modelo Estadistico'!I537))</f>
        <v/>
      </c>
      <c r="P537" s="15" t="str">
        <f>IF(J537="","",IF(L537="SI",J537*(1+'INPUTS Y LISTAS'!$B$15),'Modelo Estadistico'!J537))</f>
        <v/>
      </c>
      <c r="Q537" s="72"/>
      <c r="R537" s="29" t="str">
        <f t="shared" si="268"/>
        <v/>
      </c>
      <c r="S537" s="15" t="str">
        <f t="shared" si="269"/>
        <v/>
      </c>
      <c r="T537" s="15" t="str">
        <f t="shared" si="262"/>
        <v/>
      </c>
      <c r="U537" s="30" t="str">
        <f t="shared" si="263"/>
        <v/>
      </c>
      <c r="V537" s="28" t="str">
        <f t="shared" si="270"/>
        <v/>
      </c>
      <c r="W537" s="16" t="str">
        <f t="shared" si="271"/>
        <v/>
      </c>
      <c r="X537" s="16" t="str">
        <f t="shared" si="272"/>
        <v/>
      </c>
      <c r="Y537" s="16" t="str">
        <f t="shared" si="273"/>
        <v/>
      </c>
      <c r="Z537" s="28" t="str">
        <f t="shared" si="274"/>
        <v/>
      </c>
      <c r="AA537" s="16" t="str">
        <f t="shared" si="275"/>
        <v/>
      </c>
      <c r="AB537" s="16" t="str">
        <f t="shared" si="276"/>
        <v/>
      </c>
      <c r="AC537" s="16" t="str">
        <f>IF(Y537="Incluir Cotización",#REF!,"")</f>
        <v/>
      </c>
      <c r="AD537" s="66" t="str">
        <f t="shared" si="277"/>
        <v/>
      </c>
      <c r="AE537" s="42" t="str">
        <f t="shared" si="278"/>
        <v/>
      </c>
      <c r="AF537" s="42" t="str">
        <f t="shared" si="279"/>
        <v/>
      </c>
      <c r="AG537" s="42" t="str">
        <f t="shared" si="280"/>
        <v/>
      </c>
      <c r="AH537" s="42" t="str">
        <f t="shared" si="281"/>
        <v/>
      </c>
      <c r="AI537" s="42" t="str">
        <f t="shared" si="282"/>
        <v/>
      </c>
      <c r="AJ537" s="65">
        <f t="shared" si="283"/>
        <v>0</v>
      </c>
      <c r="AK537" s="74"/>
      <c r="AL537" s="41">
        <f t="shared" si="264"/>
        <v>0</v>
      </c>
      <c r="AM537" s="39">
        <f t="shared" si="265"/>
        <v>0</v>
      </c>
      <c r="AN537" s="40">
        <f t="shared" si="266"/>
        <v>0</v>
      </c>
      <c r="AO537" s="134">
        <f t="shared" si="267"/>
        <v>0</v>
      </c>
      <c r="AP537" s="17"/>
      <c r="AQ537" s="129"/>
      <c r="AR537" s="130">
        <f t="shared" si="284"/>
        <v>0</v>
      </c>
      <c r="AS537" s="134">
        <f t="shared" si="285"/>
        <v>0</v>
      </c>
      <c r="AT537" s="131">
        <f>+IF($I$7="SI",'INPUTS Y LISTAS'!$B$31,0)</f>
        <v>0</v>
      </c>
      <c r="AU537" s="132"/>
      <c r="AV537" s="130">
        <f t="shared" si="286"/>
        <v>0</v>
      </c>
      <c r="AW537" s="134">
        <f t="shared" si="287"/>
        <v>0</v>
      </c>
      <c r="AX537" s="131">
        <f>+IF($I$7="SI",'INPUTS Y LISTAS'!$B$32,0)</f>
        <v>0</v>
      </c>
      <c r="AY537" s="132"/>
      <c r="AZ537" s="130">
        <f t="shared" si="288"/>
        <v>0</v>
      </c>
      <c r="BA537" s="134">
        <f t="shared" si="289"/>
        <v>0</v>
      </c>
      <c r="BB537" s="131">
        <f>+IF($I$7="SI",'INPUTS Y LISTAS'!$B$33,0)</f>
        <v>0</v>
      </c>
      <c r="BC537" s="132"/>
      <c r="BD537" s="130">
        <f t="shared" si="290"/>
        <v>0</v>
      </c>
      <c r="BE537" s="134">
        <f t="shared" si="291"/>
        <v>0</v>
      </c>
      <c r="BF537" s="136">
        <f t="shared" si="292"/>
        <v>0</v>
      </c>
    </row>
    <row r="538" spans="3:58" ht="15.75" outlineLevel="2" x14ac:dyDescent="0.2">
      <c r="C538" s="14">
        <f t="shared" si="261"/>
        <v>524</v>
      </c>
      <c r="D538" s="73"/>
      <c r="E538" s="69"/>
      <c r="F538" s="70"/>
      <c r="G538" s="71"/>
      <c r="H538" s="71"/>
      <c r="I538" s="71"/>
      <c r="J538" s="71"/>
      <c r="K538" s="72"/>
      <c r="L538" s="86"/>
      <c r="M538" s="15" t="str">
        <f>IF(G538="","",IF(L538="SI",G538*(1+'INPUTS Y LISTAS'!$B$15),'Modelo Estadistico'!G538))</f>
        <v/>
      </c>
      <c r="N538" s="15" t="str">
        <f>IF(H538="","",IF(L538="SI",H538*(1+'INPUTS Y LISTAS'!$B$15),'Modelo Estadistico'!H538))</f>
        <v/>
      </c>
      <c r="O538" s="15" t="str">
        <f>IF(I538="","",IF(L538="SI",I538*(1+'INPUTS Y LISTAS'!$B$15),'Modelo Estadistico'!I538))</f>
        <v/>
      </c>
      <c r="P538" s="15" t="str">
        <f>IF(J538="","",IF(L538="SI",J538*(1+'INPUTS Y LISTAS'!$B$15),'Modelo Estadistico'!J538))</f>
        <v/>
      </c>
      <c r="Q538" s="72"/>
      <c r="R538" s="29" t="str">
        <f t="shared" si="268"/>
        <v/>
      </c>
      <c r="S538" s="15" t="str">
        <f t="shared" si="269"/>
        <v/>
      </c>
      <c r="T538" s="15" t="str">
        <f t="shared" si="262"/>
        <v/>
      </c>
      <c r="U538" s="30" t="str">
        <f t="shared" si="263"/>
        <v/>
      </c>
      <c r="V538" s="28" t="str">
        <f t="shared" si="270"/>
        <v/>
      </c>
      <c r="W538" s="16" t="str">
        <f t="shared" si="271"/>
        <v/>
      </c>
      <c r="X538" s="16" t="str">
        <f t="shared" si="272"/>
        <v/>
      </c>
      <c r="Y538" s="16" t="str">
        <f t="shared" si="273"/>
        <v/>
      </c>
      <c r="Z538" s="28" t="str">
        <f t="shared" si="274"/>
        <v/>
      </c>
      <c r="AA538" s="16" t="str">
        <f t="shared" si="275"/>
        <v/>
      </c>
      <c r="AB538" s="16" t="str">
        <f t="shared" si="276"/>
        <v/>
      </c>
      <c r="AC538" s="16" t="str">
        <f>IF(Y538="Incluir Cotización",#REF!,"")</f>
        <v/>
      </c>
      <c r="AD538" s="66" t="str">
        <f t="shared" si="277"/>
        <v/>
      </c>
      <c r="AE538" s="42" t="str">
        <f t="shared" si="278"/>
        <v/>
      </c>
      <c r="AF538" s="42" t="str">
        <f t="shared" si="279"/>
        <v/>
      </c>
      <c r="AG538" s="42" t="str">
        <f t="shared" si="280"/>
        <v/>
      </c>
      <c r="AH538" s="42" t="str">
        <f t="shared" si="281"/>
        <v/>
      </c>
      <c r="AI538" s="42" t="str">
        <f t="shared" si="282"/>
        <v/>
      </c>
      <c r="AJ538" s="65">
        <f t="shared" si="283"/>
        <v>0</v>
      </c>
      <c r="AK538" s="74"/>
      <c r="AL538" s="41">
        <f t="shared" si="264"/>
        <v>0</v>
      </c>
      <c r="AM538" s="39">
        <f t="shared" si="265"/>
        <v>0</v>
      </c>
      <c r="AN538" s="40">
        <f t="shared" si="266"/>
        <v>0</v>
      </c>
      <c r="AO538" s="134">
        <f t="shared" si="267"/>
        <v>0</v>
      </c>
      <c r="AP538" s="17"/>
      <c r="AQ538" s="129"/>
      <c r="AR538" s="130">
        <f t="shared" si="284"/>
        <v>0</v>
      </c>
      <c r="AS538" s="134">
        <f t="shared" si="285"/>
        <v>0</v>
      </c>
      <c r="AT538" s="131">
        <f>+IF($I$7="SI",'INPUTS Y LISTAS'!$B$31,0)</f>
        <v>0</v>
      </c>
      <c r="AU538" s="132"/>
      <c r="AV538" s="130">
        <f t="shared" si="286"/>
        <v>0</v>
      </c>
      <c r="AW538" s="134">
        <f t="shared" si="287"/>
        <v>0</v>
      </c>
      <c r="AX538" s="131">
        <f>+IF($I$7="SI",'INPUTS Y LISTAS'!$B$32,0)</f>
        <v>0</v>
      </c>
      <c r="AY538" s="132"/>
      <c r="AZ538" s="130">
        <f t="shared" si="288"/>
        <v>0</v>
      </c>
      <c r="BA538" s="134">
        <f t="shared" si="289"/>
        <v>0</v>
      </c>
      <c r="BB538" s="131">
        <f>+IF($I$7="SI",'INPUTS Y LISTAS'!$B$33,0)</f>
        <v>0</v>
      </c>
      <c r="BC538" s="132"/>
      <c r="BD538" s="130">
        <f t="shared" si="290"/>
        <v>0</v>
      </c>
      <c r="BE538" s="134">
        <f t="shared" si="291"/>
        <v>0</v>
      </c>
      <c r="BF538" s="136">
        <f t="shared" si="292"/>
        <v>0</v>
      </c>
    </row>
    <row r="539" spans="3:58" ht="15.75" outlineLevel="2" x14ac:dyDescent="0.2">
      <c r="C539" s="14">
        <f t="shared" si="261"/>
        <v>525</v>
      </c>
      <c r="D539" s="73"/>
      <c r="E539" s="69"/>
      <c r="F539" s="70"/>
      <c r="G539" s="71"/>
      <c r="H539" s="71"/>
      <c r="I539" s="71"/>
      <c r="J539" s="71"/>
      <c r="K539" s="72"/>
      <c r="L539" s="86"/>
      <c r="M539" s="15" t="str">
        <f>IF(G539="","",IF(L539="SI",G539*(1+'INPUTS Y LISTAS'!$B$15),'Modelo Estadistico'!G539))</f>
        <v/>
      </c>
      <c r="N539" s="15" t="str">
        <f>IF(H539="","",IF(L539="SI",H539*(1+'INPUTS Y LISTAS'!$B$15),'Modelo Estadistico'!H539))</f>
        <v/>
      </c>
      <c r="O539" s="15" t="str">
        <f>IF(I539="","",IF(L539="SI",I539*(1+'INPUTS Y LISTAS'!$B$15),'Modelo Estadistico'!I539))</f>
        <v/>
      </c>
      <c r="P539" s="15" t="str">
        <f>IF(J539="","",IF(L539="SI",J539*(1+'INPUTS Y LISTAS'!$B$15),'Modelo Estadistico'!J539))</f>
        <v/>
      </c>
      <c r="Q539" s="72"/>
      <c r="R539" s="29" t="str">
        <f t="shared" si="268"/>
        <v/>
      </c>
      <c r="S539" s="15" t="str">
        <f t="shared" si="269"/>
        <v/>
      </c>
      <c r="T539" s="15" t="str">
        <f t="shared" si="262"/>
        <v/>
      </c>
      <c r="U539" s="30" t="str">
        <f t="shared" si="263"/>
        <v/>
      </c>
      <c r="V539" s="28" t="str">
        <f t="shared" si="270"/>
        <v/>
      </c>
      <c r="W539" s="16" t="str">
        <f t="shared" si="271"/>
        <v/>
      </c>
      <c r="X539" s="16" t="str">
        <f t="shared" si="272"/>
        <v/>
      </c>
      <c r="Y539" s="16" t="str">
        <f t="shared" si="273"/>
        <v/>
      </c>
      <c r="Z539" s="28" t="str">
        <f t="shared" si="274"/>
        <v/>
      </c>
      <c r="AA539" s="16" t="str">
        <f t="shared" si="275"/>
        <v/>
      </c>
      <c r="AB539" s="16" t="str">
        <f t="shared" si="276"/>
        <v/>
      </c>
      <c r="AC539" s="16" t="str">
        <f>IF(Y539="Incluir Cotización",#REF!,"")</f>
        <v/>
      </c>
      <c r="AD539" s="66" t="str">
        <f t="shared" si="277"/>
        <v/>
      </c>
      <c r="AE539" s="42" t="str">
        <f t="shared" si="278"/>
        <v/>
      </c>
      <c r="AF539" s="42" t="str">
        <f t="shared" si="279"/>
        <v/>
      </c>
      <c r="AG539" s="42" t="str">
        <f t="shared" si="280"/>
        <v/>
      </c>
      <c r="AH539" s="42" t="str">
        <f t="shared" si="281"/>
        <v/>
      </c>
      <c r="AI539" s="42" t="str">
        <f t="shared" si="282"/>
        <v/>
      </c>
      <c r="AJ539" s="65">
        <f t="shared" si="283"/>
        <v>0</v>
      </c>
      <c r="AK539" s="74"/>
      <c r="AL539" s="41">
        <f t="shared" si="264"/>
        <v>0</v>
      </c>
      <c r="AM539" s="39">
        <f t="shared" si="265"/>
        <v>0</v>
      </c>
      <c r="AN539" s="40">
        <f t="shared" si="266"/>
        <v>0</v>
      </c>
      <c r="AO539" s="134">
        <f t="shared" si="267"/>
        <v>0</v>
      </c>
      <c r="AP539" s="17"/>
      <c r="AQ539" s="129"/>
      <c r="AR539" s="130">
        <f t="shared" si="284"/>
        <v>0</v>
      </c>
      <c r="AS539" s="134">
        <f t="shared" si="285"/>
        <v>0</v>
      </c>
      <c r="AT539" s="131">
        <f>+IF($I$7="SI",'INPUTS Y LISTAS'!$B$31,0)</f>
        <v>0</v>
      </c>
      <c r="AU539" s="132"/>
      <c r="AV539" s="130">
        <f t="shared" si="286"/>
        <v>0</v>
      </c>
      <c r="AW539" s="134">
        <f t="shared" si="287"/>
        <v>0</v>
      </c>
      <c r="AX539" s="131">
        <f>+IF($I$7="SI",'INPUTS Y LISTAS'!$B$32,0)</f>
        <v>0</v>
      </c>
      <c r="AY539" s="132"/>
      <c r="AZ539" s="130">
        <f t="shared" si="288"/>
        <v>0</v>
      </c>
      <c r="BA539" s="134">
        <f t="shared" si="289"/>
        <v>0</v>
      </c>
      <c r="BB539" s="131">
        <f>+IF($I$7="SI",'INPUTS Y LISTAS'!$B$33,0)</f>
        <v>0</v>
      </c>
      <c r="BC539" s="132"/>
      <c r="BD539" s="130">
        <f t="shared" si="290"/>
        <v>0</v>
      </c>
      <c r="BE539" s="134">
        <f t="shared" si="291"/>
        <v>0</v>
      </c>
      <c r="BF539" s="136">
        <f t="shared" si="292"/>
        <v>0</v>
      </c>
    </row>
    <row r="540" spans="3:58" ht="15.75" outlineLevel="2" x14ac:dyDescent="0.2">
      <c r="C540" s="14">
        <f t="shared" si="261"/>
        <v>526</v>
      </c>
      <c r="D540" s="73"/>
      <c r="E540" s="69"/>
      <c r="F540" s="70"/>
      <c r="G540" s="71"/>
      <c r="H540" s="71"/>
      <c r="I540" s="71"/>
      <c r="J540" s="71"/>
      <c r="K540" s="72"/>
      <c r="L540" s="86"/>
      <c r="M540" s="15" t="str">
        <f>IF(G540="","",IF(L540="SI",G540*(1+'INPUTS Y LISTAS'!$B$15),'Modelo Estadistico'!G540))</f>
        <v/>
      </c>
      <c r="N540" s="15" t="str">
        <f>IF(H540="","",IF(L540="SI",H540*(1+'INPUTS Y LISTAS'!$B$15),'Modelo Estadistico'!H540))</f>
        <v/>
      </c>
      <c r="O540" s="15" t="str">
        <f>IF(I540="","",IF(L540="SI",I540*(1+'INPUTS Y LISTAS'!$B$15),'Modelo Estadistico'!I540))</f>
        <v/>
      </c>
      <c r="P540" s="15" t="str">
        <f>IF(J540="","",IF(L540="SI",J540*(1+'INPUTS Y LISTAS'!$B$15),'Modelo Estadistico'!J540))</f>
        <v/>
      </c>
      <c r="Q540" s="72"/>
      <c r="R540" s="29" t="str">
        <f t="shared" si="268"/>
        <v/>
      </c>
      <c r="S540" s="15" t="str">
        <f t="shared" si="269"/>
        <v/>
      </c>
      <c r="T540" s="15" t="str">
        <f t="shared" si="262"/>
        <v/>
      </c>
      <c r="U540" s="30" t="str">
        <f t="shared" si="263"/>
        <v/>
      </c>
      <c r="V540" s="28" t="str">
        <f t="shared" si="270"/>
        <v/>
      </c>
      <c r="W540" s="16" t="str">
        <f t="shared" si="271"/>
        <v/>
      </c>
      <c r="X540" s="16" t="str">
        <f t="shared" si="272"/>
        <v/>
      </c>
      <c r="Y540" s="16" t="str">
        <f t="shared" si="273"/>
        <v/>
      </c>
      <c r="Z540" s="28" t="str">
        <f t="shared" si="274"/>
        <v/>
      </c>
      <c r="AA540" s="16" t="str">
        <f t="shared" si="275"/>
        <v/>
      </c>
      <c r="AB540" s="16" t="str">
        <f t="shared" si="276"/>
        <v/>
      </c>
      <c r="AC540" s="16" t="str">
        <f>IF(Y540="Incluir Cotización",#REF!,"")</f>
        <v/>
      </c>
      <c r="AD540" s="66" t="str">
        <f t="shared" si="277"/>
        <v/>
      </c>
      <c r="AE540" s="42" t="str">
        <f t="shared" si="278"/>
        <v/>
      </c>
      <c r="AF540" s="42" t="str">
        <f t="shared" si="279"/>
        <v/>
      </c>
      <c r="AG540" s="42" t="str">
        <f t="shared" si="280"/>
        <v/>
      </c>
      <c r="AH540" s="42" t="str">
        <f t="shared" si="281"/>
        <v/>
      </c>
      <c r="AI540" s="42" t="str">
        <f t="shared" si="282"/>
        <v/>
      </c>
      <c r="AJ540" s="65">
        <f t="shared" si="283"/>
        <v>0</v>
      </c>
      <c r="AK540" s="74"/>
      <c r="AL540" s="41">
        <f t="shared" si="264"/>
        <v>0</v>
      </c>
      <c r="AM540" s="39">
        <f t="shared" si="265"/>
        <v>0</v>
      </c>
      <c r="AN540" s="40">
        <f t="shared" si="266"/>
        <v>0</v>
      </c>
      <c r="AO540" s="134">
        <f t="shared" si="267"/>
        <v>0</v>
      </c>
      <c r="AP540" s="17"/>
      <c r="AQ540" s="129"/>
      <c r="AR540" s="130">
        <f t="shared" si="284"/>
        <v>0</v>
      </c>
      <c r="AS540" s="134">
        <f t="shared" si="285"/>
        <v>0</v>
      </c>
      <c r="AT540" s="131">
        <f>+IF($I$7="SI",'INPUTS Y LISTAS'!$B$31,0)</f>
        <v>0</v>
      </c>
      <c r="AU540" s="132"/>
      <c r="AV540" s="130">
        <f t="shared" si="286"/>
        <v>0</v>
      </c>
      <c r="AW540" s="134">
        <f t="shared" si="287"/>
        <v>0</v>
      </c>
      <c r="AX540" s="131">
        <f>+IF($I$7="SI",'INPUTS Y LISTAS'!$B$32,0)</f>
        <v>0</v>
      </c>
      <c r="AY540" s="132"/>
      <c r="AZ540" s="130">
        <f t="shared" si="288"/>
        <v>0</v>
      </c>
      <c r="BA540" s="134">
        <f t="shared" si="289"/>
        <v>0</v>
      </c>
      <c r="BB540" s="131">
        <f>+IF($I$7="SI",'INPUTS Y LISTAS'!$B$33,0)</f>
        <v>0</v>
      </c>
      <c r="BC540" s="132"/>
      <c r="BD540" s="130">
        <f t="shared" si="290"/>
        <v>0</v>
      </c>
      <c r="BE540" s="134">
        <f t="shared" si="291"/>
        <v>0</v>
      </c>
      <c r="BF540" s="136">
        <f t="shared" si="292"/>
        <v>0</v>
      </c>
    </row>
    <row r="541" spans="3:58" ht="15.75" outlineLevel="2" x14ac:dyDescent="0.2">
      <c r="C541" s="14">
        <f t="shared" si="261"/>
        <v>527</v>
      </c>
      <c r="D541" s="73"/>
      <c r="E541" s="69"/>
      <c r="F541" s="70"/>
      <c r="G541" s="71"/>
      <c r="H541" s="71"/>
      <c r="I541" s="71"/>
      <c r="J541" s="71"/>
      <c r="K541" s="72"/>
      <c r="L541" s="86"/>
      <c r="M541" s="15" t="str">
        <f>IF(G541="","",IF(L541="SI",G541*(1+'INPUTS Y LISTAS'!$B$15),'Modelo Estadistico'!G541))</f>
        <v/>
      </c>
      <c r="N541" s="15" t="str">
        <f>IF(H541="","",IF(L541="SI",H541*(1+'INPUTS Y LISTAS'!$B$15),'Modelo Estadistico'!H541))</f>
        <v/>
      </c>
      <c r="O541" s="15" t="str">
        <f>IF(I541="","",IF(L541="SI",I541*(1+'INPUTS Y LISTAS'!$B$15),'Modelo Estadistico'!I541))</f>
        <v/>
      </c>
      <c r="P541" s="15" t="str">
        <f>IF(J541="","",IF(L541="SI",J541*(1+'INPUTS Y LISTAS'!$B$15),'Modelo Estadistico'!J541))</f>
        <v/>
      </c>
      <c r="Q541" s="72"/>
      <c r="R541" s="29" t="str">
        <f t="shared" si="268"/>
        <v/>
      </c>
      <c r="S541" s="15" t="str">
        <f t="shared" si="269"/>
        <v/>
      </c>
      <c r="T541" s="15" t="str">
        <f t="shared" si="262"/>
        <v/>
      </c>
      <c r="U541" s="30" t="str">
        <f t="shared" si="263"/>
        <v/>
      </c>
      <c r="V541" s="28" t="str">
        <f t="shared" si="270"/>
        <v/>
      </c>
      <c r="W541" s="16" t="str">
        <f t="shared" si="271"/>
        <v/>
      </c>
      <c r="X541" s="16" t="str">
        <f t="shared" si="272"/>
        <v/>
      </c>
      <c r="Y541" s="16" t="str">
        <f t="shared" si="273"/>
        <v/>
      </c>
      <c r="Z541" s="28" t="str">
        <f t="shared" si="274"/>
        <v/>
      </c>
      <c r="AA541" s="16" t="str">
        <f t="shared" si="275"/>
        <v/>
      </c>
      <c r="AB541" s="16" t="str">
        <f t="shared" si="276"/>
        <v/>
      </c>
      <c r="AC541" s="16" t="str">
        <f>IF(Y541="Incluir Cotización",#REF!,"")</f>
        <v/>
      </c>
      <c r="AD541" s="66" t="str">
        <f t="shared" si="277"/>
        <v/>
      </c>
      <c r="AE541" s="42" t="str">
        <f t="shared" si="278"/>
        <v/>
      </c>
      <c r="AF541" s="42" t="str">
        <f t="shared" si="279"/>
        <v/>
      </c>
      <c r="AG541" s="42" t="str">
        <f t="shared" si="280"/>
        <v/>
      </c>
      <c r="AH541" s="42" t="str">
        <f t="shared" si="281"/>
        <v/>
      </c>
      <c r="AI541" s="42" t="str">
        <f t="shared" si="282"/>
        <v/>
      </c>
      <c r="AJ541" s="65">
        <f t="shared" si="283"/>
        <v>0</v>
      </c>
      <c r="AK541" s="74"/>
      <c r="AL541" s="41">
        <f t="shared" si="264"/>
        <v>0</v>
      </c>
      <c r="AM541" s="39">
        <f t="shared" si="265"/>
        <v>0</v>
      </c>
      <c r="AN541" s="40">
        <f t="shared" si="266"/>
        <v>0</v>
      </c>
      <c r="AO541" s="134">
        <f t="shared" si="267"/>
        <v>0</v>
      </c>
      <c r="AP541" s="17"/>
      <c r="AQ541" s="129"/>
      <c r="AR541" s="130">
        <f t="shared" si="284"/>
        <v>0</v>
      </c>
      <c r="AS541" s="134">
        <f t="shared" si="285"/>
        <v>0</v>
      </c>
      <c r="AT541" s="131">
        <f>+IF($I$7="SI",'INPUTS Y LISTAS'!$B$31,0)</f>
        <v>0</v>
      </c>
      <c r="AU541" s="132"/>
      <c r="AV541" s="130">
        <f t="shared" si="286"/>
        <v>0</v>
      </c>
      <c r="AW541" s="134">
        <f t="shared" si="287"/>
        <v>0</v>
      </c>
      <c r="AX541" s="131">
        <f>+IF($I$7="SI",'INPUTS Y LISTAS'!$B$32,0)</f>
        <v>0</v>
      </c>
      <c r="AY541" s="132"/>
      <c r="AZ541" s="130">
        <f t="shared" si="288"/>
        <v>0</v>
      </c>
      <c r="BA541" s="134">
        <f t="shared" si="289"/>
        <v>0</v>
      </c>
      <c r="BB541" s="131">
        <f>+IF($I$7="SI",'INPUTS Y LISTAS'!$B$33,0)</f>
        <v>0</v>
      </c>
      <c r="BC541" s="132"/>
      <c r="BD541" s="130">
        <f t="shared" si="290"/>
        <v>0</v>
      </c>
      <c r="BE541" s="134">
        <f t="shared" si="291"/>
        <v>0</v>
      </c>
      <c r="BF541" s="136">
        <f t="shared" si="292"/>
        <v>0</v>
      </c>
    </row>
    <row r="542" spans="3:58" ht="15.75" outlineLevel="2" x14ac:dyDescent="0.2">
      <c r="C542" s="14">
        <f t="shared" si="261"/>
        <v>528</v>
      </c>
      <c r="D542" s="73"/>
      <c r="E542" s="69"/>
      <c r="F542" s="70"/>
      <c r="G542" s="71"/>
      <c r="H542" s="71"/>
      <c r="I542" s="71"/>
      <c r="J542" s="71"/>
      <c r="K542" s="72"/>
      <c r="L542" s="86"/>
      <c r="M542" s="15" t="str">
        <f>IF(G542="","",IF(L542="SI",G542*(1+'INPUTS Y LISTAS'!$B$15),'Modelo Estadistico'!G542))</f>
        <v/>
      </c>
      <c r="N542" s="15" t="str">
        <f>IF(H542="","",IF(L542="SI",H542*(1+'INPUTS Y LISTAS'!$B$15),'Modelo Estadistico'!H542))</f>
        <v/>
      </c>
      <c r="O542" s="15" t="str">
        <f>IF(I542="","",IF(L542="SI",I542*(1+'INPUTS Y LISTAS'!$B$15),'Modelo Estadistico'!I542))</f>
        <v/>
      </c>
      <c r="P542" s="15" t="str">
        <f>IF(J542="","",IF(L542="SI",J542*(1+'INPUTS Y LISTAS'!$B$15),'Modelo Estadistico'!J542))</f>
        <v/>
      </c>
      <c r="Q542" s="72"/>
      <c r="R542" s="29" t="str">
        <f t="shared" si="268"/>
        <v/>
      </c>
      <c r="S542" s="15" t="str">
        <f t="shared" si="269"/>
        <v/>
      </c>
      <c r="T542" s="15" t="str">
        <f t="shared" si="262"/>
        <v/>
      </c>
      <c r="U542" s="30" t="str">
        <f t="shared" si="263"/>
        <v/>
      </c>
      <c r="V542" s="28" t="str">
        <f t="shared" si="270"/>
        <v/>
      </c>
      <c r="W542" s="16" t="str">
        <f t="shared" si="271"/>
        <v/>
      </c>
      <c r="X542" s="16" t="str">
        <f t="shared" si="272"/>
        <v/>
      </c>
      <c r="Y542" s="16" t="str">
        <f t="shared" si="273"/>
        <v/>
      </c>
      <c r="Z542" s="28" t="str">
        <f t="shared" si="274"/>
        <v/>
      </c>
      <c r="AA542" s="16" t="str">
        <f t="shared" si="275"/>
        <v/>
      </c>
      <c r="AB542" s="16" t="str">
        <f t="shared" si="276"/>
        <v/>
      </c>
      <c r="AC542" s="16" t="str">
        <f>IF(Y542="Incluir Cotización",#REF!,"")</f>
        <v/>
      </c>
      <c r="AD542" s="66" t="str">
        <f t="shared" si="277"/>
        <v/>
      </c>
      <c r="AE542" s="42" t="str">
        <f t="shared" si="278"/>
        <v/>
      </c>
      <c r="AF542" s="42" t="str">
        <f t="shared" si="279"/>
        <v/>
      </c>
      <c r="AG542" s="42" t="str">
        <f t="shared" si="280"/>
        <v/>
      </c>
      <c r="AH542" s="42" t="str">
        <f t="shared" si="281"/>
        <v/>
      </c>
      <c r="AI542" s="42" t="str">
        <f t="shared" si="282"/>
        <v/>
      </c>
      <c r="AJ542" s="65">
        <f t="shared" si="283"/>
        <v>0</v>
      </c>
      <c r="AK542" s="74"/>
      <c r="AL542" s="41">
        <f t="shared" si="264"/>
        <v>0</v>
      </c>
      <c r="AM542" s="39">
        <f t="shared" si="265"/>
        <v>0</v>
      </c>
      <c r="AN542" s="40">
        <f t="shared" si="266"/>
        <v>0</v>
      </c>
      <c r="AO542" s="134">
        <f t="shared" si="267"/>
        <v>0</v>
      </c>
      <c r="AP542" s="17"/>
      <c r="AQ542" s="129"/>
      <c r="AR542" s="130">
        <f t="shared" si="284"/>
        <v>0</v>
      </c>
      <c r="AS542" s="134">
        <f t="shared" si="285"/>
        <v>0</v>
      </c>
      <c r="AT542" s="131">
        <f>+IF($I$7="SI",'INPUTS Y LISTAS'!$B$31,0)</f>
        <v>0</v>
      </c>
      <c r="AU542" s="132"/>
      <c r="AV542" s="130">
        <f t="shared" si="286"/>
        <v>0</v>
      </c>
      <c r="AW542" s="134">
        <f t="shared" si="287"/>
        <v>0</v>
      </c>
      <c r="AX542" s="131">
        <f>+IF($I$7="SI",'INPUTS Y LISTAS'!$B$32,0)</f>
        <v>0</v>
      </c>
      <c r="AY542" s="132"/>
      <c r="AZ542" s="130">
        <f t="shared" si="288"/>
        <v>0</v>
      </c>
      <c r="BA542" s="134">
        <f t="shared" si="289"/>
        <v>0</v>
      </c>
      <c r="BB542" s="131">
        <f>+IF($I$7="SI",'INPUTS Y LISTAS'!$B$33,0)</f>
        <v>0</v>
      </c>
      <c r="BC542" s="132"/>
      <c r="BD542" s="130">
        <f t="shared" si="290"/>
        <v>0</v>
      </c>
      <c r="BE542" s="134">
        <f t="shared" si="291"/>
        <v>0</v>
      </c>
      <c r="BF542" s="136">
        <f t="shared" si="292"/>
        <v>0</v>
      </c>
    </row>
    <row r="543" spans="3:58" ht="15.75" outlineLevel="2" x14ac:dyDescent="0.2">
      <c r="C543" s="14">
        <f t="shared" si="261"/>
        <v>529</v>
      </c>
      <c r="D543" s="73"/>
      <c r="E543" s="69"/>
      <c r="F543" s="70"/>
      <c r="G543" s="71"/>
      <c r="H543" s="71"/>
      <c r="I543" s="71"/>
      <c r="J543" s="71"/>
      <c r="K543" s="72"/>
      <c r="L543" s="86"/>
      <c r="M543" s="15" t="str">
        <f>IF(G543="","",IF(L543="SI",G543*(1+'INPUTS Y LISTAS'!$B$15),'Modelo Estadistico'!G543))</f>
        <v/>
      </c>
      <c r="N543" s="15" t="str">
        <f>IF(H543="","",IF(L543="SI",H543*(1+'INPUTS Y LISTAS'!$B$15),'Modelo Estadistico'!H543))</f>
        <v/>
      </c>
      <c r="O543" s="15" t="str">
        <f>IF(I543="","",IF(L543="SI",I543*(1+'INPUTS Y LISTAS'!$B$15),'Modelo Estadistico'!I543))</f>
        <v/>
      </c>
      <c r="P543" s="15" t="str">
        <f>IF(J543="","",IF(L543="SI",J543*(1+'INPUTS Y LISTAS'!$B$15),'Modelo Estadistico'!J543))</f>
        <v/>
      </c>
      <c r="Q543" s="72"/>
      <c r="R543" s="29" t="str">
        <f t="shared" si="268"/>
        <v/>
      </c>
      <c r="S543" s="15" t="str">
        <f t="shared" si="269"/>
        <v/>
      </c>
      <c r="T543" s="15" t="str">
        <f t="shared" si="262"/>
        <v/>
      </c>
      <c r="U543" s="30" t="str">
        <f t="shared" si="263"/>
        <v/>
      </c>
      <c r="V543" s="28" t="str">
        <f t="shared" si="270"/>
        <v/>
      </c>
      <c r="W543" s="16" t="str">
        <f t="shared" si="271"/>
        <v/>
      </c>
      <c r="X543" s="16" t="str">
        <f t="shared" si="272"/>
        <v/>
      </c>
      <c r="Y543" s="16" t="str">
        <f t="shared" si="273"/>
        <v/>
      </c>
      <c r="Z543" s="28" t="str">
        <f t="shared" si="274"/>
        <v/>
      </c>
      <c r="AA543" s="16" t="str">
        <f t="shared" si="275"/>
        <v/>
      </c>
      <c r="AB543" s="16" t="str">
        <f t="shared" si="276"/>
        <v/>
      </c>
      <c r="AC543" s="16" t="str">
        <f>IF(Y543="Incluir Cotización",#REF!,"")</f>
        <v/>
      </c>
      <c r="AD543" s="66" t="str">
        <f t="shared" si="277"/>
        <v/>
      </c>
      <c r="AE543" s="42" t="str">
        <f t="shared" si="278"/>
        <v/>
      </c>
      <c r="AF543" s="42" t="str">
        <f t="shared" si="279"/>
        <v/>
      </c>
      <c r="AG543" s="42" t="str">
        <f t="shared" si="280"/>
        <v/>
      </c>
      <c r="AH543" s="42" t="str">
        <f t="shared" si="281"/>
        <v/>
      </c>
      <c r="AI543" s="42" t="str">
        <f t="shared" si="282"/>
        <v/>
      </c>
      <c r="AJ543" s="65">
        <f t="shared" si="283"/>
        <v>0</v>
      </c>
      <c r="AK543" s="74"/>
      <c r="AL543" s="41">
        <f t="shared" si="264"/>
        <v>0</v>
      </c>
      <c r="AM543" s="39">
        <f t="shared" si="265"/>
        <v>0</v>
      </c>
      <c r="AN543" s="40">
        <f t="shared" si="266"/>
        <v>0</v>
      </c>
      <c r="AO543" s="134">
        <f t="shared" si="267"/>
        <v>0</v>
      </c>
      <c r="AP543" s="17"/>
      <c r="AQ543" s="129"/>
      <c r="AR543" s="130">
        <f t="shared" si="284"/>
        <v>0</v>
      </c>
      <c r="AS543" s="134">
        <f t="shared" si="285"/>
        <v>0</v>
      </c>
      <c r="AT543" s="131">
        <f>+IF($I$7="SI",'INPUTS Y LISTAS'!$B$31,0)</f>
        <v>0</v>
      </c>
      <c r="AU543" s="132"/>
      <c r="AV543" s="130">
        <f t="shared" si="286"/>
        <v>0</v>
      </c>
      <c r="AW543" s="134">
        <f t="shared" si="287"/>
        <v>0</v>
      </c>
      <c r="AX543" s="131">
        <f>+IF($I$7="SI",'INPUTS Y LISTAS'!$B$32,0)</f>
        <v>0</v>
      </c>
      <c r="AY543" s="132"/>
      <c r="AZ543" s="130">
        <f t="shared" si="288"/>
        <v>0</v>
      </c>
      <c r="BA543" s="134">
        <f t="shared" si="289"/>
        <v>0</v>
      </c>
      <c r="BB543" s="131">
        <f>+IF($I$7="SI",'INPUTS Y LISTAS'!$B$33,0)</f>
        <v>0</v>
      </c>
      <c r="BC543" s="132"/>
      <c r="BD543" s="130">
        <f t="shared" si="290"/>
        <v>0</v>
      </c>
      <c r="BE543" s="134">
        <f t="shared" si="291"/>
        <v>0</v>
      </c>
      <c r="BF543" s="136">
        <f t="shared" si="292"/>
        <v>0</v>
      </c>
    </row>
    <row r="544" spans="3:58" ht="15.75" outlineLevel="2" x14ac:dyDescent="0.2">
      <c r="C544" s="14">
        <f t="shared" si="261"/>
        <v>530</v>
      </c>
      <c r="D544" s="73"/>
      <c r="E544" s="69"/>
      <c r="F544" s="70"/>
      <c r="G544" s="71"/>
      <c r="H544" s="71"/>
      <c r="I544" s="71"/>
      <c r="J544" s="71"/>
      <c r="K544" s="72"/>
      <c r="L544" s="86"/>
      <c r="M544" s="15" t="str">
        <f>IF(G544="","",IF(L544="SI",G544*(1+'INPUTS Y LISTAS'!$B$15),'Modelo Estadistico'!G544))</f>
        <v/>
      </c>
      <c r="N544" s="15" t="str">
        <f>IF(H544="","",IF(L544="SI",H544*(1+'INPUTS Y LISTAS'!$B$15),'Modelo Estadistico'!H544))</f>
        <v/>
      </c>
      <c r="O544" s="15" t="str">
        <f>IF(I544="","",IF(L544="SI",I544*(1+'INPUTS Y LISTAS'!$B$15),'Modelo Estadistico'!I544))</f>
        <v/>
      </c>
      <c r="P544" s="15" t="str">
        <f>IF(J544="","",IF(L544="SI",J544*(1+'INPUTS Y LISTAS'!$B$15),'Modelo Estadistico'!J544))</f>
        <v/>
      </c>
      <c r="Q544" s="72"/>
      <c r="R544" s="29" t="str">
        <f t="shared" si="268"/>
        <v/>
      </c>
      <c r="S544" s="15" t="str">
        <f t="shared" si="269"/>
        <v/>
      </c>
      <c r="T544" s="15" t="str">
        <f t="shared" si="262"/>
        <v/>
      </c>
      <c r="U544" s="30" t="str">
        <f t="shared" si="263"/>
        <v/>
      </c>
      <c r="V544" s="28" t="str">
        <f t="shared" si="270"/>
        <v/>
      </c>
      <c r="W544" s="16" t="str">
        <f t="shared" si="271"/>
        <v/>
      </c>
      <c r="X544" s="16" t="str">
        <f t="shared" si="272"/>
        <v/>
      </c>
      <c r="Y544" s="16" t="str">
        <f t="shared" si="273"/>
        <v/>
      </c>
      <c r="Z544" s="28" t="str">
        <f t="shared" si="274"/>
        <v/>
      </c>
      <c r="AA544" s="16" t="str">
        <f t="shared" si="275"/>
        <v/>
      </c>
      <c r="AB544" s="16" t="str">
        <f t="shared" si="276"/>
        <v/>
      </c>
      <c r="AC544" s="16" t="str">
        <f>IF(Y544="Incluir Cotización",#REF!,"")</f>
        <v/>
      </c>
      <c r="AD544" s="66" t="str">
        <f t="shared" si="277"/>
        <v/>
      </c>
      <c r="AE544" s="42" t="str">
        <f t="shared" si="278"/>
        <v/>
      </c>
      <c r="AF544" s="42" t="str">
        <f t="shared" si="279"/>
        <v/>
      </c>
      <c r="AG544" s="42" t="str">
        <f t="shared" si="280"/>
        <v/>
      </c>
      <c r="AH544" s="42" t="str">
        <f t="shared" si="281"/>
        <v/>
      </c>
      <c r="AI544" s="42" t="str">
        <f t="shared" si="282"/>
        <v/>
      </c>
      <c r="AJ544" s="65">
        <f t="shared" si="283"/>
        <v>0</v>
      </c>
      <c r="AK544" s="74"/>
      <c r="AL544" s="41">
        <f t="shared" si="264"/>
        <v>0</v>
      </c>
      <c r="AM544" s="39">
        <f t="shared" si="265"/>
        <v>0</v>
      </c>
      <c r="AN544" s="40">
        <f t="shared" si="266"/>
        <v>0</v>
      </c>
      <c r="AO544" s="134">
        <f t="shared" si="267"/>
        <v>0</v>
      </c>
      <c r="AP544" s="17"/>
      <c r="AQ544" s="129"/>
      <c r="AR544" s="130">
        <f t="shared" si="284"/>
        <v>0</v>
      </c>
      <c r="AS544" s="134">
        <f t="shared" si="285"/>
        <v>0</v>
      </c>
      <c r="AT544" s="131">
        <f>+IF($I$7="SI",'INPUTS Y LISTAS'!$B$31,0)</f>
        <v>0</v>
      </c>
      <c r="AU544" s="132"/>
      <c r="AV544" s="130">
        <f t="shared" si="286"/>
        <v>0</v>
      </c>
      <c r="AW544" s="134">
        <f t="shared" si="287"/>
        <v>0</v>
      </c>
      <c r="AX544" s="131">
        <f>+IF($I$7="SI",'INPUTS Y LISTAS'!$B$32,0)</f>
        <v>0</v>
      </c>
      <c r="AY544" s="132"/>
      <c r="AZ544" s="130">
        <f t="shared" si="288"/>
        <v>0</v>
      </c>
      <c r="BA544" s="134">
        <f t="shared" si="289"/>
        <v>0</v>
      </c>
      <c r="BB544" s="131">
        <f>+IF($I$7="SI",'INPUTS Y LISTAS'!$B$33,0)</f>
        <v>0</v>
      </c>
      <c r="BC544" s="132"/>
      <c r="BD544" s="130">
        <f t="shared" si="290"/>
        <v>0</v>
      </c>
      <c r="BE544" s="134">
        <f t="shared" si="291"/>
        <v>0</v>
      </c>
      <c r="BF544" s="136">
        <f t="shared" si="292"/>
        <v>0</v>
      </c>
    </row>
    <row r="545" spans="3:58" ht="15.75" outlineLevel="2" x14ac:dyDescent="0.2">
      <c r="C545" s="14">
        <f t="shared" ref="C545:C608" si="293">+C544+1</f>
        <v>531</v>
      </c>
      <c r="D545" s="73"/>
      <c r="E545" s="69"/>
      <c r="F545" s="70"/>
      <c r="G545" s="71"/>
      <c r="H545" s="71"/>
      <c r="I545" s="71"/>
      <c r="J545" s="71"/>
      <c r="K545" s="72"/>
      <c r="L545" s="86"/>
      <c r="M545" s="15" t="str">
        <f>IF(G545="","",IF(L545="SI",G545*(1+'INPUTS Y LISTAS'!$B$15),'Modelo Estadistico'!G545))</f>
        <v/>
      </c>
      <c r="N545" s="15" t="str">
        <f>IF(H545="","",IF(L545="SI",H545*(1+'INPUTS Y LISTAS'!$B$15),'Modelo Estadistico'!H545))</f>
        <v/>
      </c>
      <c r="O545" s="15" t="str">
        <f>IF(I545="","",IF(L545="SI",I545*(1+'INPUTS Y LISTAS'!$B$15),'Modelo Estadistico'!I545))</f>
        <v/>
      </c>
      <c r="P545" s="15" t="str">
        <f>IF(J545="","",IF(L545="SI",J545*(1+'INPUTS Y LISTAS'!$B$15),'Modelo Estadistico'!J545))</f>
        <v/>
      </c>
      <c r="Q545" s="72"/>
      <c r="R545" s="29" t="str">
        <f t="shared" si="268"/>
        <v/>
      </c>
      <c r="S545" s="15" t="str">
        <f t="shared" si="269"/>
        <v/>
      </c>
      <c r="T545" s="15" t="str">
        <f t="shared" si="262"/>
        <v/>
      </c>
      <c r="U545" s="30" t="str">
        <f t="shared" si="263"/>
        <v/>
      </c>
      <c r="V545" s="28" t="str">
        <f t="shared" si="270"/>
        <v/>
      </c>
      <c r="W545" s="16" t="str">
        <f t="shared" si="271"/>
        <v/>
      </c>
      <c r="X545" s="16" t="str">
        <f t="shared" si="272"/>
        <v/>
      </c>
      <c r="Y545" s="16" t="str">
        <f t="shared" si="273"/>
        <v/>
      </c>
      <c r="Z545" s="28" t="str">
        <f t="shared" si="274"/>
        <v/>
      </c>
      <c r="AA545" s="16" t="str">
        <f t="shared" si="275"/>
        <v/>
      </c>
      <c r="AB545" s="16" t="str">
        <f t="shared" si="276"/>
        <v/>
      </c>
      <c r="AC545" s="16" t="str">
        <f>IF(Y545="Incluir Cotización",#REF!,"")</f>
        <v/>
      </c>
      <c r="AD545" s="66" t="str">
        <f t="shared" si="277"/>
        <v/>
      </c>
      <c r="AE545" s="42" t="str">
        <f t="shared" si="278"/>
        <v/>
      </c>
      <c r="AF545" s="42" t="str">
        <f t="shared" si="279"/>
        <v/>
      </c>
      <c r="AG545" s="42" t="str">
        <f t="shared" si="280"/>
        <v/>
      </c>
      <c r="AH545" s="42" t="str">
        <f t="shared" si="281"/>
        <v/>
      </c>
      <c r="AI545" s="42" t="str">
        <f t="shared" si="282"/>
        <v/>
      </c>
      <c r="AJ545" s="65">
        <f t="shared" si="283"/>
        <v>0</v>
      </c>
      <c r="AK545" s="74"/>
      <c r="AL545" s="41">
        <f t="shared" si="264"/>
        <v>0</v>
      </c>
      <c r="AM545" s="39">
        <f t="shared" si="265"/>
        <v>0</v>
      </c>
      <c r="AN545" s="40">
        <f t="shared" si="266"/>
        <v>0</v>
      </c>
      <c r="AO545" s="134">
        <f t="shared" si="267"/>
        <v>0</v>
      </c>
      <c r="AP545" s="17"/>
      <c r="AQ545" s="129"/>
      <c r="AR545" s="130">
        <f t="shared" si="284"/>
        <v>0</v>
      </c>
      <c r="AS545" s="134">
        <f t="shared" si="285"/>
        <v>0</v>
      </c>
      <c r="AT545" s="131">
        <f>+IF($I$7="SI",'INPUTS Y LISTAS'!$B$31,0)</f>
        <v>0</v>
      </c>
      <c r="AU545" s="132"/>
      <c r="AV545" s="130">
        <f t="shared" si="286"/>
        <v>0</v>
      </c>
      <c r="AW545" s="134">
        <f t="shared" si="287"/>
        <v>0</v>
      </c>
      <c r="AX545" s="131">
        <f>+IF($I$7="SI",'INPUTS Y LISTAS'!$B$32,0)</f>
        <v>0</v>
      </c>
      <c r="AY545" s="132"/>
      <c r="AZ545" s="130">
        <f t="shared" si="288"/>
        <v>0</v>
      </c>
      <c r="BA545" s="134">
        <f t="shared" si="289"/>
        <v>0</v>
      </c>
      <c r="BB545" s="131">
        <f>+IF($I$7="SI",'INPUTS Y LISTAS'!$B$33,0)</f>
        <v>0</v>
      </c>
      <c r="BC545" s="132"/>
      <c r="BD545" s="130">
        <f t="shared" si="290"/>
        <v>0</v>
      </c>
      <c r="BE545" s="134">
        <f t="shared" si="291"/>
        <v>0</v>
      </c>
      <c r="BF545" s="136">
        <f t="shared" si="292"/>
        <v>0</v>
      </c>
    </row>
    <row r="546" spans="3:58" ht="15.75" outlineLevel="2" x14ac:dyDescent="0.2">
      <c r="C546" s="14">
        <f t="shared" si="293"/>
        <v>532</v>
      </c>
      <c r="D546" s="73"/>
      <c r="E546" s="69"/>
      <c r="F546" s="70"/>
      <c r="G546" s="71"/>
      <c r="H546" s="71"/>
      <c r="I546" s="71"/>
      <c r="J546" s="71"/>
      <c r="K546" s="72"/>
      <c r="L546" s="86"/>
      <c r="M546" s="15" t="str">
        <f>IF(G546="","",IF(L546="SI",G546*(1+'INPUTS Y LISTAS'!$B$15),'Modelo Estadistico'!G546))</f>
        <v/>
      </c>
      <c r="N546" s="15" t="str">
        <f>IF(H546="","",IF(L546="SI",H546*(1+'INPUTS Y LISTAS'!$B$15),'Modelo Estadistico'!H546))</f>
        <v/>
      </c>
      <c r="O546" s="15" t="str">
        <f>IF(I546="","",IF(L546="SI",I546*(1+'INPUTS Y LISTAS'!$B$15),'Modelo Estadistico'!I546))</f>
        <v/>
      </c>
      <c r="P546" s="15" t="str">
        <f>IF(J546="","",IF(L546="SI",J546*(1+'INPUTS Y LISTAS'!$B$15),'Modelo Estadistico'!J546))</f>
        <v/>
      </c>
      <c r="Q546" s="72"/>
      <c r="R546" s="29" t="str">
        <f t="shared" si="268"/>
        <v/>
      </c>
      <c r="S546" s="15" t="str">
        <f t="shared" si="269"/>
        <v/>
      </c>
      <c r="T546" s="15" t="str">
        <f t="shared" ref="T546:T609" si="294">IFERROR(R546-S546,"")</f>
        <v/>
      </c>
      <c r="U546" s="30" t="str">
        <f t="shared" ref="U546:U609" si="295">IFERROR(+R546+S546,"")</f>
        <v/>
      </c>
      <c r="V546" s="28" t="str">
        <f t="shared" si="270"/>
        <v/>
      </c>
      <c r="W546" s="16" t="str">
        <f t="shared" si="271"/>
        <v/>
      </c>
      <c r="X546" s="16" t="str">
        <f t="shared" si="272"/>
        <v/>
      </c>
      <c r="Y546" s="16" t="str">
        <f t="shared" si="273"/>
        <v/>
      </c>
      <c r="Z546" s="28" t="str">
        <f t="shared" si="274"/>
        <v/>
      </c>
      <c r="AA546" s="16" t="str">
        <f t="shared" si="275"/>
        <v/>
      </c>
      <c r="AB546" s="16" t="str">
        <f t="shared" si="276"/>
        <v/>
      </c>
      <c r="AC546" s="16" t="str">
        <f>IF(Y546="Incluir Cotización",#REF!,"")</f>
        <v/>
      </c>
      <c r="AD546" s="66" t="str">
        <f t="shared" si="277"/>
        <v/>
      </c>
      <c r="AE546" s="42" t="str">
        <f t="shared" si="278"/>
        <v/>
      </c>
      <c r="AF546" s="42" t="str">
        <f t="shared" si="279"/>
        <v/>
      </c>
      <c r="AG546" s="42" t="str">
        <f t="shared" si="280"/>
        <v/>
      </c>
      <c r="AH546" s="42" t="str">
        <f t="shared" si="281"/>
        <v/>
      </c>
      <c r="AI546" s="42" t="str">
        <f t="shared" si="282"/>
        <v/>
      </c>
      <c r="AJ546" s="65">
        <f t="shared" si="283"/>
        <v>0</v>
      </c>
      <c r="AK546" s="74"/>
      <c r="AL546" s="41">
        <f t="shared" ref="AL546:AL609" si="296">+AK546-AJ546</f>
        <v>0</v>
      </c>
      <c r="AM546" s="39">
        <f t="shared" ref="AM546:AM609" si="297">+AJ546*$E546</f>
        <v>0</v>
      </c>
      <c r="AN546" s="40">
        <f t="shared" ref="AN546:AN609" si="298">+AK546*$E546</f>
        <v>0</v>
      </c>
      <c r="AO546" s="134">
        <f t="shared" ref="AO546:AO609" si="299">+AN546-AM546</f>
        <v>0</v>
      </c>
      <c r="AP546" s="17"/>
      <c r="AQ546" s="129"/>
      <c r="AR546" s="130">
        <f t="shared" si="284"/>
        <v>0</v>
      </c>
      <c r="AS546" s="134">
        <f t="shared" si="285"/>
        <v>0</v>
      </c>
      <c r="AT546" s="131">
        <f>+IF($I$7="SI",'INPUTS Y LISTAS'!$B$31,0)</f>
        <v>0</v>
      </c>
      <c r="AU546" s="132"/>
      <c r="AV546" s="130">
        <f t="shared" si="286"/>
        <v>0</v>
      </c>
      <c r="AW546" s="134">
        <f t="shared" si="287"/>
        <v>0</v>
      </c>
      <c r="AX546" s="131">
        <f>+IF($I$7="SI",'INPUTS Y LISTAS'!$B$32,0)</f>
        <v>0</v>
      </c>
      <c r="AY546" s="132"/>
      <c r="AZ546" s="130">
        <f t="shared" si="288"/>
        <v>0</v>
      </c>
      <c r="BA546" s="134">
        <f t="shared" si="289"/>
        <v>0</v>
      </c>
      <c r="BB546" s="131">
        <f>+IF($I$7="SI",'INPUTS Y LISTAS'!$B$33,0)</f>
        <v>0</v>
      </c>
      <c r="BC546" s="132"/>
      <c r="BD546" s="130">
        <f t="shared" si="290"/>
        <v>0</v>
      </c>
      <c r="BE546" s="134">
        <f t="shared" si="291"/>
        <v>0</v>
      </c>
      <c r="BF546" s="136">
        <f t="shared" si="292"/>
        <v>0</v>
      </c>
    </row>
    <row r="547" spans="3:58" ht="15.75" outlineLevel="2" x14ac:dyDescent="0.2">
      <c r="C547" s="14">
        <f t="shared" si="293"/>
        <v>533</v>
      </c>
      <c r="D547" s="73"/>
      <c r="E547" s="69"/>
      <c r="F547" s="70"/>
      <c r="G547" s="71"/>
      <c r="H547" s="71"/>
      <c r="I547" s="71"/>
      <c r="J547" s="71"/>
      <c r="K547" s="72"/>
      <c r="L547" s="86"/>
      <c r="M547" s="15" t="str">
        <f>IF(G547="","",IF(L547="SI",G547*(1+'INPUTS Y LISTAS'!$B$15),'Modelo Estadistico'!G547))</f>
        <v/>
      </c>
      <c r="N547" s="15" t="str">
        <f>IF(H547="","",IF(L547="SI",H547*(1+'INPUTS Y LISTAS'!$B$15),'Modelo Estadistico'!H547))</f>
        <v/>
      </c>
      <c r="O547" s="15" t="str">
        <f>IF(I547="","",IF(L547="SI",I547*(1+'INPUTS Y LISTAS'!$B$15),'Modelo Estadistico'!I547))</f>
        <v/>
      </c>
      <c r="P547" s="15" t="str">
        <f>IF(J547="","",IF(L547="SI",J547*(1+'INPUTS Y LISTAS'!$B$15),'Modelo Estadistico'!J547))</f>
        <v/>
      </c>
      <c r="Q547" s="72"/>
      <c r="R547" s="29" t="str">
        <f t="shared" si="268"/>
        <v/>
      </c>
      <c r="S547" s="15" t="str">
        <f t="shared" si="269"/>
        <v/>
      </c>
      <c r="T547" s="15" t="str">
        <f t="shared" si="294"/>
        <v/>
      </c>
      <c r="U547" s="30" t="str">
        <f t="shared" si="295"/>
        <v/>
      </c>
      <c r="V547" s="28" t="str">
        <f t="shared" si="270"/>
        <v/>
      </c>
      <c r="W547" s="16" t="str">
        <f t="shared" si="271"/>
        <v/>
      </c>
      <c r="X547" s="16" t="str">
        <f t="shared" si="272"/>
        <v/>
      </c>
      <c r="Y547" s="16" t="str">
        <f t="shared" si="273"/>
        <v/>
      </c>
      <c r="Z547" s="28" t="str">
        <f t="shared" si="274"/>
        <v/>
      </c>
      <c r="AA547" s="16" t="str">
        <f t="shared" si="275"/>
        <v/>
      </c>
      <c r="AB547" s="16" t="str">
        <f t="shared" si="276"/>
        <v/>
      </c>
      <c r="AC547" s="16" t="str">
        <f>IF(Y547="Incluir Cotización",#REF!,"")</f>
        <v/>
      </c>
      <c r="AD547" s="66" t="str">
        <f t="shared" si="277"/>
        <v/>
      </c>
      <c r="AE547" s="42" t="str">
        <f t="shared" si="278"/>
        <v/>
      </c>
      <c r="AF547" s="42" t="str">
        <f t="shared" si="279"/>
        <v/>
      </c>
      <c r="AG547" s="42" t="str">
        <f t="shared" si="280"/>
        <v/>
      </c>
      <c r="AH547" s="42" t="str">
        <f t="shared" si="281"/>
        <v/>
      </c>
      <c r="AI547" s="42" t="str">
        <f t="shared" si="282"/>
        <v/>
      </c>
      <c r="AJ547" s="65">
        <f t="shared" si="283"/>
        <v>0</v>
      </c>
      <c r="AK547" s="74"/>
      <c r="AL547" s="41">
        <f t="shared" si="296"/>
        <v>0</v>
      </c>
      <c r="AM547" s="39">
        <f t="shared" si="297"/>
        <v>0</v>
      </c>
      <c r="AN547" s="40">
        <f t="shared" si="298"/>
        <v>0</v>
      </c>
      <c r="AO547" s="134">
        <f t="shared" si="299"/>
        <v>0</v>
      </c>
      <c r="AP547" s="17"/>
      <c r="AQ547" s="129"/>
      <c r="AR547" s="130">
        <f t="shared" si="284"/>
        <v>0</v>
      </c>
      <c r="AS547" s="134">
        <f t="shared" si="285"/>
        <v>0</v>
      </c>
      <c r="AT547" s="131">
        <f>+IF($I$7="SI",'INPUTS Y LISTAS'!$B$31,0)</f>
        <v>0</v>
      </c>
      <c r="AU547" s="132"/>
      <c r="AV547" s="130">
        <f t="shared" si="286"/>
        <v>0</v>
      </c>
      <c r="AW547" s="134">
        <f t="shared" si="287"/>
        <v>0</v>
      </c>
      <c r="AX547" s="131">
        <f>+IF($I$7="SI",'INPUTS Y LISTAS'!$B$32,0)</f>
        <v>0</v>
      </c>
      <c r="AY547" s="132"/>
      <c r="AZ547" s="130">
        <f t="shared" si="288"/>
        <v>0</v>
      </c>
      <c r="BA547" s="134">
        <f t="shared" si="289"/>
        <v>0</v>
      </c>
      <c r="BB547" s="131">
        <f>+IF($I$7="SI",'INPUTS Y LISTAS'!$B$33,0)</f>
        <v>0</v>
      </c>
      <c r="BC547" s="132"/>
      <c r="BD547" s="130">
        <f t="shared" si="290"/>
        <v>0</v>
      </c>
      <c r="BE547" s="134">
        <f t="shared" si="291"/>
        <v>0</v>
      </c>
      <c r="BF547" s="136">
        <f t="shared" si="292"/>
        <v>0</v>
      </c>
    </row>
    <row r="548" spans="3:58" ht="15.75" outlineLevel="2" x14ac:dyDescent="0.2">
      <c r="C548" s="14">
        <f t="shared" si="293"/>
        <v>534</v>
      </c>
      <c r="D548" s="73"/>
      <c r="E548" s="69"/>
      <c r="F548" s="70"/>
      <c r="G548" s="71"/>
      <c r="H548" s="71"/>
      <c r="I548" s="71"/>
      <c r="J548" s="71"/>
      <c r="K548" s="72"/>
      <c r="L548" s="86"/>
      <c r="M548" s="15" t="str">
        <f>IF(G548="","",IF(L548="SI",G548*(1+'INPUTS Y LISTAS'!$B$15),'Modelo Estadistico'!G548))</f>
        <v/>
      </c>
      <c r="N548" s="15" t="str">
        <f>IF(H548="","",IF(L548="SI",H548*(1+'INPUTS Y LISTAS'!$B$15),'Modelo Estadistico'!H548))</f>
        <v/>
      </c>
      <c r="O548" s="15" t="str">
        <f>IF(I548="","",IF(L548="SI",I548*(1+'INPUTS Y LISTAS'!$B$15),'Modelo Estadistico'!I548))</f>
        <v/>
      </c>
      <c r="P548" s="15" t="str">
        <f>IF(J548="","",IF(L548="SI",J548*(1+'INPUTS Y LISTAS'!$B$15),'Modelo Estadistico'!J548))</f>
        <v/>
      </c>
      <c r="Q548" s="72"/>
      <c r="R548" s="29" t="str">
        <f t="shared" si="268"/>
        <v/>
      </c>
      <c r="S548" s="15" t="str">
        <f t="shared" si="269"/>
        <v/>
      </c>
      <c r="T548" s="15" t="str">
        <f t="shared" si="294"/>
        <v/>
      </c>
      <c r="U548" s="30" t="str">
        <f t="shared" si="295"/>
        <v/>
      </c>
      <c r="V548" s="28" t="str">
        <f t="shared" si="270"/>
        <v/>
      </c>
      <c r="W548" s="16" t="str">
        <f t="shared" si="271"/>
        <v/>
      </c>
      <c r="X548" s="16" t="str">
        <f t="shared" si="272"/>
        <v/>
      </c>
      <c r="Y548" s="16" t="str">
        <f t="shared" si="273"/>
        <v/>
      </c>
      <c r="Z548" s="28" t="str">
        <f t="shared" si="274"/>
        <v/>
      </c>
      <c r="AA548" s="16" t="str">
        <f t="shared" si="275"/>
        <v/>
      </c>
      <c r="AB548" s="16" t="str">
        <f t="shared" si="276"/>
        <v/>
      </c>
      <c r="AC548" s="16" t="str">
        <f>IF(Y548="Incluir Cotización",#REF!,"")</f>
        <v/>
      </c>
      <c r="AD548" s="66" t="str">
        <f t="shared" si="277"/>
        <v/>
      </c>
      <c r="AE548" s="42" t="str">
        <f t="shared" si="278"/>
        <v/>
      </c>
      <c r="AF548" s="42" t="str">
        <f t="shared" si="279"/>
        <v/>
      </c>
      <c r="AG548" s="42" t="str">
        <f t="shared" si="280"/>
        <v/>
      </c>
      <c r="AH548" s="42" t="str">
        <f t="shared" si="281"/>
        <v/>
      </c>
      <c r="AI548" s="42" t="str">
        <f t="shared" si="282"/>
        <v/>
      </c>
      <c r="AJ548" s="65">
        <f t="shared" si="283"/>
        <v>0</v>
      </c>
      <c r="AK548" s="74"/>
      <c r="AL548" s="41">
        <f t="shared" si="296"/>
        <v>0</v>
      </c>
      <c r="AM548" s="39">
        <f t="shared" si="297"/>
        <v>0</v>
      </c>
      <c r="AN548" s="40">
        <f t="shared" si="298"/>
        <v>0</v>
      </c>
      <c r="AO548" s="134">
        <f t="shared" si="299"/>
        <v>0</v>
      </c>
      <c r="AP548" s="17"/>
      <c r="AQ548" s="129"/>
      <c r="AR548" s="130">
        <f t="shared" si="284"/>
        <v>0</v>
      </c>
      <c r="AS548" s="134">
        <f t="shared" si="285"/>
        <v>0</v>
      </c>
      <c r="AT548" s="131">
        <f>+IF($I$7="SI",'INPUTS Y LISTAS'!$B$31,0)</f>
        <v>0</v>
      </c>
      <c r="AU548" s="132"/>
      <c r="AV548" s="130">
        <f t="shared" si="286"/>
        <v>0</v>
      </c>
      <c r="AW548" s="134">
        <f t="shared" si="287"/>
        <v>0</v>
      </c>
      <c r="AX548" s="131">
        <f>+IF($I$7="SI",'INPUTS Y LISTAS'!$B$32,0)</f>
        <v>0</v>
      </c>
      <c r="AY548" s="132"/>
      <c r="AZ548" s="130">
        <f t="shared" si="288"/>
        <v>0</v>
      </c>
      <c r="BA548" s="134">
        <f t="shared" si="289"/>
        <v>0</v>
      </c>
      <c r="BB548" s="131">
        <f>+IF($I$7="SI",'INPUTS Y LISTAS'!$B$33,0)</f>
        <v>0</v>
      </c>
      <c r="BC548" s="132"/>
      <c r="BD548" s="130">
        <f t="shared" si="290"/>
        <v>0</v>
      </c>
      <c r="BE548" s="134">
        <f t="shared" si="291"/>
        <v>0</v>
      </c>
      <c r="BF548" s="136">
        <f t="shared" si="292"/>
        <v>0</v>
      </c>
    </row>
    <row r="549" spans="3:58" ht="15.75" outlineLevel="2" x14ac:dyDescent="0.2">
      <c r="C549" s="14">
        <f t="shared" si="293"/>
        <v>535</v>
      </c>
      <c r="D549" s="73"/>
      <c r="E549" s="69"/>
      <c r="F549" s="70"/>
      <c r="G549" s="71"/>
      <c r="H549" s="71"/>
      <c r="I549" s="71"/>
      <c r="J549" s="71"/>
      <c r="K549" s="72"/>
      <c r="L549" s="86"/>
      <c r="M549" s="15" t="str">
        <f>IF(G549="","",IF(L549="SI",G549*(1+'INPUTS Y LISTAS'!$B$15),'Modelo Estadistico'!G549))</f>
        <v/>
      </c>
      <c r="N549" s="15" t="str">
        <f>IF(H549="","",IF(L549="SI",H549*(1+'INPUTS Y LISTAS'!$B$15),'Modelo Estadistico'!H549))</f>
        <v/>
      </c>
      <c r="O549" s="15" t="str">
        <f>IF(I549="","",IF(L549="SI",I549*(1+'INPUTS Y LISTAS'!$B$15),'Modelo Estadistico'!I549))</f>
        <v/>
      </c>
      <c r="P549" s="15" t="str">
        <f>IF(J549="","",IF(L549="SI",J549*(1+'INPUTS Y LISTAS'!$B$15),'Modelo Estadistico'!J549))</f>
        <v/>
      </c>
      <c r="Q549" s="72"/>
      <c r="R549" s="29" t="str">
        <f t="shared" si="268"/>
        <v/>
      </c>
      <c r="S549" s="15" t="str">
        <f t="shared" si="269"/>
        <v/>
      </c>
      <c r="T549" s="15" t="str">
        <f t="shared" si="294"/>
        <v/>
      </c>
      <c r="U549" s="30" t="str">
        <f t="shared" si="295"/>
        <v/>
      </c>
      <c r="V549" s="28" t="str">
        <f t="shared" si="270"/>
        <v/>
      </c>
      <c r="W549" s="16" t="str">
        <f t="shared" si="271"/>
        <v/>
      </c>
      <c r="X549" s="16" t="str">
        <f t="shared" si="272"/>
        <v/>
      </c>
      <c r="Y549" s="16" t="str">
        <f t="shared" si="273"/>
        <v/>
      </c>
      <c r="Z549" s="28" t="str">
        <f t="shared" si="274"/>
        <v/>
      </c>
      <c r="AA549" s="16" t="str">
        <f t="shared" si="275"/>
        <v/>
      </c>
      <c r="AB549" s="16" t="str">
        <f t="shared" si="276"/>
        <v/>
      </c>
      <c r="AC549" s="16" t="str">
        <f>IF(Y549="Incluir Cotización",#REF!,"")</f>
        <v/>
      </c>
      <c r="AD549" s="66" t="str">
        <f t="shared" si="277"/>
        <v/>
      </c>
      <c r="AE549" s="42" t="str">
        <f t="shared" si="278"/>
        <v/>
      </c>
      <c r="AF549" s="42" t="str">
        <f t="shared" si="279"/>
        <v/>
      </c>
      <c r="AG549" s="42" t="str">
        <f t="shared" si="280"/>
        <v/>
      </c>
      <c r="AH549" s="42" t="str">
        <f t="shared" si="281"/>
        <v/>
      </c>
      <c r="AI549" s="42" t="str">
        <f t="shared" si="282"/>
        <v/>
      </c>
      <c r="AJ549" s="65">
        <f t="shared" si="283"/>
        <v>0</v>
      </c>
      <c r="AK549" s="74"/>
      <c r="AL549" s="41">
        <f t="shared" si="296"/>
        <v>0</v>
      </c>
      <c r="AM549" s="39">
        <f t="shared" si="297"/>
        <v>0</v>
      </c>
      <c r="AN549" s="40">
        <f t="shared" si="298"/>
        <v>0</v>
      </c>
      <c r="AO549" s="134">
        <f t="shared" si="299"/>
        <v>0</v>
      </c>
      <c r="AP549" s="17"/>
      <c r="AQ549" s="129"/>
      <c r="AR549" s="130">
        <f t="shared" si="284"/>
        <v>0</v>
      </c>
      <c r="AS549" s="134">
        <f t="shared" si="285"/>
        <v>0</v>
      </c>
      <c r="AT549" s="131">
        <f>+IF($I$7="SI",'INPUTS Y LISTAS'!$B$31,0)</f>
        <v>0</v>
      </c>
      <c r="AU549" s="132"/>
      <c r="AV549" s="130">
        <f t="shared" si="286"/>
        <v>0</v>
      </c>
      <c r="AW549" s="134">
        <f t="shared" si="287"/>
        <v>0</v>
      </c>
      <c r="AX549" s="131">
        <f>+IF($I$7="SI",'INPUTS Y LISTAS'!$B$32,0)</f>
        <v>0</v>
      </c>
      <c r="AY549" s="132"/>
      <c r="AZ549" s="130">
        <f t="shared" si="288"/>
        <v>0</v>
      </c>
      <c r="BA549" s="134">
        <f t="shared" si="289"/>
        <v>0</v>
      </c>
      <c r="BB549" s="131">
        <f>+IF($I$7="SI",'INPUTS Y LISTAS'!$B$33,0)</f>
        <v>0</v>
      </c>
      <c r="BC549" s="132"/>
      <c r="BD549" s="130">
        <f t="shared" si="290"/>
        <v>0</v>
      </c>
      <c r="BE549" s="134">
        <f t="shared" si="291"/>
        <v>0</v>
      </c>
      <c r="BF549" s="136">
        <f t="shared" si="292"/>
        <v>0</v>
      </c>
    </row>
    <row r="550" spans="3:58" ht="15.75" outlineLevel="2" x14ac:dyDescent="0.2">
      <c r="C550" s="14">
        <f t="shared" si="293"/>
        <v>536</v>
      </c>
      <c r="D550" s="73"/>
      <c r="E550" s="69"/>
      <c r="F550" s="70"/>
      <c r="G550" s="71"/>
      <c r="H550" s="71"/>
      <c r="I550" s="71"/>
      <c r="J550" s="71"/>
      <c r="K550" s="72"/>
      <c r="L550" s="86"/>
      <c r="M550" s="15" t="str">
        <f>IF(G550="","",IF(L550="SI",G550*(1+'INPUTS Y LISTAS'!$B$15),'Modelo Estadistico'!G550))</f>
        <v/>
      </c>
      <c r="N550" s="15" t="str">
        <f>IF(H550="","",IF(L550="SI",H550*(1+'INPUTS Y LISTAS'!$B$15),'Modelo Estadistico'!H550))</f>
        <v/>
      </c>
      <c r="O550" s="15" t="str">
        <f>IF(I550="","",IF(L550="SI",I550*(1+'INPUTS Y LISTAS'!$B$15),'Modelo Estadistico'!I550))</f>
        <v/>
      </c>
      <c r="P550" s="15" t="str">
        <f>IF(J550="","",IF(L550="SI",J550*(1+'INPUTS Y LISTAS'!$B$15),'Modelo Estadistico'!J550))</f>
        <v/>
      </c>
      <c r="Q550" s="72"/>
      <c r="R550" s="29" t="str">
        <f t="shared" si="268"/>
        <v/>
      </c>
      <c r="S550" s="15" t="str">
        <f t="shared" si="269"/>
        <v/>
      </c>
      <c r="T550" s="15" t="str">
        <f t="shared" si="294"/>
        <v/>
      </c>
      <c r="U550" s="30" t="str">
        <f t="shared" si="295"/>
        <v/>
      </c>
      <c r="V550" s="28" t="str">
        <f t="shared" si="270"/>
        <v/>
      </c>
      <c r="W550" s="16" t="str">
        <f t="shared" si="271"/>
        <v/>
      </c>
      <c r="X550" s="16" t="str">
        <f t="shared" si="272"/>
        <v/>
      </c>
      <c r="Y550" s="16" t="str">
        <f t="shared" si="273"/>
        <v/>
      </c>
      <c r="Z550" s="28" t="str">
        <f t="shared" si="274"/>
        <v/>
      </c>
      <c r="AA550" s="16" t="str">
        <f t="shared" si="275"/>
        <v/>
      </c>
      <c r="AB550" s="16" t="str">
        <f t="shared" si="276"/>
        <v/>
      </c>
      <c r="AC550" s="16" t="str">
        <f>IF(Y550="Incluir Cotización",#REF!,"")</f>
        <v/>
      </c>
      <c r="AD550" s="66" t="str">
        <f t="shared" si="277"/>
        <v/>
      </c>
      <c r="AE550" s="42" t="str">
        <f t="shared" si="278"/>
        <v/>
      </c>
      <c r="AF550" s="42" t="str">
        <f t="shared" si="279"/>
        <v/>
      </c>
      <c r="AG550" s="42" t="str">
        <f t="shared" si="280"/>
        <v/>
      </c>
      <c r="AH550" s="42" t="str">
        <f t="shared" si="281"/>
        <v/>
      </c>
      <c r="AI550" s="42" t="str">
        <f t="shared" si="282"/>
        <v/>
      </c>
      <c r="AJ550" s="65">
        <f t="shared" si="283"/>
        <v>0</v>
      </c>
      <c r="AK550" s="74"/>
      <c r="AL550" s="41">
        <f t="shared" si="296"/>
        <v>0</v>
      </c>
      <c r="AM550" s="39">
        <f t="shared" si="297"/>
        <v>0</v>
      </c>
      <c r="AN550" s="40">
        <f t="shared" si="298"/>
        <v>0</v>
      </c>
      <c r="AO550" s="134">
        <f t="shared" si="299"/>
        <v>0</v>
      </c>
      <c r="AP550" s="17"/>
      <c r="AQ550" s="129"/>
      <c r="AR550" s="130">
        <f t="shared" si="284"/>
        <v>0</v>
      </c>
      <c r="AS550" s="134">
        <f t="shared" si="285"/>
        <v>0</v>
      </c>
      <c r="AT550" s="131">
        <f>+IF($I$7="SI",'INPUTS Y LISTAS'!$B$31,0)</f>
        <v>0</v>
      </c>
      <c r="AU550" s="132"/>
      <c r="AV550" s="130">
        <f t="shared" si="286"/>
        <v>0</v>
      </c>
      <c r="AW550" s="134">
        <f t="shared" si="287"/>
        <v>0</v>
      </c>
      <c r="AX550" s="131">
        <f>+IF($I$7="SI",'INPUTS Y LISTAS'!$B$32,0)</f>
        <v>0</v>
      </c>
      <c r="AY550" s="132"/>
      <c r="AZ550" s="130">
        <f t="shared" si="288"/>
        <v>0</v>
      </c>
      <c r="BA550" s="134">
        <f t="shared" si="289"/>
        <v>0</v>
      </c>
      <c r="BB550" s="131">
        <f>+IF($I$7="SI",'INPUTS Y LISTAS'!$B$33,0)</f>
        <v>0</v>
      </c>
      <c r="BC550" s="132"/>
      <c r="BD550" s="130">
        <f t="shared" si="290"/>
        <v>0</v>
      </c>
      <c r="BE550" s="134">
        <f t="shared" si="291"/>
        <v>0</v>
      </c>
      <c r="BF550" s="136">
        <f t="shared" si="292"/>
        <v>0</v>
      </c>
    </row>
    <row r="551" spans="3:58" ht="15.75" outlineLevel="2" x14ac:dyDescent="0.2">
      <c r="C551" s="14">
        <f t="shared" si="293"/>
        <v>537</v>
      </c>
      <c r="D551" s="73"/>
      <c r="E551" s="69"/>
      <c r="F551" s="70"/>
      <c r="G551" s="71"/>
      <c r="H551" s="71"/>
      <c r="I551" s="71"/>
      <c r="J551" s="71"/>
      <c r="K551" s="72"/>
      <c r="L551" s="86"/>
      <c r="M551" s="15" t="str">
        <f>IF(G551="","",IF(L551="SI",G551*(1+'INPUTS Y LISTAS'!$B$15),'Modelo Estadistico'!G551))</f>
        <v/>
      </c>
      <c r="N551" s="15" t="str">
        <f>IF(H551="","",IF(L551="SI",H551*(1+'INPUTS Y LISTAS'!$B$15),'Modelo Estadistico'!H551))</f>
        <v/>
      </c>
      <c r="O551" s="15" t="str">
        <f>IF(I551="","",IF(L551="SI",I551*(1+'INPUTS Y LISTAS'!$B$15),'Modelo Estadistico'!I551))</f>
        <v/>
      </c>
      <c r="P551" s="15" t="str">
        <f>IF(J551="","",IF(L551="SI",J551*(1+'INPUTS Y LISTAS'!$B$15),'Modelo Estadistico'!J551))</f>
        <v/>
      </c>
      <c r="Q551" s="72"/>
      <c r="R551" s="29" t="str">
        <f t="shared" si="268"/>
        <v/>
      </c>
      <c r="S551" s="15" t="str">
        <f t="shared" si="269"/>
        <v/>
      </c>
      <c r="T551" s="15" t="str">
        <f t="shared" si="294"/>
        <v/>
      </c>
      <c r="U551" s="30" t="str">
        <f t="shared" si="295"/>
        <v/>
      </c>
      <c r="V551" s="28" t="str">
        <f t="shared" si="270"/>
        <v/>
      </c>
      <c r="W551" s="16" t="str">
        <f t="shared" si="271"/>
        <v/>
      </c>
      <c r="X551" s="16" t="str">
        <f t="shared" si="272"/>
        <v/>
      </c>
      <c r="Y551" s="16" t="str">
        <f t="shared" si="273"/>
        <v/>
      </c>
      <c r="Z551" s="28" t="str">
        <f t="shared" si="274"/>
        <v/>
      </c>
      <c r="AA551" s="16" t="str">
        <f t="shared" si="275"/>
        <v/>
      </c>
      <c r="AB551" s="16" t="str">
        <f t="shared" si="276"/>
        <v/>
      </c>
      <c r="AC551" s="16" t="str">
        <f>IF(Y551="Incluir Cotización",#REF!,"")</f>
        <v/>
      </c>
      <c r="AD551" s="66" t="str">
        <f t="shared" si="277"/>
        <v/>
      </c>
      <c r="AE551" s="42" t="str">
        <f t="shared" si="278"/>
        <v/>
      </c>
      <c r="AF551" s="42" t="str">
        <f t="shared" si="279"/>
        <v/>
      </c>
      <c r="AG551" s="42" t="str">
        <f t="shared" si="280"/>
        <v/>
      </c>
      <c r="AH551" s="42" t="str">
        <f t="shared" si="281"/>
        <v/>
      </c>
      <c r="AI551" s="42" t="str">
        <f t="shared" si="282"/>
        <v/>
      </c>
      <c r="AJ551" s="65">
        <f t="shared" si="283"/>
        <v>0</v>
      </c>
      <c r="AK551" s="74"/>
      <c r="AL551" s="41">
        <f t="shared" si="296"/>
        <v>0</v>
      </c>
      <c r="AM551" s="39">
        <f t="shared" si="297"/>
        <v>0</v>
      </c>
      <c r="AN551" s="40">
        <f t="shared" si="298"/>
        <v>0</v>
      </c>
      <c r="AO551" s="134">
        <f t="shared" si="299"/>
        <v>0</v>
      </c>
      <c r="AP551" s="17"/>
      <c r="AQ551" s="129"/>
      <c r="AR551" s="130">
        <f t="shared" si="284"/>
        <v>0</v>
      </c>
      <c r="AS551" s="134">
        <f t="shared" si="285"/>
        <v>0</v>
      </c>
      <c r="AT551" s="131">
        <f>+IF($I$7="SI",'INPUTS Y LISTAS'!$B$31,0)</f>
        <v>0</v>
      </c>
      <c r="AU551" s="132"/>
      <c r="AV551" s="130">
        <f t="shared" si="286"/>
        <v>0</v>
      </c>
      <c r="AW551" s="134">
        <f t="shared" si="287"/>
        <v>0</v>
      </c>
      <c r="AX551" s="131">
        <f>+IF($I$7="SI",'INPUTS Y LISTAS'!$B$32,0)</f>
        <v>0</v>
      </c>
      <c r="AY551" s="132"/>
      <c r="AZ551" s="130">
        <f t="shared" si="288"/>
        <v>0</v>
      </c>
      <c r="BA551" s="134">
        <f t="shared" si="289"/>
        <v>0</v>
      </c>
      <c r="BB551" s="131">
        <f>+IF($I$7="SI",'INPUTS Y LISTAS'!$B$33,0)</f>
        <v>0</v>
      </c>
      <c r="BC551" s="132"/>
      <c r="BD551" s="130">
        <f t="shared" si="290"/>
        <v>0</v>
      </c>
      <c r="BE551" s="134">
        <f t="shared" si="291"/>
        <v>0</v>
      </c>
      <c r="BF551" s="136">
        <f t="shared" si="292"/>
        <v>0</v>
      </c>
    </row>
    <row r="552" spans="3:58" ht="15.75" outlineLevel="2" x14ac:dyDescent="0.2">
      <c r="C552" s="14">
        <f t="shared" si="293"/>
        <v>538</v>
      </c>
      <c r="D552" s="73"/>
      <c r="E552" s="69"/>
      <c r="F552" s="70"/>
      <c r="G552" s="71"/>
      <c r="H552" s="71"/>
      <c r="I552" s="71"/>
      <c r="J552" s="71"/>
      <c r="K552" s="72"/>
      <c r="L552" s="86"/>
      <c r="M552" s="15" t="str">
        <f>IF(G552="","",IF(L552="SI",G552*(1+'INPUTS Y LISTAS'!$B$15),'Modelo Estadistico'!G552))</f>
        <v/>
      </c>
      <c r="N552" s="15" t="str">
        <f>IF(H552="","",IF(L552="SI",H552*(1+'INPUTS Y LISTAS'!$B$15),'Modelo Estadistico'!H552))</f>
        <v/>
      </c>
      <c r="O552" s="15" t="str">
        <f>IF(I552="","",IF(L552="SI",I552*(1+'INPUTS Y LISTAS'!$B$15),'Modelo Estadistico'!I552))</f>
        <v/>
      </c>
      <c r="P552" s="15" t="str">
        <f>IF(J552="","",IF(L552="SI",J552*(1+'INPUTS Y LISTAS'!$B$15),'Modelo Estadistico'!J552))</f>
        <v/>
      </c>
      <c r="Q552" s="72"/>
      <c r="R552" s="29" t="str">
        <f t="shared" si="268"/>
        <v/>
      </c>
      <c r="S552" s="15" t="str">
        <f t="shared" si="269"/>
        <v/>
      </c>
      <c r="T552" s="15" t="str">
        <f t="shared" si="294"/>
        <v/>
      </c>
      <c r="U552" s="30" t="str">
        <f t="shared" si="295"/>
        <v/>
      </c>
      <c r="V552" s="28" t="str">
        <f t="shared" si="270"/>
        <v/>
      </c>
      <c r="W552" s="16" t="str">
        <f t="shared" si="271"/>
        <v/>
      </c>
      <c r="X552" s="16" t="str">
        <f t="shared" si="272"/>
        <v/>
      </c>
      <c r="Y552" s="16" t="str">
        <f t="shared" si="273"/>
        <v/>
      </c>
      <c r="Z552" s="28" t="str">
        <f t="shared" si="274"/>
        <v/>
      </c>
      <c r="AA552" s="16" t="str">
        <f t="shared" si="275"/>
        <v/>
      </c>
      <c r="AB552" s="16" t="str">
        <f t="shared" si="276"/>
        <v/>
      </c>
      <c r="AC552" s="16" t="str">
        <f>IF(Y552="Incluir Cotización",#REF!,"")</f>
        <v/>
      </c>
      <c r="AD552" s="66" t="str">
        <f t="shared" si="277"/>
        <v/>
      </c>
      <c r="AE552" s="42" t="str">
        <f t="shared" si="278"/>
        <v/>
      </c>
      <c r="AF552" s="42" t="str">
        <f t="shared" si="279"/>
        <v/>
      </c>
      <c r="AG552" s="42" t="str">
        <f t="shared" si="280"/>
        <v/>
      </c>
      <c r="AH552" s="42" t="str">
        <f t="shared" si="281"/>
        <v/>
      </c>
      <c r="AI552" s="42" t="str">
        <f t="shared" si="282"/>
        <v/>
      </c>
      <c r="AJ552" s="65">
        <f t="shared" si="283"/>
        <v>0</v>
      </c>
      <c r="AK552" s="74"/>
      <c r="AL552" s="41">
        <f t="shared" si="296"/>
        <v>0</v>
      </c>
      <c r="AM552" s="39">
        <f t="shared" si="297"/>
        <v>0</v>
      </c>
      <c r="AN552" s="40">
        <f t="shared" si="298"/>
        <v>0</v>
      </c>
      <c r="AO552" s="134">
        <f t="shared" si="299"/>
        <v>0</v>
      </c>
      <c r="AP552" s="17"/>
      <c r="AQ552" s="129"/>
      <c r="AR552" s="130">
        <f t="shared" si="284"/>
        <v>0</v>
      </c>
      <c r="AS552" s="134">
        <f t="shared" si="285"/>
        <v>0</v>
      </c>
      <c r="AT552" s="131">
        <f>+IF($I$7="SI",'INPUTS Y LISTAS'!$B$31,0)</f>
        <v>0</v>
      </c>
      <c r="AU552" s="132"/>
      <c r="AV552" s="130">
        <f t="shared" si="286"/>
        <v>0</v>
      </c>
      <c r="AW552" s="134">
        <f t="shared" si="287"/>
        <v>0</v>
      </c>
      <c r="AX552" s="131">
        <f>+IF($I$7="SI",'INPUTS Y LISTAS'!$B$32,0)</f>
        <v>0</v>
      </c>
      <c r="AY552" s="132"/>
      <c r="AZ552" s="130">
        <f t="shared" si="288"/>
        <v>0</v>
      </c>
      <c r="BA552" s="134">
        <f t="shared" si="289"/>
        <v>0</v>
      </c>
      <c r="BB552" s="131">
        <f>+IF($I$7="SI",'INPUTS Y LISTAS'!$B$33,0)</f>
        <v>0</v>
      </c>
      <c r="BC552" s="132"/>
      <c r="BD552" s="130">
        <f t="shared" si="290"/>
        <v>0</v>
      </c>
      <c r="BE552" s="134">
        <f t="shared" si="291"/>
        <v>0</v>
      </c>
      <c r="BF552" s="136">
        <f t="shared" si="292"/>
        <v>0</v>
      </c>
    </row>
    <row r="553" spans="3:58" ht="15.75" outlineLevel="2" x14ac:dyDescent="0.2">
      <c r="C553" s="14">
        <f t="shared" si="293"/>
        <v>539</v>
      </c>
      <c r="D553" s="73"/>
      <c r="E553" s="69"/>
      <c r="F553" s="70"/>
      <c r="G553" s="71"/>
      <c r="H553" s="71"/>
      <c r="I553" s="71"/>
      <c r="J553" s="71"/>
      <c r="K553" s="72"/>
      <c r="L553" s="86"/>
      <c r="M553" s="15" t="str">
        <f>IF(G553="","",IF(L553="SI",G553*(1+'INPUTS Y LISTAS'!$B$15),'Modelo Estadistico'!G553))</f>
        <v/>
      </c>
      <c r="N553" s="15" t="str">
        <f>IF(H553="","",IF(L553="SI",H553*(1+'INPUTS Y LISTAS'!$B$15),'Modelo Estadistico'!H553))</f>
        <v/>
      </c>
      <c r="O553" s="15" t="str">
        <f>IF(I553="","",IF(L553="SI",I553*(1+'INPUTS Y LISTAS'!$B$15),'Modelo Estadistico'!I553))</f>
        <v/>
      </c>
      <c r="P553" s="15" t="str">
        <f>IF(J553="","",IF(L553="SI",J553*(1+'INPUTS Y LISTAS'!$B$15),'Modelo Estadistico'!J553))</f>
        <v/>
      </c>
      <c r="Q553" s="72"/>
      <c r="R553" s="29" t="str">
        <f t="shared" si="268"/>
        <v/>
      </c>
      <c r="S553" s="15" t="str">
        <f t="shared" si="269"/>
        <v/>
      </c>
      <c r="T553" s="15" t="str">
        <f t="shared" si="294"/>
        <v/>
      </c>
      <c r="U553" s="30" t="str">
        <f t="shared" si="295"/>
        <v/>
      </c>
      <c r="V553" s="28" t="str">
        <f t="shared" si="270"/>
        <v/>
      </c>
      <c r="W553" s="16" t="str">
        <f t="shared" si="271"/>
        <v/>
      </c>
      <c r="X553" s="16" t="str">
        <f t="shared" si="272"/>
        <v/>
      </c>
      <c r="Y553" s="16" t="str">
        <f t="shared" si="273"/>
        <v/>
      </c>
      <c r="Z553" s="28" t="str">
        <f t="shared" si="274"/>
        <v/>
      </c>
      <c r="AA553" s="16" t="str">
        <f t="shared" si="275"/>
        <v/>
      </c>
      <c r="AB553" s="16" t="str">
        <f t="shared" si="276"/>
        <v/>
      </c>
      <c r="AC553" s="16" t="str">
        <f>IF(Y553="Incluir Cotización",#REF!,"")</f>
        <v/>
      </c>
      <c r="AD553" s="66" t="str">
        <f t="shared" si="277"/>
        <v/>
      </c>
      <c r="AE553" s="42" t="str">
        <f t="shared" si="278"/>
        <v/>
      </c>
      <c r="AF553" s="42" t="str">
        <f t="shared" si="279"/>
        <v/>
      </c>
      <c r="AG553" s="42" t="str">
        <f t="shared" si="280"/>
        <v/>
      </c>
      <c r="AH553" s="42" t="str">
        <f t="shared" si="281"/>
        <v/>
      </c>
      <c r="AI553" s="42" t="str">
        <f t="shared" si="282"/>
        <v/>
      </c>
      <c r="AJ553" s="65">
        <f t="shared" si="283"/>
        <v>0</v>
      </c>
      <c r="AK553" s="74"/>
      <c r="AL553" s="41">
        <f t="shared" si="296"/>
        <v>0</v>
      </c>
      <c r="AM553" s="39">
        <f t="shared" si="297"/>
        <v>0</v>
      </c>
      <c r="AN553" s="40">
        <f t="shared" si="298"/>
        <v>0</v>
      </c>
      <c r="AO553" s="134">
        <f t="shared" si="299"/>
        <v>0</v>
      </c>
      <c r="AP553" s="17"/>
      <c r="AQ553" s="129"/>
      <c r="AR553" s="130">
        <f t="shared" si="284"/>
        <v>0</v>
      </c>
      <c r="AS553" s="134">
        <f t="shared" si="285"/>
        <v>0</v>
      </c>
      <c r="AT553" s="131">
        <f>+IF($I$7="SI",'INPUTS Y LISTAS'!$B$31,0)</f>
        <v>0</v>
      </c>
      <c r="AU553" s="132"/>
      <c r="AV553" s="130">
        <f t="shared" si="286"/>
        <v>0</v>
      </c>
      <c r="AW553" s="134">
        <f t="shared" si="287"/>
        <v>0</v>
      </c>
      <c r="AX553" s="131">
        <f>+IF($I$7="SI",'INPUTS Y LISTAS'!$B$32,0)</f>
        <v>0</v>
      </c>
      <c r="AY553" s="132"/>
      <c r="AZ553" s="130">
        <f t="shared" si="288"/>
        <v>0</v>
      </c>
      <c r="BA553" s="134">
        <f t="shared" si="289"/>
        <v>0</v>
      </c>
      <c r="BB553" s="131">
        <f>+IF($I$7="SI",'INPUTS Y LISTAS'!$B$33,0)</f>
        <v>0</v>
      </c>
      <c r="BC553" s="132"/>
      <c r="BD553" s="130">
        <f t="shared" si="290"/>
        <v>0</v>
      </c>
      <c r="BE553" s="134">
        <f t="shared" si="291"/>
        <v>0</v>
      </c>
      <c r="BF553" s="136">
        <f t="shared" si="292"/>
        <v>0</v>
      </c>
    </row>
    <row r="554" spans="3:58" ht="15.75" outlineLevel="2" x14ac:dyDescent="0.2">
      <c r="C554" s="14">
        <f t="shared" si="293"/>
        <v>540</v>
      </c>
      <c r="D554" s="73"/>
      <c r="E554" s="69"/>
      <c r="F554" s="70"/>
      <c r="G554" s="71"/>
      <c r="H554" s="71"/>
      <c r="I554" s="71"/>
      <c r="J554" s="71"/>
      <c r="K554" s="72"/>
      <c r="L554" s="86"/>
      <c r="M554" s="15" t="str">
        <f>IF(G554="","",IF(L554="SI",G554*(1+'INPUTS Y LISTAS'!$B$15),'Modelo Estadistico'!G554))</f>
        <v/>
      </c>
      <c r="N554" s="15" t="str">
        <f>IF(H554="","",IF(L554="SI",H554*(1+'INPUTS Y LISTAS'!$B$15),'Modelo Estadistico'!H554))</f>
        <v/>
      </c>
      <c r="O554" s="15" t="str">
        <f>IF(I554="","",IF(L554="SI",I554*(1+'INPUTS Y LISTAS'!$B$15),'Modelo Estadistico'!I554))</f>
        <v/>
      </c>
      <c r="P554" s="15" t="str">
        <f>IF(J554="","",IF(L554="SI",J554*(1+'INPUTS Y LISTAS'!$B$15),'Modelo Estadistico'!J554))</f>
        <v/>
      </c>
      <c r="Q554" s="72"/>
      <c r="R554" s="29" t="str">
        <f t="shared" si="268"/>
        <v/>
      </c>
      <c r="S554" s="15" t="str">
        <f t="shared" si="269"/>
        <v/>
      </c>
      <c r="T554" s="15" t="str">
        <f t="shared" si="294"/>
        <v/>
      </c>
      <c r="U554" s="30" t="str">
        <f t="shared" si="295"/>
        <v/>
      </c>
      <c r="V554" s="28" t="str">
        <f t="shared" si="270"/>
        <v/>
      </c>
      <c r="W554" s="16" t="str">
        <f t="shared" si="271"/>
        <v/>
      </c>
      <c r="X554" s="16" t="str">
        <f t="shared" si="272"/>
        <v/>
      </c>
      <c r="Y554" s="16" t="str">
        <f t="shared" si="273"/>
        <v/>
      </c>
      <c r="Z554" s="28" t="str">
        <f t="shared" si="274"/>
        <v/>
      </c>
      <c r="AA554" s="16" t="str">
        <f t="shared" si="275"/>
        <v/>
      </c>
      <c r="AB554" s="16" t="str">
        <f t="shared" si="276"/>
        <v/>
      </c>
      <c r="AC554" s="16" t="str">
        <f>IF(Y554="Incluir Cotización",#REF!,"")</f>
        <v/>
      </c>
      <c r="AD554" s="66" t="str">
        <f t="shared" si="277"/>
        <v/>
      </c>
      <c r="AE554" s="42" t="str">
        <f t="shared" si="278"/>
        <v/>
      </c>
      <c r="AF554" s="42" t="str">
        <f t="shared" si="279"/>
        <v/>
      </c>
      <c r="AG554" s="42" t="str">
        <f t="shared" si="280"/>
        <v/>
      </c>
      <c r="AH554" s="42" t="str">
        <f t="shared" si="281"/>
        <v/>
      </c>
      <c r="AI554" s="42" t="str">
        <f t="shared" si="282"/>
        <v/>
      </c>
      <c r="AJ554" s="65">
        <f t="shared" si="283"/>
        <v>0</v>
      </c>
      <c r="AK554" s="74"/>
      <c r="AL554" s="41">
        <f t="shared" si="296"/>
        <v>0</v>
      </c>
      <c r="AM554" s="39">
        <f t="shared" si="297"/>
        <v>0</v>
      </c>
      <c r="AN554" s="40">
        <f t="shared" si="298"/>
        <v>0</v>
      </c>
      <c r="AO554" s="134">
        <f t="shared" si="299"/>
        <v>0</v>
      </c>
      <c r="AP554" s="17"/>
      <c r="AQ554" s="129"/>
      <c r="AR554" s="130">
        <f t="shared" si="284"/>
        <v>0</v>
      </c>
      <c r="AS554" s="134">
        <f t="shared" si="285"/>
        <v>0</v>
      </c>
      <c r="AT554" s="131">
        <f>+IF($I$7="SI",'INPUTS Y LISTAS'!$B$31,0)</f>
        <v>0</v>
      </c>
      <c r="AU554" s="132"/>
      <c r="AV554" s="130">
        <f t="shared" si="286"/>
        <v>0</v>
      </c>
      <c r="AW554" s="134">
        <f t="shared" si="287"/>
        <v>0</v>
      </c>
      <c r="AX554" s="131">
        <f>+IF($I$7="SI",'INPUTS Y LISTAS'!$B$32,0)</f>
        <v>0</v>
      </c>
      <c r="AY554" s="132"/>
      <c r="AZ554" s="130">
        <f t="shared" si="288"/>
        <v>0</v>
      </c>
      <c r="BA554" s="134">
        <f t="shared" si="289"/>
        <v>0</v>
      </c>
      <c r="BB554" s="131">
        <f>+IF($I$7="SI",'INPUTS Y LISTAS'!$B$33,0)</f>
        <v>0</v>
      </c>
      <c r="BC554" s="132"/>
      <c r="BD554" s="130">
        <f t="shared" si="290"/>
        <v>0</v>
      </c>
      <c r="BE554" s="134">
        <f t="shared" si="291"/>
        <v>0</v>
      </c>
      <c r="BF554" s="136">
        <f t="shared" si="292"/>
        <v>0</v>
      </c>
    </row>
    <row r="555" spans="3:58" ht="15.75" outlineLevel="2" x14ac:dyDescent="0.2">
      <c r="C555" s="14">
        <f t="shared" si="293"/>
        <v>541</v>
      </c>
      <c r="D555" s="73"/>
      <c r="E555" s="69"/>
      <c r="F555" s="70"/>
      <c r="G555" s="71"/>
      <c r="H555" s="71"/>
      <c r="I555" s="71"/>
      <c r="J555" s="71"/>
      <c r="K555" s="72"/>
      <c r="L555" s="86"/>
      <c r="M555" s="15" t="str">
        <f>IF(G555="","",IF(L555="SI",G555*(1+'INPUTS Y LISTAS'!$B$15),'Modelo Estadistico'!G555))</f>
        <v/>
      </c>
      <c r="N555" s="15" t="str">
        <f>IF(H555="","",IF(L555="SI",H555*(1+'INPUTS Y LISTAS'!$B$15),'Modelo Estadistico'!H555))</f>
        <v/>
      </c>
      <c r="O555" s="15" t="str">
        <f>IF(I555="","",IF(L555="SI",I555*(1+'INPUTS Y LISTAS'!$B$15),'Modelo Estadistico'!I555))</f>
        <v/>
      </c>
      <c r="P555" s="15" t="str">
        <f>IF(J555="","",IF(L555="SI",J555*(1+'INPUTS Y LISTAS'!$B$15),'Modelo Estadistico'!J555))</f>
        <v/>
      </c>
      <c r="Q555" s="72"/>
      <c r="R555" s="29" t="str">
        <f t="shared" si="268"/>
        <v/>
      </c>
      <c r="S555" s="15" t="str">
        <f t="shared" si="269"/>
        <v/>
      </c>
      <c r="T555" s="15" t="str">
        <f t="shared" si="294"/>
        <v/>
      </c>
      <c r="U555" s="30" t="str">
        <f t="shared" si="295"/>
        <v/>
      </c>
      <c r="V555" s="28" t="str">
        <f t="shared" si="270"/>
        <v/>
      </c>
      <c r="W555" s="16" t="str">
        <f t="shared" si="271"/>
        <v/>
      </c>
      <c r="X555" s="16" t="str">
        <f t="shared" si="272"/>
        <v/>
      </c>
      <c r="Y555" s="16" t="str">
        <f t="shared" si="273"/>
        <v/>
      </c>
      <c r="Z555" s="28" t="str">
        <f t="shared" si="274"/>
        <v/>
      </c>
      <c r="AA555" s="16" t="str">
        <f t="shared" si="275"/>
        <v/>
      </c>
      <c r="AB555" s="16" t="str">
        <f t="shared" si="276"/>
        <v/>
      </c>
      <c r="AC555" s="16" t="str">
        <f>IF(Y555="Incluir Cotización",#REF!,"")</f>
        <v/>
      </c>
      <c r="AD555" s="66" t="str">
        <f t="shared" si="277"/>
        <v/>
      </c>
      <c r="AE555" s="42" t="str">
        <f t="shared" si="278"/>
        <v/>
      </c>
      <c r="AF555" s="42" t="str">
        <f t="shared" si="279"/>
        <v/>
      </c>
      <c r="AG555" s="42" t="str">
        <f t="shared" si="280"/>
        <v/>
      </c>
      <c r="AH555" s="42" t="str">
        <f t="shared" si="281"/>
        <v/>
      </c>
      <c r="AI555" s="42" t="str">
        <f t="shared" si="282"/>
        <v/>
      </c>
      <c r="AJ555" s="65">
        <f t="shared" si="283"/>
        <v>0</v>
      </c>
      <c r="AK555" s="74"/>
      <c r="AL555" s="41">
        <f t="shared" si="296"/>
        <v>0</v>
      </c>
      <c r="AM555" s="39">
        <f t="shared" si="297"/>
        <v>0</v>
      </c>
      <c r="AN555" s="40">
        <f t="shared" si="298"/>
        <v>0</v>
      </c>
      <c r="AO555" s="134">
        <f t="shared" si="299"/>
        <v>0</v>
      </c>
      <c r="AP555" s="17"/>
      <c r="AQ555" s="129"/>
      <c r="AR555" s="130">
        <f t="shared" si="284"/>
        <v>0</v>
      </c>
      <c r="AS555" s="134">
        <f t="shared" si="285"/>
        <v>0</v>
      </c>
      <c r="AT555" s="131">
        <f>+IF($I$7="SI",'INPUTS Y LISTAS'!$B$31,0)</f>
        <v>0</v>
      </c>
      <c r="AU555" s="132"/>
      <c r="AV555" s="130">
        <f t="shared" si="286"/>
        <v>0</v>
      </c>
      <c r="AW555" s="134">
        <f t="shared" si="287"/>
        <v>0</v>
      </c>
      <c r="AX555" s="131">
        <f>+IF($I$7="SI",'INPUTS Y LISTAS'!$B$32,0)</f>
        <v>0</v>
      </c>
      <c r="AY555" s="132"/>
      <c r="AZ555" s="130">
        <f t="shared" si="288"/>
        <v>0</v>
      </c>
      <c r="BA555" s="134">
        <f t="shared" si="289"/>
        <v>0</v>
      </c>
      <c r="BB555" s="131">
        <f>+IF($I$7="SI",'INPUTS Y LISTAS'!$B$33,0)</f>
        <v>0</v>
      </c>
      <c r="BC555" s="132"/>
      <c r="BD555" s="130">
        <f t="shared" si="290"/>
        <v>0</v>
      </c>
      <c r="BE555" s="134">
        <f t="shared" si="291"/>
        <v>0</v>
      </c>
      <c r="BF555" s="136">
        <f t="shared" si="292"/>
        <v>0</v>
      </c>
    </row>
    <row r="556" spans="3:58" ht="15.75" outlineLevel="2" x14ac:dyDescent="0.2">
      <c r="C556" s="14">
        <f t="shared" si="293"/>
        <v>542</v>
      </c>
      <c r="D556" s="73"/>
      <c r="E556" s="69"/>
      <c r="F556" s="70"/>
      <c r="G556" s="71"/>
      <c r="H556" s="71"/>
      <c r="I556" s="71"/>
      <c r="J556" s="71"/>
      <c r="K556" s="72"/>
      <c r="L556" s="86"/>
      <c r="M556" s="15" t="str">
        <f>IF(G556="","",IF(L556="SI",G556*(1+'INPUTS Y LISTAS'!$B$15),'Modelo Estadistico'!G556))</f>
        <v/>
      </c>
      <c r="N556" s="15" t="str">
        <f>IF(H556="","",IF(L556="SI",H556*(1+'INPUTS Y LISTAS'!$B$15),'Modelo Estadistico'!H556))</f>
        <v/>
      </c>
      <c r="O556" s="15" t="str">
        <f>IF(I556="","",IF(L556="SI",I556*(1+'INPUTS Y LISTAS'!$B$15),'Modelo Estadistico'!I556))</f>
        <v/>
      </c>
      <c r="P556" s="15" t="str">
        <f>IF(J556="","",IF(L556="SI",J556*(1+'INPUTS Y LISTAS'!$B$15),'Modelo Estadistico'!J556))</f>
        <v/>
      </c>
      <c r="Q556" s="72"/>
      <c r="R556" s="29" t="str">
        <f t="shared" si="268"/>
        <v/>
      </c>
      <c r="S556" s="15" t="str">
        <f t="shared" si="269"/>
        <v/>
      </c>
      <c r="T556" s="15" t="str">
        <f t="shared" si="294"/>
        <v/>
      </c>
      <c r="U556" s="30" t="str">
        <f t="shared" si="295"/>
        <v/>
      </c>
      <c r="V556" s="28" t="str">
        <f t="shared" si="270"/>
        <v/>
      </c>
      <c r="W556" s="16" t="str">
        <f t="shared" si="271"/>
        <v/>
      </c>
      <c r="X556" s="16" t="str">
        <f t="shared" si="272"/>
        <v/>
      </c>
      <c r="Y556" s="16" t="str">
        <f t="shared" si="273"/>
        <v/>
      </c>
      <c r="Z556" s="28" t="str">
        <f t="shared" si="274"/>
        <v/>
      </c>
      <c r="AA556" s="16" t="str">
        <f t="shared" si="275"/>
        <v/>
      </c>
      <c r="AB556" s="16" t="str">
        <f t="shared" si="276"/>
        <v/>
      </c>
      <c r="AC556" s="16" t="str">
        <f>IF(Y556="Incluir Cotización",#REF!,"")</f>
        <v/>
      </c>
      <c r="AD556" s="66" t="str">
        <f t="shared" si="277"/>
        <v/>
      </c>
      <c r="AE556" s="42" t="str">
        <f t="shared" si="278"/>
        <v/>
      </c>
      <c r="AF556" s="42" t="str">
        <f t="shared" si="279"/>
        <v/>
      </c>
      <c r="AG556" s="42" t="str">
        <f t="shared" si="280"/>
        <v/>
      </c>
      <c r="AH556" s="42" t="str">
        <f t="shared" si="281"/>
        <v/>
      </c>
      <c r="AI556" s="42" t="str">
        <f t="shared" si="282"/>
        <v/>
      </c>
      <c r="AJ556" s="65">
        <f t="shared" si="283"/>
        <v>0</v>
      </c>
      <c r="AK556" s="74"/>
      <c r="AL556" s="41">
        <f t="shared" si="296"/>
        <v>0</v>
      </c>
      <c r="AM556" s="39">
        <f t="shared" si="297"/>
        <v>0</v>
      </c>
      <c r="AN556" s="40">
        <f t="shared" si="298"/>
        <v>0</v>
      </c>
      <c r="AO556" s="134">
        <f t="shared" si="299"/>
        <v>0</v>
      </c>
      <c r="AP556" s="17"/>
      <c r="AQ556" s="129"/>
      <c r="AR556" s="130">
        <f t="shared" si="284"/>
        <v>0</v>
      </c>
      <c r="AS556" s="134">
        <f t="shared" si="285"/>
        <v>0</v>
      </c>
      <c r="AT556" s="131">
        <f>+IF($I$7="SI",'INPUTS Y LISTAS'!$B$31,0)</f>
        <v>0</v>
      </c>
      <c r="AU556" s="132"/>
      <c r="AV556" s="130">
        <f t="shared" si="286"/>
        <v>0</v>
      </c>
      <c r="AW556" s="134">
        <f t="shared" si="287"/>
        <v>0</v>
      </c>
      <c r="AX556" s="131">
        <f>+IF($I$7="SI",'INPUTS Y LISTAS'!$B$32,0)</f>
        <v>0</v>
      </c>
      <c r="AY556" s="132"/>
      <c r="AZ556" s="130">
        <f t="shared" si="288"/>
        <v>0</v>
      </c>
      <c r="BA556" s="134">
        <f t="shared" si="289"/>
        <v>0</v>
      </c>
      <c r="BB556" s="131">
        <f>+IF($I$7="SI",'INPUTS Y LISTAS'!$B$33,0)</f>
        <v>0</v>
      </c>
      <c r="BC556" s="132"/>
      <c r="BD556" s="130">
        <f t="shared" si="290"/>
        <v>0</v>
      </c>
      <c r="BE556" s="134">
        <f t="shared" si="291"/>
        <v>0</v>
      </c>
      <c r="BF556" s="136">
        <f t="shared" si="292"/>
        <v>0</v>
      </c>
    </row>
    <row r="557" spans="3:58" ht="15.75" outlineLevel="2" x14ac:dyDescent="0.2">
      <c r="C557" s="14">
        <f t="shared" si="293"/>
        <v>543</v>
      </c>
      <c r="D557" s="73"/>
      <c r="E557" s="69"/>
      <c r="F557" s="70"/>
      <c r="G557" s="71"/>
      <c r="H557" s="71"/>
      <c r="I557" s="71"/>
      <c r="J557" s="71"/>
      <c r="K557" s="72"/>
      <c r="L557" s="86"/>
      <c r="M557" s="15" t="str">
        <f>IF(G557="","",IF(L557="SI",G557*(1+'INPUTS Y LISTAS'!$B$15),'Modelo Estadistico'!G557))</f>
        <v/>
      </c>
      <c r="N557" s="15" t="str">
        <f>IF(H557="","",IF(L557="SI",H557*(1+'INPUTS Y LISTAS'!$B$15),'Modelo Estadistico'!H557))</f>
        <v/>
      </c>
      <c r="O557" s="15" t="str">
        <f>IF(I557="","",IF(L557="SI",I557*(1+'INPUTS Y LISTAS'!$B$15),'Modelo Estadistico'!I557))</f>
        <v/>
      </c>
      <c r="P557" s="15" t="str">
        <f>IF(J557="","",IF(L557="SI",J557*(1+'INPUTS Y LISTAS'!$B$15),'Modelo Estadistico'!J557))</f>
        <v/>
      </c>
      <c r="Q557" s="72"/>
      <c r="R557" s="29" t="str">
        <f t="shared" si="268"/>
        <v/>
      </c>
      <c r="S557" s="15" t="str">
        <f t="shared" si="269"/>
        <v/>
      </c>
      <c r="T557" s="15" t="str">
        <f t="shared" si="294"/>
        <v/>
      </c>
      <c r="U557" s="30" t="str">
        <f t="shared" si="295"/>
        <v/>
      </c>
      <c r="V557" s="28" t="str">
        <f t="shared" si="270"/>
        <v/>
      </c>
      <c r="W557" s="16" t="str">
        <f t="shared" si="271"/>
        <v/>
      </c>
      <c r="X557" s="16" t="str">
        <f t="shared" si="272"/>
        <v/>
      </c>
      <c r="Y557" s="16" t="str">
        <f t="shared" si="273"/>
        <v/>
      </c>
      <c r="Z557" s="28" t="str">
        <f t="shared" si="274"/>
        <v/>
      </c>
      <c r="AA557" s="16" t="str">
        <f t="shared" si="275"/>
        <v/>
      </c>
      <c r="AB557" s="16" t="str">
        <f t="shared" si="276"/>
        <v/>
      </c>
      <c r="AC557" s="16" t="str">
        <f>IF(Y557="Incluir Cotización",#REF!,"")</f>
        <v/>
      </c>
      <c r="AD557" s="66" t="str">
        <f t="shared" si="277"/>
        <v/>
      </c>
      <c r="AE557" s="42" t="str">
        <f t="shared" si="278"/>
        <v/>
      </c>
      <c r="AF557" s="42" t="str">
        <f t="shared" si="279"/>
        <v/>
      </c>
      <c r="AG557" s="42" t="str">
        <f t="shared" si="280"/>
        <v/>
      </c>
      <c r="AH557" s="42" t="str">
        <f t="shared" si="281"/>
        <v/>
      </c>
      <c r="AI557" s="42" t="str">
        <f t="shared" si="282"/>
        <v/>
      </c>
      <c r="AJ557" s="65">
        <f t="shared" si="283"/>
        <v>0</v>
      </c>
      <c r="AK557" s="74"/>
      <c r="AL557" s="41">
        <f t="shared" si="296"/>
        <v>0</v>
      </c>
      <c r="AM557" s="39">
        <f t="shared" si="297"/>
        <v>0</v>
      </c>
      <c r="AN557" s="40">
        <f t="shared" si="298"/>
        <v>0</v>
      </c>
      <c r="AO557" s="134">
        <f t="shared" si="299"/>
        <v>0</v>
      </c>
      <c r="AP557" s="17"/>
      <c r="AQ557" s="129"/>
      <c r="AR557" s="130">
        <f t="shared" si="284"/>
        <v>0</v>
      </c>
      <c r="AS557" s="134">
        <f t="shared" si="285"/>
        <v>0</v>
      </c>
      <c r="AT557" s="131">
        <f>+IF($I$7="SI",'INPUTS Y LISTAS'!$B$31,0)</f>
        <v>0</v>
      </c>
      <c r="AU557" s="132"/>
      <c r="AV557" s="130">
        <f t="shared" si="286"/>
        <v>0</v>
      </c>
      <c r="AW557" s="134">
        <f t="shared" si="287"/>
        <v>0</v>
      </c>
      <c r="AX557" s="131">
        <f>+IF($I$7="SI",'INPUTS Y LISTAS'!$B$32,0)</f>
        <v>0</v>
      </c>
      <c r="AY557" s="132"/>
      <c r="AZ557" s="130">
        <f t="shared" si="288"/>
        <v>0</v>
      </c>
      <c r="BA557" s="134">
        <f t="shared" si="289"/>
        <v>0</v>
      </c>
      <c r="BB557" s="131">
        <f>+IF($I$7="SI",'INPUTS Y LISTAS'!$B$33,0)</f>
        <v>0</v>
      </c>
      <c r="BC557" s="132"/>
      <c r="BD557" s="130">
        <f t="shared" si="290"/>
        <v>0</v>
      </c>
      <c r="BE557" s="134">
        <f t="shared" si="291"/>
        <v>0</v>
      </c>
      <c r="BF557" s="136">
        <f t="shared" si="292"/>
        <v>0</v>
      </c>
    </row>
    <row r="558" spans="3:58" ht="15.75" outlineLevel="2" x14ac:dyDescent="0.2">
      <c r="C558" s="14">
        <f t="shared" si="293"/>
        <v>544</v>
      </c>
      <c r="D558" s="73"/>
      <c r="E558" s="69"/>
      <c r="F558" s="70"/>
      <c r="G558" s="71"/>
      <c r="H558" s="71"/>
      <c r="I558" s="71"/>
      <c r="J558" s="71"/>
      <c r="K558" s="72"/>
      <c r="L558" s="86"/>
      <c r="M558" s="15" t="str">
        <f>IF(G558="","",IF(L558="SI",G558*(1+'INPUTS Y LISTAS'!$B$15),'Modelo Estadistico'!G558))</f>
        <v/>
      </c>
      <c r="N558" s="15" t="str">
        <f>IF(H558="","",IF(L558="SI",H558*(1+'INPUTS Y LISTAS'!$B$15),'Modelo Estadistico'!H558))</f>
        <v/>
      </c>
      <c r="O558" s="15" t="str">
        <f>IF(I558="","",IF(L558="SI",I558*(1+'INPUTS Y LISTAS'!$B$15),'Modelo Estadistico'!I558))</f>
        <v/>
      </c>
      <c r="P558" s="15" t="str">
        <f>IF(J558="","",IF(L558="SI",J558*(1+'INPUTS Y LISTAS'!$B$15),'Modelo Estadistico'!J558))</f>
        <v/>
      </c>
      <c r="Q558" s="72"/>
      <c r="R558" s="29" t="str">
        <f t="shared" si="268"/>
        <v/>
      </c>
      <c r="S558" s="15" t="str">
        <f t="shared" si="269"/>
        <v/>
      </c>
      <c r="T558" s="15" t="str">
        <f t="shared" si="294"/>
        <v/>
      </c>
      <c r="U558" s="30" t="str">
        <f t="shared" si="295"/>
        <v/>
      </c>
      <c r="V558" s="28" t="str">
        <f t="shared" si="270"/>
        <v/>
      </c>
      <c r="W558" s="16" t="str">
        <f t="shared" si="271"/>
        <v/>
      </c>
      <c r="X558" s="16" t="str">
        <f t="shared" si="272"/>
        <v/>
      </c>
      <c r="Y558" s="16" t="str">
        <f t="shared" si="273"/>
        <v/>
      </c>
      <c r="Z558" s="28" t="str">
        <f t="shared" si="274"/>
        <v/>
      </c>
      <c r="AA558" s="16" t="str">
        <f t="shared" si="275"/>
        <v/>
      </c>
      <c r="AB558" s="16" t="str">
        <f t="shared" si="276"/>
        <v/>
      </c>
      <c r="AC558" s="16" t="str">
        <f>IF(Y558="Incluir Cotización",#REF!,"")</f>
        <v/>
      </c>
      <c r="AD558" s="66" t="str">
        <f t="shared" si="277"/>
        <v/>
      </c>
      <c r="AE558" s="42" t="str">
        <f t="shared" si="278"/>
        <v/>
      </c>
      <c r="AF558" s="42" t="str">
        <f t="shared" si="279"/>
        <v/>
      </c>
      <c r="AG558" s="42" t="str">
        <f t="shared" si="280"/>
        <v/>
      </c>
      <c r="AH558" s="42" t="str">
        <f t="shared" si="281"/>
        <v/>
      </c>
      <c r="AI558" s="42" t="str">
        <f t="shared" si="282"/>
        <v/>
      </c>
      <c r="AJ558" s="65">
        <f t="shared" si="283"/>
        <v>0</v>
      </c>
      <c r="AK558" s="74"/>
      <c r="AL558" s="41">
        <f t="shared" si="296"/>
        <v>0</v>
      </c>
      <c r="AM558" s="39">
        <f t="shared" si="297"/>
        <v>0</v>
      </c>
      <c r="AN558" s="40">
        <f t="shared" si="298"/>
        <v>0</v>
      </c>
      <c r="AO558" s="134">
        <f t="shared" si="299"/>
        <v>0</v>
      </c>
      <c r="AP558" s="17"/>
      <c r="AQ558" s="129"/>
      <c r="AR558" s="130">
        <f t="shared" si="284"/>
        <v>0</v>
      </c>
      <c r="AS558" s="134">
        <f t="shared" si="285"/>
        <v>0</v>
      </c>
      <c r="AT558" s="131">
        <f>+IF($I$7="SI",'INPUTS Y LISTAS'!$B$31,0)</f>
        <v>0</v>
      </c>
      <c r="AU558" s="132"/>
      <c r="AV558" s="130">
        <f t="shared" si="286"/>
        <v>0</v>
      </c>
      <c r="AW558" s="134">
        <f t="shared" si="287"/>
        <v>0</v>
      </c>
      <c r="AX558" s="131">
        <f>+IF($I$7="SI",'INPUTS Y LISTAS'!$B$32,0)</f>
        <v>0</v>
      </c>
      <c r="AY558" s="132"/>
      <c r="AZ558" s="130">
        <f t="shared" si="288"/>
        <v>0</v>
      </c>
      <c r="BA558" s="134">
        <f t="shared" si="289"/>
        <v>0</v>
      </c>
      <c r="BB558" s="131">
        <f>+IF($I$7="SI",'INPUTS Y LISTAS'!$B$33,0)</f>
        <v>0</v>
      </c>
      <c r="BC558" s="132"/>
      <c r="BD558" s="130">
        <f t="shared" si="290"/>
        <v>0</v>
      </c>
      <c r="BE558" s="134">
        <f t="shared" si="291"/>
        <v>0</v>
      </c>
      <c r="BF558" s="136">
        <f t="shared" si="292"/>
        <v>0</v>
      </c>
    </row>
    <row r="559" spans="3:58" ht="15.75" outlineLevel="2" x14ac:dyDescent="0.2">
      <c r="C559" s="14">
        <f t="shared" si="293"/>
        <v>545</v>
      </c>
      <c r="D559" s="73"/>
      <c r="E559" s="69"/>
      <c r="F559" s="70"/>
      <c r="G559" s="71"/>
      <c r="H559" s="71"/>
      <c r="I559" s="71"/>
      <c r="J559" s="71"/>
      <c r="K559" s="72"/>
      <c r="L559" s="86"/>
      <c r="M559" s="15" t="str">
        <f>IF(G559="","",IF(L559="SI",G559*(1+'INPUTS Y LISTAS'!$B$15),'Modelo Estadistico'!G559))</f>
        <v/>
      </c>
      <c r="N559" s="15" t="str">
        <f>IF(H559="","",IF(L559="SI",H559*(1+'INPUTS Y LISTAS'!$B$15),'Modelo Estadistico'!H559))</f>
        <v/>
      </c>
      <c r="O559" s="15" t="str">
        <f>IF(I559="","",IF(L559="SI",I559*(1+'INPUTS Y LISTAS'!$B$15),'Modelo Estadistico'!I559))</f>
        <v/>
      </c>
      <c r="P559" s="15" t="str">
        <f>IF(J559="","",IF(L559="SI",J559*(1+'INPUTS Y LISTAS'!$B$15),'Modelo Estadistico'!J559))</f>
        <v/>
      </c>
      <c r="Q559" s="72"/>
      <c r="R559" s="29" t="str">
        <f t="shared" si="268"/>
        <v/>
      </c>
      <c r="S559" s="15" t="str">
        <f t="shared" si="269"/>
        <v/>
      </c>
      <c r="T559" s="15" t="str">
        <f t="shared" si="294"/>
        <v/>
      </c>
      <c r="U559" s="30" t="str">
        <f t="shared" si="295"/>
        <v/>
      </c>
      <c r="V559" s="28" t="str">
        <f t="shared" si="270"/>
        <v/>
      </c>
      <c r="W559" s="16" t="str">
        <f t="shared" si="271"/>
        <v/>
      </c>
      <c r="X559" s="16" t="str">
        <f t="shared" si="272"/>
        <v/>
      </c>
      <c r="Y559" s="16" t="str">
        <f t="shared" si="273"/>
        <v/>
      </c>
      <c r="Z559" s="28" t="str">
        <f t="shared" si="274"/>
        <v/>
      </c>
      <c r="AA559" s="16" t="str">
        <f t="shared" si="275"/>
        <v/>
      </c>
      <c r="AB559" s="16" t="str">
        <f t="shared" si="276"/>
        <v/>
      </c>
      <c r="AC559" s="16" t="str">
        <f>IF(Y559="Incluir Cotización",#REF!,"")</f>
        <v/>
      </c>
      <c r="AD559" s="66" t="str">
        <f t="shared" si="277"/>
        <v/>
      </c>
      <c r="AE559" s="42" t="str">
        <f t="shared" si="278"/>
        <v/>
      </c>
      <c r="AF559" s="42" t="str">
        <f t="shared" si="279"/>
        <v/>
      </c>
      <c r="AG559" s="42" t="str">
        <f t="shared" si="280"/>
        <v/>
      </c>
      <c r="AH559" s="42" t="str">
        <f t="shared" si="281"/>
        <v/>
      </c>
      <c r="AI559" s="42" t="str">
        <f t="shared" si="282"/>
        <v/>
      </c>
      <c r="AJ559" s="65">
        <f t="shared" si="283"/>
        <v>0</v>
      </c>
      <c r="AK559" s="74"/>
      <c r="AL559" s="41">
        <f t="shared" si="296"/>
        <v>0</v>
      </c>
      <c r="AM559" s="39">
        <f t="shared" si="297"/>
        <v>0</v>
      </c>
      <c r="AN559" s="40">
        <f t="shared" si="298"/>
        <v>0</v>
      </c>
      <c r="AO559" s="134">
        <f t="shared" si="299"/>
        <v>0</v>
      </c>
      <c r="AP559" s="17"/>
      <c r="AQ559" s="129"/>
      <c r="AR559" s="130">
        <f t="shared" si="284"/>
        <v>0</v>
      </c>
      <c r="AS559" s="134">
        <f t="shared" si="285"/>
        <v>0</v>
      </c>
      <c r="AT559" s="131">
        <f>+IF($I$7="SI",'INPUTS Y LISTAS'!$B$31,0)</f>
        <v>0</v>
      </c>
      <c r="AU559" s="132"/>
      <c r="AV559" s="130">
        <f t="shared" si="286"/>
        <v>0</v>
      </c>
      <c r="AW559" s="134">
        <f t="shared" si="287"/>
        <v>0</v>
      </c>
      <c r="AX559" s="131">
        <f>+IF($I$7="SI",'INPUTS Y LISTAS'!$B$32,0)</f>
        <v>0</v>
      </c>
      <c r="AY559" s="132"/>
      <c r="AZ559" s="130">
        <f t="shared" si="288"/>
        <v>0</v>
      </c>
      <c r="BA559" s="134">
        <f t="shared" si="289"/>
        <v>0</v>
      </c>
      <c r="BB559" s="131">
        <f>+IF($I$7="SI",'INPUTS Y LISTAS'!$B$33,0)</f>
        <v>0</v>
      </c>
      <c r="BC559" s="132"/>
      <c r="BD559" s="130">
        <f t="shared" si="290"/>
        <v>0</v>
      </c>
      <c r="BE559" s="134">
        <f t="shared" si="291"/>
        <v>0</v>
      </c>
      <c r="BF559" s="136">
        <f t="shared" si="292"/>
        <v>0</v>
      </c>
    </row>
    <row r="560" spans="3:58" ht="15.75" outlineLevel="2" x14ac:dyDescent="0.2">
      <c r="C560" s="14">
        <f t="shared" si="293"/>
        <v>546</v>
      </c>
      <c r="D560" s="73"/>
      <c r="E560" s="69"/>
      <c r="F560" s="70"/>
      <c r="G560" s="71"/>
      <c r="H560" s="71"/>
      <c r="I560" s="71"/>
      <c r="J560" s="71"/>
      <c r="K560" s="72"/>
      <c r="L560" s="86"/>
      <c r="M560" s="15" t="str">
        <f>IF(G560="","",IF(L560="SI",G560*(1+'INPUTS Y LISTAS'!$B$15),'Modelo Estadistico'!G560))</f>
        <v/>
      </c>
      <c r="N560" s="15" t="str">
        <f>IF(H560="","",IF(L560="SI",H560*(1+'INPUTS Y LISTAS'!$B$15),'Modelo Estadistico'!H560))</f>
        <v/>
      </c>
      <c r="O560" s="15" t="str">
        <f>IF(I560="","",IF(L560="SI",I560*(1+'INPUTS Y LISTAS'!$B$15),'Modelo Estadistico'!I560))</f>
        <v/>
      </c>
      <c r="P560" s="15" t="str">
        <f>IF(J560="","",IF(L560="SI",J560*(1+'INPUTS Y LISTAS'!$B$15),'Modelo Estadistico'!J560))</f>
        <v/>
      </c>
      <c r="Q560" s="72"/>
      <c r="R560" s="29" t="str">
        <f t="shared" si="268"/>
        <v/>
      </c>
      <c r="S560" s="15" t="str">
        <f t="shared" si="269"/>
        <v/>
      </c>
      <c r="T560" s="15" t="str">
        <f t="shared" si="294"/>
        <v/>
      </c>
      <c r="U560" s="30" t="str">
        <f t="shared" si="295"/>
        <v/>
      </c>
      <c r="V560" s="28" t="str">
        <f t="shared" si="270"/>
        <v/>
      </c>
      <c r="W560" s="16" t="str">
        <f t="shared" si="271"/>
        <v/>
      </c>
      <c r="X560" s="16" t="str">
        <f t="shared" si="272"/>
        <v/>
      </c>
      <c r="Y560" s="16" t="str">
        <f t="shared" si="273"/>
        <v/>
      </c>
      <c r="Z560" s="28" t="str">
        <f t="shared" si="274"/>
        <v/>
      </c>
      <c r="AA560" s="16" t="str">
        <f t="shared" si="275"/>
        <v/>
      </c>
      <c r="AB560" s="16" t="str">
        <f t="shared" si="276"/>
        <v/>
      </c>
      <c r="AC560" s="16" t="str">
        <f>IF(Y560="Incluir Cotización",#REF!,"")</f>
        <v/>
      </c>
      <c r="AD560" s="66" t="str">
        <f t="shared" si="277"/>
        <v/>
      </c>
      <c r="AE560" s="42" t="str">
        <f t="shared" si="278"/>
        <v/>
      </c>
      <c r="AF560" s="42" t="str">
        <f t="shared" si="279"/>
        <v/>
      </c>
      <c r="AG560" s="42" t="str">
        <f t="shared" si="280"/>
        <v/>
      </c>
      <c r="AH560" s="42" t="str">
        <f t="shared" si="281"/>
        <v/>
      </c>
      <c r="AI560" s="42" t="str">
        <f t="shared" si="282"/>
        <v/>
      </c>
      <c r="AJ560" s="65">
        <f t="shared" si="283"/>
        <v>0</v>
      </c>
      <c r="AK560" s="74"/>
      <c r="AL560" s="41">
        <f t="shared" si="296"/>
        <v>0</v>
      </c>
      <c r="AM560" s="39">
        <f t="shared" si="297"/>
        <v>0</v>
      </c>
      <c r="AN560" s="40">
        <f t="shared" si="298"/>
        <v>0</v>
      </c>
      <c r="AO560" s="134">
        <f t="shared" si="299"/>
        <v>0</v>
      </c>
      <c r="AP560" s="17"/>
      <c r="AQ560" s="129"/>
      <c r="AR560" s="130">
        <f t="shared" si="284"/>
        <v>0</v>
      </c>
      <c r="AS560" s="134">
        <f t="shared" si="285"/>
        <v>0</v>
      </c>
      <c r="AT560" s="131">
        <f>+IF($I$7="SI",'INPUTS Y LISTAS'!$B$31,0)</f>
        <v>0</v>
      </c>
      <c r="AU560" s="132"/>
      <c r="AV560" s="130">
        <f t="shared" si="286"/>
        <v>0</v>
      </c>
      <c r="AW560" s="134">
        <f t="shared" si="287"/>
        <v>0</v>
      </c>
      <c r="AX560" s="131">
        <f>+IF($I$7="SI",'INPUTS Y LISTAS'!$B$32,0)</f>
        <v>0</v>
      </c>
      <c r="AY560" s="132"/>
      <c r="AZ560" s="130">
        <f t="shared" si="288"/>
        <v>0</v>
      </c>
      <c r="BA560" s="134">
        <f t="shared" si="289"/>
        <v>0</v>
      </c>
      <c r="BB560" s="131">
        <f>+IF($I$7="SI",'INPUTS Y LISTAS'!$B$33,0)</f>
        <v>0</v>
      </c>
      <c r="BC560" s="132"/>
      <c r="BD560" s="130">
        <f t="shared" si="290"/>
        <v>0</v>
      </c>
      <c r="BE560" s="134">
        <f t="shared" si="291"/>
        <v>0</v>
      </c>
      <c r="BF560" s="136">
        <f t="shared" si="292"/>
        <v>0</v>
      </c>
    </row>
    <row r="561" spans="3:58" ht="15.75" outlineLevel="2" x14ac:dyDescent="0.2">
      <c r="C561" s="14">
        <f t="shared" si="293"/>
        <v>547</v>
      </c>
      <c r="D561" s="73"/>
      <c r="E561" s="69"/>
      <c r="F561" s="70"/>
      <c r="G561" s="71"/>
      <c r="H561" s="71"/>
      <c r="I561" s="71"/>
      <c r="J561" s="71"/>
      <c r="K561" s="72"/>
      <c r="L561" s="86"/>
      <c r="M561" s="15" t="str">
        <f>IF(G561="","",IF(L561="SI",G561*(1+'INPUTS Y LISTAS'!$B$15),'Modelo Estadistico'!G561))</f>
        <v/>
      </c>
      <c r="N561" s="15" t="str">
        <f>IF(H561="","",IF(L561="SI",H561*(1+'INPUTS Y LISTAS'!$B$15),'Modelo Estadistico'!H561))</f>
        <v/>
      </c>
      <c r="O561" s="15" t="str">
        <f>IF(I561="","",IF(L561="SI",I561*(1+'INPUTS Y LISTAS'!$B$15),'Modelo Estadistico'!I561))</f>
        <v/>
      </c>
      <c r="P561" s="15" t="str">
        <f>IF(J561="","",IF(L561="SI",J561*(1+'INPUTS Y LISTAS'!$B$15),'Modelo Estadistico'!J561))</f>
        <v/>
      </c>
      <c r="Q561" s="72"/>
      <c r="R561" s="29" t="str">
        <f t="shared" si="268"/>
        <v/>
      </c>
      <c r="S561" s="15" t="str">
        <f t="shared" si="269"/>
        <v/>
      </c>
      <c r="T561" s="15" t="str">
        <f t="shared" si="294"/>
        <v/>
      </c>
      <c r="U561" s="30" t="str">
        <f t="shared" si="295"/>
        <v/>
      </c>
      <c r="V561" s="28" t="str">
        <f t="shared" si="270"/>
        <v/>
      </c>
      <c r="W561" s="16" t="str">
        <f t="shared" si="271"/>
        <v/>
      </c>
      <c r="X561" s="16" t="str">
        <f t="shared" si="272"/>
        <v/>
      </c>
      <c r="Y561" s="16" t="str">
        <f t="shared" si="273"/>
        <v/>
      </c>
      <c r="Z561" s="28" t="str">
        <f t="shared" si="274"/>
        <v/>
      </c>
      <c r="AA561" s="16" t="str">
        <f t="shared" si="275"/>
        <v/>
      </c>
      <c r="AB561" s="16" t="str">
        <f t="shared" si="276"/>
        <v/>
      </c>
      <c r="AC561" s="16" t="str">
        <f>IF(Y561="Incluir Cotización",#REF!,"")</f>
        <v/>
      </c>
      <c r="AD561" s="66" t="str">
        <f t="shared" si="277"/>
        <v/>
      </c>
      <c r="AE561" s="42" t="str">
        <f t="shared" si="278"/>
        <v/>
      </c>
      <c r="AF561" s="42" t="str">
        <f t="shared" si="279"/>
        <v/>
      </c>
      <c r="AG561" s="42" t="str">
        <f t="shared" si="280"/>
        <v/>
      </c>
      <c r="AH561" s="42" t="str">
        <f t="shared" si="281"/>
        <v/>
      </c>
      <c r="AI561" s="42" t="str">
        <f t="shared" si="282"/>
        <v/>
      </c>
      <c r="AJ561" s="65">
        <f t="shared" si="283"/>
        <v>0</v>
      </c>
      <c r="AK561" s="74"/>
      <c r="AL561" s="41">
        <f t="shared" si="296"/>
        <v>0</v>
      </c>
      <c r="AM561" s="39">
        <f t="shared" si="297"/>
        <v>0</v>
      </c>
      <c r="AN561" s="40">
        <f t="shared" si="298"/>
        <v>0</v>
      </c>
      <c r="AO561" s="134">
        <f t="shared" si="299"/>
        <v>0</v>
      </c>
      <c r="AP561" s="17"/>
      <c r="AQ561" s="129"/>
      <c r="AR561" s="130">
        <f t="shared" si="284"/>
        <v>0</v>
      </c>
      <c r="AS561" s="134">
        <f t="shared" si="285"/>
        <v>0</v>
      </c>
      <c r="AT561" s="131">
        <f>+IF($I$7="SI",'INPUTS Y LISTAS'!$B$31,0)</f>
        <v>0</v>
      </c>
      <c r="AU561" s="132"/>
      <c r="AV561" s="130">
        <f t="shared" si="286"/>
        <v>0</v>
      </c>
      <c r="AW561" s="134">
        <f t="shared" si="287"/>
        <v>0</v>
      </c>
      <c r="AX561" s="131">
        <f>+IF($I$7="SI",'INPUTS Y LISTAS'!$B$32,0)</f>
        <v>0</v>
      </c>
      <c r="AY561" s="132"/>
      <c r="AZ561" s="130">
        <f t="shared" si="288"/>
        <v>0</v>
      </c>
      <c r="BA561" s="134">
        <f t="shared" si="289"/>
        <v>0</v>
      </c>
      <c r="BB561" s="131">
        <f>+IF($I$7="SI",'INPUTS Y LISTAS'!$B$33,0)</f>
        <v>0</v>
      </c>
      <c r="BC561" s="132"/>
      <c r="BD561" s="130">
        <f t="shared" si="290"/>
        <v>0</v>
      </c>
      <c r="BE561" s="134">
        <f t="shared" si="291"/>
        <v>0</v>
      </c>
      <c r="BF561" s="136">
        <f t="shared" si="292"/>
        <v>0</v>
      </c>
    </row>
    <row r="562" spans="3:58" ht="15.75" outlineLevel="2" x14ac:dyDescent="0.2">
      <c r="C562" s="14">
        <f t="shared" si="293"/>
        <v>548</v>
      </c>
      <c r="D562" s="73"/>
      <c r="E562" s="69"/>
      <c r="F562" s="70"/>
      <c r="G562" s="71"/>
      <c r="H562" s="71"/>
      <c r="I562" s="71"/>
      <c r="J562" s="71"/>
      <c r="K562" s="72"/>
      <c r="L562" s="86"/>
      <c r="M562" s="15" t="str">
        <f>IF(G562="","",IF(L562="SI",G562*(1+'INPUTS Y LISTAS'!$B$15),'Modelo Estadistico'!G562))</f>
        <v/>
      </c>
      <c r="N562" s="15" t="str">
        <f>IF(H562="","",IF(L562="SI",H562*(1+'INPUTS Y LISTAS'!$B$15),'Modelo Estadistico'!H562))</f>
        <v/>
      </c>
      <c r="O562" s="15" t="str">
        <f>IF(I562="","",IF(L562="SI",I562*(1+'INPUTS Y LISTAS'!$B$15),'Modelo Estadistico'!I562))</f>
        <v/>
      </c>
      <c r="P562" s="15" t="str">
        <f>IF(J562="","",IF(L562="SI",J562*(1+'INPUTS Y LISTAS'!$B$15),'Modelo Estadistico'!J562))</f>
        <v/>
      </c>
      <c r="Q562" s="72"/>
      <c r="R562" s="29" t="str">
        <f t="shared" si="268"/>
        <v/>
      </c>
      <c r="S562" s="15" t="str">
        <f t="shared" si="269"/>
        <v/>
      </c>
      <c r="T562" s="15" t="str">
        <f t="shared" si="294"/>
        <v/>
      </c>
      <c r="U562" s="30" t="str">
        <f t="shared" si="295"/>
        <v/>
      </c>
      <c r="V562" s="28" t="str">
        <f t="shared" si="270"/>
        <v/>
      </c>
      <c r="W562" s="16" t="str">
        <f t="shared" si="271"/>
        <v/>
      </c>
      <c r="X562" s="16" t="str">
        <f t="shared" si="272"/>
        <v/>
      </c>
      <c r="Y562" s="16" t="str">
        <f t="shared" si="273"/>
        <v/>
      </c>
      <c r="Z562" s="28" t="str">
        <f t="shared" si="274"/>
        <v/>
      </c>
      <c r="AA562" s="16" t="str">
        <f t="shared" si="275"/>
        <v/>
      </c>
      <c r="AB562" s="16" t="str">
        <f t="shared" si="276"/>
        <v/>
      </c>
      <c r="AC562" s="16" t="str">
        <f>IF(Y562="Incluir Cotización",#REF!,"")</f>
        <v/>
      </c>
      <c r="AD562" s="66" t="str">
        <f t="shared" si="277"/>
        <v/>
      </c>
      <c r="AE562" s="42" t="str">
        <f t="shared" si="278"/>
        <v/>
      </c>
      <c r="AF562" s="42" t="str">
        <f t="shared" si="279"/>
        <v/>
      </c>
      <c r="AG562" s="42" t="str">
        <f t="shared" si="280"/>
        <v/>
      </c>
      <c r="AH562" s="42" t="str">
        <f t="shared" si="281"/>
        <v/>
      </c>
      <c r="AI562" s="42" t="str">
        <f t="shared" si="282"/>
        <v/>
      </c>
      <c r="AJ562" s="65">
        <f t="shared" si="283"/>
        <v>0</v>
      </c>
      <c r="AK562" s="74"/>
      <c r="AL562" s="41">
        <f t="shared" si="296"/>
        <v>0</v>
      </c>
      <c r="AM562" s="39">
        <f t="shared" si="297"/>
        <v>0</v>
      </c>
      <c r="AN562" s="40">
        <f t="shared" si="298"/>
        <v>0</v>
      </c>
      <c r="AO562" s="134">
        <f t="shared" si="299"/>
        <v>0</v>
      </c>
      <c r="AP562" s="17"/>
      <c r="AQ562" s="129"/>
      <c r="AR562" s="130">
        <f t="shared" si="284"/>
        <v>0</v>
      </c>
      <c r="AS562" s="134">
        <f t="shared" si="285"/>
        <v>0</v>
      </c>
      <c r="AT562" s="131">
        <f>+IF($I$7="SI",'INPUTS Y LISTAS'!$B$31,0)</f>
        <v>0</v>
      </c>
      <c r="AU562" s="132"/>
      <c r="AV562" s="130">
        <f t="shared" si="286"/>
        <v>0</v>
      </c>
      <c r="AW562" s="134">
        <f t="shared" si="287"/>
        <v>0</v>
      </c>
      <c r="AX562" s="131">
        <f>+IF($I$7="SI",'INPUTS Y LISTAS'!$B$32,0)</f>
        <v>0</v>
      </c>
      <c r="AY562" s="132"/>
      <c r="AZ562" s="130">
        <f t="shared" si="288"/>
        <v>0</v>
      </c>
      <c r="BA562" s="134">
        <f t="shared" si="289"/>
        <v>0</v>
      </c>
      <c r="BB562" s="131">
        <f>+IF($I$7="SI",'INPUTS Y LISTAS'!$B$33,0)</f>
        <v>0</v>
      </c>
      <c r="BC562" s="132"/>
      <c r="BD562" s="130">
        <f t="shared" si="290"/>
        <v>0</v>
      </c>
      <c r="BE562" s="134">
        <f t="shared" si="291"/>
        <v>0</v>
      </c>
      <c r="BF562" s="136">
        <f t="shared" si="292"/>
        <v>0</v>
      </c>
    </row>
    <row r="563" spans="3:58" ht="15.75" outlineLevel="2" x14ac:dyDescent="0.2">
      <c r="C563" s="14">
        <f t="shared" si="293"/>
        <v>549</v>
      </c>
      <c r="D563" s="73"/>
      <c r="E563" s="69"/>
      <c r="F563" s="70"/>
      <c r="G563" s="71"/>
      <c r="H563" s="71"/>
      <c r="I563" s="71"/>
      <c r="J563" s="71"/>
      <c r="K563" s="72"/>
      <c r="L563" s="86"/>
      <c r="M563" s="15" t="str">
        <f>IF(G563="","",IF(L563="SI",G563*(1+'INPUTS Y LISTAS'!$B$15),'Modelo Estadistico'!G563))</f>
        <v/>
      </c>
      <c r="N563" s="15" t="str">
        <f>IF(H563="","",IF(L563="SI",H563*(1+'INPUTS Y LISTAS'!$B$15),'Modelo Estadistico'!H563))</f>
        <v/>
      </c>
      <c r="O563" s="15" t="str">
        <f>IF(I563="","",IF(L563="SI",I563*(1+'INPUTS Y LISTAS'!$B$15),'Modelo Estadistico'!I563))</f>
        <v/>
      </c>
      <c r="P563" s="15" t="str">
        <f>IF(J563="","",IF(L563="SI",J563*(1+'INPUTS Y LISTAS'!$B$15),'Modelo Estadistico'!J563))</f>
        <v/>
      </c>
      <c r="Q563" s="72"/>
      <c r="R563" s="29" t="str">
        <f t="shared" si="268"/>
        <v/>
      </c>
      <c r="S563" s="15" t="str">
        <f t="shared" si="269"/>
        <v/>
      </c>
      <c r="T563" s="15" t="str">
        <f t="shared" si="294"/>
        <v/>
      </c>
      <c r="U563" s="30" t="str">
        <f t="shared" si="295"/>
        <v/>
      </c>
      <c r="V563" s="28" t="str">
        <f t="shared" si="270"/>
        <v/>
      </c>
      <c r="W563" s="16" t="str">
        <f t="shared" si="271"/>
        <v/>
      </c>
      <c r="X563" s="16" t="str">
        <f t="shared" si="272"/>
        <v/>
      </c>
      <c r="Y563" s="16" t="str">
        <f t="shared" si="273"/>
        <v/>
      </c>
      <c r="Z563" s="28" t="str">
        <f t="shared" si="274"/>
        <v/>
      </c>
      <c r="AA563" s="16" t="str">
        <f t="shared" si="275"/>
        <v/>
      </c>
      <c r="AB563" s="16" t="str">
        <f t="shared" si="276"/>
        <v/>
      </c>
      <c r="AC563" s="16" t="str">
        <f>IF(Y563="Incluir Cotización",#REF!,"")</f>
        <v/>
      </c>
      <c r="AD563" s="66" t="str">
        <f t="shared" si="277"/>
        <v/>
      </c>
      <c r="AE563" s="42" t="str">
        <f t="shared" si="278"/>
        <v/>
      </c>
      <c r="AF563" s="42" t="str">
        <f t="shared" si="279"/>
        <v/>
      </c>
      <c r="AG563" s="42" t="str">
        <f t="shared" si="280"/>
        <v/>
      </c>
      <c r="AH563" s="42" t="str">
        <f t="shared" si="281"/>
        <v/>
      </c>
      <c r="AI563" s="42" t="str">
        <f t="shared" si="282"/>
        <v/>
      </c>
      <c r="AJ563" s="65">
        <f t="shared" si="283"/>
        <v>0</v>
      </c>
      <c r="AK563" s="74"/>
      <c r="AL563" s="41">
        <f t="shared" si="296"/>
        <v>0</v>
      </c>
      <c r="AM563" s="39">
        <f t="shared" si="297"/>
        <v>0</v>
      </c>
      <c r="AN563" s="40">
        <f t="shared" si="298"/>
        <v>0</v>
      </c>
      <c r="AO563" s="134">
        <f t="shared" si="299"/>
        <v>0</v>
      </c>
      <c r="AP563" s="17"/>
      <c r="AQ563" s="129"/>
      <c r="AR563" s="130">
        <f t="shared" si="284"/>
        <v>0</v>
      </c>
      <c r="AS563" s="134">
        <f t="shared" si="285"/>
        <v>0</v>
      </c>
      <c r="AT563" s="131">
        <f>+IF($I$7="SI",'INPUTS Y LISTAS'!$B$31,0)</f>
        <v>0</v>
      </c>
      <c r="AU563" s="132"/>
      <c r="AV563" s="130">
        <f t="shared" si="286"/>
        <v>0</v>
      </c>
      <c r="AW563" s="134">
        <f t="shared" si="287"/>
        <v>0</v>
      </c>
      <c r="AX563" s="131">
        <f>+IF($I$7="SI",'INPUTS Y LISTAS'!$B$32,0)</f>
        <v>0</v>
      </c>
      <c r="AY563" s="132"/>
      <c r="AZ563" s="130">
        <f t="shared" si="288"/>
        <v>0</v>
      </c>
      <c r="BA563" s="134">
        <f t="shared" si="289"/>
        <v>0</v>
      </c>
      <c r="BB563" s="131">
        <f>+IF($I$7="SI",'INPUTS Y LISTAS'!$B$33,0)</f>
        <v>0</v>
      </c>
      <c r="BC563" s="132"/>
      <c r="BD563" s="130">
        <f t="shared" si="290"/>
        <v>0</v>
      </c>
      <c r="BE563" s="134">
        <f t="shared" si="291"/>
        <v>0</v>
      </c>
      <c r="BF563" s="136">
        <f t="shared" si="292"/>
        <v>0</v>
      </c>
    </row>
    <row r="564" spans="3:58" ht="15.75" outlineLevel="2" x14ac:dyDescent="0.2">
      <c r="C564" s="14">
        <f t="shared" si="293"/>
        <v>550</v>
      </c>
      <c r="D564" s="73"/>
      <c r="E564" s="69"/>
      <c r="F564" s="70"/>
      <c r="G564" s="71"/>
      <c r="H564" s="71"/>
      <c r="I564" s="71"/>
      <c r="J564" s="71"/>
      <c r="K564" s="72"/>
      <c r="L564" s="86"/>
      <c r="M564" s="15" t="str">
        <f>IF(G564="","",IF(L564="SI",G564*(1+'INPUTS Y LISTAS'!$B$15),'Modelo Estadistico'!G564))</f>
        <v/>
      </c>
      <c r="N564" s="15" t="str">
        <f>IF(H564="","",IF(L564="SI",H564*(1+'INPUTS Y LISTAS'!$B$15),'Modelo Estadistico'!H564))</f>
        <v/>
      </c>
      <c r="O564" s="15" t="str">
        <f>IF(I564="","",IF(L564="SI",I564*(1+'INPUTS Y LISTAS'!$B$15),'Modelo Estadistico'!I564))</f>
        <v/>
      </c>
      <c r="P564" s="15" t="str">
        <f>IF(J564="","",IF(L564="SI",J564*(1+'INPUTS Y LISTAS'!$B$15),'Modelo Estadistico'!J564))</f>
        <v/>
      </c>
      <c r="Q564" s="72"/>
      <c r="R564" s="29" t="str">
        <f t="shared" si="268"/>
        <v/>
      </c>
      <c r="S564" s="15" t="str">
        <f t="shared" si="269"/>
        <v/>
      </c>
      <c r="T564" s="15" t="str">
        <f t="shared" si="294"/>
        <v/>
      </c>
      <c r="U564" s="30" t="str">
        <f t="shared" si="295"/>
        <v/>
      </c>
      <c r="V564" s="28" t="str">
        <f t="shared" si="270"/>
        <v/>
      </c>
      <c r="W564" s="16" t="str">
        <f t="shared" si="271"/>
        <v/>
      </c>
      <c r="X564" s="16" t="str">
        <f t="shared" si="272"/>
        <v/>
      </c>
      <c r="Y564" s="16" t="str">
        <f t="shared" si="273"/>
        <v/>
      </c>
      <c r="Z564" s="28" t="str">
        <f t="shared" si="274"/>
        <v/>
      </c>
      <c r="AA564" s="16" t="str">
        <f t="shared" si="275"/>
        <v/>
      </c>
      <c r="AB564" s="16" t="str">
        <f t="shared" si="276"/>
        <v/>
      </c>
      <c r="AC564" s="16" t="str">
        <f>IF(Y564="Incluir Cotización",#REF!,"")</f>
        <v/>
      </c>
      <c r="AD564" s="66" t="str">
        <f t="shared" si="277"/>
        <v/>
      </c>
      <c r="AE564" s="42" t="str">
        <f t="shared" si="278"/>
        <v/>
      </c>
      <c r="AF564" s="42" t="str">
        <f t="shared" si="279"/>
        <v/>
      </c>
      <c r="AG564" s="42" t="str">
        <f t="shared" si="280"/>
        <v/>
      </c>
      <c r="AH564" s="42" t="str">
        <f t="shared" si="281"/>
        <v/>
      </c>
      <c r="AI564" s="42" t="str">
        <f t="shared" si="282"/>
        <v/>
      </c>
      <c r="AJ564" s="65">
        <f t="shared" si="283"/>
        <v>0</v>
      </c>
      <c r="AK564" s="74"/>
      <c r="AL564" s="41">
        <f t="shared" si="296"/>
        <v>0</v>
      </c>
      <c r="AM564" s="39">
        <f t="shared" si="297"/>
        <v>0</v>
      </c>
      <c r="AN564" s="40">
        <f t="shared" si="298"/>
        <v>0</v>
      </c>
      <c r="AO564" s="134">
        <f t="shared" si="299"/>
        <v>0</v>
      </c>
      <c r="AP564" s="17"/>
      <c r="AQ564" s="129"/>
      <c r="AR564" s="130">
        <f t="shared" si="284"/>
        <v>0</v>
      </c>
      <c r="AS564" s="134">
        <f t="shared" si="285"/>
        <v>0</v>
      </c>
      <c r="AT564" s="131">
        <f>+IF($I$7="SI",'INPUTS Y LISTAS'!$B$31,0)</f>
        <v>0</v>
      </c>
      <c r="AU564" s="132"/>
      <c r="AV564" s="130">
        <f t="shared" si="286"/>
        <v>0</v>
      </c>
      <c r="AW564" s="134">
        <f t="shared" si="287"/>
        <v>0</v>
      </c>
      <c r="AX564" s="131">
        <f>+IF($I$7="SI",'INPUTS Y LISTAS'!$B$32,0)</f>
        <v>0</v>
      </c>
      <c r="AY564" s="132"/>
      <c r="AZ564" s="130">
        <f t="shared" si="288"/>
        <v>0</v>
      </c>
      <c r="BA564" s="134">
        <f t="shared" si="289"/>
        <v>0</v>
      </c>
      <c r="BB564" s="131">
        <f>+IF($I$7="SI",'INPUTS Y LISTAS'!$B$33,0)</f>
        <v>0</v>
      </c>
      <c r="BC564" s="132"/>
      <c r="BD564" s="130">
        <f t="shared" si="290"/>
        <v>0</v>
      </c>
      <c r="BE564" s="134">
        <f t="shared" si="291"/>
        <v>0</v>
      </c>
      <c r="BF564" s="136">
        <f t="shared" si="292"/>
        <v>0</v>
      </c>
    </row>
    <row r="565" spans="3:58" ht="15.75" outlineLevel="2" x14ac:dyDescent="0.2">
      <c r="C565" s="14">
        <f t="shared" si="293"/>
        <v>551</v>
      </c>
      <c r="D565" s="73"/>
      <c r="E565" s="69"/>
      <c r="F565" s="70"/>
      <c r="G565" s="71"/>
      <c r="H565" s="71"/>
      <c r="I565" s="71"/>
      <c r="J565" s="71"/>
      <c r="K565" s="72"/>
      <c r="L565" s="86"/>
      <c r="M565" s="15" t="str">
        <f>IF(G565="","",IF(L565="SI",G565*(1+'INPUTS Y LISTAS'!$B$15),'Modelo Estadistico'!G565))</f>
        <v/>
      </c>
      <c r="N565" s="15" t="str">
        <f>IF(H565="","",IF(L565="SI",H565*(1+'INPUTS Y LISTAS'!$B$15),'Modelo Estadistico'!H565))</f>
        <v/>
      </c>
      <c r="O565" s="15" t="str">
        <f>IF(I565="","",IF(L565="SI",I565*(1+'INPUTS Y LISTAS'!$B$15),'Modelo Estadistico'!I565))</f>
        <v/>
      </c>
      <c r="P565" s="15" t="str">
        <f>IF(J565="","",IF(L565="SI",J565*(1+'INPUTS Y LISTAS'!$B$15),'Modelo Estadistico'!J565))</f>
        <v/>
      </c>
      <c r="Q565" s="72"/>
      <c r="R565" s="29" t="str">
        <f t="shared" si="268"/>
        <v/>
      </c>
      <c r="S565" s="15" t="str">
        <f t="shared" si="269"/>
        <v/>
      </c>
      <c r="T565" s="15" t="str">
        <f t="shared" si="294"/>
        <v/>
      </c>
      <c r="U565" s="30" t="str">
        <f t="shared" si="295"/>
        <v/>
      </c>
      <c r="V565" s="28" t="str">
        <f t="shared" si="270"/>
        <v/>
      </c>
      <c r="W565" s="16" t="str">
        <f t="shared" si="271"/>
        <v/>
      </c>
      <c r="X565" s="16" t="str">
        <f t="shared" si="272"/>
        <v/>
      </c>
      <c r="Y565" s="16" t="str">
        <f t="shared" si="273"/>
        <v/>
      </c>
      <c r="Z565" s="28" t="str">
        <f t="shared" si="274"/>
        <v/>
      </c>
      <c r="AA565" s="16" t="str">
        <f t="shared" si="275"/>
        <v/>
      </c>
      <c r="AB565" s="16" t="str">
        <f t="shared" si="276"/>
        <v/>
      </c>
      <c r="AC565" s="16" t="str">
        <f>IF(Y565="Incluir Cotización",#REF!,"")</f>
        <v/>
      </c>
      <c r="AD565" s="66" t="str">
        <f t="shared" si="277"/>
        <v/>
      </c>
      <c r="AE565" s="42" t="str">
        <f t="shared" si="278"/>
        <v/>
      </c>
      <c r="AF565" s="42" t="str">
        <f t="shared" si="279"/>
        <v/>
      </c>
      <c r="AG565" s="42" t="str">
        <f t="shared" si="280"/>
        <v/>
      </c>
      <c r="AH565" s="42" t="str">
        <f t="shared" si="281"/>
        <v/>
      </c>
      <c r="AI565" s="42" t="str">
        <f t="shared" si="282"/>
        <v/>
      </c>
      <c r="AJ565" s="65">
        <f t="shared" si="283"/>
        <v>0</v>
      </c>
      <c r="AK565" s="74"/>
      <c r="AL565" s="41">
        <f t="shared" si="296"/>
        <v>0</v>
      </c>
      <c r="AM565" s="39">
        <f t="shared" si="297"/>
        <v>0</v>
      </c>
      <c r="AN565" s="40">
        <f t="shared" si="298"/>
        <v>0</v>
      </c>
      <c r="AO565" s="134">
        <f t="shared" si="299"/>
        <v>0</v>
      </c>
      <c r="AP565" s="17"/>
      <c r="AQ565" s="129"/>
      <c r="AR565" s="130">
        <f t="shared" si="284"/>
        <v>0</v>
      </c>
      <c r="AS565" s="134">
        <f t="shared" si="285"/>
        <v>0</v>
      </c>
      <c r="AT565" s="131">
        <f>+IF($I$7="SI",'INPUTS Y LISTAS'!$B$31,0)</f>
        <v>0</v>
      </c>
      <c r="AU565" s="132"/>
      <c r="AV565" s="130">
        <f t="shared" si="286"/>
        <v>0</v>
      </c>
      <c r="AW565" s="134">
        <f t="shared" si="287"/>
        <v>0</v>
      </c>
      <c r="AX565" s="131">
        <f>+IF($I$7="SI",'INPUTS Y LISTAS'!$B$32,0)</f>
        <v>0</v>
      </c>
      <c r="AY565" s="132"/>
      <c r="AZ565" s="130">
        <f t="shared" si="288"/>
        <v>0</v>
      </c>
      <c r="BA565" s="134">
        <f t="shared" si="289"/>
        <v>0</v>
      </c>
      <c r="BB565" s="131">
        <f>+IF($I$7="SI",'INPUTS Y LISTAS'!$B$33,0)</f>
        <v>0</v>
      </c>
      <c r="BC565" s="132"/>
      <c r="BD565" s="130">
        <f t="shared" si="290"/>
        <v>0</v>
      </c>
      <c r="BE565" s="134">
        <f t="shared" si="291"/>
        <v>0</v>
      </c>
      <c r="BF565" s="136">
        <f t="shared" si="292"/>
        <v>0</v>
      </c>
    </row>
    <row r="566" spans="3:58" ht="15.75" outlineLevel="2" x14ac:dyDescent="0.2">
      <c r="C566" s="14">
        <f t="shared" si="293"/>
        <v>552</v>
      </c>
      <c r="D566" s="73"/>
      <c r="E566" s="69"/>
      <c r="F566" s="70"/>
      <c r="G566" s="71"/>
      <c r="H566" s="71"/>
      <c r="I566" s="71"/>
      <c r="J566" s="71"/>
      <c r="K566" s="72"/>
      <c r="L566" s="86"/>
      <c r="M566" s="15" t="str">
        <f>IF(G566="","",IF(L566="SI",G566*(1+'INPUTS Y LISTAS'!$B$15),'Modelo Estadistico'!G566))</f>
        <v/>
      </c>
      <c r="N566" s="15" t="str">
        <f>IF(H566="","",IF(L566="SI",H566*(1+'INPUTS Y LISTAS'!$B$15),'Modelo Estadistico'!H566))</f>
        <v/>
      </c>
      <c r="O566" s="15" t="str">
        <f>IF(I566="","",IF(L566="SI",I566*(1+'INPUTS Y LISTAS'!$B$15),'Modelo Estadistico'!I566))</f>
        <v/>
      </c>
      <c r="P566" s="15" t="str">
        <f>IF(J566="","",IF(L566="SI",J566*(1+'INPUTS Y LISTAS'!$B$15),'Modelo Estadistico'!J566))</f>
        <v/>
      </c>
      <c r="Q566" s="72"/>
      <c r="R566" s="29" t="str">
        <f t="shared" si="268"/>
        <v/>
      </c>
      <c r="S566" s="15" t="str">
        <f t="shared" si="269"/>
        <v/>
      </c>
      <c r="T566" s="15" t="str">
        <f t="shared" si="294"/>
        <v/>
      </c>
      <c r="U566" s="30" t="str">
        <f t="shared" si="295"/>
        <v/>
      </c>
      <c r="V566" s="28" t="str">
        <f t="shared" si="270"/>
        <v/>
      </c>
      <c r="W566" s="16" t="str">
        <f t="shared" si="271"/>
        <v/>
      </c>
      <c r="X566" s="16" t="str">
        <f t="shared" si="272"/>
        <v/>
      </c>
      <c r="Y566" s="16" t="str">
        <f t="shared" si="273"/>
        <v/>
      </c>
      <c r="Z566" s="28" t="str">
        <f t="shared" si="274"/>
        <v/>
      </c>
      <c r="AA566" s="16" t="str">
        <f t="shared" si="275"/>
        <v/>
      </c>
      <c r="AB566" s="16" t="str">
        <f t="shared" si="276"/>
        <v/>
      </c>
      <c r="AC566" s="16" t="str">
        <f>IF(Y566="Incluir Cotización",#REF!,"")</f>
        <v/>
      </c>
      <c r="AD566" s="66" t="str">
        <f t="shared" si="277"/>
        <v/>
      </c>
      <c r="AE566" s="42" t="str">
        <f t="shared" si="278"/>
        <v/>
      </c>
      <c r="AF566" s="42" t="str">
        <f t="shared" si="279"/>
        <v/>
      </c>
      <c r="AG566" s="42" t="str">
        <f t="shared" si="280"/>
        <v/>
      </c>
      <c r="AH566" s="42" t="str">
        <f t="shared" si="281"/>
        <v/>
      </c>
      <c r="AI566" s="42" t="str">
        <f t="shared" si="282"/>
        <v/>
      </c>
      <c r="AJ566" s="65">
        <f t="shared" si="283"/>
        <v>0</v>
      </c>
      <c r="AK566" s="74"/>
      <c r="AL566" s="41">
        <f t="shared" si="296"/>
        <v>0</v>
      </c>
      <c r="AM566" s="39">
        <f t="shared" si="297"/>
        <v>0</v>
      </c>
      <c r="AN566" s="40">
        <f t="shared" si="298"/>
        <v>0</v>
      </c>
      <c r="AO566" s="134">
        <f t="shared" si="299"/>
        <v>0</v>
      </c>
      <c r="AP566" s="17"/>
      <c r="AQ566" s="129"/>
      <c r="AR566" s="130">
        <f t="shared" si="284"/>
        <v>0</v>
      </c>
      <c r="AS566" s="134">
        <f t="shared" si="285"/>
        <v>0</v>
      </c>
      <c r="AT566" s="131">
        <f>+IF($I$7="SI",'INPUTS Y LISTAS'!$B$31,0)</f>
        <v>0</v>
      </c>
      <c r="AU566" s="132"/>
      <c r="AV566" s="130">
        <f t="shared" si="286"/>
        <v>0</v>
      </c>
      <c r="AW566" s="134">
        <f t="shared" si="287"/>
        <v>0</v>
      </c>
      <c r="AX566" s="131">
        <f>+IF($I$7="SI",'INPUTS Y LISTAS'!$B$32,0)</f>
        <v>0</v>
      </c>
      <c r="AY566" s="132"/>
      <c r="AZ566" s="130">
        <f t="shared" si="288"/>
        <v>0</v>
      </c>
      <c r="BA566" s="134">
        <f t="shared" si="289"/>
        <v>0</v>
      </c>
      <c r="BB566" s="131">
        <f>+IF($I$7="SI",'INPUTS Y LISTAS'!$B$33,0)</f>
        <v>0</v>
      </c>
      <c r="BC566" s="132"/>
      <c r="BD566" s="130">
        <f t="shared" si="290"/>
        <v>0</v>
      </c>
      <c r="BE566" s="134">
        <f t="shared" si="291"/>
        <v>0</v>
      </c>
      <c r="BF566" s="136">
        <f t="shared" si="292"/>
        <v>0</v>
      </c>
    </row>
    <row r="567" spans="3:58" ht="15.75" outlineLevel="2" x14ac:dyDescent="0.2">
      <c r="C567" s="14">
        <f t="shared" si="293"/>
        <v>553</v>
      </c>
      <c r="D567" s="73"/>
      <c r="E567" s="69"/>
      <c r="F567" s="70"/>
      <c r="G567" s="71"/>
      <c r="H567" s="71"/>
      <c r="I567" s="71"/>
      <c r="J567" s="71"/>
      <c r="K567" s="72"/>
      <c r="L567" s="86"/>
      <c r="M567" s="15" t="str">
        <f>IF(G567="","",IF(L567="SI",G567*(1+'INPUTS Y LISTAS'!$B$15),'Modelo Estadistico'!G567))</f>
        <v/>
      </c>
      <c r="N567" s="15" t="str">
        <f>IF(H567="","",IF(L567="SI",H567*(1+'INPUTS Y LISTAS'!$B$15),'Modelo Estadistico'!H567))</f>
        <v/>
      </c>
      <c r="O567" s="15" t="str">
        <f>IF(I567="","",IF(L567="SI",I567*(1+'INPUTS Y LISTAS'!$B$15),'Modelo Estadistico'!I567))</f>
        <v/>
      </c>
      <c r="P567" s="15" t="str">
        <f>IF(J567="","",IF(L567="SI",J567*(1+'INPUTS Y LISTAS'!$B$15),'Modelo Estadistico'!J567))</f>
        <v/>
      </c>
      <c r="Q567" s="72"/>
      <c r="R567" s="29" t="str">
        <f t="shared" si="268"/>
        <v/>
      </c>
      <c r="S567" s="15" t="str">
        <f t="shared" si="269"/>
        <v/>
      </c>
      <c r="T567" s="15" t="str">
        <f t="shared" si="294"/>
        <v/>
      </c>
      <c r="U567" s="30" t="str">
        <f t="shared" si="295"/>
        <v/>
      </c>
      <c r="V567" s="28" t="str">
        <f t="shared" si="270"/>
        <v/>
      </c>
      <c r="W567" s="16" t="str">
        <f t="shared" si="271"/>
        <v/>
      </c>
      <c r="X567" s="16" t="str">
        <f t="shared" si="272"/>
        <v/>
      </c>
      <c r="Y567" s="16" t="str">
        <f t="shared" si="273"/>
        <v/>
      </c>
      <c r="Z567" s="28" t="str">
        <f t="shared" si="274"/>
        <v/>
      </c>
      <c r="AA567" s="16" t="str">
        <f t="shared" si="275"/>
        <v/>
      </c>
      <c r="AB567" s="16" t="str">
        <f t="shared" si="276"/>
        <v/>
      </c>
      <c r="AC567" s="16" t="str">
        <f>IF(Y567="Incluir Cotización",#REF!,"")</f>
        <v/>
      </c>
      <c r="AD567" s="66" t="str">
        <f t="shared" si="277"/>
        <v/>
      </c>
      <c r="AE567" s="42" t="str">
        <f t="shared" si="278"/>
        <v/>
      </c>
      <c r="AF567" s="42" t="str">
        <f t="shared" si="279"/>
        <v/>
      </c>
      <c r="AG567" s="42" t="str">
        <f t="shared" si="280"/>
        <v/>
      </c>
      <c r="AH567" s="42" t="str">
        <f t="shared" si="281"/>
        <v/>
      </c>
      <c r="AI567" s="42" t="str">
        <f t="shared" si="282"/>
        <v/>
      </c>
      <c r="AJ567" s="65">
        <f t="shared" si="283"/>
        <v>0</v>
      </c>
      <c r="AK567" s="74"/>
      <c r="AL567" s="41">
        <f t="shared" si="296"/>
        <v>0</v>
      </c>
      <c r="AM567" s="39">
        <f t="shared" si="297"/>
        <v>0</v>
      </c>
      <c r="AN567" s="40">
        <f t="shared" si="298"/>
        <v>0</v>
      </c>
      <c r="AO567" s="134">
        <f t="shared" si="299"/>
        <v>0</v>
      </c>
      <c r="AP567" s="17"/>
      <c r="AQ567" s="129"/>
      <c r="AR567" s="130">
        <f t="shared" si="284"/>
        <v>0</v>
      </c>
      <c r="AS567" s="134">
        <f t="shared" si="285"/>
        <v>0</v>
      </c>
      <c r="AT567" s="131">
        <f>+IF($I$7="SI",'INPUTS Y LISTAS'!$B$31,0)</f>
        <v>0</v>
      </c>
      <c r="AU567" s="132"/>
      <c r="AV567" s="130">
        <f t="shared" si="286"/>
        <v>0</v>
      </c>
      <c r="AW567" s="134">
        <f t="shared" si="287"/>
        <v>0</v>
      </c>
      <c r="AX567" s="131">
        <f>+IF($I$7="SI",'INPUTS Y LISTAS'!$B$32,0)</f>
        <v>0</v>
      </c>
      <c r="AY567" s="132"/>
      <c r="AZ567" s="130">
        <f t="shared" si="288"/>
        <v>0</v>
      </c>
      <c r="BA567" s="134">
        <f t="shared" si="289"/>
        <v>0</v>
      </c>
      <c r="BB567" s="131">
        <f>+IF($I$7="SI",'INPUTS Y LISTAS'!$B$33,0)</f>
        <v>0</v>
      </c>
      <c r="BC567" s="132"/>
      <c r="BD567" s="130">
        <f t="shared" si="290"/>
        <v>0</v>
      </c>
      <c r="BE567" s="134">
        <f t="shared" si="291"/>
        <v>0</v>
      </c>
      <c r="BF567" s="136">
        <f t="shared" si="292"/>
        <v>0</v>
      </c>
    </row>
    <row r="568" spans="3:58" ht="15.75" outlineLevel="2" x14ac:dyDescent="0.2">
      <c r="C568" s="14">
        <f t="shared" si="293"/>
        <v>554</v>
      </c>
      <c r="D568" s="73"/>
      <c r="E568" s="69"/>
      <c r="F568" s="70"/>
      <c r="G568" s="71"/>
      <c r="H568" s="71"/>
      <c r="I568" s="71"/>
      <c r="J568" s="71"/>
      <c r="K568" s="72"/>
      <c r="L568" s="86"/>
      <c r="M568" s="15" t="str">
        <f>IF(G568="","",IF(L568="SI",G568*(1+'INPUTS Y LISTAS'!$B$15),'Modelo Estadistico'!G568))</f>
        <v/>
      </c>
      <c r="N568" s="15" t="str">
        <f>IF(H568="","",IF(L568="SI",H568*(1+'INPUTS Y LISTAS'!$B$15),'Modelo Estadistico'!H568))</f>
        <v/>
      </c>
      <c r="O568" s="15" t="str">
        <f>IF(I568="","",IF(L568="SI",I568*(1+'INPUTS Y LISTAS'!$B$15),'Modelo Estadistico'!I568))</f>
        <v/>
      </c>
      <c r="P568" s="15" t="str">
        <f>IF(J568="","",IF(L568="SI",J568*(1+'INPUTS Y LISTAS'!$B$15),'Modelo Estadistico'!J568))</f>
        <v/>
      </c>
      <c r="Q568" s="72"/>
      <c r="R568" s="29" t="str">
        <f t="shared" si="268"/>
        <v/>
      </c>
      <c r="S568" s="15" t="str">
        <f t="shared" si="269"/>
        <v/>
      </c>
      <c r="T568" s="15" t="str">
        <f t="shared" si="294"/>
        <v/>
      </c>
      <c r="U568" s="30" t="str">
        <f t="shared" si="295"/>
        <v/>
      </c>
      <c r="V568" s="28" t="str">
        <f t="shared" si="270"/>
        <v/>
      </c>
      <c r="W568" s="16" t="str">
        <f t="shared" si="271"/>
        <v/>
      </c>
      <c r="X568" s="16" t="str">
        <f t="shared" si="272"/>
        <v/>
      </c>
      <c r="Y568" s="16" t="str">
        <f t="shared" si="273"/>
        <v/>
      </c>
      <c r="Z568" s="28" t="str">
        <f t="shared" si="274"/>
        <v/>
      </c>
      <c r="AA568" s="16" t="str">
        <f t="shared" si="275"/>
        <v/>
      </c>
      <c r="AB568" s="16" t="str">
        <f t="shared" si="276"/>
        <v/>
      </c>
      <c r="AC568" s="16" t="str">
        <f>IF(Y568="Incluir Cotización",#REF!,"")</f>
        <v/>
      </c>
      <c r="AD568" s="66" t="str">
        <f t="shared" si="277"/>
        <v/>
      </c>
      <c r="AE568" s="42" t="str">
        <f t="shared" si="278"/>
        <v/>
      </c>
      <c r="AF568" s="42" t="str">
        <f t="shared" si="279"/>
        <v/>
      </c>
      <c r="AG568" s="42" t="str">
        <f t="shared" si="280"/>
        <v/>
      </c>
      <c r="AH568" s="42" t="str">
        <f t="shared" si="281"/>
        <v/>
      </c>
      <c r="AI568" s="42" t="str">
        <f t="shared" si="282"/>
        <v/>
      </c>
      <c r="AJ568" s="65">
        <f t="shared" si="283"/>
        <v>0</v>
      </c>
      <c r="AK568" s="74"/>
      <c r="AL568" s="41">
        <f t="shared" si="296"/>
        <v>0</v>
      </c>
      <c r="AM568" s="39">
        <f t="shared" si="297"/>
        <v>0</v>
      </c>
      <c r="AN568" s="40">
        <f t="shared" si="298"/>
        <v>0</v>
      </c>
      <c r="AO568" s="134">
        <f t="shared" si="299"/>
        <v>0</v>
      </c>
      <c r="AP568" s="17"/>
      <c r="AQ568" s="129"/>
      <c r="AR568" s="130">
        <f t="shared" si="284"/>
        <v>0</v>
      </c>
      <c r="AS568" s="134">
        <f t="shared" si="285"/>
        <v>0</v>
      </c>
      <c r="AT568" s="131">
        <f>+IF($I$7="SI",'INPUTS Y LISTAS'!$B$31,0)</f>
        <v>0</v>
      </c>
      <c r="AU568" s="132"/>
      <c r="AV568" s="130">
        <f t="shared" si="286"/>
        <v>0</v>
      </c>
      <c r="AW568" s="134">
        <f t="shared" si="287"/>
        <v>0</v>
      </c>
      <c r="AX568" s="131">
        <f>+IF($I$7="SI",'INPUTS Y LISTAS'!$B$32,0)</f>
        <v>0</v>
      </c>
      <c r="AY568" s="132"/>
      <c r="AZ568" s="130">
        <f t="shared" si="288"/>
        <v>0</v>
      </c>
      <c r="BA568" s="134">
        <f t="shared" si="289"/>
        <v>0</v>
      </c>
      <c r="BB568" s="131">
        <f>+IF($I$7="SI",'INPUTS Y LISTAS'!$B$33,0)</f>
        <v>0</v>
      </c>
      <c r="BC568" s="132"/>
      <c r="BD568" s="130">
        <f t="shared" si="290"/>
        <v>0</v>
      </c>
      <c r="BE568" s="134">
        <f t="shared" si="291"/>
        <v>0</v>
      </c>
      <c r="BF568" s="136">
        <f t="shared" si="292"/>
        <v>0</v>
      </c>
    </row>
    <row r="569" spans="3:58" ht="15.75" outlineLevel="2" x14ac:dyDescent="0.2">
      <c r="C569" s="14">
        <f t="shared" si="293"/>
        <v>555</v>
      </c>
      <c r="D569" s="73"/>
      <c r="E569" s="69"/>
      <c r="F569" s="70"/>
      <c r="G569" s="71"/>
      <c r="H569" s="71"/>
      <c r="I569" s="71"/>
      <c r="J569" s="71"/>
      <c r="K569" s="72"/>
      <c r="L569" s="86"/>
      <c r="M569" s="15" t="str">
        <f>IF(G569="","",IF(L569="SI",G569*(1+'INPUTS Y LISTAS'!$B$15),'Modelo Estadistico'!G569))</f>
        <v/>
      </c>
      <c r="N569" s="15" t="str">
        <f>IF(H569="","",IF(L569="SI",H569*(1+'INPUTS Y LISTAS'!$B$15),'Modelo Estadistico'!H569))</f>
        <v/>
      </c>
      <c r="O569" s="15" t="str">
        <f>IF(I569="","",IF(L569="SI",I569*(1+'INPUTS Y LISTAS'!$B$15),'Modelo Estadistico'!I569))</f>
        <v/>
      </c>
      <c r="P569" s="15" t="str">
        <f>IF(J569="","",IF(L569="SI",J569*(1+'INPUTS Y LISTAS'!$B$15),'Modelo Estadistico'!J569))</f>
        <v/>
      </c>
      <c r="Q569" s="72"/>
      <c r="R569" s="29" t="str">
        <f t="shared" si="268"/>
        <v/>
      </c>
      <c r="S569" s="15" t="str">
        <f t="shared" si="269"/>
        <v/>
      </c>
      <c r="T569" s="15" t="str">
        <f t="shared" si="294"/>
        <v/>
      </c>
      <c r="U569" s="30" t="str">
        <f t="shared" si="295"/>
        <v/>
      </c>
      <c r="V569" s="28" t="str">
        <f t="shared" si="270"/>
        <v/>
      </c>
      <c r="W569" s="16" t="str">
        <f t="shared" si="271"/>
        <v/>
      </c>
      <c r="X569" s="16" t="str">
        <f t="shared" si="272"/>
        <v/>
      </c>
      <c r="Y569" s="16" t="str">
        <f t="shared" si="273"/>
        <v/>
      </c>
      <c r="Z569" s="28" t="str">
        <f t="shared" si="274"/>
        <v/>
      </c>
      <c r="AA569" s="16" t="str">
        <f t="shared" si="275"/>
        <v/>
      </c>
      <c r="AB569" s="16" t="str">
        <f t="shared" si="276"/>
        <v/>
      </c>
      <c r="AC569" s="16" t="str">
        <f>IF(Y569="Incluir Cotización",#REF!,"")</f>
        <v/>
      </c>
      <c r="AD569" s="66" t="str">
        <f t="shared" si="277"/>
        <v/>
      </c>
      <c r="AE569" s="42" t="str">
        <f t="shared" si="278"/>
        <v/>
      </c>
      <c r="AF569" s="42" t="str">
        <f t="shared" si="279"/>
        <v/>
      </c>
      <c r="AG569" s="42" t="str">
        <f t="shared" si="280"/>
        <v/>
      </c>
      <c r="AH569" s="42" t="str">
        <f t="shared" si="281"/>
        <v/>
      </c>
      <c r="AI569" s="42" t="str">
        <f t="shared" si="282"/>
        <v/>
      </c>
      <c r="AJ569" s="65">
        <f t="shared" si="283"/>
        <v>0</v>
      </c>
      <c r="AK569" s="74"/>
      <c r="AL569" s="41">
        <f t="shared" si="296"/>
        <v>0</v>
      </c>
      <c r="AM569" s="39">
        <f t="shared" si="297"/>
        <v>0</v>
      </c>
      <c r="AN569" s="40">
        <f t="shared" si="298"/>
        <v>0</v>
      </c>
      <c r="AO569" s="134">
        <f t="shared" si="299"/>
        <v>0</v>
      </c>
      <c r="AP569" s="17"/>
      <c r="AQ569" s="129"/>
      <c r="AR569" s="130">
        <f t="shared" si="284"/>
        <v>0</v>
      </c>
      <c r="AS569" s="134">
        <f t="shared" si="285"/>
        <v>0</v>
      </c>
      <c r="AT569" s="131">
        <f>+IF($I$7="SI",'INPUTS Y LISTAS'!$B$31,0)</f>
        <v>0</v>
      </c>
      <c r="AU569" s="132"/>
      <c r="AV569" s="130">
        <f t="shared" si="286"/>
        <v>0</v>
      </c>
      <c r="AW569" s="134">
        <f t="shared" si="287"/>
        <v>0</v>
      </c>
      <c r="AX569" s="131">
        <f>+IF($I$7="SI",'INPUTS Y LISTAS'!$B$32,0)</f>
        <v>0</v>
      </c>
      <c r="AY569" s="132"/>
      <c r="AZ569" s="130">
        <f t="shared" si="288"/>
        <v>0</v>
      </c>
      <c r="BA569" s="134">
        <f t="shared" si="289"/>
        <v>0</v>
      </c>
      <c r="BB569" s="131">
        <f>+IF($I$7="SI",'INPUTS Y LISTAS'!$B$33,0)</f>
        <v>0</v>
      </c>
      <c r="BC569" s="132"/>
      <c r="BD569" s="130">
        <f t="shared" si="290"/>
        <v>0</v>
      </c>
      <c r="BE569" s="134">
        <f t="shared" si="291"/>
        <v>0</v>
      </c>
      <c r="BF569" s="136">
        <f t="shared" si="292"/>
        <v>0</v>
      </c>
    </row>
    <row r="570" spans="3:58" ht="15.75" outlineLevel="2" x14ac:dyDescent="0.2">
      <c r="C570" s="14">
        <f t="shared" si="293"/>
        <v>556</v>
      </c>
      <c r="D570" s="73"/>
      <c r="E570" s="69"/>
      <c r="F570" s="70"/>
      <c r="G570" s="71"/>
      <c r="H570" s="71"/>
      <c r="I570" s="71"/>
      <c r="J570" s="71"/>
      <c r="K570" s="72"/>
      <c r="L570" s="86"/>
      <c r="M570" s="15" t="str">
        <f>IF(G570="","",IF(L570="SI",G570*(1+'INPUTS Y LISTAS'!$B$15),'Modelo Estadistico'!G570))</f>
        <v/>
      </c>
      <c r="N570" s="15" t="str">
        <f>IF(H570="","",IF(L570="SI",H570*(1+'INPUTS Y LISTAS'!$B$15),'Modelo Estadistico'!H570))</f>
        <v/>
      </c>
      <c r="O570" s="15" t="str">
        <f>IF(I570="","",IF(L570="SI",I570*(1+'INPUTS Y LISTAS'!$B$15),'Modelo Estadistico'!I570))</f>
        <v/>
      </c>
      <c r="P570" s="15" t="str">
        <f>IF(J570="","",IF(L570="SI",J570*(1+'INPUTS Y LISTAS'!$B$15),'Modelo Estadistico'!J570))</f>
        <v/>
      </c>
      <c r="Q570" s="72"/>
      <c r="R570" s="29" t="str">
        <f t="shared" si="268"/>
        <v/>
      </c>
      <c r="S570" s="15" t="str">
        <f t="shared" si="269"/>
        <v/>
      </c>
      <c r="T570" s="15" t="str">
        <f t="shared" si="294"/>
        <v/>
      </c>
      <c r="U570" s="30" t="str">
        <f t="shared" si="295"/>
        <v/>
      </c>
      <c r="V570" s="28" t="str">
        <f t="shared" si="270"/>
        <v/>
      </c>
      <c r="W570" s="16" t="str">
        <f t="shared" si="271"/>
        <v/>
      </c>
      <c r="X570" s="16" t="str">
        <f t="shared" si="272"/>
        <v/>
      </c>
      <c r="Y570" s="16" t="str">
        <f t="shared" si="273"/>
        <v/>
      </c>
      <c r="Z570" s="28" t="str">
        <f t="shared" si="274"/>
        <v/>
      </c>
      <c r="AA570" s="16" t="str">
        <f t="shared" si="275"/>
        <v/>
      </c>
      <c r="AB570" s="16" t="str">
        <f t="shared" si="276"/>
        <v/>
      </c>
      <c r="AC570" s="16" t="str">
        <f>IF(Y570="Incluir Cotización",#REF!,"")</f>
        <v/>
      </c>
      <c r="AD570" s="66" t="str">
        <f t="shared" si="277"/>
        <v/>
      </c>
      <c r="AE570" s="42" t="str">
        <f t="shared" si="278"/>
        <v/>
      </c>
      <c r="AF570" s="42" t="str">
        <f t="shared" si="279"/>
        <v/>
      </c>
      <c r="AG570" s="42" t="str">
        <f t="shared" si="280"/>
        <v/>
      </c>
      <c r="AH570" s="42" t="str">
        <f t="shared" si="281"/>
        <v/>
      </c>
      <c r="AI570" s="42" t="str">
        <f t="shared" si="282"/>
        <v/>
      </c>
      <c r="AJ570" s="65">
        <f t="shared" si="283"/>
        <v>0</v>
      </c>
      <c r="AK570" s="74"/>
      <c r="AL570" s="41">
        <f t="shared" si="296"/>
        <v>0</v>
      </c>
      <c r="AM570" s="39">
        <f t="shared" si="297"/>
        <v>0</v>
      </c>
      <c r="AN570" s="40">
        <f t="shared" si="298"/>
        <v>0</v>
      </c>
      <c r="AO570" s="134">
        <f t="shared" si="299"/>
        <v>0</v>
      </c>
      <c r="AP570" s="17"/>
      <c r="AQ570" s="129"/>
      <c r="AR570" s="130">
        <f t="shared" si="284"/>
        <v>0</v>
      </c>
      <c r="AS570" s="134">
        <f t="shared" si="285"/>
        <v>0</v>
      </c>
      <c r="AT570" s="131">
        <f>+IF($I$7="SI",'INPUTS Y LISTAS'!$B$31,0)</f>
        <v>0</v>
      </c>
      <c r="AU570" s="132"/>
      <c r="AV570" s="130">
        <f t="shared" si="286"/>
        <v>0</v>
      </c>
      <c r="AW570" s="134">
        <f t="shared" si="287"/>
        <v>0</v>
      </c>
      <c r="AX570" s="131">
        <f>+IF($I$7="SI",'INPUTS Y LISTAS'!$B$32,0)</f>
        <v>0</v>
      </c>
      <c r="AY570" s="132"/>
      <c r="AZ570" s="130">
        <f t="shared" si="288"/>
        <v>0</v>
      </c>
      <c r="BA570" s="134">
        <f t="shared" si="289"/>
        <v>0</v>
      </c>
      <c r="BB570" s="131">
        <f>+IF($I$7="SI",'INPUTS Y LISTAS'!$B$33,0)</f>
        <v>0</v>
      </c>
      <c r="BC570" s="132"/>
      <c r="BD570" s="130">
        <f t="shared" si="290"/>
        <v>0</v>
      </c>
      <c r="BE570" s="134">
        <f t="shared" si="291"/>
        <v>0</v>
      </c>
      <c r="BF570" s="136">
        <f t="shared" si="292"/>
        <v>0</v>
      </c>
    </row>
    <row r="571" spans="3:58" ht="15.75" outlineLevel="2" x14ac:dyDescent="0.2">
      <c r="C571" s="14">
        <f t="shared" si="293"/>
        <v>557</v>
      </c>
      <c r="D571" s="73"/>
      <c r="E571" s="69"/>
      <c r="F571" s="70"/>
      <c r="G571" s="71"/>
      <c r="H571" s="71"/>
      <c r="I571" s="71"/>
      <c r="J571" s="71"/>
      <c r="K571" s="72"/>
      <c r="L571" s="86"/>
      <c r="M571" s="15" t="str">
        <f>IF(G571="","",IF(L571="SI",G571*(1+'INPUTS Y LISTAS'!$B$15),'Modelo Estadistico'!G571))</f>
        <v/>
      </c>
      <c r="N571" s="15" t="str">
        <f>IF(H571="","",IF(L571="SI",H571*(1+'INPUTS Y LISTAS'!$B$15),'Modelo Estadistico'!H571))</f>
        <v/>
      </c>
      <c r="O571" s="15" t="str">
        <f>IF(I571="","",IF(L571="SI",I571*(1+'INPUTS Y LISTAS'!$B$15),'Modelo Estadistico'!I571))</f>
        <v/>
      </c>
      <c r="P571" s="15" t="str">
        <f>IF(J571="","",IF(L571="SI",J571*(1+'INPUTS Y LISTAS'!$B$15),'Modelo Estadistico'!J571))</f>
        <v/>
      </c>
      <c r="Q571" s="72"/>
      <c r="R571" s="29" t="str">
        <f t="shared" si="268"/>
        <v/>
      </c>
      <c r="S571" s="15" t="str">
        <f t="shared" si="269"/>
        <v/>
      </c>
      <c r="T571" s="15" t="str">
        <f t="shared" si="294"/>
        <v/>
      </c>
      <c r="U571" s="30" t="str">
        <f t="shared" si="295"/>
        <v/>
      </c>
      <c r="V571" s="28" t="str">
        <f t="shared" si="270"/>
        <v/>
      </c>
      <c r="W571" s="16" t="str">
        <f t="shared" si="271"/>
        <v/>
      </c>
      <c r="X571" s="16" t="str">
        <f t="shared" si="272"/>
        <v/>
      </c>
      <c r="Y571" s="16" t="str">
        <f t="shared" si="273"/>
        <v/>
      </c>
      <c r="Z571" s="28" t="str">
        <f t="shared" si="274"/>
        <v/>
      </c>
      <c r="AA571" s="16" t="str">
        <f t="shared" si="275"/>
        <v/>
      </c>
      <c r="AB571" s="16" t="str">
        <f t="shared" si="276"/>
        <v/>
      </c>
      <c r="AC571" s="16" t="str">
        <f>IF(Y571="Incluir Cotización",#REF!,"")</f>
        <v/>
      </c>
      <c r="AD571" s="66" t="str">
        <f t="shared" si="277"/>
        <v/>
      </c>
      <c r="AE571" s="42" t="str">
        <f t="shared" si="278"/>
        <v/>
      </c>
      <c r="AF571" s="42" t="str">
        <f t="shared" si="279"/>
        <v/>
      </c>
      <c r="AG571" s="42" t="str">
        <f t="shared" si="280"/>
        <v/>
      </c>
      <c r="AH571" s="42" t="str">
        <f t="shared" si="281"/>
        <v/>
      </c>
      <c r="AI571" s="42" t="str">
        <f t="shared" si="282"/>
        <v/>
      </c>
      <c r="AJ571" s="65">
        <f t="shared" si="283"/>
        <v>0</v>
      </c>
      <c r="AK571" s="74"/>
      <c r="AL571" s="41">
        <f t="shared" si="296"/>
        <v>0</v>
      </c>
      <c r="AM571" s="39">
        <f t="shared" si="297"/>
        <v>0</v>
      </c>
      <c r="AN571" s="40">
        <f t="shared" si="298"/>
        <v>0</v>
      </c>
      <c r="AO571" s="134">
        <f t="shared" si="299"/>
        <v>0</v>
      </c>
      <c r="AP571" s="17"/>
      <c r="AQ571" s="129"/>
      <c r="AR571" s="130">
        <f t="shared" si="284"/>
        <v>0</v>
      </c>
      <c r="AS571" s="134">
        <f t="shared" si="285"/>
        <v>0</v>
      </c>
      <c r="AT571" s="131">
        <f>+IF($I$7="SI",'INPUTS Y LISTAS'!$B$31,0)</f>
        <v>0</v>
      </c>
      <c r="AU571" s="132"/>
      <c r="AV571" s="130">
        <f t="shared" si="286"/>
        <v>0</v>
      </c>
      <c r="AW571" s="134">
        <f t="shared" si="287"/>
        <v>0</v>
      </c>
      <c r="AX571" s="131">
        <f>+IF($I$7="SI",'INPUTS Y LISTAS'!$B$32,0)</f>
        <v>0</v>
      </c>
      <c r="AY571" s="132"/>
      <c r="AZ571" s="130">
        <f t="shared" si="288"/>
        <v>0</v>
      </c>
      <c r="BA571" s="134">
        <f t="shared" si="289"/>
        <v>0</v>
      </c>
      <c r="BB571" s="131">
        <f>+IF($I$7="SI",'INPUTS Y LISTAS'!$B$33,0)</f>
        <v>0</v>
      </c>
      <c r="BC571" s="132"/>
      <c r="BD571" s="130">
        <f t="shared" si="290"/>
        <v>0</v>
      </c>
      <c r="BE571" s="134">
        <f t="shared" si="291"/>
        <v>0</v>
      </c>
      <c r="BF571" s="136">
        <f t="shared" si="292"/>
        <v>0</v>
      </c>
    </row>
    <row r="572" spans="3:58" ht="15.75" outlineLevel="2" x14ac:dyDescent="0.2">
      <c r="C572" s="14">
        <f t="shared" si="293"/>
        <v>558</v>
      </c>
      <c r="D572" s="73"/>
      <c r="E572" s="69"/>
      <c r="F572" s="70"/>
      <c r="G572" s="71"/>
      <c r="H572" s="71"/>
      <c r="I572" s="71"/>
      <c r="J572" s="71"/>
      <c r="K572" s="72"/>
      <c r="L572" s="86"/>
      <c r="M572" s="15" t="str">
        <f>IF(G572="","",IF(L572="SI",G572*(1+'INPUTS Y LISTAS'!$B$15),'Modelo Estadistico'!G572))</f>
        <v/>
      </c>
      <c r="N572" s="15" t="str">
        <f>IF(H572="","",IF(L572="SI",H572*(1+'INPUTS Y LISTAS'!$B$15),'Modelo Estadistico'!H572))</f>
        <v/>
      </c>
      <c r="O572" s="15" t="str">
        <f>IF(I572="","",IF(L572="SI",I572*(1+'INPUTS Y LISTAS'!$B$15),'Modelo Estadistico'!I572))</f>
        <v/>
      </c>
      <c r="P572" s="15" t="str">
        <f>IF(J572="","",IF(L572="SI",J572*(1+'INPUTS Y LISTAS'!$B$15),'Modelo Estadistico'!J572))</f>
        <v/>
      </c>
      <c r="Q572" s="72"/>
      <c r="R572" s="29" t="str">
        <f t="shared" si="268"/>
        <v/>
      </c>
      <c r="S572" s="15" t="str">
        <f t="shared" si="269"/>
        <v/>
      </c>
      <c r="T572" s="15" t="str">
        <f t="shared" si="294"/>
        <v/>
      </c>
      <c r="U572" s="30" t="str">
        <f t="shared" si="295"/>
        <v/>
      </c>
      <c r="V572" s="28" t="str">
        <f t="shared" si="270"/>
        <v/>
      </c>
      <c r="W572" s="16" t="str">
        <f t="shared" si="271"/>
        <v/>
      </c>
      <c r="X572" s="16" t="str">
        <f t="shared" si="272"/>
        <v/>
      </c>
      <c r="Y572" s="16" t="str">
        <f t="shared" si="273"/>
        <v/>
      </c>
      <c r="Z572" s="28" t="str">
        <f t="shared" si="274"/>
        <v/>
      </c>
      <c r="AA572" s="16" t="str">
        <f t="shared" si="275"/>
        <v/>
      </c>
      <c r="AB572" s="16" t="str">
        <f t="shared" si="276"/>
        <v/>
      </c>
      <c r="AC572" s="16" t="str">
        <f>IF(Y572="Incluir Cotización",#REF!,"")</f>
        <v/>
      </c>
      <c r="AD572" s="66" t="str">
        <f t="shared" si="277"/>
        <v/>
      </c>
      <c r="AE572" s="42" t="str">
        <f t="shared" si="278"/>
        <v/>
      </c>
      <c r="AF572" s="42" t="str">
        <f t="shared" si="279"/>
        <v/>
      </c>
      <c r="AG572" s="42" t="str">
        <f t="shared" si="280"/>
        <v/>
      </c>
      <c r="AH572" s="42" t="str">
        <f t="shared" si="281"/>
        <v/>
      </c>
      <c r="AI572" s="42" t="str">
        <f t="shared" si="282"/>
        <v/>
      </c>
      <c r="AJ572" s="65">
        <f t="shared" si="283"/>
        <v>0</v>
      </c>
      <c r="AK572" s="74"/>
      <c r="AL572" s="41">
        <f t="shared" si="296"/>
        <v>0</v>
      </c>
      <c r="AM572" s="39">
        <f t="shared" si="297"/>
        <v>0</v>
      </c>
      <c r="AN572" s="40">
        <f t="shared" si="298"/>
        <v>0</v>
      </c>
      <c r="AO572" s="134">
        <f t="shared" si="299"/>
        <v>0</v>
      </c>
      <c r="AP572" s="17"/>
      <c r="AQ572" s="129"/>
      <c r="AR572" s="130">
        <f t="shared" si="284"/>
        <v>0</v>
      </c>
      <c r="AS572" s="134">
        <f t="shared" si="285"/>
        <v>0</v>
      </c>
      <c r="AT572" s="131">
        <f>+IF($I$7="SI",'INPUTS Y LISTAS'!$B$31,0)</f>
        <v>0</v>
      </c>
      <c r="AU572" s="132"/>
      <c r="AV572" s="130">
        <f t="shared" si="286"/>
        <v>0</v>
      </c>
      <c r="AW572" s="134">
        <f t="shared" si="287"/>
        <v>0</v>
      </c>
      <c r="AX572" s="131">
        <f>+IF($I$7="SI",'INPUTS Y LISTAS'!$B$32,0)</f>
        <v>0</v>
      </c>
      <c r="AY572" s="132"/>
      <c r="AZ572" s="130">
        <f t="shared" si="288"/>
        <v>0</v>
      </c>
      <c r="BA572" s="134">
        <f t="shared" si="289"/>
        <v>0</v>
      </c>
      <c r="BB572" s="131">
        <f>+IF($I$7="SI",'INPUTS Y LISTAS'!$B$33,0)</f>
        <v>0</v>
      </c>
      <c r="BC572" s="132"/>
      <c r="BD572" s="130">
        <f t="shared" si="290"/>
        <v>0</v>
      </c>
      <c r="BE572" s="134">
        <f t="shared" si="291"/>
        <v>0</v>
      </c>
      <c r="BF572" s="136">
        <f t="shared" si="292"/>
        <v>0</v>
      </c>
    </row>
    <row r="573" spans="3:58" ht="15.75" outlineLevel="2" x14ac:dyDescent="0.2">
      <c r="C573" s="14">
        <f t="shared" si="293"/>
        <v>559</v>
      </c>
      <c r="D573" s="73"/>
      <c r="E573" s="69"/>
      <c r="F573" s="70"/>
      <c r="G573" s="71"/>
      <c r="H573" s="71"/>
      <c r="I573" s="71"/>
      <c r="J573" s="71"/>
      <c r="K573" s="72"/>
      <c r="L573" s="86"/>
      <c r="M573" s="15" t="str">
        <f>IF(G573="","",IF(L573="SI",G573*(1+'INPUTS Y LISTAS'!$B$15),'Modelo Estadistico'!G573))</f>
        <v/>
      </c>
      <c r="N573" s="15" t="str">
        <f>IF(H573="","",IF(L573="SI",H573*(1+'INPUTS Y LISTAS'!$B$15),'Modelo Estadistico'!H573))</f>
        <v/>
      </c>
      <c r="O573" s="15" t="str">
        <f>IF(I573="","",IF(L573="SI",I573*(1+'INPUTS Y LISTAS'!$B$15),'Modelo Estadistico'!I573))</f>
        <v/>
      </c>
      <c r="P573" s="15" t="str">
        <f>IF(J573="","",IF(L573="SI",J573*(1+'INPUTS Y LISTAS'!$B$15),'Modelo Estadistico'!J573))</f>
        <v/>
      </c>
      <c r="Q573" s="72"/>
      <c r="R573" s="29" t="str">
        <f t="shared" si="268"/>
        <v/>
      </c>
      <c r="S573" s="15" t="str">
        <f t="shared" si="269"/>
        <v/>
      </c>
      <c r="T573" s="15" t="str">
        <f t="shared" si="294"/>
        <v/>
      </c>
      <c r="U573" s="30" t="str">
        <f t="shared" si="295"/>
        <v/>
      </c>
      <c r="V573" s="28" t="str">
        <f t="shared" si="270"/>
        <v/>
      </c>
      <c r="W573" s="16" t="str">
        <f t="shared" si="271"/>
        <v/>
      </c>
      <c r="X573" s="16" t="str">
        <f t="shared" si="272"/>
        <v/>
      </c>
      <c r="Y573" s="16" t="str">
        <f t="shared" si="273"/>
        <v/>
      </c>
      <c r="Z573" s="28" t="str">
        <f t="shared" si="274"/>
        <v/>
      </c>
      <c r="AA573" s="16" t="str">
        <f t="shared" si="275"/>
        <v/>
      </c>
      <c r="AB573" s="16" t="str">
        <f t="shared" si="276"/>
        <v/>
      </c>
      <c r="AC573" s="16" t="str">
        <f>IF(Y573="Incluir Cotización",#REF!,"")</f>
        <v/>
      </c>
      <c r="AD573" s="66" t="str">
        <f t="shared" si="277"/>
        <v/>
      </c>
      <c r="AE573" s="42" t="str">
        <f t="shared" si="278"/>
        <v/>
      </c>
      <c r="AF573" s="42" t="str">
        <f t="shared" si="279"/>
        <v/>
      </c>
      <c r="AG573" s="42" t="str">
        <f t="shared" si="280"/>
        <v/>
      </c>
      <c r="AH573" s="42" t="str">
        <f t="shared" si="281"/>
        <v/>
      </c>
      <c r="AI573" s="42" t="str">
        <f t="shared" si="282"/>
        <v/>
      </c>
      <c r="AJ573" s="65">
        <f t="shared" si="283"/>
        <v>0</v>
      </c>
      <c r="AK573" s="74"/>
      <c r="AL573" s="41">
        <f t="shared" si="296"/>
        <v>0</v>
      </c>
      <c r="AM573" s="39">
        <f t="shared" si="297"/>
        <v>0</v>
      </c>
      <c r="AN573" s="40">
        <f t="shared" si="298"/>
        <v>0</v>
      </c>
      <c r="AO573" s="134">
        <f t="shared" si="299"/>
        <v>0</v>
      </c>
      <c r="AP573" s="17"/>
      <c r="AQ573" s="129"/>
      <c r="AR573" s="130">
        <f t="shared" si="284"/>
        <v>0</v>
      </c>
      <c r="AS573" s="134">
        <f t="shared" si="285"/>
        <v>0</v>
      </c>
      <c r="AT573" s="131">
        <f>+IF($I$7="SI",'INPUTS Y LISTAS'!$B$31,0)</f>
        <v>0</v>
      </c>
      <c r="AU573" s="132"/>
      <c r="AV573" s="130">
        <f t="shared" si="286"/>
        <v>0</v>
      </c>
      <c r="AW573" s="134">
        <f t="shared" si="287"/>
        <v>0</v>
      </c>
      <c r="AX573" s="131">
        <f>+IF($I$7="SI",'INPUTS Y LISTAS'!$B$32,0)</f>
        <v>0</v>
      </c>
      <c r="AY573" s="132"/>
      <c r="AZ573" s="130">
        <f t="shared" si="288"/>
        <v>0</v>
      </c>
      <c r="BA573" s="134">
        <f t="shared" si="289"/>
        <v>0</v>
      </c>
      <c r="BB573" s="131">
        <f>+IF($I$7="SI",'INPUTS Y LISTAS'!$B$33,0)</f>
        <v>0</v>
      </c>
      <c r="BC573" s="132"/>
      <c r="BD573" s="130">
        <f t="shared" si="290"/>
        <v>0</v>
      </c>
      <c r="BE573" s="134">
        <f t="shared" si="291"/>
        <v>0</v>
      </c>
      <c r="BF573" s="136">
        <f t="shared" si="292"/>
        <v>0</v>
      </c>
    </row>
    <row r="574" spans="3:58" ht="15.75" outlineLevel="2" x14ac:dyDescent="0.2">
      <c r="C574" s="14">
        <f t="shared" si="293"/>
        <v>560</v>
      </c>
      <c r="D574" s="73"/>
      <c r="E574" s="69"/>
      <c r="F574" s="70"/>
      <c r="G574" s="71"/>
      <c r="H574" s="71"/>
      <c r="I574" s="71"/>
      <c r="J574" s="71"/>
      <c r="K574" s="72"/>
      <c r="L574" s="86"/>
      <c r="M574" s="15" t="str">
        <f>IF(G574="","",IF(L574="SI",G574*(1+'INPUTS Y LISTAS'!$B$15),'Modelo Estadistico'!G574))</f>
        <v/>
      </c>
      <c r="N574" s="15" t="str">
        <f>IF(H574="","",IF(L574="SI",H574*(1+'INPUTS Y LISTAS'!$B$15),'Modelo Estadistico'!H574))</f>
        <v/>
      </c>
      <c r="O574" s="15" t="str">
        <f>IF(I574="","",IF(L574="SI",I574*(1+'INPUTS Y LISTAS'!$B$15),'Modelo Estadistico'!I574))</f>
        <v/>
      </c>
      <c r="P574" s="15" t="str">
        <f>IF(J574="","",IF(L574="SI",J574*(1+'INPUTS Y LISTAS'!$B$15),'Modelo Estadistico'!J574))</f>
        <v/>
      </c>
      <c r="Q574" s="72"/>
      <c r="R574" s="29" t="str">
        <f t="shared" si="268"/>
        <v/>
      </c>
      <c r="S574" s="15" t="str">
        <f t="shared" si="269"/>
        <v/>
      </c>
      <c r="T574" s="15" t="str">
        <f t="shared" si="294"/>
        <v/>
      </c>
      <c r="U574" s="30" t="str">
        <f t="shared" si="295"/>
        <v/>
      </c>
      <c r="V574" s="28" t="str">
        <f t="shared" si="270"/>
        <v/>
      </c>
      <c r="W574" s="16" t="str">
        <f t="shared" si="271"/>
        <v/>
      </c>
      <c r="X574" s="16" t="str">
        <f t="shared" si="272"/>
        <v/>
      </c>
      <c r="Y574" s="16" t="str">
        <f t="shared" si="273"/>
        <v/>
      </c>
      <c r="Z574" s="28" t="str">
        <f t="shared" si="274"/>
        <v/>
      </c>
      <c r="AA574" s="16" t="str">
        <f t="shared" si="275"/>
        <v/>
      </c>
      <c r="AB574" s="16" t="str">
        <f t="shared" si="276"/>
        <v/>
      </c>
      <c r="AC574" s="16" t="str">
        <f>IF(Y574="Incluir Cotización",#REF!,"")</f>
        <v/>
      </c>
      <c r="AD574" s="66" t="str">
        <f t="shared" si="277"/>
        <v/>
      </c>
      <c r="AE574" s="42" t="str">
        <f t="shared" si="278"/>
        <v/>
      </c>
      <c r="AF574" s="42" t="str">
        <f t="shared" si="279"/>
        <v/>
      </c>
      <c r="AG574" s="42" t="str">
        <f t="shared" si="280"/>
        <v/>
      </c>
      <c r="AH574" s="42" t="str">
        <f t="shared" si="281"/>
        <v/>
      </c>
      <c r="AI574" s="42" t="str">
        <f t="shared" si="282"/>
        <v/>
      </c>
      <c r="AJ574" s="65">
        <f t="shared" si="283"/>
        <v>0</v>
      </c>
      <c r="AK574" s="74"/>
      <c r="AL574" s="41">
        <f t="shared" si="296"/>
        <v>0</v>
      </c>
      <c r="AM574" s="39">
        <f t="shared" si="297"/>
        <v>0</v>
      </c>
      <c r="AN574" s="40">
        <f t="shared" si="298"/>
        <v>0</v>
      </c>
      <c r="AO574" s="134">
        <f t="shared" si="299"/>
        <v>0</v>
      </c>
      <c r="AP574" s="17"/>
      <c r="AQ574" s="129"/>
      <c r="AR574" s="130">
        <f t="shared" si="284"/>
        <v>0</v>
      </c>
      <c r="AS574" s="134">
        <f t="shared" si="285"/>
        <v>0</v>
      </c>
      <c r="AT574" s="131">
        <f>+IF($I$7="SI",'INPUTS Y LISTAS'!$B$31,0)</f>
        <v>0</v>
      </c>
      <c r="AU574" s="132"/>
      <c r="AV574" s="130">
        <f t="shared" si="286"/>
        <v>0</v>
      </c>
      <c r="AW574" s="134">
        <f t="shared" si="287"/>
        <v>0</v>
      </c>
      <c r="AX574" s="131">
        <f>+IF($I$7="SI",'INPUTS Y LISTAS'!$B$32,0)</f>
        <v>0</v>
      </c>
      <c r="AY574" s="132"/>
      <c r="AZ574" s="130">
        <f t="shared" si="288"/>
        <v>0</v>
      </c>
      <c r="BA574" s="134">
        <f t="shared" si="289"/>
        <v>0</v>
      </c>
      <c r="BB574" s="131">
        <f>+IF($I$7="SI",'INPUTS Y LISTAS'!$B$33,0)</f>
        <v>0</v>
      </c>
      <c r="BC574" s="132"/>
      <c r="BD574" s="130">
        <f t="shared" si="290"/>
        <v>0</v>
      </c>
      <c r="BE574" s="134">
        <f t="shared" si="291"/>
        <v>0</v>
      </c>
      <c r="BF574" s="136">
        <f t="shared" si="292"/>
        <v>0</v>
      </c>
    </row>
    <row r="575" spans="3:58" ht="15.75" outlineLevel="2" x14ac:dyDescent="0.2">
      <c r="C575" s="14">
        <f t="shared" si="293"/>
        <v>561</v>
      </c>
      <c r="D575" s="73"/>
      <c r="E575" s="69"/>
      <c r="F575" s="70"/>
      <c r="G575" s="71"/>
      <c r="H575" s="71"/>
      <c r="I575" s="71"/>
      <c r="J575" s="71"/>
      <c r="K575" s="72"/>
      <c r="L575" s="86"/>
      <c r="M575" s="15" t="str">
        <f>IF(G575="","",IF(L575="SI",G575*(1+'INPUTS Y LISTAS'!$B$15),'Modelo Estadistico'!G575))</f>
        <v/>
      </c>
      <c r="N575" s="15" t="str">
        <f>IF(H575="","",IF(L575="SI",H575*(1+'INPUTS Y LISTAS'!$B$15),'Modelo Estadistico'!H575))</f>
        <v/>
      </c>
      <c r="O575" s="15" t="str">
        <f>IF(I575="","",IF(L575="SI",I575*(1+'INPUTS Y LISTAS'!$B$15),'Modelo Estadistico'!I575))</f>
        <v/>
      </c>
      <c r="P575" s="15" t="str">
        <f>IF(J575="","",IF(L575="SI",J575*(1+'INPUTS Y LISTAS'!$B$15),'Modelo Estadistico'!J575))</f>
        <v/>
      </c>
      <c r="Q575" s="72"/>
      <c r="R575" s="29" t="str">
        <f t="shared" si="268"/>
        <v/>
      </c>
      <c r="S575" s="15" t="str">
        <f t="shared" si="269"/>
        <v/>
      </c>
      <c r="T575" s="15" t="str">
        <f t="shared" si="294"/>
        <v/>
      </c>
      <c r="U575" s="30" t="str">
        <f t="shared" si="295"/>
        <v/>
      </c>
      <c r="V575" s="28" t="str">
        <f t="shared" si="270"/>
        <v/>
      </c>
      <c r="W575" s="16" t="str">
        <f t="shared" si="271"/>
        <v/>
      </c>
      <c r="X575" s="16" t="str">
        <f t="shared" si="272"/>
        <v/>
      </c>
      <c r="Y575" s="16" t="str">
        <f t="shared" si="273"/>
        <v/>
      </c>
      <c r="Z575" s="28" t="str">
        <f t="shared" si="274"/>
        <v/>
      </c>
      <c r="AA575" s="16" t="str">
        <f t="shared" si="275"/>
        <v/>
      </c>
      <c r="AB575" s="16" t="str">
        <f t="shared" si="276"/>
        <v/>
      </c>
      <c r="AC575" s="16" t="str">
        <f>IF(Y575="Incluir Cotización",#REF!,"")</f>
        <v/>
      </c>
      <c r="AD575" s="66" t="str">
        <f t="shared" si="277"/>
        <v/>
      </c>
      <c r="AE575" s="42" t="str">
        <f t="shared" si="278"/>
        <v/>
      </c>
      <c r="AF575" s="42" t="str">
        <f t="shared" si="279"/>
        <v/>
      </c>
      <c r="AG575" s="42" t="str">
        <f t="shared" si="280"/>
        <v/>
      </c>
      <c r="AH575" s="42" t="str">
        <f t="shared" si="281"/>
        <v/>
      </c>
      <c r="AI575" s="42" t="str">
        <f t="shared" si="282"/>
        <v/>
      </c>
      <c r="AJ575" s="65">
        <f t="shared" si="283"/>
        <v>0</v>
      </c>
      <c r="AK575" s="74"/>
      <c r="AL575" s="41">
        <f t="shared" si="296"/>
        <v>0</v>
      </c>
      <c r="AM575" s="39">
        <f t="shared" si="297"/>
        <v>0</v>
      </c>
      <c r="AN575" s="40">
        <f t="shared" si="298"/>
        <v>0</v>
      </c>
      <c r="AO575" s="134">
        <f t="shared" si="299"/>
        <v>0</v>
      </c>
      <c r="AP575" s="17"/>
      <c r="AQ575" s="129"/>
      <c r="AR575" s="130">
        <f t="shared" si="284"/>
        <v>0</v>
      </c>
      <c r="AS575" s="134">
        <f t="shared" si="285"/>
        <v>0</v>
      </c>
      <c r="AT575" s="131">
        <f>+IF($I$7="SI",'INPUTS Y LISTAS'!$B$31,0)</f>
        <v>0</v>
      </c>
      <c r="AU575" s="132"/>
      <c r="AV575" s="130">
        <f t="shared" si="286"/>
        <v>0</v>
      </c>
      <c r="AW575" s="134">
        <f t="shared" si="287"/>
        <v>0</v>
      </c>
      <c r="AX575" s="131">
        <f>+IF($I$7="SI",'INPUTS Y LISTAS'!$B$32,0)</f>
        <v>0</v>
      </c>
      <c r="AY575" s="132"/>
      <c r="AZ575" s="130">
        <f t="shared" si="288"/>
        <v>0</v>
      </c>
      <c r="BA575" s="134">
        <f t="shared" si="289"/>
        <v>0</v>
      </c>
      <c r="BB575" s="131">
        <f>+IF($I$7="SI",'INPUTS Y LISTAS'!$B$33,0)</f>
        <v>0</v>
      </c>
      <c r="BC575" s="132"/>
      <c r="BD575" s="130">
        <f t="shared" si="290"/>
        <v>0</v>
      </c>
      <c r="BE575" s="134">
        <f t="shared" si="291"/>
        <v>0</v>
      </c>
      <c r="BF575" s="136">
        <f t="shared" si="292"/>
        <v>0</v>
      </c>
    </row>
    <row r="576" spans="3:58" ht="15.75" outlineLevel="2" x14ac:dyDescent="0.2">
      <c r="C576" s="14">
        <f t="shared" si="293"/>
        <v>562</v>
      </c>
      <c r="D576" s="73"/>
      <c r="E576" s="69"/>
      <c r="F576" s="70"/>
      <c r="G576" s="71"/>
      <c r="H576" s="71"/>
      <c r="I576" s="71"/>
      <c r="J576" s="71"/>
      <c r="K576" s="72"/>
      <c r="L576" s="86"/>
      <c r="M576" s="15" t="str">
        <f>IF(G576="","",IF(L576="SI",G576*(1+'INPUTS Y LISTAS'!$B$15),'Modelo Estadistico'!G576))</f>
        <v/>
      </c>
      <c r="N576" s="15" t="str">
        <f>IF(H576="","",IF(L576="SI",H576*(1+'INPUTS Y LISTAS'!$B$15),'Modelo Estadistico'!H576))</f>
        <v/>
      </c>
      <c r="O576" s="15" t="str">
        <f>IF(I576="","",IF(L576="SI",I576*(1+'INPUTS Y LISTAS'!$B$15),'Modelo Estadistico'!I576))</f>
        <v/>
      </c>
      <c r="P576" s="15" t="str">
        <f>IF(J576="","",IF(L576="SI",J576*(1+'INPUTS Y LISTAS'!$B$15),'Modelo Estadistico'!J576))</f>
        <v/>
      </c>
      <c r="Q576" s="72"/>
      <c r="R576" s="29" t="str">
        <f t="shared" si="268"/>
        <v/>
      </c>
      <c r="S576" s="15" t="str">
        <f t="shared" si="269"/>
        <v/>
      </c>
      <c r="T576" s="15" t="str">
        <f t="shared" si="294"/>
        <v/>
      </c>
      <c r="U576" s="30" t="str">
        <f t="shared" si="295"/>
        <v/>
      </c>
      <c r="V576" s="28" t="str">
        <f t="shared" si="270"/>
        <v/>
      </c>
      <c r="W576" s="16" t="str">
        <f t="shared" si="271"/>
        <v/>
      </c>
      <c r="X576" s="16" t="str">
        <f t="shared" si="272"/>
        <v/>
      </c>
      <c r="Y576" s="16" t="str">
        <f t="shared" si="273"/>
        <v/>
      </c>
      <c r="Z576" s="28" t="str">
        <f t="shared" si="274"/>
        <v/>
      </c>
      <c r="AA576" s="16" t="str">
        <f t="shared" si="275"/>
        <v/>
      </c>
      <c r="AB576" s="16" t="str">
        <f t="shared" si="276"/>
        <v/>
      </c>
      <c r="AC576" s="16" t="str">
        <f>IF(Y576="Incluir Cotización",#REF!,"")</f>
        <v/>
      </c>
      <c r="AD576" s="66" t="str">
        <f t="shared" si="277"/>
        <v/>
      </c>
      <c r="AE576" s="42" t="str">
        <f t="shared" si="278"/>
        <v/>
      </c>
      <c r="AF576" s="42" t="str">
        <f t="shared" si="279"/>
        <v/>
      </c>
      <c r="AG576" s="42" t="str">
        <f t="shared" si="280"/>
        <v/>
      </c>
      <c r="AH576" s="42" t="str">
        <f t="shared" si="281"/>
        <v/>
      </c>
      <c r="AI576" s="42" t="str">
        <f t="shared" si="282"/>
        <v/>
      </c>
      <c r="AJ576" s="65">
        <f t="shared" si="283"/>
        <v>0</v>
      </c>
      <c r="AK576" s="74"/>
      <c r="AL576" s="41">
        <f t="shared" si="296"/>
        <v>0</v>
      </c>
      <c r="AM576" s="39">
        <f t="shared" si="297"/>
        <v>0</v>
      </c>
      <c r="AN576" s="40">
        <f t="shared" si="298"/>
        <v>0</v>
      </c>
      <c r="AO576" s="134">
        <f t="shared" si="299"/>
        <v>0</v>
      </c>
      <c r="AP576" s="17"/>
      <c r="AQ576" s="129"/>
      <c r="AR576" s="130">
        <f t="shared" si="284"/>
        <v>0</v>
      </c>
      <c r="AS576" s="134">
        <f t="shared" si="285"/>
        <v>0</v>
      </c>
      <c r="AT576" s="131">
        <f>+IF($I$7="SI",'INPUTS Y LISTAS'!$B$31,0)</f>
        <v>0</v>
      </c>
      <c r="AU576" s="132"/>
      <c r="AV576" s="130">
        <f t="shared" si="286"/>
        <v>0</v>
      </c>
      <c r="AW576" s="134">
        <f t="shared" si="287"/>
        <v>0</v>
      </c>
      <c r="AX576" s="131">
        <f>+IF($I$7="SI",'INPUTS Y LISTAS'!$B$32,0)</f>
        <v>0</v>
      </c>
      <c r="AY576" s="132"/>
      <c r="AZ576" s="130">
        <f t="shared" si="288"/>
        <v>0</v>
      </c>
      <c r="BA576" s="134">
        <f t="shared" si="289"/>
        <v>0</v>
      </c>
      <c r="BB576" s="131">
        <f>+IF($I$7="SI",'INPUTS Y LISTAS'!$B$33,0)</f>
        <v>0</v>
      </c>
      <c r="BC576" s="132"/>
      <c r="BD576" s="130">
        <f t="shared" si="290"/>
        <v>0</v>
      </c>
      <c r="BE576" s="134">
        <f t="shared" si="291"/>
        <v>0</v>
      </c>
      <c r="BF576" s="136">
        <f t="shared" si="292"/>
        <v>0</v>
      </c>
    </row>
    <row r="577" spans="3:58" ht="15.75" outlineLevel="2" x14ac:dyDescent="0.2">
      <c r="C577" s="14">
        <f t="shared" si="293"/>
        <v>563</v>
      </c>
      <c r="D577" s="73"/>
      <c r="E577" s="69"/>
      <c r="F577" s="70"/>
      <c r="G577" s="71"/>
      <c r="H577" s="71"/>
      <c r="I577" s="71"/>
      <c r="J577" s="71"/>
      <c r="K577" s="72"/>
      <c r="L577" s="86"/>
      <c r="M577" s="15" t="str">
        <f>IF(G577="","",IF(L577="SI",G577*(1+'INPUTS Y LISTAS'!$B$15),'Modelo Estadistico'!G577))</f>
        <v/>
      </c>
      <c r="N577" s="15" t="str">
        <f>IF(H577="","",IF(L577="SI",H577*(1+'INPUTS Y LISTAS'!$B$15),'Modelo Estadistico'!H577))</f>
        <v/>
      </c>
      <c r="O577" s="15" t="str">
        <f>IF(I577="","",IF(L577="SI",I577*(1+'INPUTS Y LISTAS'!$B$15),'Modelo Estadistico'!I577))</f>
        <v/>
      </c>
      <c r="P577" s="15" t="str">
        <f>IF(J577="","",IF(L577="SI",J577*(1+'INPUTS Y LISTAS'!$B$15),'Modelo Estadistico'!J577))</f>
        <v/>
      </c>
      <c r="Q577" s="72"/>
      <c r="R577" s="29" t="str">
        <f t="shared" si="268"/>
        <v/>
      </c>
      <c r="S577" s="15" t="str">
        <f t="shared" si="269"/>
        <v/>
      </c>
      <c r="T577" s="15" t="str">
        <f t="shared" si="294"/>
        <v/>
      </c>
      <c r="U577" s="30" t="str">
        <f t="shared" si="295"/>
        <v/>
      </c>
      <c r="V577" s="28" t="str">
        <f t="shared" si="270"/>
        <v/>
      </c>
      <c r="W577" s="16" t="str">
        <f t="shared" si="271"/>
        <v/>
      </c>
      <c r="X577" s="16" t="str">
        <f t="shared" si="272"/>
        <v/>
      </c>
      <c r="Y577" s="16" t="str">
        <f t="shared" si="273"/>
        <v/>
      </c>
      <c r="Z577" s="28" t="str">
        <f t="shared" si="274"/>
        <v/>
      </c>
      <c r="AA577" s="16" t="str">
        <f t="shared" si="275"/>
        <v/>
      </c>
      <c r="AB577" s="16" t="str">
        <f t="shared" si="276"/>
        <v/>
      </c>
      <c r="AC577" s="16" t="str">
        <f>IF(Y577="Incluir Cotización",#REF!,"")</f>
        <v/>
      </c>
      <c r="AD577" s="66" t="str">
        <f t="shared" si="277"/>
        <v/>
      </c>
      <c r="AE577" s="42" t="str">
        <f t="shared" si="278"/>
        <v/>
      </c>
      <c r="AF577" s="42" t="str">
        <f t="shared" si="279"/>
        <v/>
      </c>
      <c r="AG577" s="42" t="str">
        <f t="shared" si="280"/>
        <v/>
      </c>
      <c r="AH577" s="42" t="str">
        <f t="shared" si="281"/>
        <v/>
      </c>
      <c r="AI577" s="42" t="str">
        <f t="shared" si="282"/>
        <v/>
      </c>
      <c r="AJ577" s="65">
        <f t="shared" si="283"/>
        <v>0</v>
      </c>
      <c r="AK577" s="74"/>
      <c r="AL577" s="41">
        <f t="shared" si="296"/>
        <v>0</v>
      </c>
      <c r="AM577" s="39">
        <f t="shared" si="297"/>
        <v>0</v>
      </c>
      <c r="AN577" s="40">
        <f t="shared" si="298"/>
        <v>0</v>
      </c>
      <c r="AO577" s="134">
        <f t="shared" si="299"/>
        <v>0</v>
      </c>
      <c r="AP577" s="17"/>
      <c r="AQ577" s="129"/>
      <c r="AR577" s="130">
        <f t="shared" si="284"/>
        <v>0</v>
      </c>
      <c r="AS577" s="134">
        <f t="shared" si="285"/>
        <v>0</v>
      </c>
      <c r="AT577" s="131">
        <f>+IF($I$7="SI",'INPUTS Y LISTAS'!$B$31,0)</f>
        <v>0</v>
      </c>
      <c r="AU577" s="132"/>
      <c r="AV577" s="130">
        <f t="shared" si="286"/>
        <v>0</v>
      </c>
      <c r="AW577" s="134">
        <f t="shared" si="287"/>
        <v>0</v>
      </c>
      <c r="AX577" s="131">
        <f>+IF($I$7="SI",'INPUTS Y LISTAS'!$B$32,0)</f>
        <v>0</v>
      </c>
      <c r="AY577" s="132"/>
      <c r="AZ577" s="130">
        <f t="shared" si="288"/>
        <v>0</v>
      </c>
      <c r="BA577" s="134">
        <f t="shared" si="289"/>
        <v>0</v>
      </c>
      <c r="BB577" s="131">
        <f>+IF($I$7="SI",'INPUTS Y LISTAS'!$B$33,0)</f>
        <v>0</v>
      </c>
      <c r="BC577" s="132"/>
      <c r="BD577" s="130">
        <f t="shared" si="290"/>
        <v>0</v>
      </c>
      <c r="BE577" s="134">
        <f t="shared" si="291"/>
        <v>0</v>
      </c>
      <c r="BF577" s="136">
        <f t="shared" si="292"/>
        <v>0</v>
      </c>
    </row>
    <row r="578" spans="3:58" ht="15.75" outlineLevel="2" x14ac:dyDescent="0.2">
      <c r="C578" s="14">
        <f t="shared" si="293"/>
        <v>564</v>
      </c>
      <c r="D578" s="73"/>
      <c r="E578" s="69"/>
      <c r="F578" s="70"/>
      <c r="G578" s="71"/>
      <c r="H578" s="71"/>
      <c r="I578" s="71"/>
      <c r="J578" s="71"/>
      <c r="K578" s="72"/>
      <c r="L578" s="86"/>
      <c r="M578" s="15" t="str">
        <f>IF(G578="","",IF(L578="SI",G578*(1+'INPUTS Y LISTAS'!$B$15),'Modelo Estadistico'!G578))</f>
        <v/>
      </c>
      <c r="N578" s="15" t="str">
        <f>IF(H578="","",IF(L578="SI",H578*(1+'INPUTS Y LISTAS'!$B$15),'Modelo Estadistico'!H578))</f>
        <v/>
      </c>
      <c r="O578" s="15" t="str">
        <f>IF(I578="","",IF(L578="SI",I578*(1+'INPUTS Y LISTAS'!$B$15),'Modelo Estadistico'!I578))</f>
        <v/>
      </c>
      <c r="P578" s="15" t="str">
        <f>IF(J578="","",IF(L578="SI",J578*(1+'INPUTS Y LISTAS'!$B$15),'Modelo Estadistico'!J578))</f>
        <v/>
      </c>
      <c r="Q578" s="72"/>
      <c r="R578" s="29" t="str">
        <f t="shared" si="268"/>
        <v/>
      </c>
      <c r="S578" s="15" t="str">
        <f t="shared" si="269"/>
        <v/>
      </c>
      <c r="T578" s="15" t="str">
        <f t="shared" si="294"/>
        <v/>
      </c>
      <c r="U578" s="30" t="str">
        <f t="shared" si="295"/>
        <v/>
      </c>
      <c r="V578" s="28" t="str">
        <f t="shared" si="270"/>
        <v/>
      </c>
      <c r="W578" s="16" t="str">
        <f t="shared" si="271"/>
        <v/>
      </c>
      <c r="X578" s="16" t="str">
        <f t="shared" si="272"/>
        <v/>
      </c>
      <c r="Y578" s="16" t="str">
        <f t="shared" si="273"/>
        <v/>
      </c>
      <c r="Z578" s="28" t="str">
        <f t="shared" si="274"/>
        <v/>
      </c>
      <c r="AA578" s="16" t="str">
        <f t="shared" si="275"/>
        <v/>
      </c>
      <c r="AB578" s="16" t="str">
        <f t="shared" si="276"/>
        <v/>
      </c>
      <c r="AC578" s="16" t="str">
        <f>IF(Y578="Incluir Cotización",#REF!,"")</f>
        <v/>
      </c>
      <c r="AD578" s="66" t="str">
        <f t="shared" si="277"/>
        <v/>
      </c>
      <c r="AE578" s="42" t="str">
        <f t="shared" si="278"/>
        <v/>
      </c>
      <c r="AF578" s="42" t="str">
        <f t="shared" si="279"/>
        <v/>
      </c>
      <c r="AG578" s="42" t="str">
        <f t="shared" si="280"/>
        <v/>
      </c>
      <c r="AH578" s="42" t="str">
        <f t="shared" si="281"/>
        <v/>
      </c>
      <c r="AI578" s="42" t="str">
        <f t="shared" si="282"/>
        <v/>
      </c>
      <c r="AJ578" s="65">
        <f t="shared" si="283"/>
        <v>0</v>
      </c>
      <c r="AK578" s="74"/>
      <c r="AL578" s="41">
        <f t="shared" si="296"/>
        <v>0</v>
      </c>
      <c r="AM578" s="39">
        <f t="shared" si="297"/>
        <v>0</v>
      </c>
      <c r="AN578" s="40">
        <f t="shared" si="298"/>
        <v>0</v>
      </c>
      <c r="AO578" s="134">
        <f t="shared" si="299"/>
        <v>0</v>
      </c>
      <c r="AP578" s="17"/>
      <c r="AQ578" s="129"/>
      <c r="AR578" s="130">
        <f t="shared" si="284"/>
        <v>0</v>
      </c>
      <c r="AS578" s="134">
        <f t="shared" si="285"/>
        <v>0</v>
      </c>
      <c r="AT578" s="131">
        <f>+IF($I$7="SI",'INPUTS Y LISTAS'!$B$31,0)</f>
        <v>0</v>
      </c>
      <c r="AU578" s="132"/>
      <c r="AV578" s="130">
        <f t="shared" si="286"/>
        <v>0</v>
      </c>
      <c r="AW578" s="134">
        <f t="shared" si="287"/>
        <v>0</v>
      </c>
      <c r="AX578" s="131">
        <f>+IF($I$7="SI",'INPUTS Y LISTAS'!$B$32,0)</f>
        <v>0</v>
      </c>
      <c r="AY578" s="132"/>
      <c r="AZ578" s="130">
        <f t="shared" si="288"/>
        <v>0</v>
      </c>
      <c r="BA578" s="134">
        <f t="shared" si="289"/>
        <v>0</v>
      </c>
      <c r="BB578" s="131">
        <f>+IF($I$7="SI",'INPUTS Y LISTAS'!$B$33,0)</f>
        <v>0</v>
      </c>
      <c r="BC578" s="132"/>
      <c r="BD578" s="130">
        <f t="shared" si="290"/>
        <v>0</v>
      </c>
      <c r="BE578" s="134">
        <f t="shared" si="291"/>
        <v>0</v>
      </c>
      <c r="BF578" s="136">
        <f t="shared" si="292"/>
        <v>0</v>
      </c>
    </row>
    <row r="579" spans="3:58" ht="15.75" outlineLevel="2" x14ac:dyDescent="0.2">
      <c r="C579" s="14">
        <f t="shared" si="293"/>
        <v>565</v>
      </c>
      <c r="D579" s="73"/>
      <c r="E579" s="69"/>
      <c r="F579" s="70"/>
      <c r="G579" s="71"/>
      <c r="H579" s="71"/>
      <c r="I579" s="71"/>
      <c r="J579" s="71"/>
      <c r="K579" s="72"/>
      <c r="L579" s="86"/>
      <c r="M579" s="15" t="str">
        <f>IF(G579="","",IF(L579="SI",G579*(1+'INPUTS Y LISTAS'!$B$15),'Modelo Estadistico'!G579))</f>
        <v/>
      </c>
      <c r="N579" s="15" t="str">
        <f>IF(H579="","",IF(L579="SI",H579*(1+'INPUTS Y LISTAS'!$B$15),'Modelo Estadistico'!H579))</f>
        <v/>
      </c>
      <c r="O579" s="15" t="str">
        <f>IF(I579="","",IF(L579="SI",I579*(1+'INPUTS Y LISTAS'!$B$15),'Modelo Estadistico'!I579))</f>
        <v/>
      </c>
      <c r="P579" s="15" t="str">
        <f>IF(J579="","",IF(L579="SI",J579*(1+'INPUTS Y LISTAS'!$B$15),'Modelo Estadistico'!J579))</f>
        <v/>
      </c>
      <c r="Q579" s="72"/>
      <c r="R579" s="29" t="str">
        <f t="shared" si="268"/>
        <v/>
      </c>
      <c r="S579" s="15" t="str">
        <f t="shared" si="269"/>
        <v/>
      </c>
      <c r="T579" s="15" t="str">
        <f t="shared" si="294"/>
        <v/>
      </c>
      <c r="U579" s="30" t="str">
        <f t="shared" si="295"/>
        <v/>
      </c>
      <c r="V579" s="28" t="str">
        <f t="shared" si="270"/>
        <v/>
      </c>
      <c r="W579" s="16" t="str">
        <f t="shared" si="271"/>
        <v/>
      </c>
      <c r="X579" s="16" t="str">
        <f t="shared" si="272"/>
        <v/>
      </c>
      <c r="Y579" s="16" t="str">
        <f t="shared" si="273"/>
        <v/>
      </c>
      <c r="Z579" s="28" t="str">
        <f t="shared" si="274"/>
        <v/>
      </c>
      <c r="AA579" s="16" t="str">
        <f t="shared" si="275"/>
        <v/>
      </c>
      <c r="AB579" s="16" t="str">
        <f t="shared" si="276"/>
        <v/>
      </c>
      <c r="AC579" s="16" t="str">
        <f>IF(Y579="Incluir Cotización",#REF!,"")</f>
        <v/>
      </c>
      <c r="AD579" s="66" t="str">
        <f t="shared" si="277"/>
        <v/>
      </c>
      <c r="AE579" s="42" t="str">
        <f t="shared" si="278"/>
        <v/>
      </c>
      <c r="AF579" s="42" t="str">
        <f t="shared" si="279"/>
        <v/>
      </c>
      <c r="AG579" s="42" t="str">
        <f t="shared" si="280"/>
        <v/>
      </c>
      <c r="AH579" s="42" t="str">
        <f t="shared" si="281"/>
        <v/>
      </c>
      <c r="AI579" s="42" t="str">
        <f t="shared" si="282"/>
        <v/>
      </c>
      <c r="AJ579" s="65">
        <f t="shared" si="283"/>
        <v>0</v>
      </c>
      <c r="AK579" s="74"/>
      <c r="AL579" s="41">
        <f t="shared" si="296"/>
        <v>0</v>
      </c>
      <c r="AM579" s="39">
        <f t="shared" si="297"/>
        <v>0</v>
      </c>
      <c r="AN579" s="40">
        <f t="shared" si="298"/>
        <v>0</v>
      </c>
      <c r="AO579" s="134">
        <f t="shared" si="299"/>
        <v>0</v>
      </c>
      <c r="AP579" s="17"/>
      <c r="AQ579" s="129"/>
      <c r="AR579" s="130">
        <f t="shared" si="284"/>
        <v>0</v>
      </c>
      <c r="AS579" s="134">
        <f t="shared" si="285"/>
        <v>0</v>
      </c>
      <c r="AT579" s="131">
        <f>+IF($I$7="SI",'INPUTS Y LISTAS'!$B$31,0)</f>
        <v>0</v>
      </c>
      <c r="AU579" s="132"/>
      <c r="AV579" s="130">
        <f t="shared" si="286"/>
        <v>0</v>
      </c>
      <c r="AW579" s="134">
        <f t="shared" si="287"/>
        <v>0</v>
      </c>
      <c r="AX579" s="131">
        <f>+IF($I$7="SI",'INPUTS Y LISTAS'!$B$32,0)</f>
        <v>0</v>
      </c>
      <c r="AY579" s="132"/>
      <c r="AZ579" s="130">
        <f t="shared" si="288"/>
        <v>0</v>
      </c>
      <c r="BA579" s="134">
        <f t="shared" si="289"/>
        <v>0</v>
      </c>
      <c r="BB579" s="131">
        <f>+IF($I$7="SI",'INPUTS Y LISTAS'!$B$33,0)</f>
        <v>0</v>
      </c>
      <c r="BC579" s="132"/>
      <c r="BD579" s="130">
        <f t="shared" si="290"/>
        <v>0</v>
      </c>
      <c r="BE579" s="134">
        <f t="shared" si="291"/>
        <v>0</v>
      </c>
      <c r="BF579" s="136">
        <f t="shared" si="292"/>
        <v>0</v>
      </c>
    </row>
    <row r="580" spans="3:58" ht="15.75" outlineLevel="2" x14ac:dyDescent="0.2">
      <c r="C580" s="14">
        <f t="shared" si="293"/>
        <v>566</v>
      </c>
      <c r="D580" s="73"/>
      <c r="E580" s="69"/>
      <c r="F580" s="70"/>
      <c r="G580" s="71"/>
      <c r="H580" s="71"/>
      <c r="I580" s="71"/>
      <c r="J580" s="71"/>
      <c r="K580" s="72"/>
      <c r="L580" s="86"/>
      <c r="M580" s="15" t="str">
        <f>IF(G580="","",IF(L580="SI",G580*(1+'INPUTS Y LISTAS'!$B$15),'Modelo Estadistico'!G580))</f>
        <v/>
      </c>
      <c r="N580" s="15" t="str">
        <f>IF(H580="","",IF(L580="SI",H580*(1+'INPUTS Y LISTAS'!$B$15),'Modelo Estadistico'!H580))</f>
        <v/>
      </c>
      <c r="O580" s="15" t="str">
        <f>IF(I580="","",IF(L580="SI",I580*(1+'INPUTS Y LISTAS'!$B$15),'Modelo Estadistico'!I580))</f>
        <v/>
      </c>
      <c r="P580" s="15" t="str">
        <f>IF(J580="","",IF(L580="SI",J580*(1+'INPUTS Y LISTAS'!$B$15),'Modelo Estadistico'!J580))</f>
        <v/>
      </c>
      <c r="Q580" s="72"/>
      <c r="R580" s="29" t="str">
        <f t="shared" si="268"/>
        <v/>
      </c>
      <c r="S580" s="15" t="str">
        <f t="shared" si="269"/>
        <v/>
      </c>
      <c r="T580" s="15" t="str">
        <f t="shared" si="294"/>
        <v/>
      </c>
      <c r="U580" s="30" t="str">
        <f t="shared" si="295"/>
        <v/>
      </c>
      <c r="V580" s="28" t="str">
        <f t="shared" si="270"/>
        <v/>
      </c>
      <c r="W580" s="16" t="str">
        <f t="shared" si="271"/>
        <v/>
      </c>
      <c r="X580" s="16" t="str">
        <f t="shared" si="272"/>
        <v/>
      </c>
      <c r="Y580" s="16" t="str">
        <f t="shared" si="273"/>
        <v/>
      </c>
      <c r="Z580" s="28" t="str">
        <f t="shared" si="274"/>
        <v/>
      </c>
      <c r="AA580" s="16" t="str">
        <f t="shared" si="275"/>
        <v/>
      </c>
      <c r="AB580" s="16" t="str">
        <f t="shared" si="276"/>
        <v/>
      </c>
      <c r="AC580" s="16" t="str">
        <f>IF(Y580="Incluir Cotización",#REF!,"")</f>
        <v/>
      </c>
      <c r="AD580" s="66" t="str">
        <f t="shared" si="277"/>
        <v/>
      </c>
      <c r="AE580" s="42" t="str">
        <f t="shared" si="278"/>
        <v/>
      </c>
      <c r="AF580" s="42" t="str">
        <f t="shared" si="279"/>
        <v/>
      </c>
      <c r="AG580" s="42" t="str">
        <f t="shared" si="280"/>
        <v/>
      </c>
      <c r="AH580" s="42" t="str">
        <f t="shared" si="281"/>
        <v/>
      </c>
      <c r="AI580" s="42" t="str">
        <f t="shared" si="282"/>
        <v/>
      </c>
      <c r="AJ580" s="65">
        <f t="shared" si="283"/>
        <v>0</v>
      </c>
      <c r="AK580" s="74"/>
      <c r="AL580" s="41">
        <f t="shared" si="296"/>
        <v>0</v>
      </c>
      <c r="AM580" s="39">
        <f t="shared" si="297"/>
        <v>0</v>
      </c>
      <c r="AN580" s="40">
        <f t="shared" si="298"/>
        <v>0</v>
      </c>
      <c r="AO580" s="134">
        <f t="shared" si="299"/>
        <v>0</v>
      </c>
      <c r="AP580" s="17"/>
      <c r="AQ580" s="129"/>
      <c r="AR580" s="130">
        <f t="shared" si="284"/>
        <v>0</v>
      </c>
      <c r="AS580" s="134">
        <f t="shared" si="285"/>
        <v>0</v>
      </c>
      <c r="AT580" s="131">
        <f>+IF($I$7="SI",'INPUTS Y LISTAS'!$B$31,0)</f>
        <v>0</v>
      </c>
      <c r="AU580" s="132"/>
      <c r="AV580" s="130">
        <f t="shared" si="286"/>
        <v>0</v>
      </c>
      <c r="AW580" s="134">
        <f t="shared" si="287"/>
        <v>0</v>
      </c>
      <c r="AX580" s="131">
        <f>+IF($I$7="SI",'INPUTS Y LISTAS'!$B$32,0)</f>
        <v>0</v>
      </c>
      <c r="AY580" s="132"/>
      <c r="AZ580" s="130">
        <f t="shared" si="288"/>
        <v>0</v>
      </c>
      <c r="BA580" s="134">
        <f t="shared" si="289"/>
        <v>0</v>
      </c>
      <c r="BB580" s="131">
        <f>+IF($I$7="SI",'INPUTS Y LISTAS'!$B$33,0)</f>
        <v>0</v>
      </c>
      <c r="BC580" s="132"/>
      <c r="BD580" s="130">
        <f t="shared" si="290"/>
        <v>0</v>
      </c>
      <c r="BE580" s="134">
        <f t="shared" si="291"/>
        <v>0</v>
      </c>
      <c r="BF580" s="136">
        <f t="shared" si="292"/>
        <v>0</v>
      </c>
    </row>
    <row r="581" spans="3:58" ht="15.75" outlineLevel="2" x14ac:dyDescent="0.2">
      <c r="C581" s="14">
        <f t="shared" si="293"/>
        <v>567</v>
      </c>
      <c r="D581" s="73"/>
      <c r="E581" s="69"/>
      <c r="F581" s="70"/>
      <c r="G581" s="71"/>
      <c r="H581" s="71"/>
      <c r="I581" s="71"/>
      <c r="J581" s="71"/>
      <c r="K581" s="72"/>
      <c r="L581" s="86"/>
      <c r="M581" s="15" t="str">
        <f>IF(G581="","",IF(L581="SI",G581*(1+'INPUTS Y LISTAS'!$B$15),'Modelo Estadistico'!G581))</f>
        <v/>
      </c>
      <c r="N581" s="15" t="str">
        <f>IF(H581="","",IF(L581="SI",H581*(1+'INPUTS Y LISTAS'!$B$15),'Modelo Estadistico'!H581))</f>
        <v/>
      </c>
      <c r="O581" s="15" t="str">
        <f>IF(I581="","",IF(L581="SI",I581*(1+'INPUTS Y LISTAS'!$B$15),'Modelo Estadistico'!I581))</f>
        <v/>
      </c>
      <c r="P581" s="15" t="str">
        <f>IF(J581="","",IF(L581="SI",J581*(1+'INPUTS Y LISTAS'!$B$15),'Modelo Estadistico'!J581))</f>
        <v/>
      </c>
      <c r="Q581" s="72"/>
      <c r="R581" s="29" t="str">
        <f t="shared" si="268"/>
        <v/>
      </c>
      <c r="S581" s="15" t="str">
        <f t="shared" si="269"/>
        <v/>
      </c>
      <c r="T581" s="15" t="str">
        <f t="shared" si="294"/>
        <v/>
      </c>
      <c r="U581" s="30" t="str">
        <f t="shared" si="295"/>
        <v/>
      </c>
      <c r="V581" s="28" t="str">
        <f t="shared" si="270"/>
        <v/>
      </c>
      <c r="W581" s="16" t="str">
        <f t="shared" si="271"/>
        <v/>
      </c>
      <c r="X581" s="16" t="str">
        <f t="shared" si="272"/>
        <v/>
      </c>
      <c r="Y581" s="16" t="str">
        <f t="shared" si="273"/>
        <v/>
      </c>
      <c r="Z581" s="28" t="str">
        <f t="shared" si="274"/>
        <v/>
      </c>
      <c r="AA581" s="16" t="str">
        <f t="shared" si="275"/>
        <v/>
      </c>
      <c r="AB581" s="16" t="str">
        <f t="shared" si="276"/>
        <v/>
      </c>
      <c r="AC581" s="16" t="str">
        <f>IF(Y581="Incluir Cotización",#REF!,"")</f>
        <v/>
      </c>
      <c r="AD581" s="66" t="str">
        <f t="shared" si="277"/>
        <v/>
      </c>
      <c r="AE581" s="42" t="str">
        <f t="shared" si="278"/>
        <v/>
      </c>
      <c r="AF581" s="42" t="str">
        <f t="shared" si="279"/>
        <v/>
      </c>
      <c r="AG581" s="42" t="str">
        <f t="shared" si="280"/>
        <v/>
      </c>
      <c r="AH581" s="42" t="str">
        <f t="shared" si="281"/>
        <v/>
      </c>
      <c r="AI581" s="42" t="str">
        <f t="shared" si="282"/>
        <v/>
      </c>
      <c r="AJ581" s="65">
        <f t="shared" si="283"/>
        <v>0</v>
      </c>
      <c r="AK581" s="74"/>
      <c r="AL581" s="41">
        <f t="shared" si="296"/>
        <v>0</v>
      </c>
      <c r="AM581" s="39">
        <f t="shared" si="297"/>
        <v>0</v>
      </c>
      <c r="AN581" s="40">
        <f t="shared" si="298"/>
        <v>0</v>
      </c>
      <c r="AO581" s="134">
        <f t="shared" si="299"/>
        <v>0</v>
      </c>
      <c r="AP581" s="17"/>
      <c r="AQ581" s="129"/>
      <c r="AR581" s="130">
        <f t="shared" si="284"/>
        <v>0</v>
      </c>
      <c r="AS581" s="134">
        <f t="shared" si="285"/>
        <v>0</v>
      </c>
      <c r="AT581" s="131">
        <f>+IF($I$7="SI",'INPUTS Y LISTAS'!$B$31,0)</f>
        <v>0</v>
      </c>
      <c r="AU581" s="132"/>
      <c r="AV581" s="130">
        <f t="shared" si="286"/>
        <v>0</v>
      </c>
      <c r="AW581" s="134">
        <f t="shared" si="287"/>
        <v>0</v>
      </c>
      <c r="AX581" s="131">
        <f>+IF($I$7="SI",'INPUTS Y LISTAS'!$B$32,0)</f>
        <v>0</v>
      </c>
      <c r="AY581" s="132"/>
      <c r="AZ581" s="130">
        <f t="shared" si="288"/>
        <v>0</v>
      </c>
      <c r="BA581" s="134">
        <f t="shared" si="289"/>
        <v>0</v>
      </c>
      <c r="BB581" s="131">
        <f>+IF($I$7="SI",'INPUTS Y LISTAS'!$B$33,0)</f>
        <v>0</v>
      </c>
      <c r="BC581" s="132"/>
      <c r="BD581" s="130">
        <f t="shared" si="290"/>
        <v>0</v>
      </c>
      <c r="BE581" s="134">
        <f t="shared" si="291"/>
        <v>0</v>
      </c>
      <c r="BF581" s="136">
        <f t="shared" si="292"/>
        <v>0</v>
      </c>
    </row>
    <row r="582" spans="3:58" ht="15.75" outlineLevel="2" x14ac:dyDescent="0.2">
      <c r="C582" s="14">
        <f t="shared" si="293"/>
        <v>568</v>
      </c>
      <c r="D582" s="73"/>
      <c r="E582" s="69"/>
      <c r="F582" s="70"/>
      <c r="G582" s="71"/>
      <c r="H582" s="71"/>
      <c r="I582" s="71"/>
      <c r="J582" s="71"/>
      <c r="K582" s="72"/>
      <c r="L582" s="86"/>
      <c r="M582" s="15" t="str">
        <f>IF(G582="","",IF(L582="SI",G582*(1+'INPUTS Y LISTAS'!$B$15),'Modelo Estadistico'!G582))</f>
        <v/>
      </c>
      <c r="N582" s="15" t="str">
        <f>IF(H582="","",IF(L582="SI",H582*(1+'INPUTS Y LISTAS'!$B$15),'Modelo Estadistico'!H582))</f>
        <v/>
      </c>
      <c r="O582" s="15" t="str">
        <f>IF(I582="","",IF(L582="SI",I582*(1+'INPUTS Y LISTAS'!$B$15),'Modelo Estadistico'!I582))</f>
        <v/>
      </c>
      <c r="P582" s="15" t="str">
        <f>IF(J582="","",IF(L582="SI",J582*(1+'INPUTS Y LISTAS'!$B$15),'Modelo Estadistico'!J582))</f>
        <v/>
      </c>
      <c r="Q582" s="72"/>
      <c r="R582" s="29" t="str">
        <f t="shared" si="268"/>
        <v/>
      </c>
      <c r="S582" s="15" t="str">
        <f t="shared" si="269"/>
        <v/>
      </c>
      <c r="T582" s="15" t="str">
        <f t="shared" si="294"/>
        <v/>
      </c>
      <c r="U582" s="30" t="str">
        <f t="shared" si="295"/>
        <v/>
      </c>
      <c r="V582" s="28" t="str">
        <f t="shared" si="270"/>
        <v/>
      </c>
      <c r="W582" s="16" t="str">
        <f t="shared" si="271"/>
        <v/>
      </c>
      <c r="X582" s="16" t="str">
        <f t="shared" si="272"/>
        <v/>
      </c>
      <c r="Y582" s="16" t="str">
        <f t="shared" si="273"/>
        <v/>
      </c>
      <c r="Z582" s="28" t="str">
        <f t="shared" si="274"/>
        <v/>
      </c>
      <c r="AA582" s="16" t="str">
        <f t="shared" si="275"/>
        <v/>
      </c>
      <c r="AB582" s="16" t="str">
        <f t="shared" si="276"/>
        <v/>
      </c>
      <c r="AC582" s="16" t="str">
        <f>IF(Y582="Incluir Cotización",#REF!,"")</f>
        <v/>
      </c>
      <c r="AD582" s="66" t="str">
        <f t="shared" si="277"/>
        <v/>
      </c>
      <c r="AE582" s="42" t="str">
        <f t="shared" si="278"/>
        <v/>
      </c>
      <c r="AF582" s="42" t="str">
        <f t="shared" si="279"/>
        <v/>
      </c>
      <c r="AG582" s="42" t="str">
        <f t="shared" si="280"/>
        <v/>
      </c>
      <c r="AH582" s="42" t="str">
        <f t="shared" si="281"/>
        <v/>
      </c>
      <c r="AI582" s="42" t="str">
        <f t="shared" si="282"/>
        <v/>
      </c>
      <c r="AJ582" s="65">
        <f t="shared" si="283"/>
        <v>0</v>
      </c>
      <c r="AK582" s="74"/>
      <c r="AL582" s="41">
        <f t="shared" si="296"/>
        <v>0</v>
      </c>
      <c r="AM582" s="39">
        <f t="shared" si="297"/>
        <v>0</v>
      </c>
      <c r="AN582" s="40">
        <f t="shared" si="298"/>
        <v>0</v>
      </c>
      <c r="AO582" s="134">
        <f t="shared" si="299"/>
        <v>0</v>
      </c>
      <c r="AP582" s="17"/>
      <c r="AQ582" s="129"/>
      <c r="AR582" s="130">
        <f t="shared" si="284"/>
        <v>0</v>
      </c>
      <c r="AS582" s="134">
        <f t="shared" si="285"/>
        <v>0</v>
      </c>
      <c r="AT582" s="131">
        <f>+IF($I$7="SI",'INPUTS Y LISTAS'!$B$31,0)</f>
        <v>0</v>
      </c>
      <c r="AU582" s="132"/>
      <c r="AV582" s="130">
        <f t="shared" si="286"/>
        <v>0</v>
      </c>
      <c r="AW582" s="134">
        <f t="shared" si="287"/>
        <v>0</v>
      </c>
      <c r="AX582" s="131">
        <f>+IF($I$7="SI",'INPUTS Y LISTAS'!$B$32,0)</f>
        <v>0</v>
      </c>
      <c r="AY582" s="132"/>
      <c r="AZ582" s="130">
        <f t="shared" si="288"/>
        <v>0</v>
      </c>
      <c r="BA582" s="134">
        <f t="shared" si="289"/>
        <v>0</v>
      </c>
      <c r="BB582" s="131">
        <f>+IF($I$7="SI",'INPUTS Y LISTAS'!$B$33,0)</f>
        <v>0</v>
      </c>
      <c r="BC582" s="132"/>
      <c r="BD582" s="130">
        <f t="shared" si="290"/>
        <v>0</v>
      </c>
      <c r="BE582" s="134">
        <f t="shared" si="291"/>
        <v>0</v>
      </c>
      <c r="BF582" s="136">
        <f t="shared" si="292"/>
        <v>0</v>
      </c>
    </row>
    <row r="583" spans="3:58" ht="15.75" outlineLevel="2" x14ac:dyDescent="0.2">
      <c r="C583" s="14">
        <f t="shared" si="293"/>
        <v>569</v>
      </c>
      <c r="D583" s="73"/>
      <c r="E583" s="69"/>
      <c r="F583" s="70"/>
      <c r="G583" s="71"/>
      <c r="H583" s="71"/>
      <c r="I583" s="71"/>
      <c r="J583" s="71"/>
      <c r="K583" s="72"/>
      <c r="L583" s="86"/>
      <c r="M583" s="15" t="str">
        <f>IF(G583="","",IF(L583="SI",G583*(1+'INPUTS Y LISTAS'!$B$15),'Modelo Estadistico'!G583))</f>
        <v/>
      </c>
      <c r="N583" s="15" t="str">
        <f>IF(H583="","",IF(L583="SI",H583*(1+'INPUTS Y LISTAS'!$B$15),'Modelo Estadistico'!H583))</f>
        <v/>
      </c>
      <c r="O583" s="15" t="str">
        <f>IF(I583="","",IF(L583="SI",I583*(1+'INPUTS Y LISTAS'!$B$15),'Modelo Estadistico'!I583))</f>
        <v/>
      </c>
      <c r="P583" s="15" t="str">
        <f>IF(J583="","",IF(L583="SI",J583*(1+'INPUTS Y LISTAS'!$B$15),'Modelo Estadistico'!J583))</f>
        <v/>
      </c>
      <c r="Q583" s="72"/>
      <c r="R583" s="29" t="str">
        <f t="shared" si="268"/>
        <v/>
      </c>
      <c r="S583" s="15" t="str">
        <f t="shared" si="269"/>
        <v/>
      </c>
      <c r="T583" s="15" t="str">
        <f t="shared" si="294"/>
        <v/>
      </c>
      <c r="U583" s="30" t="str">
        <f t="shared" si="295"/>
        <v/>
      </c>
      <c r="V583" s="28" t="str">
        <f t="shared" si="270"/>
        <v/>
      </c>
      <c r="W583" s="16" t="str">
        <f t="shared" si="271"/>
        <v/>
      </c>
      <c r="X583" s="16" t="str">
        <f t="shared" si="272"/>
        <v/>
      </c>
      <c r="Y583" s="16" t="str">
        <f t="shared" si="273"/>
        <v/>
      </c>
      <c r="Z583" s="28" t="str">
        <f t="shared" si="274"/>
        <v/>
      </c>
      <c r="AA583" s="16" t="str">
        <f t="shared" si="275"/>
        <v/>
      </c>
      <c r="AB583" s="16" t="str">
        <f t="shared" si="276"/>
        <v/>
      </c>
      <c r="AC583" s="16" t="str">
        <f>IF(Y583="Incluir Cotización",#REF!,"")</f>
        <v/>
      </c>
      <c r="AD583" s="66" t="str">
        <f t="shared" si="277"/>
        <v/>
      </c>
      <c r="AE583" s="42" t="str">
        <f t="shared" si="278"/>
        <v/>
      </c>
      <c r="AF583" s="42" t="str">
        <f t="shared" si="279"/>
        <v/>
      </c>
      <c r="AG583" s="42" t="str">
        <f t="shared" si="280"/>
        <v/>
      </c>
      <c r="AH583" s="42" t="str">
        <f t="shared" si="281"/>
        <v/>
      </c>
      <c r="AI583" s="42" t="str">
        <f t="shared" si="282"/>
        <v/>
      </c>
      <c r="AJ583" s="65">
        <f t="shared" si="283"/>
        <v>0</v>
      </c>
      <c r="AK583" s="74"/>
      <c r="AL583" s="41">
        <f t="shared" si="296"/>
        <v>0</v>
      </c>
      <c r="AM583" s="39">
        <f t="shared" si="297"/>
        <v>0</v>
      </c>
      <c r="AN583" s="40">
        <f t="shared" si="298"/>
        <v>0</v>
      </c>
      <c r="AO583" s="134">
        <f t="shared" si="299"/>
        <v>0</v>
      </c>
      <c r="AP583" s="17"/>
      <c r="AQ583" s="129"/>
      <c r="AR583" s="130">
        <f t="shared" si="284"/>
        <v>0</v>
      </c>
      <c r="AS583" s="134">
        <f t="shared" si="285"/>
        <v>0</v>
      </c>
      <c r="AT583" s="131">
        <f>+IF($I$7="SI",'INPUTS Y LISTAS'!$B$31,0)</f>
        <v>0</v>
      </c>
      <c r="AU583" s="132"/>
      <c r="AV583" s="130">
        <f t="shared" si="286"/>
        <v>0</v>
      </c>
      <c r="AW583" s="134">
        <f t="shared" si="287"/>
        <v>0</v>
      </c>
      <c r="AX583" s="131">
        <f>+IF($I$7="SI",'INPUTS Y LISTAS'!$B$32,0)</f>
        <v>0</v>
      </c>
      <c r="AY583" s="132"/>
      <c r="AZ583" s="130">
        <f t="shared" si="288"/>
        <v>0</v>
      </c>
      <c r="BA583" s="134">
        <f t="shared" si="289"/>
        <v>0</v>
      </c>
      <c r="BB583" s="131">
        <f>+IF($I$7="SI",'INPUTS Y LISTAS'!$B$33,0)</f>
        <v>0</v>
      </c>
      <c r="BC583" s="132"/>
      <c r="BD583" s="130">
        <f t="shared" si="290"/>
        <v>0</v>
      </c>
      <c r="BE583" s="134">
        <f t="shared" si="291"/>
        <v>0</v>
      </c>
      <c r="BF583" s="136">
        <f t="shared" si="292"/>
        <v>0</v>
      </c>
    </row>
    <row r="584" spans="3:58" ht="15.75" outlineLevel="2" x14ac:dyDescent="0.2">
      <c r="C584" s="14">
        <f t="shared" si="293"/>
        <v>570</v>
      </c>
      <c r="D584" s="73"/>
      <c r="E584" s="69"/>
      <c r="F584" s="70"/>
      <c r="G584" s="71"/>
      <c r="H584" s="71"/>
      <c r="I584" s="71"/>
      <c r="J584" s="71"/>
      <c r="K584" s="72"/>
      <c r="L584" s="86"/>
      <c r="M584" s="15" t="str">
        <f>IF(G584="","",IF(L584="SI",G584*(1+'INPUTS Y LISTAS'!$B$15),'Modelo Estadistico'!G584))</f>
        <v/>
      </c>
      <c r="N584" s="15" t="str">
        <f>IF(H584="","",IF(L584="SI",H584*(1+'INPUTS Y LISTAS'!$B$15),'Modelo Estadistico'!H584))</f>
        <v/>
      </c>
      <c r="O584" s="15" t="str">
        <f>IF(I584="","",IF(L584="SI",I584*(1+'INPUTS Y LISTAS'!$B$15),'Modelo Estadistico'!I584))</f>
        <v/>
      </c>
      <c r="P584" s="15" t="str">
        <f>IF(J584="","",IF(L584="SI",J584*(1+'INPUTS Y LISTAS'!$B$15),'Modelo Estadistico'!J584))</f>
        <v/>
      </c>
      <c r="Q584" s="72"/>
      <c r="R584" s="29" t="str">
        <f t="shared" si="268"/>
        <v/>
      </c>
      <c r="S584" s="15" t="str">
        <f t="shared" si="269"/>
        <v/>
      </c>
      <c r="T584" s="15" t="str">
        <f t="shared" si="294"/>
        <v/>
      </c>
      <c r="U584" s="30" t="str">
        <f t="shared" si="295"/>
        <v/>
      </c>
      <c r="V584" s="28" t="str">
        <f t="shared" si="270"/>
        <v/>
      </c>
      <c r="W584" s="16" t="str">
        <f t="shared" si="271"/>
        <v/>
      </c>
      <c r="X584" s="16" t="str">
        <f t="shared" si="272"/>
        <v/>
      </c>
      <c r="Y584" s="16" t="str">
        <f t="shared" si="273"/>
        <v/>
      </c>
      <c r="Z584" s="28" t="str">
        <f t="shared" si="274"/>
        <v/>
      </c>
      <c r="AA584" s="16" t="str">
        <f t="shared" si="275"/>
        <v/>
      </c>
      <c r="AB584" s="16" t="str">
        <f t="shared" si="276"/>
        <v/>
      </c>
      <c r="AC584" s="16" t="str">
        <f>IF(Y584="Incluir Cotización",#REF!,"")</f>
        <v/>
      </c>
      <c r="AD584" s="66" t="str">
        <f t="shared" si="277"/>
        <v/>
      </c>
      <c r="AE584" s="42" t="str">
        <f t="shared" si="278"/>
        <v/>
      </c>
      <c r="AF584" s="42" t="str">
        <f t="shared" si="279"/>
        <v/>
      </c>
      <c r="AG584" s="42" t="str">
        <f t="shared" si="280"/>
        <v/>
      </c>
      <c r="AH584" s="42" t="str">
        <f t="shared" si="281"/>
        <v/>
      </c>
      <c r="AI584" s="42" t="str">
        <f t="shared" si="282"/>
        <v/>
      </c>
      <c r="AJ584" s="65">
        <f t="shared" si="283"/>
        <v>0</v>
      </c>
      <c r="AK584" s="74"/>
      <c r="AL584" s="41">
        <f t="shared" si="296"/>
        <v>0</v>
      </c>
      <c r="AM584" s="39">
        <f t="shared" si="297"/>
        <v>0</v>
      </c>
      <c r="AN584" s="40">
        <f t="shared" si="298"/>
        <v>0</v>
      </c>
      <c r="AO584" s="134">
        <f t="shared" si="299"/>
        <v>0</v>
      </c>
      <c r="AP584" s="17"/>
      <c r="AQ584" s="129"/>
      <c r="AR584" s="130">
        <f t="shared" si="284"/>
        <v>0</v>
      </c>
      <c r="AS584" s="134">
        <f t="shared" si="285"/>
        <v>0</v>
      </c>
      <c r="AT584" s="131">
        <f>+IF($I$7="SI",'INPUTS Y LISTAS'!$B$31,0)</f>
        <v>0</v>
      </c>
      <c r="AU584" s="132"/>
      <c r="AV584" s="130">
        <f t="shared" si="286"/>
        <v>0</v>
      </c>
      <c r="AW584" s="134">
        <f t="shared" si="287"/>
        <v>0</v>
      </c>
      <c r="AX584" s="131">
        <f>+IF($I$7="SI",'INPUTS Y LISTAS'!$B$32,0)</f>
        <v>0</v>
      </c>
      <c r="AY584" s="132"/>
      <c r="AZ584" s="130">
        <f t="shared" si="288"/>
        <v>0</v>
      </c>
      <c r="BA584" s="134">
        <f t="shared" si="289"/>
        <v>0</v>
      </c>
      <c r="BB584" s="131">
        <f>+IF($I$7="SI",'INPUTS Y LISTAS'!$B$33,0)</f>
        <v>0</v>
      </c>
      <c r="BC584" s="132"/>
      <c r="BD584" s="130">
        <f t="shared" si="290"/>
        <v>0</v>
      </c>
      <c r="BE584" s="134">
        <f t="shared" si="291"/>
        <v>0</v>
      </c>
      <c r="BF584" s="136">
        <f t="shared" si="292"/>
        <v>0</v>
      </c>
    </row>
    <row r="585" spans="3:58" ht="15.75" outlineLevel="2" x14ac:dyDescent="0.2">
      <c r="C585" s="14">
        <f t="shared" si="293"/>
        <v>571</v>
      </c>
      <c r="D585" s="73"/>
      <c r="E585" s="69"/>
      <c r="F585" s="70"/>
      <c r="G585" s="71"/>
      <c r="H585" s="71"/>
      <c r="I585" s="71"/>
      <c r="J585" s="71"/>
      <c r="K585" s="72"/>
      <c r="L585" s="86"/>
      <c r="M585" s="15" t="str">
        <f>IF(G585="","",IF(L585="SI",G585*(1+'INPUTS Y LISTAS'!$B$15),'Modelo Estadistico'!G585))</f>
        <v/>
      </c>
      <c r="N585" s="15" t="str">
        <f>IF(H585="","",IF(L585="SI",H585*(1+'INPUTS Y LISTAS'!$B$15),'Modelo Estadistico'!H585))</f>
        <v/>
      </c>
      <c r="O585" s="15" t="str">
        <f>IF(I585="","",IF(L585="SI",I585*(1+'INPUTS Y LISTAS'!$B$15),'Modelo Estadistico'!I585))</f>
        <v/>
      </c>
      <c r="P585" s="15" t="str">
        <f>IF(J585="","",IF(L585="SI",J585*(1+'INPUTS Y LISTAS'!$B$15),'Modelo Estadistico'!J585))</f>
        <v/>
      </c>
      <c r="Q585" s="72"/>
      <c r="R585" s="29" t="str">
        <f t="shared" si="268"/>
        <v/>
      </c>
      <c r="S585" s="15" t="str">
        <f t="shared" si="269"/>
        <v/>
      </c>
      <c r="T585" s="15" t="str">
        <f t="shared" si="294"/>
        <v/>
      </c>
      <c r="U585" s="30" t="str">
        <f t="shared" si="295"/>
        <v/>
      </c>
      <c r="V585" s="28" t="str">
        <f t="shared" si="270"/>
        <v/>
      </c>
      <c r="W585" s="16" t="str">
        <f t="shared" si="271"/>
        <v/>
      </c>
      <c r="X585" s="16" t="str">
        <f t="shared" si="272"/>
        <v/>
      </c>
      <c r="Y585" s="16" t="str">
        <f t="shared" si="273"/>
        <v/>
      </c>
      <c r="Z585" s="28" t="str">
        <f t="shared" si="274"/>
        <v/>
      </c>
      <c r="AA585" s="16" t="str">
        <f t="shared" si="275"/>
        <v/>
      </c>
      <c r="AB585" s="16" t="str">
        <f t="shared" si="276"/>
        <v/>
      </c>
      <c r="AC585" s="16" t="str">
        <f>IF(Y585="Incluir Cotización",#REF!,"")</f>
        <v/>
      </c>
      <c r="AD585" s="66" t="str">
        <f t="shared" si="277"/>
        <v/>
      </c>
      <c r="AE585" s="42" t="str">
        <f t="shared" si="278"/>
        <v/>
      </c>
      <c r="AF585" s="42" t="str">
        <f t="shared" si="279"/>
        <v/>
      </c>
      <c r="AG585" s="42" t="str">
        <f t="shared" si="280"/>
        <v/>
      </c>
      <c r="AH585" s="42" t="str">
        <f t="shared" si="281"/>
        <v/>
      </c>
      <c r="AI585" s="42" t="str">
        <f t="shared" si="282"/>
        <v/>
      </c>
      <c r="AJ585" s="65">
        <f t="shared" si="283"/>
        <v>0</v>
      </c>
      <c r="AK585" s="74"/>
      <c r="AL585" s="41">
        <f t="shared" si="296"/>
        <v>0</v>
      </c>
      <c r="AM585" s="39">
        <f t="shared" si="297"/>
        <v>0</v>
      </c>
      <c r="AN585" s="40">
        <f t="shared" si="298"/>
        <v>0</v>
      </c>
      <c r="AO585" s="134">
        <f t="shared" si="299"/>
        <v>0</v>
      </c>
      <c r="AP585" s="17"/>
      <c r="AQ585" s="129"/>
      <c r="AR585" s="130">
        <f t="shared" si="284"/>
        <v>0</v>
      </c>
      <c r="AS585" s="134">
        <f t="shared" si="285"/>
        <v>0</v>
      </c>
      <c r="AT585" s="131">
        <f>+IF($I$7="SI",'INPUTS Y LISTAS'!$B$31,0)</f>
        <v>0</v>
      </c>
      <c r="AU585" s="132"/>
      <c r="AV585" s="130">
        <f t="shared" si="286"/>
        <v>0</v>
      </c>
      <c r="AW585" s="134">
        <f t="shared" si="287"/>
        <v>0</v>
      </c>
      <c r="AX585" s="131">
        <f>+IF($I$7="SI",'INPUTS Y LISTAS'!$B$32,0)</f>
        <v>0</v>
      </c>
      <c r="AY585" s="132"/>
      <c r="AZ585" s="130">
        <f t="shared" si="288"/>
        <v>0</v>
      </c>
      <c r="BA585" s="134">
        <f t="shared" si="289"/>
        <v>0</v>
      </c>
      <c r="BB585" s="131">
        <f>+IF($I$7="SI",'INPUTS Y LISTAS'!$B$33,0)</f>
        <v>0</v>
      </c>
      <c r="BC585" s="132"/>
      <c r="BD585" s="130">
        <f t="shared" si="290"/>
        <v>0</v>
      </c>
      <c r="BE585" s="134">
        <f t="shared" si="291"/>
        <v>0</v>
      </c>
      <c r="BF585" s="136">
        <f t="shared" si="292"/>
        <v>0</v>
      </c>
    </row>
    <row r="586" spans="3:58" ht="15.75" outlineLevel="2" x14ac:dyDescent="0.2">
      <c r="C586" s="14">
        <f t="shared" si="293"/>
        <v>572</v>
      </c>
      <c r="D586" s="73"/>
      <c r="E586" s="69"/>
      <c r="F586" s="70"/>
      <c r="G586" s="71"/>
      <c r="H586" s="71"/>
      <c r="I586" s="71"/>
      <c r="J586" s="71"/>
      <c r="K586" s="72"/>
      <c r="L586" s="86"/>
      <c r="M586" s="15" t="str">
        <f>IF(G586="","",IF(L586="SI",G586*(1+'INPUTS Y LISTAS'!$B$15),'Modelo Estadistico'!G586))</f>
        <v/>
      </c>
      <c r="N586" s="15" t="str">
        <f>IF(H586="","",IF(L586="SI",H586*(1+'INPUTS Y LISTAS'!$B$15),'Modelo Estadistico'!H586))</f>
        <v/>
      </c>
      <c r="O586" s="15" t="str">
        <f>IF(I586="","",IF(L586="SI",I586*(1+'INPUTS Y LISTAS'!$B$15),'Modelo Estadistico'!I586))</f>
        <v/>
      </c>
      <c r="P586" s="15" t="str">
        <f>IF(J586="","",IF(L586="SI",J586*(1+'INPUTS Y LISTAS'!$B$15),'Modelo Estadistico'!J586))</f>
        <v/>
      </c>
      <c r="Q586" s="72"/>
      <c r="R586" s="29" t="str">
        <f t="shared" si="268"/>
        <v/>
      </c>
      <c r="S586" s="15" t="str">
        <f t="shared" si="269"/>
        <v/>
      </c>
      <c r="T586" s="15" t="str">
        <f t="shared" si="294"/>
        <v/>
      </c>
      <c r="U586" s="30" t="str">
        <f t="shared" si="295"/>
        <v/>
      </c>
      <c r="V586" s="28" t="str">
        <f t="shared" si="270"/>
        <v/>
      </c>
      <c r="W586" s="16" t="str">
        <f t="shared" si="271"/>
        <v/>
      </c>
      <c r="X586" s="16" t="str">
        <f t="shared" si="272"/>
        <v/>
      </c>
      <c r="Y586" s="16" t="str">
        <f t="shared" si="273"/>
        <v/>
      </c>
      <c r="Z586" s="28" t="str">
        <f t="shared" si="274"/>
        <v/>
      </c>
      <c r="AA586" s="16" t="str">
        <f t="shared" si="275"/>
        <v/>
      </c>
      <c r="AB586" s="16" t="str">
        <f t="shared" si="276"/>
        <v/>
      </c>
      <c r="AC586" s="16" t="str">
        <f>IF(Y586="Incluir Cotización",#REF!,"")</f>
        <v/>
      </c>
      <c r="AD586" s="66" t="str">
        <f t="shared" si="277"/>
        <v/>
      </c>
      <c r="AE586" s="42" t="str">
        <f t="shared" si="278"/>
        <v/>
      </c>
      <c r="AF586" s="42" t="str">
        <f t="shared" si="279"/>
        <v/>
      </c>
      <c r="AG586" s="42" t="str">
        <f t="shared" si="280"/>
        <v/>
      </c>
      <c r="AH586" s="42" t="str">
        <f t="shared" si="281"/>
        <v/>
      </c>
      <c r="AI586" s="42" t="str">
        <f t="shared" si="282"/>
        <v/>
      </c>
      <c r="AJ586" s="65">
        <f t="shared" si="283"/>
        <v>0</v>
      </c>
      <c r="AK586" s="74"/>
      <c r="AL586" s="41">
        <f t="shared" si="296"/>
        <v>0</v>
      </c>
      <c r="AM586" s="39">
        <f t="shared" si="297"/>
        <v>0</v>
      </c>
      <c r="AN586" s="40">
        <f t="shared" si="298"/>
        <v>0</v>
      </c>
      <c r="AO586" s="134">
        <f t="shared" si="299"/>
        <v>0</v>
      </c>
      <c r="AP586" s="17"/>
      <c r="AQ586" s="129"/>
      <c r="AR586" s="130">
        <f t="shared" si="284"/>
        <v>0</v>
      </c>
      <c r="AS586" s="134">
        <f t="shared" si="285"/>
        <v>0</v>
      </c>
      <c r="AT586" s="131">
        <f>+IF($I$7="SI",'INPUTS Y LISTAS'!$B$31,0)</f>
        <v>0</v>
      </c>
      <c r="AU586" s="132"/>
      <c r="AV586" s="130">
        <f t="shared" si="286"/>
        <v>0</v>
      </c>
      <c r="AW586" s="134">
        <f t="shared" si="287"/>
        <v>0</v>
      </c>
      <c r="AX586" s="131">
        <f>+IF($I$7="SI",'INPUTS Y LISTAS'!$B$32,0)</f>
        <v>0</v>
      </c>
      <c r="AY586" s="132"/>
      <c r="AZ586" s="130">
        <f t="shared" si="288"/>
        <v>0</v>
      </c>
      <c r="BA586" s="134">
        <f t="shared" si="289"/>
        <v>0</v>
      </c>
      <c r="BB586" s="131">
        <f>+IF($I$7="SI",'INPUTS Y LISTAS'!$B$33,0)</f>
        <v>0</v>
      </c>
      <c r="BC586" s="132"/>
      <c r="BD586" s="130">
        <f t="shared" si="290"/>
        <v>0</v>
      </c>
      <c r="BE586" s="134">
        <f t="shared" si="291"/>
        <v>0</v>
      </c>
      <c r="BF586" s="136">
        <f t="shared" si="292"/>
        <v>0</v>
      </c>
    </row>
    <row r="587" spans="3:58" ht="15.75" outlineLevel="2" x14ac:dyDescent="0.2">
      <c r="C587" s="14">
        <f t="shared" si="293"/>
        <v>573</v>
      </c>
      <c r="D587" s="73"/>
      <c r="E587" s="69"/>
      <c r="F587" s="70"/>
      <c r="G587" s="71"/>
      <c r="H587" s="71"/>
      <c r="I587" s="71"/>
      <c r="J587" s="71"/>
      <c r="K587" s="72"/>
      <c r="L587" s="86"/>
      <c r="M587" s="15" t="str">
        <f>IF(G587="","",IF(L587="SI",G587*(1+'INPUTS Y LISTAS'!$B$15),'Modelo Estadistico'!G587))</f>
        <v/>
      </c>
      <c r="N587" s="15" t="str">
        <f>IF(H587="","",IF(L587="SI",H587*(1+'INPUTS Y LISTAS'!$B$15),'Modelo Estadistico'!H587))</f>
        <v/>
      </c>
      <c r="O587" s="15" t="str">
        <f>IF(I587="","",IF(L587="SI",I587*(1+'INPUTS Y LISTAS'!$B$15),'Modelo Estadistico'!I587))</f>
        <v/>
      </c>
      <c r="P587" s="15" t="str">
        <f>IF(J587="","",IF(L587="SI",J587*(1+'INPUTS Y LISTAS'!$B$15),'Modelo Estadistico'!J587))</f>
        <v/>
      </c>
      <c r="Q587" s="72"/>
      <c r="R587" s="29" t="str">
        <f t="shared" si="268"/>
        <v/>
      </c>
      <c r="S587" s="15" t="str">
        <f t="shared" si="269"/>
        <v/>
      </c>
      <c r="T587" s="15" t="str">
        <f t="shared" si="294"/>
        <v/>
      </c>
      <c r="U587" s="30" t="str">
        <f t="shared" si="295"/>
        <v/>
      </c>
      <c r="V587" s="28" t="str">
        <f t="shared" si="270"/>
        <v/>
      </c>
      <c r="W587" s="16" t="str">
        <f t="shared" si="271"/>
        <v/>
      </c>
      <c r="X587" s="16" t="str">
        <f t="shared" si="272"/>
        <v/>
      </c>
      <c r="Y587" s="16" t="str">
        <f t="shared" si="273"/>
        <v/>
      </c>
      <c r="Z587" s="28" t="str">
        <f t="shared" si="274"/>
        <v/>
      </c>
      <c r="AA587" s="16" t="str">
        <f t="shared" si="275"/>
        <v/>
      </c>
      <c r="AB587" s="16" t="str">
        <f t="shared" si="276"/>
        <v/>
      </c>
      <c r="AC587" s="16" t="str">
        <f>IF(Y587="Incluir Cotización",#REF!,"")</f>
        <v/>
      </c>
      <c r="AD587" s="66" t="str">
        <f t="shared" si="277"/>
        <v/>
      </c>
      <c r="AE587" s="42" t="str">
        <f t="shared" si="278"/>
        <v/>
      </c>
      <c r="AF587" s="42" t="str">
        <f t="shared" si="279"/>
        <v/>
      </c>
      <c r="AG587" s="42" t="str">
        <f t="shared" si="280"/>
        <v/>
      </c>
      <c r="AH587" s="42" t="str">
        <f t="shared" si="281"/>
        <v/>
      </c>
      <c r="AI587" s="42" t="str">
        <f t="shared" si="282"/>
        <v/>
      </c>
      <c r="AJ587" s="65">
        <f t="shared" si="283"/>
        <v>0</v>
      </c>
      <c r="AK587" s="74"/>
      <c r="AL587" s="41">
        <f t="shared" si="296"/>
        <v>0</v>
      </c>
      <c r="AM587" s="39">
        <f t="shared" si="297"/>
        <v>0</v>
      </c>
      <c r="AN587" s="40">
        <f t="shared" si="298"/>
        <v>0</v>
      </c>
      <c r="AO587" s="134">
        <f t="shared" si="299"/>
        <v>0</v>
      </c>
      <c r="AP587" s="17"/>
      <c r="AQ587" s="129"/>
      <c r="AR587" s="130">
        <f t="shared" si="284"/>
        <v>0</v>
      </c>
      <c r="AS587" s="134">
        <f t="shared" si="285"/>
        <v>0</v>
      </c>
      <c r="AT587" s="131">
        <f>+IF($I$7="SI",'INPUTS Y LISTAS'!$B$31,0)</f>
        <v>0</v>
      </c>
      <c r="AU587" s="132"/>
      <c r="AV587" s="130">
        <f t="shared" si="286"/>
        <v>0</v>
      </c>
      <c r="AW587" s="134">
        <f t="shared" si="287"/>
        <v>0</v>
      </c>
      <c r="AX587" s="131">
        <f>+IF($I$7="SI",'INPUTS Y LISTAS'!$B$32,0)</f>
        <v>0</v>
      </c>
      <c r="AY587" s="132"/>
      <c r="AZ587" s="130">
        <f t="shared" si="288"/>
        <v>0</v>
      </c>
      <c r="BA587" s="134">
        <f t="shared" si="289"/>
        <v>0</v>
      </c>
      <c r="BB587" s="131">
        <f>+IF($I$7="SI",'INPUTS Y LISTAS'!$B$33,0)</f>
        <v>0</v>
      </c>
      <c r="BC587" s="132"/>
      <c r="BD587" s="130">
        <f t="shared" si="290"/>
        <v>0</v>
      </c>
      <c r="BE587" s="134">
        <f t="shared" si="291"/>
        <v>0</v>
      </c>
      <c r="BF587" s="136">
        <f t="shared" si="292"/>
        <v>0</v>
      </c>
    </row>
    <row r="588" spans="3:58" ht="15.75" outlineLevel="2" x14ac:dyDescent="0.2">
      <c r="C588" s="14">
        <f t="shared" si="293"/>
        <v>574</v>
      </c>
      <c r="D588" s="73"/>
      <c r="E588" s="69"/>
      <c r="F588" s="70"/>
      <c r="G588" s="71"/>
      <c r="H588" s="71"/>
      <c r="I588" s="71"/>
      <c r="J588" s="71"/>
      <c r="K588" s="72"/>
      <c r="L588" s="86"/>
      <c r="M588" s="15" t="str">
        <f>IF(G588="","",IF(L588="SI",G588*(1+'INPUTS Y LISTAS'!$B$15),'Modelo Estadistico'!G588))</f>
        <v/>
      </c>
      <c r="N588" s="15" t="str">
        <f>IF(H588="","",IF(L588="SI",H588*(1+'INPUTS Y LISTAS'!$B$15),'Modelo Estadistico'!H588))</f>
        <v/>
      </c>
      <c r="O588" s="15" t="str">
        <f>IF(I588="","",IF(L588="SI",I588*(1+'INPUTS Y LISTAS'!$B$15),'Modelo Estadistico'!I588))</f>
        <v/>
      </c>
      <c r="P588" s="15" t="str">
        <f>IF(J588="","",IF(L588="SI",J588*(1+'INPUTS Y LISTAS'!$B$15),'Modelo Estadistico'!J588))</f>
        <v/>
      </c>
      <c r="Q588" s="72"/>
      <c r="R588" s="29" t="str">
        <f t="shared" si="268"/>
        <v/>
      </c>
      <c r="S588" s="15" t="str">
        <f t="shared" si="269"/>
        <v/>
      </c>
      <c r="T588" s="15" t="str">
        <f t="shared" si="294"/>
        <v/>
      </c>
      <c r="U588" s="30" t="str">
        <f t="shared" si="295"/>
        <v/>
      </c>
      <c r="V588" s="28" t="str">
        <f t="shared" si="270"/>
        <v/>
      </c>
      <c r="W588" s="16" t="str">
        <f t="shared" si="271"/>
        <v/>
      </c>
      <c r="X588" s="16" t="str">
        <f t="shared" si="272"/>
        <v/>
      </c>
      <c r="Y588" s="16" t="str">
        <f t="shared" si="273"/>
        <v/>
      </c>
      <c r="Z588" s="28" t="str">
        <f t="shared" si="274"/>
        <v/>
      </c>
      <c r="AA588" s="16" t="str">
        <f t="shared" si="275"/>
        <v/>
      </c>
      <c r="AB588" s="16" t="str">
        <f t="shared" si="276"/>
        <v/>
      </c>
      <c r="AC588" s="16" t="str">
        <f>IF(Y588="Incluir Cotización",#REF!,"")</f>
        <v/>
      </c>
      <c r="AD588" s="66" t="str">
        <f t="shared" si="277"/>
        <v/>
      </c>
      <c r="AE588" s="42" t="str">
        <f t="shared" si="278"/>
        <v/>
      </c>
      <c r="AF588" s="42" t="str">
        <f t="shared" si="279"/>
        <v/>
      </c>
      <c r="AG588" s="42" t="str">
        <f t="shared" si="280"/>
        <v/>
      </c>
      <c r="AH588" s="42" t="str">
        <f t="shared" si="281"/>
        <v/>
      </c>
      <c r="AI588" s="42" t="str">
        <f t="shared" si="282"/>
        <v/>
      </c>
      <c r="AJ588" s="65">
        <f t="shared" si="283"/>
        <v>0</v>
      </c>
      <c r="AK588" s="74"/>
      <c r="AL588" s="41">
        <f t="shared" si="296"/>
        <v>0</v>
      </c>
      <c r="AM588" s="39">
        <f t="shared" si="297"/>
        <v>0</v>
      </c>
      <c r="AN588" s="40">
        <f t="shared" si="298"/>
        <v>0</v>
      </c>
      <c r="AO588" s="134">
        <f t="shared" si="299"/>
        <v>0</v>
      </c>
      <c r="AP588" s="17"/>
      <c r="AQ588" s="129"/>
      <c r="AR588" s="130">
        <f t="shared" si="284"/>
        <v>0</v>
      </c>
      <c r="AS588" s="134">
        <f t="shared" si="285"/>
        <v>0</v>
      </c>
      <c r="AT588" s="131">
        <f>+IF($I$7="SI",'INPUTS Y LISTAS'!$B$31,0)</f>
        <v>0</v>
      </c>
      <c r="AU588" s="132"/>
      <c r="AV588" s="130">
        <f t="shared" si="286"/>
        <v>0</v>
      </c>
      <c r="AW588" s="134">
        <f t="shared" si="287"/>
        <v>0</v>
      </c>
      <c r="AX588" s="131">
        <f>+IF($I$7="SI",'INPUTS Y LISTAS'!$B$32,0)</f>
        <v>0</v>
      </c>
      <c r="AY588" s="132"/>
      <c r="AZ588" s="130">
        <f t="shared" si="288"/>
        <v>0</v>
      </c>
      <c r="BA588" s="134">
        <f t="shared" si="289"/>
        <v>0</v>
      </c>
      <c r="BB588" s="131">
        <f>+IF($I$7="SI",'INPUTS Y LISTAS'!$B$33,0)</f>
        <v>0</v>
      </c>
      <c r="BC588" s="132"/>
      <c r="BD588" s="130">
        <f t="shared" si="290"/>
        <v>0</v>
      </c>
      <c r="BE588" s="134">
        <f t="shared" si="291"/>
        <v>0</v>
      </c>
      <c r="BF588" s="136">
        <f t="shared" si="292"/>
        <v>0</v>
      </c>
    </row>
    <row r="589" spans="3:58" ht="15.75" outlineLevel="2" x14ac:dyDescent="0.2">
      <c r="C589" s="14">
        <f t="shared" si="293"/>
        <v>575</v>
      </c>
      <c r="D589" s="73"/>
      <c r="E589" s="69"/>
      <c r="F589" s="70"/>
      <c r="G589" s="71"/>
      <c r="H589" s="71"/>
      <c r="I589" s="71"/>
      <c r="J589" s="71"/>
      <c r="K589" s="72"/>
      <c r="L589" s="86"/>
      <c r="M589" s="15" t="str">
        <f>IF(G589="","",IF(L589="SI",G589*(1+'INPUTS Y LISTAS'!$B$15),'Modelo Estadistico'!G589))</f>
        <v/>
      </c>
      <c r="N589" s="15" t="str">
        <f>IF(H589="","",IF(L589="SI",H589*(1+'INPUTS Y LISTAS'!$B$15),'Modelo Estadistico'!H589))</f>
        <v/>
      </c>
      <c r="O589" s="15" t="str">
        <f>IF(I589="","",IF(L589="SI",I589*(1+'INPUTS Y LISTAS'!$B$15),'Modelo Estadistico'!I589))</f>
        <v/>
      </c>
      <c r="P589" s="15" t="str">
        <f>IF(J589="","",IF(L589="SI",J589*(1+'INPUTS Y LISTAS'!$B$15),'Modelo Estadistico'!J589))</f>
        <v/>
      </c>
      <c r="Q589" s="72"/>
      <c r="R589" s="29" t="str">
        <f t="shared" si="268"/>
        <v/>
      </c>
      <c r="S589" s="15" t="str">
        <f t="shared" si="269"/>
        <v/>
      </c>
      <c r="T589" s="15" t="str">
        <f t="shared" si="294"/>
        <v/>
      </c>
      <c r="U589" s="30" t="str">
        <f t="shared" si="295"/>
        <v/>
      </c>
      <c r="V589" s="28" t="str">
        <f t="shared" si="270"/>
        <v/>
      </c>
      <c r="W589" s="16" t="str">
        <f t="shared" si="271"/>
        <v/>
      </c>
      <c r="X589" s="16" t="str">
        <f t="shared" si="272"/>
        <v/>
      </c>
      <c r="Y589" s="16" t="str">
        <f t="shared" si="273"/>
        <v/>
      </c>
      <c r="Z589" s="28" t="str">
        <f t="shared" si="274"/>
        <v/>
      </c>
      <c r="AA589" s="16" t="str">
        <f t="shared" si="275"/>
        <v/>
      </c>
      <c r="AB589" s="16" t="str">
        <f t="shared" si="276"/>
        <v/>
      </c>
      <c r="AC589" s="16" t="str">
        <f>IF(Y589="Incluir Cotización",#REF!,"")</f>
        <v/>
      </c>
      <c r="AD589" s="66" t="str">
        <f t="shared" si="277"/>
        <v/>
      </c>
      <c r="AE589" s="42" t="str">
        <f t="shared" si="278"/>
        <v/>
      </c>
      <c r="AF589" s="42" t="str">
        <f t="shared" si="279"/>
        <v/>
      </c>
      <c r="AG589" s="42" t="str">
        <f t="shared" si="280"/>
        <v/>
      </c>
      <c r="AH589" s="42" t="str">
        <f t="shared" si="281"/>
        <v/>
      </c>
      <c r="AI589" s="42" t="str">
        <f t="shared" si="282"/>
        <v/>
      </c>
      <c r="AJ589" s="65">
        <f t="shared" si="283"/>
        <v>0</v>
      </c>
      <c r="AK589" s="74"/>
      <c r="AL589" s="41">
        <f t="shared" si="296"/>
        <v>0</v>
      </c>
      <c r="AM589" s="39">
        <f t="shared" si="297"/>
        <v>0</v>
      </c>
      <c r="AN589" s="40">
        <f t="shared" si="298"/>
        <v>0</v>
      </c>
      <c r="AO589" s="134">
        <f t="shared" si="299"/>
        <v>0</v>
      </c>
      <c r="AP589" s="17"/>
      <c r="AQ589" s="129"/>
      <c r="AR589" s="130">
        <f t="shared" si="284"/>
        <v>0</v>
      </c>
      <c r="AS589" s="134">
        <f t="shared" si="285"/>
        <v>0</v>
      </c>
      <c r="AT589" s="131">
        <f>+IF($I$7="SI",'INPUTS Y LISTAS'!$B$31,0)</f>
        <v>0</v>
      </c>
      <c r="AU589" s="132"/>
      <c r="AV589" s="130">
        <f t="shared" si="286"/>
        <v>0</v>
      </c>
      <c r="AW589" s="134">
        <f t="shared" si="287"/>
        <v>0</v>
      </c>
      <c r="AX589" s="131">
        <f>+IF($I$7="SI",'INPUTS Y LISTAS'!$B$32,0)</f>
        <v>0</v>
      </c>
      <c r="AY589" s="132"/>
      <c r="AZ589" s="130">
        <f t="shared" si="288"/>
        <v>0</v>
      </c>
      <c r="BA589" s="134">
        <f t="shared" si="289"/>
        <v>0</v>
      </c>
      <c r="BB589" s="131">
        <f>+IF($I$7="SI",'INPUTS Y LISTAS'!$B$33,0)</f>
        <v>0</v>
      </c>
      <c r="BC589" s="132"/>
      <c r="BD589" s="130">
        <f t="shared" si="290"/>
        <v>0</v>
      </c>
      <c r="BE589" s="134">
        <f t="shared" si="291"/>
        <v>0</v>
      </c>
      <c r="BF589" s="136">
        <f t="shared" si="292"/>
        <v>0</v>
      </c>
    </row>
    <row r="590" spans="3:58" ht="15.75" outlineLevel="2" x14ac:dyDescent="0.2">
      <c r="C590" s="14">
        <f t="shared" si="293"/>
        <v>576</v>
      </c>
      <c r="D590" s="73"/>
      <c r="E590" s="69"/>
      <c r="F590" s="70"/>
      <c r="G590" s="71"/>
      <c r="H590" s="71"/>
      <c r="I590" s="71"/>
      <c r="J590" s="71"/>
      <c r="K590" s="72"/>
      <c r="L590" s="86"/>
      <c r="M590" s="15" t="str">
        <f>IF(G590="","",IF(L590="SI",G590*(1+'INPUTS Y LISTAS'!$B$15),'Modelo Estadistico'!G590))</f>
        <v/>
      </c>
      <c r="N590" s="15" t="str">
        <f>IF(H590="","",IF(L590="SI",H590*(1+'INPUTS Y LISTAS'!$B$15),'Modelo Estadistico'!H590))</f>
        <v/>
      </c>
      <c r="O590" s="15" t="str">
        <f>IF(I590="","",IF(L590="SI",I590*(1+'INPUTS Y LISTAS'!$B$15),'Modelo Estadistico'!I590))</f>
        <v/>
      </c>
      <c r="P590" s="15" t="str">
        <f>IF(J590="","",IF(L590="SI",J590*(1+'INPUTS Y LISTAS'!$B$15),'Modelo Estadistico'!J590))</f>
        <v/>
      </c>
      <c r="Q590" s="72"/>
      <c r="R590" s="29" t="str">
        <f t="shared" si="268"/>
        <v/>
      </c>
      <c r="S590" s="15" t="str">
        <f t="shared" si="269"/>
        <v/>
      </c>
      <c r="T590" s="15" t="str">
        <f t="shared" si="294"/>
        <v/>
      </c>
      <c r="U590" s="30" t="str">
        <f t="shared" si="295"/>
        <v/>
      </c>
      <c r="V590" s="28" t="str">
        <f t="shared" si="270"/>
        <v/>
      </c>
      <c r="W590" s="16" t="str">
        <f t="shared" si="271"/>
        <v/>
      </c>
      <c r="X590" s="16" t="str">
        <f t="shared" si="272"/>
        <v/>
      </c>
      <c r="Y590" s="16" t="str">
        <f t="shared" si="273"/>
        <v/>
      </c>
      <c r="Z590" s="28" t="str">
        <f t="shared" si="274"/>
        <v/>
      </c>
      <c r="AA590" s="16" t="str">
        <f t="shared" si="275"/>
        <v/>
      </c>
      <c r="AB590" s="16" t="str">
        <f t="shared" si="276"/>
        <v/>
      </c>
      <c r="AC590" s="16" t="str">
        <f>IF(Y590="Incluir Cotización",#REF!,"")</f>
        <v/>
      </c>
      <c r="AD590" s="66" t="str">
        <f t="shared" si="277"/>
        <v/>
      </c>
      <c r="AE590" s="42" t="str">
        <f t="shared" si="278"/>
        <v/>
      </c>
      <c r="AF590" s="42" t="str">
        <f t="shared" si="279"/>
        <v/>
      </c>
      <c r="AG590" s="42" t="str">
        <f t="shared" si="280"/>
        <v/>
      </c>
      <c r="AH590" s="42" t="str">
        <f t="shared" si="281"/>
        <v/>
      </c>
      <c r="AI590" s="42" t="str">
        <f t="shared" si="282"/>
        <v/>
      </c>
      <c r="AJ590" s="65">
        <f t="shared" si="283"/>
        <v>0</v>
      </c>
      <c r="AK590" s="74"/>
      <c r="AL590" s="41">
        <f t="shared" si="296"/>
        <v>0</v>
      </c>
      <c r="AM590" s="39">
        <f t="shared" si="297"/>
        <v>0</v>
      </c>
      <c r="AN590" s="40">
        <f t="shared" si="298"/>
        <v>0</v>
      </c>
      <c r="AO590" s="134">
        <f t="shared" si="299"/>
        <v>0</v>
      </c>
      <c r="AP590" s="17"/>
      <c r="AQ590" s="129"/>
      <c r="AR590" s="130">
        <f t="shared" si="284"/>
        <v>0</v>
      </c>
      <c r="AS590" s="134">
        <f t="shared" si="285"/>
        <v>0</v>
      </c>
      <c r="AT590" s="131">
        <f>+IF($I$7="SI",'INPUTS Y LISTAS'!$B$31,0)</f>
        <v>0</v>
      </c>
      <c r="AU590" s="132"/>
      <c r="AV590" s="130">
        <f t="shared" si="286"/>
        <v>0</v>
      </c>
      <c r="AW590" s="134">
        <f t="shared" si="287"/>
        <v>0</v>
      </c>
      <c r="AX590" s="131">
        <f>+IF($I$7="SI",'INPUTS Y LISTAS'!$B$32,0)</f>
        <v>0</v>
      </c>
      <c r="AY590" s="132"/>
      <c r="AZ590" s="130">
        <f t="shared" si="288"/>
        <v>0</v>
      </c>
      <c r="BA590" s="134">
        <f t="shared" si="289"/>
        <v>0</v>
      </c>
      <c r="BB590" s="131">
        <f>+IF($I$7="SI",'INPUTS Y LISTAS'!$B$33,0)</f>
        <v>0</v>
      </c>
      <c r="BC590" s="132"/>
      <c r="BD590" s="130">
        <f t="shared" si="290"/>
        <v>0</v>
      </c>
      <c r="BE590" s="134">
        <f t="shared" si="291"/>
        <v>0</v>
      </c>
      <c r="BF590" s="136">
        <f t="shared" si="292"/>
        <v>0</v>
      </c>
    </row>
    <row r="591" spans="3:58" ht="15.75" outlineLevel="2" x14ac:dyDescent="0.2">
      <c r="C591" s="14">
        <f t="shared" si="293"/>
        <v>577</v>
      </c>
      <c r="D591" s="73"/>
      <c r="E591" s="69"/>
      <c r="F591" s="70"/>
      <c r="G591" s="71"/>
      <c r="H591" s="71"/>
      <c r="I591" s="71"/>
      <c r="J591" s="71"/>
      <c r="K591" s="72"/>
      <c r="L591" s="86"/>
      <c r="M591" s="15" t="str">
        <f>IF(G591="","",IF(L591="SI",G591*(1+'INPUTS Y LISTAS'!$B$15),'Modelo Estadistico'!G591))</f>
        <v/>
      </c>
      <c r="N591" s="15" t="str">
        <f>IF(H591="","",IF(L591="SI",H591*(1+'INPUTS Y LISTAS'!$B$15),'Modelo Estadistico'!H591))</f>
        <v/>
      </c>
      <c r="O591" s="15" t="str">
        <f>IF(I591="","",IF(L591="SI",I591*(1+'INPUTS Y LISTAS'!$B$15),'Modelo Estadistico'!I591))</f>
        <v/>
      </c>
      <c r="P591" s="15" t="str">
        <f>IF(J591="","",IF(L591="SI",J591*(1+'INPUTS Y LISTAS'!$B$15),'Modelo Estadistico'!J591))</f>
        <v/>
      </c>
      <c r="Q591" s="72"/>
      <c r="R591" s="29" t="str">
        <f t="shared" ref="R591:R654" si="300">IFERROR(AVERAGE(M591:P591),"")</f>
        <v/>
      </c>
      <c r="S591" s="15" t="str">
        <f t="shared" ref="S591:S654" si="301">IFERROR(STDEV(M591:P591),"")</f>
        <v/>
      </c>
      <c r="T591" s="15" t="str">
        <f t="shared" si="294"/>
        <v/>
      </c>
      <c r="U591" s="30" t="str">
        <f t="shared" si="295"/>
        <v/>
      </c>
      <c r="V591" s="28" t="str">
        <f t="shared" ref="V591:V654" si="302">IF(M591="","",IF(COUNT($M591:$P591)=1,"Incluir Cotización",IF(OR(M591&lt;$T591,M591&gt;$U591),"Excluir Cotización","Incluir Cotización")))</f>
        <v/>
      </c>
      <c r="W591" s="16" t="str">
        <f t="shared" ref="W591:W654" si="303">IF(N591="","",IF(COUNT($M591:$P591)=1,"Incluir Cotización",IF(OR(N591&lt;$T591,N591&gt;$U591),"Excluir Cotización","Incluir Cotización")))</f>
        <v/>
      </c>
      <c r="X591" s="16" t="str">
        <f t="shared" ref="X591:X654" si="304">IF(O591="","",IF(COUNT($M591:$P591)=1,"Incluir Cotización",IF(OR(O591&lt;$T591,O591&gt;$U591),"Excluir Cotización","Incluir Cotización")))</f>
        <v/>
      </c>
      <c r="Y591" s="16" t="str">
        <f t="shared" ref="Y591:Y654" si="305">IF(P591="","",IF(COUNT($M591:$P591)=1,"Incluir Cotización",IF(OR(P591&lt;$T591,P591&gt;$U591),"Excluir Cotización","Incluir Cotización")))</f>
        <v/>
      </c>
      <c r="Z591" s="28" t="str">
        <f t="shared" ref="Z591:Z654" si="306">IF(V591="Incluir Cotización",$M591,"")</f>
        <v/>
      </c>
      <c r="AA591" s="16" t="str">
        <f t="shared" ref="AA591:AA654" si="307">IF(W591="Incluir Cotización",$N591,"")</f>
        <v/>
      </c>
      <c r="AB591" s="16" t="str">
        <f t="shared" ref="AB591:AB654" si="308">IF(X591="Incluir Cotización",$O591,"")</f>
        <v/>
      </c>
      <c r="AC591" s="16" t="str">
        <f>IF(Y591="Incluir Cotización",#REF!,"")</f>
        <v/>
      </c>
      <c r="AD591" s="66" t="str">
        <f t="shared" ref="AD591:AD654" si="309">IFERROR(AVERAGE(M591:P591),"")</f>
        <v/>
      </c>
      <c r="AE591" s="42" t="str">
        <f t="shared" ref="AE591:AE654" si="310">IFERROR(AVERAGE(Z591:AC591),"")</f>
        <v/>
      </c>
      <c r="AF591" s="42" t="str">
        <f t="shared" ref="AF591:AF654" si="311">IFERROR(MEDIAN(Z591:AC591),"")</f>
        <v/>
      </c>
      <c r="AG591" s="42" t="str">
        <f t="shared" ref="AG591:AG654" si="312">IFERROR(GEOMEAN(Z591:AC591),"")</f>
        <v/>
      </c>
      <c r="AH591" s="42" t="str">
        <f t="shared" ref="AH591:AH654" si="313">IFERROR(TRIMMEAN(Z591:AC591,$AH$10),"")</f>
        <v/>
      </c>
      <c r="AI591" s="42" t="str">
        <f t="shared" ref="AI591:AI654" si="314">IFERROR(HARMEAN(Z591:AC591),"")</f>
        <v/>
      </c>
      <c r="AJ591" s="65">
        <f t="shared" si="283"/>
        <v>0</v>
      </c>
      <c r="AK591" s="74"/>
      <c r="AL591" s="41">
        <f t="shared" si="296"/>
        <v>0</v>
      </c>
      <c r="AM591" s="39">
        <f t="shared" si="297"/>
        <v>0</v>
      </c>
      <c r="AN591" s="40">
        <f t="shared" si="298"/>
        <v>0</v>
      </c>
      <c r="AO591" s="134">
        <f t="shared" si="299"/>
        <v>0</v>
      </c>
      <c r="AP591" s="17"/>
      <c r="AQ591" s="129"/>
      <c r="AR591" s="130">
        <f t="shared" si="284"/>
        <v>0</v>
      </c>
      <c r="AS591" s="134">
        <f t="shared" si="285"/>
        <v>0</v>
      </c>
      <c r="AT591" s="131">
        <f>+IF($I$7="SI",'INPUTS Y LISTAS'!$B$31,0)</f>
        <v>0</v>
      </c>
      <c r="AU591" s="132"/>
      <c r="AV591" s="130">
        <f t="shared" si="286"/>
        <v>0</v>
      </c>
      <c r="AW591" s="134">
        <f t="shared" si="287"/>
        <v>0</v>
      </c>
      <c r="AX591" s="131">
        <f>+IF($I$7="SI",'INPUTS Y LISTAS'!$B$32,0)</f>
        <v>0</v>
      </c>
      <c r="AY591" s="132"/>
      <c r="AZ591" s="130">
        <f t="shared" si="288"/>
        <v>0</v>
      </c>
      <c r="BA591" s="134">
        <f t="shared" si="289"/>
        <v>0</v>
      </c>
      <c r="BB591" s="131">
        <f>+IF($I$7="SI",'INPUTS Y LISTAS'!$B$33,0)</f>
        <v>0</v>
      </c>
      <c r="BC591" s="132"/>
      <c r="BD591" s="130">
        <f t="shared" si="290"/>
        <v>0</v>
      </c>
      <c r="BE591" s="134">
        <f t="shared" si="291"/>
        <v>0</v>
      </c>
      <c r="BF591" s="136">
        <f t="shared" si="292"/>
        <v>0</v>
      </c>
    </row>
    <row r="592" spans="3:58" ht="15.75" outlineLevel="2" x14ac:dyDescent="0.2">
      <c r="C592" s="14">
        <f t="shared" si="293"/>
        <v>578</v>
      </c>
      <c r="D592" s="73"/>
      <c r="E592" s="69"/>
      <c r="F592" s="70"/>
      <c r="G592" s="71"/>
      <c r="H592" s="71"/>
      <c r="I592" s="71"/>
      <c r="J592" s="71"/>
      <c r="K592" s="72"/>
      <c r="L592" s="86"/>
      <c r="M592" s="15" t="str">
        <f>IF(G592="","",IF(L592="SI",G592*(1+'INPUTS Y LISTAS'!$B$15),'Modelo Estadistico'!G592))</f>
        <v/>
      </c>
      <c r="N592" s="15" t="str">
        <f>IF(H592="","",IF(L592="SI",H592*(1+'INPUTS Y LISTAS'!$B$15),'Modelo Estadistico'!H592))</f>
        <v/>
      </c>
      <c r="O592" s="15" t="str">
        <f>IF(I592="","",IF(L592="SI",I592*(1+'INPUTS Y LISTAS'!$B$15),'Modelo Estadistico'!I592))</f>
        <v/>
      </c>
      <c r="P592" s="15" t="str">
        <f>IF(J592="","",IF(L592="SI",J592*(1+'INPUTS Y LISTAS'!$B$15),'Modelo Estadistico'!J592))</f>
        <v/>
      </c>
      <c r="Q592" s="72"/>
      <c r="R592" s="29" t="str">
        <f t="shared" si="300"/>
        <v/>
      </c>
      <c r="S592" s="15" t="str">
        <f t="shared" si="301"/>
        <v/>
      </c>
      <c r="T592" s="15" t="str">
        <f t="shared" si="294"/>
        <v/>
      </c>
      <c r="U592" s="30" t="str">
        <f t="shared" si="295"/>
        <v/>
      </c>
      <c r="V592" s="28" t="str">
        <f t="shared" si="302"/>
        <v/>
      </c>
      <c r="W592" s="16" t="str">
        <f t="shared" si="303"/>
        <v/>
      </c>
      <c r="X592" s="16" t="str">
        <f t="shared" si="304"/>
        <v/>
      </c>
      <c r="Y592" s="16" t="str">
        <f t="shared" si="305"/>
        <v/>
      </c>
      <c r="Z592" s="28" t="str">
        <f t="shared" si="306"/>
        <v/>
      </c>
      <c r="AA592" s="16" t="str">
        <f t="shared" si="307"/>
        <v/>
      </c>
      <c r="AB592" s="16" t="str">
        <f t="shared" si="308"/>
        <v/>
      </c>
      <c r="AC592" s="16" t="str">
        <f>IF(Y592="Incluir Cotización",#REF!,"")</f>
        <v/>
      </c>
      <c r="AD592" s="66" t="str">
        <f t="shared" si="309"/>
        <v/>
      </c>
      <c r="AE592" s="42" t="str">
        <f t="shared" si="310"/>
        <v/>
      </c>
      <c r="AF592" s="42" t="str">
        <f t="shared" si="311"/>
        <v/>
      </c>
      <c r="AG592" s="42" t="str">
        <f t="shared" si="312"/>
        <v/>
      </c>
      <c r="AH592" s="42" t="str">
        <f t="shared" si="313"/>
        <v/>
      </c>
      <c r="AI592" s="42" t="str">
        <f t="shared" si="314"/>
        <v/>
      </c>
      <c r="AJ592" s="65">
        <f t="shared" ref="AJ592:AJ655" si="315">IFERROR(MIN(AE592:AG592),0)</f>
        <v>0</v>
      </c>
      <c r="AK592" s="74"/>
      <c r="AL592" s="41">
        <f t="shared" si="296"/>
        <v>0</v>
      </c>
      <c r="AM592" s="39">
        <f t="shared" si="297"/>
        <v>0</v>
      </c>
      <c r="AN592" s="40">
        <f t="shared" si="298"/>
        <v>0</v>
      </c>
      <c r="AO592" s="134">
        <f t="shared" si="299"/>
        <v>0</v>
      </c>
      <c r="AP592" s="17"/>
      <c r="AQ592" s="129"/>
      <c r="AR592" s="130">
        <f t="shared" ref="AR592:AR655" si="316">+AJ592</f>
        <v>0</v>
      </c>
      <c r="AS592" s="134">
        <f t="shared" ref="AS592:AS655" si="317">+AR592*AQ592</f>
        <v>0</v>
      </c>
      <c r="AT592" s="131">
        <f>+IF($I$7="SI",'INPUTS Y LISTAS'!$B$31,0)</f>
        <v>0</v>
      </c>
      <c r="AU592" s="132"/>
      <c r="AV592" s="130">
        <f t="shared" ref="AV592:AV655" si="318">+AR592*(1+AT592)</f>
        <v>0</v>
      </c>
      <c r="AW592" s="134">
        <f t="shared" ref="AW592:AW655" si="319">+AV592*AU592</f>
        <v>0</v>
      </c>
      <c r="AX592" s="131">
        <f>+IF($I$7="SI",'INPUTS Y LISTAS'!$B$32,0)</f>
        <v>0</v>
      </c>
      <c r="AY592" s="132"/>
      <c r="AZ592" s="130">
        <f t="shared" ref="AZ592:AZ655" si="320">+AV592*(1+AX592)</f>
        <v>0</v>
      </c>
      <c r="BA592" s="134">
        <f t="shared" ref="BA592:BA655" si="321">+AZ592*AY592</f>
        <v>0</v>
      </c>
      <c r="BB592" s="131">
        <f>+IF($I$7="SI",'INPUTS Y LISTAS'!$B$33,0)</f>
        <v>0</v>
      </c>
      <c r="BC592" s="132"/>
      <c r="BD592" s="130">
        <f t="shared" ref="BD592:BD655" si="322">+AZ592*(1+BB592)</f>
        <v>0</v>
      </c>
      <c r="BE592" s="134">
        <f t="shared" ref="BE592:BE655" si="323">+BD592*BC592</f>
        <v>0</v>
      </c>
      <c r="BF592" s="136">
        <f t="shared" ref="BF592:BF655" si="324">+AS592+AW592+BA592+BE592</f>
        <v>0</v>
      </c>
    </row>
    <row r="593" spans="3:58" ht="15.75" outlineLevel="2" x14ac:dyDescent="0.2">
      <c r="C593" s="14">
        <f t="shared" si="293"/>
        <v>579</v>
      </c>
      <c r="D593" s="73"/>
      <c r="E593" s="69"/>
      <c r="F593" s="70"/>
      <c r="G593" s="71"/>
      <c r="H593" s="71"/>
      <c r="I593" s="71"/>
      <c r="J593" s="71"/>
      <c r="K593" s="72"/>
      <c r="L593" s="86"/>
      <c r="M593" s="15" t="str">
        <f>IF(G593="","",IF(L593="SI",G593*(1+'INPUTS Y LISTAS'!$B$15),'Modelo Estadistico'!G593))</f>
        <v/>
      </c>
      <c r="N593" s="15" t="str">
        <f>IF(H593="","",IF(L593="SI",H593*(1+'INPUTS Y LISTAS'!$B$15),'Modelo Estadistico'!H593))</f>
        <v/>
      </c>
      <c r="O593" s="15" t="str">
        <f>IF(I593="","",IF(L593="SI",I593*(1+'INPUTS Y LISTAS'!$B$15),'Modelo Estadistico'!I593))</f>
        <v/>
      </c>
      <c r="P593" s="15" t="str">
        <f>IF(J593="","",IF(L593="SI",J593*(1+'INPUTS Y LISTAS'!$B$15),'Modelo Estadistico'!J593))</f>
        <v/>
      </c>
      <c r="Q593" s="72"/>
      <c r="R593" s="29" t="str">
        <f t="shared" si="300"/>
        <v/>
      </c>
      <c r="S593" s="15" t="str">
        <f t="shared" si="301"/>
        <v/>
      </c>
      <c r="T593" s="15" t="str">
        <f t="shared" si="294"/>
        <v/>
      </c>
      <c r="U593" s="30" t="str">
        <f t="shared" si="295"/>
        <v/>
      </c>
      <c r="V593" s="28" t="str">
        <f t="shared" si="302"/>
        <v/>
      </c>
      <c r="W593" s="16" t="str">
        <f t="shared" si="303"/>
        <v/>
      </c>
      <c r="X593" s="16" t="str">
        <f t="shared" si="304"/>
        <v/>
      </c>
      <c r="Y593" s="16" t="str">
        <f t="shared" si="305"/>
        <v/>
      </c>
      <c r="Z593" s="28" t="str">
        <f t="shared" si="306"/>
        <v/>
      </c>
      <c r="AA593" s="16" t="str">
        <f t="shared" si="307"/>
        <v/>
      </c>
      <c r="AB593" s="16" t="str">
        <f t="shared" si="308"/>
        <v/>
      </c>
      <c r="AC593" s="16" t="str">
        <f>IF(Y593="Incluir Cotización",#REF!,"")</f>
        <v/>
      </c>
      <c r="AD593" s="66" t="str">
        <f t="shared" si="309"/>
        <v/>
      </c>
      <c r="AE593" s="42" t="str">
        <f t="shared" si="310"/>
        <v/>
      </c>
      <c r="AF593" s="42" t="str">
        <f t="shared" si="311"/>
        <v/>
      </c>
      <c r="AG593" s="42" t="str">
        <f t="shared" si="312"/>
        <v/>
      </c>
      <c r="AH593" s="42" t="str">
        <f t="shared" si="313"/>
        <v/>
      </c>
      <c r="AI593" s="42" t="str">
        <f t="shared" si="314"/>
        <v/>
      </c>
      <c r="AJ593" s="65">
        <f t="shared" si="315"/>
        <v>0</v>
      </c>
      <c r="AK593" s="74"/>
      <c r="AL593" s="41">
        <f t="shared" si="296"/>
        <v>0</v>
      </c>
      <c r="AM593" s="39">
        <f t="shared" si="297"/>
        <v>0</v>
      </c>
      <c r="AN593" s="40">
        <f t="shared" si="298"/>
        <v>0</v>
      </c>
      <c r="AO593" s="134">
        <f t="shared" si="299"/>
        <v>0</v>
      </c>
      <c r="AP593" s="17"/>
      <c r="AQ593" s="129"/>
      <c r="AR593" s="130">
        <f t="shared" si="316"/>
        <v>0</v>
      </c>
      <c r="AS593" s="134">
        <f t="shared" si="317"/>
        <v>0</v>
      </c>
      <c r="AT593" s="131">
        <f>+IF($I$7="SI",'INPUTS Y LISTAS'!$B$31,0)</f>
        <v>0</v>
      </c>
      <c r="AU593" s="132"/>
      <c r="AV593" s="130">
        <f t="shared" si="318"/>
        <v>0</v>
      </c>
      <c r="AW593" s="134">
        <f t="shared" si="319"/>
        <v>0</v>
      </c>
      <c r="AX593" s="131">
        <f>+IF($I$7="SI",'INPUTS Y LISTAS'!$B$32,0)</f>
        <v>0</v>
      </c>
      <c r="AY593" s="132"/>
      <c r="AZ593" s="130">
        <f t="shared" si="320"/>
        <v>0</v>
      </c>
      <c r="BA593" s="134">
        <f t="shared" si="321"/>
        <v>0</v>
      </c>
      <c r="BB593" s="131">
        <f>+IF($I$7="SI",'INPUTS Y LISTAS'!$B$33,0)</f>
        <v>0</v>
      </c>
      <c r="BC593" s="132"/>
      <c r="BD593" s="130">
        <f t="shared" si="322"/>
        <v>0</v>
      </c>
      <c r="BE593" s="134">
        <f t="shared" si="323"/>
        <v>0</v>
      </c>
      <c r="BF593" s="136">
        <f t="shared" si="324"/>
        <v>0</v>
      </c>
    </row>
    <row r="594" spans="3:58" ht="15.75" outlineLevel="2" x14ac:dyDescent="0.2">
      <c r="C594" s="14">
        <f t="shared" si="293"/>
        <v>580</v>
      </c>
      <c r="D594" s="73"/>
      <c r="E594" s="69"/>
      <c r="F594" s="70"/>
      <c r="G594" s="71"/>
      <c r="H594" s="71"/>
      <c r="I594" s="71"/>
      <c r="J594" s="71"/>
      <c r="K594" s="72"/>
      <c r="L594" s="86"/>
      <c r="M594" s="15" t="str">
        <f>IF(G594="","",IF(L594="SI",G594*(1+'INPUTS Y LISTAS'!$B$15),'Modelo Estadistico'!G594))</f>
        <v/>
      </c>
      <c r="N594" s="15" t="str">
        <f>IF(H594="","",IF(L594="SI",H594*(1+'INPUTS Y LISTAS'!$B$15),'Modelo Estadistico'!H594))</f>
        <v/>
      </c>
      <c r="O594" s="15" t="str">
        <f>IF(I594="","",IF(L594="SI",I594*(1+'INPUTS Y LISTAS'!$B$15),'Modelo Estadistico'!I594))</f>
        <v/>
      </c>
      <c r="P594" s="15" t="str">
        <f>IF(J594="","",IF(L594="SI",J594*(1+'INPUTS Y LISTAS'!$B$15),'Modelo Estadistico'!J594))</f>
        <v/>
      </c>
      <c r="Q594" s="72"/>
      <c r="R594" s="29" t="str">
        <f t="shared" si="300"/>
        <v/>
      </c>
      <c r="S594" s="15" t="str">
        <f t="shared" si="301"/>
        <v/>
      </c>
      <c r="T594" s="15" t="str">
        <f t="shared" si="294"/>
        <v/>
      </c>
      <c r="U594" s="30" t="str">
        <f t="shared" si="295"/>
        <v/>
      </c>
      <c r="V594" s="28" t="str">
        <f t="shared" si="302"/>
        <v/>
      </c>
      <c r="W594" s="16" t="str">
        <f t="shared" si="303"/>
        <v/>
      </c>
      <c r="X594" s="16" t="str">
        <f t="shared" si="304"/>
        <v/>
      </c>
      <c r="Y594" s="16" t="str">
        <f t="shared" si="305"/>
        <v/>
      </c>
      <c r="Z594" s="28" t="str">
        <f t="shared" si="306"/>
        <v/>
      </c>
      <c r="AA594" s="16" t="str">
        <f t="shared" si="307"/>
        <v/>
      </c>
      <c r="AB594" s="16" t="str">
        <f t="shared" si="308"/>
        <v/>
      </c>
      <c r="AC594" s="16" t="str">
        <f>IF(Y594="Incluir Cotización",#REF!,"")</f>
        <v/>
      </c>
      <c r="AD594" s="66" t="str">
        <f t="shared" si="309"/>
        <v/>
      </c>
      <c r="AE594" s="42" t="str">
        <f t="shared" si="310"/>
        <v/>
      </c>
      <c r="AF594" s="42" t="str">
        <f t="shared" si="311"/>
        <v/>
      </c>
      <c r="AG594" s="42" t="str">
        <f t="shared" si="312"/>
        <v/>
      </c>
      <c r="AH594" s="42" t="str">
        <f t="shared" si="313"/>
        <v/>
      </c>
      <c r="AI594" s="42" t="str">
        <f t="shared" si="314"/>
        <v/>
      </c>
      <c r="AJ594" s="65">
        <f t="shared" si="315"/>
        <v>0</v>
      </c>
      <c r="AK594" s="74"/>
      <c r="AL594" s="41">
        <f t="shared" si="296"/>
        <v>0</v>
      </c>
      <c r="AM594" s="39">
        <f t="shared" si="297"/>
        <v>0</v>
      </c>
      <c r="AN594" s="40">
        <f t="shared" si="298"/>
        <v>0</v>
      </c>
      <c r="AO594" s="134">
        <f t="shared" si="299"/>
        <v>0</v>
      </c>
      <c r="AP594" s="17"/>
      <c r="AQ594" s="129"/>
      <c r="AR594" s="130">
        <f t="shared" si="316"/>
        <v>0</v>
      </c>
      <c r="AS594" s="134">
        <f t="shared" si="317"/>
        <v>0</v>
      </c>
      <c r="AT594" s="131">
        <f>+IF($I$7="SI",'INPUTS Y LISTAS'!$B$31,0)</f>
        <v>0</v>
      </c>
      <c r="AU594" s="132"/>
      <c r="AV594" s="130">
        <f t="shared" si="318"/>
        <v>0</v>
      </c>
      <c r="AW594" s="134">
        <f t="shared" si="319"/>
        <v>0</v>
      </c>
      <c r="AX594" s="131">
        <f>+IF($I$7="SI",'INPUTS Y LISTAS'!$B$32,0)</f>
        <v>0</v>
      </c>
      <c r="AY594" s="132"/>
      <c r="AZ594" s="130">
        <f t="shared" si="320"/>
        <v>0</v>
      </c>
      <c r="BA594" s="134">
        <f t="shared" si="321"/>
        <v>0</v>
      </c>
      <c r="BB594" s="131">
        <f>+IF($I$7="SI",'INPUTS Y LISTAS'!$B$33,0)</f>
        <v>0</v>
      </c>
      <c r="BC594" s="132"/>
      <c r="BD594" s="130">
        <f t="shared" si="322"/>
        <v>0</v>
      </c>
      <c r="BE594" s="134">
        <f t="shared" si="323"/>
        <v>0</v>
      </c>
      <c r="BF594" s="136">
        <f t="shared" si="324"/>
        <v>0</v>
      </c>
    </row>
    <row r="595" spans="3:58" ht="15.75" outlineLevel="2" x14ac:dyDescent="0.2">
      <c r="C595" s="14">
        <f t="shared" si="293"/>
        <v>581</v>
      </c>
      <c r="D595" s="73"/>
      <c r="E595" s="69"/>
      <c r="F595" s="70"/>
      <c r="G595" s="71"/>
      <c r="H595" s="71"/>
      <c r="I595" s="71"/>
      <c r="J595" s="71"/>
      <c r="K595" s="72"/>
      <c r="L595" s="86"/>
      <c r="M595" s="15" t="str">
        <f>IF(G595="","",IF(L595="SI",G595*(1+'INPUTS Y LISTAS'!$B$15),'Modelo Estadistico'!G595))</f>
        <v/>
      </c>
      <c r="N595" s="15" t="str">
        <f>IF(H595="","",IF(L595="SI",H595*(1+'INPUTS Y LISTAS'!$B$15),'Modelo Estadistico'!H595))</f>
        <v/>
      </c>
      <c r="O595" s="15" t="str">
        <f>IF(I595="","",IF(L595="SI",I595*(1+'INPUTS Y LISTAS'!$B$15),'Modelo Estadistico'!I595))</f>
        <v/>
      </c>
      <c r="P595" s="15" t="str">
        <f>IF(J595="","",IF(L595="SI",J595*(1+'INPUTS Y LISTAS'!$B$15),'Modelo Estadistico'!J595))</f>
        <v/>
      </c>
      <c r="Q595" s="72"/>
      <c r="R595" s="29" t="str">
        <f t="shared" si="300"/>
        <v/>
      </c>
      <c r="S595" s="15" t="str">
        <f t="shared" si="301"/>
        <v/>
      </c>
      <c r="T595" s="15" t="str">
        <f t="shared" si="294"/>
        <v/>
      </c>
      <c r="U595" s="30" t="str">
        <f t="shared" si="295"/>
        <v/>
      </c>
      <c r="V595" s="28" t="str">
        <f t="shared" si="302"/>
        <v/>
      </c>
      <c r="W595" s="16" t="str">
        <f t="shared" si="303"/>
        <v/>
      </c>
      <c r="X595" s="16" t="str">
        <f t="shared" si="304"/>
        <v/>
      </c>
      <c r="Y595" s="16" t="str">
        <f t="shared" si="305"/>
        <v/>
      </c>
      <c r="Z595" s="28" t="str">
        <f t="shared" si="306"/>
        <v/>
      </c>
      <c r="AA595" s="16" t="str">
        <f t="shared" si="307"/>
        <v/>
      </c>
      <c r="AB595" s="16" t="str">
        <f t="shared" si="308"/>
        <v/>
      </c>
      <c r="AC595" s="16" t="str">
        <f>IF(Y595="Incluir Cotización",#REF!,"")</f>
        <v/>
      </c>
      <c r="AD595" s="66" t="str">
        <f t="shared" si="309"/>
        <v/>
      </c>
      <c r="AE595" s="42" t="str">
        <f t="shared" si="310"/>
        <v/>
      </c>
      <c r="AF595" s="42" t="str">
        <f t="shared" si="311"/>
        <v/>
      </c>
      <c r="AG595" s="42" t="str">
        <f t="shared" si="312"/>
        <v/>
      </c>
      <c r="AH595" s="42" t="str">
        <f t="shared" si="313"/>
        <v/>
      </c>
      <c r="AI595" s="42" t="str">
        <f t="shared" si="314"/>
        <v/>
      </c>
      <c r="AJ595" s="65">
        <f t="shared" si="315"/>
        <v>0</v>
      </c>
      <c r="AK595" s="74"/>
      <c r="AL595" s="41">
        <f t="shared" si="296"/>
        <v>0</v>
      </c>
      <c r="AM595" s="39">
        <f t="shared" si="297"/>
        <v>0</v>
      </c>
      <c r="AN595" s="40">
        <f t="shared" si="298"/>
        <v>0</v>
      </c>
      <c r="AO595" s="134">
        <f t="shared" si="299"/>
        <v>0</v>
      </c>
      <c r="AP595" s="17"/>
      <c r="AQ595" s="129"/>
      <c r="AR595" s="130">
        <f t="shared" si="316"/>
        <v>0</v>
      </c>
      <c r="AS595" s="134">
        <f t="shared" si="317"/>
        <v>0</v>
      </c>
      <c r="AT595" s="131">
        <f>+IF($I$7="SI",'INPUTS Y LISTAS'!$B$31,0)</f>
        <v>0</v>
      </c>
      <c r="AU595" s="132"/>
      <c r="AV595" s="130">
        <f t="shared" si="318"/>
        <v>0</v>
      </c>
      <c r="AW595" s="134">
        <f t="shared" si="319"/>
        <v>0</v>
      </c>
      <c r="AX595" s="131">
        <f>+IF($I$7="SI",'INPUTS Y LISTAS'!$B$32,0)</f>
        <v>0</v>
      </c>
      <c r="AY595" s="132"/>
      <c r="AZ595" s="130">
        <f t="shared" si="320"/>
        <v>0</v>
      </c>
      <c r="BA595" s="134">
        <f t="shared" si="321"/>
        <v>0</v>
      </c>
      <c r="BB595" s="131">
        <f>+IF($I$7="SI",'INPUTS Y LISTAS'!$B$33,0)</f>
        <v>0</v>
      </c>
      <c r="BC595" s="132"/>
      <c r="BD595" s="130">
        <f t="shared" si="322"/>
        <v>0</v>
      </c>
      <c r="BE595" s="134">
        <f t="shared" si="323"/>
        <v>0</v>
      </c>
      <c r="BF595" s="136">
        <f t="shared" si="324"/>
        <v>0</v>
      </c>
    </row>
    <row r="596" spans="3:58" ht="15.75" outlineLevel="2" x14ac:dyDescent="0.2">
      <c r="C596" s="14">
        <f t="shared" si="293"/>
        <v>582</v>
      </c>
      <c r="D596" s="73"/>
      <c r="E596" s="69"/>
      <c r="F596" s="70"/>
      <c r="G596" s="71"/>
      <c r="H596" s="71"/>
      <c r="I596" s="71"/>
      <c r="J596" s="71"/>
      <c r="K596" s="72"/>
      <c r="L596" s="86"/>
      <c r="M596" s="15" t="str">
        <f>IF(G596="","",IF(L596="SI",G596*(1+'INPUTS Y LISTAS'!$B$15),'Modelo Estadistico'!G596))</f>
        <v/>
      </c>
      <c r="N596" s="15" t="str">
        <f>IF(H596="","",IF(L596="SI",H596*(1+'INPUTS Y LISTAS'!$B$15),'Modelo Estadistico'!H596))</f>
        <v/>
      </c>
      <c r="O596" s="15" t="str">
        <f>IF(I596="","",IF(L596="SI",I596*(1+'INPUTS Y LISTAS'!$B$15),'Modelo Estadistico'!I596))</f>
        <v/>
      </c>
      <c r="P596" s="15" t="str">
        <f>IF(J596="","",IF(L596="SI",J596*(1+'INPUTS Y LISTAS'!$B$15),'Modelo Estadistico'!J596))</f>
        <v/>
      </c>
      <c r="Q596" s="72"/>
      <c r="R596" s="29" t="str">
        <f t="shared" si="300"/>
        <v/>
      </c>
      <c r="S596" s="15" t="str">
        <f t="shared" si="301"/>
        <v/>
      </c>
      <c r="T596" s="15" t="str">
        <f t="shared" si="294"/>
        <v/>
      </c>
      <c r="U596" s="30" t="str">
        <f t="shared" si="295"/>
        <v/>
      </c>
      <c r="V596" s="28" t="str">
        <f t="shared" si="302"/>
        <v/>
      </c>
      <c r="W596" s="16" t="str">
        <f t="shared" si="303"/>
        <v/>
      </c>
      <c r="X596" s="16" t="str">
        <f t="shared" si="304"/>
        <v/>
      </c>
      <c r="Y596" s="16" t="str">
        <f t="shared" si="305"/>
        <v/>
      </c>
      <c r="Z596" s="28" t="str">
        <f t="shared" si="306"/>
        <v/>
      </c>
      <c r="AA596" s="16" t="str">
        <f t="shared" si="307"/>
        <v/>
      </c>
      <c r="AB596" s="16" t="str">
        <f t="shared" si="308"/>
        <v/>
      </c>
      <c r="AC596" s="16" t="str">
        <f>IF(Y596="Incluir Cotización",#REF!,"")</f>
        <v/>
      </c>
      <c r="AD596" s="66" t="str">
        <f t="shared" si="309"/>
        <v/>
      </c>
      <c r="AE596" s="42" t="str">
        <f t="shared" si="310"/>
        <v/>
      </c>
      <c r="AF596" s="42" t="str">
        <f t="shared" si="311"/>
        <v/>
      </c>
      <c r="AG596" s="42" t="str">
        <f t="shared" si="312"/>
        <v/>
      </c>
      <c r="AH596" s="42" t="str">
        <f t="shared" si="313"/>
        <v/>
      </c>
      <c r="AI596" s="42" t="str">
        <f t="shared" si="314"/>
        <v/>
      </c>
      <c r="AJ596" s="65">
        <f t="shared" si="315"/>
        <v>0</v>
      </c>
      <c r="AK596" s="74"/>
      <c r="AL596" s="41">
        <f t="shared" si="296"/>
        <v>0</v>
      </c>
      <c r="AM596" s="39">
        <f t="shared" si="297"/>
        <v>0</v>
      </c>
      <c r="AN596" s="40">
        <f t="shared" si="298"/>
        <v>0</v>
      </c>
      <c r="AO596" s="134">
        <f t="shared" si="299"/>
        <v>0</v>
      </c>
      <c r="AP596" s="17"/>
      <c r="AQ596" s="129"/>
      <c r="AR596" s="130">
        <f t="shared" si="316"/>
        <v>0</v>
      </c>
      <c r="AS596" s="134">
        <f t="shared" si="317"/>
        <v>0</v>
      </c>
      <c r="AT596" s="131">
        <f>+IF($I$7="SI",'INPUTS Y LISTAS'!$B$31,0)</f>
        <v>0</v>
      </c>
      <c r="AU596" s="132"/>
      <c r="AV596" s="130">
        <f t="shared" si="318"/>
        <v>0</v>
      </c>
      <c r="AW596" s="134">
        <f t="shared" si="319"/>
        <v>0</v>
      </c>
      <c r="AX596" s="131">
        <f>+IF($I$7="SI",'INPUTS Y LISTAS'!$B$32,0)</f>
        <v>0</v>
      </c>
      <c r="AY596" s="132"/>
      <c r="AZ596" s="130">
        <f t="shared" si="320"/>
        <v>0</v>
      </c>
      <c r="BA596" s="134">
        <f t="shared" si="321"/>
        <v>0</v>
      </c>
      <c r="BB596" s="131">
        <f>+IF($I$7="SI",'INPUTS Y LISTAS'!$B$33,0)</f>
        <v>0</v>
      </c>
      <c r="BC596" s="132"/>
      <c r="BD596" s="130">
        <f t="shared" si="322"/>
        <v>0</v>
      </c>
      <c r="BE596" s="134">
        <f t="shared" si="323"/>
        <v>0</v>
      </c>
      <c r="BF596" s="136">
        <f t="shared" si="324"/>
        <v>0</v>
      </c>
    </row>
    <row r="597" spans="3:58" ht="15.75" outlineLevel="2" x14ac:dyDescent="0.2">
      <c r="C597" s="14">
        <f t="shared" si="293"/>
        <v>583</v>
      </c>
      <c r="D597" s="73"/>
      <c r="E597" s="69"/>
      <c r="F597" s="70"/>
      <c r="G597" s="71"/>
      <c r="H597" s="71"/>
      <c r="I597" s="71"/>
      <c r="J597" s="71"/>
      <c r="K597" s="72"/>
      <c r="L597" s="86"/>
      <c r="M597" s="15" t="str">
        <f>IF(G597="","",IF(L597="SI",G597*(1+'INPUTS Y LISTAS'!$B$15),'Modelo Estadistico'!G597))</f>
        <v/>
      </c>
      <c r="N597" s="15" t="str">
        <f>IF(H597="","",IF(L597="SI",H597*(1+'INPUTS Y LISTAS'!$B$15),'Modelo Estadistico'!H597))</f>
        <v/>
      </c>
      <c r="O597" s="15" t="str">
        <f>IF(I597="","",IF(L597="SI",I597*(1+'INPUTS Y LISTAS'!$B$15),'Modelo Estadistico'!I597))</f>
        <v/>
      </c>
      <c r="P597" s="15" t="str">
        <f>IF(J597="","",IF(L597="SI",J597*(1+'INPUTS Y LISTAS'!$B$15),'Modelo Estadistico'!J597))</f>
        <v/>
      </c>
      <c r="Q597" s="72"/>
      <c r="R597" s="29" t="str">
        <f t="shared" si="300"/>
        <v/>
      </c>
      <c r="S597" s="15" t="str">
        <f t="shared" si="301"/>
        <v/>
      </c>
      <c r="T597" s="15" t="str">
        <f t="shared" si="294"/>
        <v/>
      </c>
      <c r="U597" s="30" t="str">
        <f t="shared" si="295"/>
        <v/>
      </c>
      <c r="V597" s="28" t="str">
        <f t="shared" si="302"/>
        <v/>
      </c>
      <c r="W597" s="16" t="str">
        <f t="shared" si="303"/>
        <v/>
      </c>
      <c r="X597" s="16" t="str">
        <f t="shared" si="304"/>
        <v/>
      </c>
      <c r="Y597" s="16" t="str">
        <f t="shared" si="305"/>
        <v/>
      </c>
      <c r="Z597" s="28" t="str">
        <f t="shared" si="306"/>
        <v/>
      </c>
      <c r="AA597" s="16" t="str">
        <f t="shared" si="307"/>
        <v/>
      </c>
      <c r="AB597" s="16" t="str">
        <f t="shared" si="308"/>
        <v/>
      </c>
      <c r="AC597" s="16" t="str">
        <f>IF(Y597="Incluir Cotización",#REF!,"")</f>
        <v/>
      </c>
      <c r="AD597" s="66" t="str">
        <f t="shared" si="309"/>
        <v/>
      </c>
      <c r="AE597" s="42" t="str">
        <f t="shared" si="310"/>
        <v/>
      </c>
      <c r="AF597" s="42" t="str">
        <f t="shared" si="311"/>
        <v/>
      </c>
      <c r="AG597" s="42" t="str">
        <f t="shared" si="312"/>
        <v/>
      </c>
      <c r="AH597" s="42" t="str">
        <f t="shared" si="313"/>
        <v/>
      </c>
      <c r="AI597" s="42" t="str">
        <f t="shared" si="314"/>
        <v/>
      </c>
      <c r="AJ597" s="65">
        <f t="shared" si="315"/>
        <v>0</v>
      </c>
      <c r="AK597" s="74"/>
      <c r="AL597" s="41">
        <f t="shared" si="296"/>
        <v>0</v>
      </c>
      <c r="AM597" s="39">
        <f t="shared" si="297"/>
        <v>0</v>
      </c>
      <c r="AN597" s="40">
        <f t="shared" si="298"/>
        <v>0</v>
      </c>
      <c r="AO597" s="134">
        <f t="shared" si="299"/>
        <v>0</v>
      </c>
      <c r="AP597" s="17"/>
      <c r="AQ597" s="129"/>
      <c r="AR597" s="130">
        <f t="shared" si="316"/>
        <v>0</v>
      </c>
      <c r="AS597" s="134">
        <f t="shared" si="317"/>
        <v>0</v>
      </c>
      <c r="AT597" s="131">
        <f>+IF($I$7="SI",'INPUTS Y LISTAS'!$B$31,0)</f>
        <v>0</v>
      </c>
      <c r="AU597" s="132"/>
      <c r="AV597" s="130">
        <f t="shared" si="318"/>
        <v>0</v>
      </c>
      <c r="AW597" s="134">
        <f t="shared" si="319"/>
        <v>0</v>
      </c>
      <c r="AX597" s="131">
        <f>+IF($I$7="SI",'INPUTS Y LISTAS'!$B$32,0)</f>
        <v>0</v>
      </c>
      <c r="AY597" s="132"/>
      <c r="AZ597" s="130">
        <f t="shared" si="320"/>
        <v>0</v>
      </c>
      <c r="BA597" s="134">
        <f t="shared" si="321"/>
        <v>0</v>
      </c>
      <c r="BB597" s="131">
        <f>+IF($I$7="SI",'INPUTS Y LISTAS'!$B$33,0)</f>
        <v>0</v>
      </c>
      <c r="BC597" s="132"/>
      <c r="BD597" s="130">
        <f t="shared" si="322"/>
        <v>0</v>
      </c>
      <c r="BE597" s="134">
        <f t="shared" si="323"/>
        <v>0</v>
      </c>
      <c r="BF597" s="136">
        <f t="shared" si="324"/>
        <v>0</v>
      </c>
    </row>
    <row r="598" spans="3:58" ht="15.75" outlineLevel="2" x14ac:dyDescent="0.2">
      <c r="C598" s="14">
        <f t="shared" si="293"/>
        <v>584</v>
      </c>
      <c r="D598" s="73"/>
      <c r="E598" s="69"/>
      <c r="F598" s="70"/>
      <c r="G598" s="71"/>
      <c r="H598" s="71"/>
      <c r="I598" s="71"/>
      <c r="J598" s="71"/>
      <c r="K598" s="72"/>
      <c r="L598" s="86"/>
      <c r="M598" s="15" t="str">
        <f>IF(G598="","",IF(L598="SI",G598*(1+'INPUTS Y LISTAS'!$B$15),'Modelo Estadistico'!G598))</f>
        <v/>
      </c>
      <c r="N598" s="15" t="str">
        <f>IF(H598="","",IF(L598="SI",H598*(1+'INPUTS Y LISTAS'!$B$15),'Modelo Estadistico'!H598))</f>
        <v/>
      </c>
      <c r="O598" s="15" t="str">
        <f>IF(I598="","",IF(L598="SI",I598*(1+'INPUTS Y LISTAS'!$B$15),'Modelo Estadistico'!I598))</f>
        <v/>
      </c>
      <c r="P598" s="15" t="str">
        <f>IF(J598="","",IF(L598="SI",J598*(1+'INPUTS Y LISTAS'!$B$15),'Modelo Estadistico'!J598))</f>
        <v/>
      </c>
      <c r="Q598" s="72"/>
      <c r="R598" s="29" t="str">
        <f t="shared" si="300"/>
        <v/>
      </c>
      <c r="S598" s="15" t="str">
        <f t="shared" si="301"/>
        <v/>
      </c>
      <c r="T598" s="15" t="str">
        <f t="shared" si="294"/>
        <v/>
      </c>
      <c r="U598" s="30" t="str">
        <f t="shared" si="295"/>
        <v/>
      </c>
      <c r="V598" s="28" t="str">
        <f t="shared" si="302"/>
        <v/>
      </c>
      <c r="W598" s="16" t="str">
        <f t="shared" si="303"/>
        <v/>
      </c>
      <c r="X598" s="16" t="str">
        <f t="shared" si="304"/>
        <v/>
      </c>
      <c r="Y598" s="16" t="str">
        <f t="shared" si="305"/>
        <v/>
      </c>
      <c r="Z598" s="28" t="str">
        <f t="shared" si="306"/>
        <v/>
      </c>
      <c r="AA598" s="16" t="str">
        <f t="shared" si="307"/>
        <v/>
      </c>
      <c r="AB598" s="16" t="str">
        <f t="shared" si="308"/>
        <v/>
      </c>
      <c r="AC598" s="16" t="str">
        <f>IF(Y598="Incluir Cotización",#REF!,"")</f>
        <v/>
      </c>
      <c r="AD598" s="66" t="str">
        <f t="shared" si="309"/>
        <v/>
      </c>
      <c r="AE598" s="42" t="str">
        <f t="shared" si="310"/>
        <v/>
      </c>
      <c r="AF598" s="42" t="str">
        <f t="shared" si="311"/>
        <v/>
      </c>
      <c r="AG598" s="42" t="str">
        <f t="shared" si="312"/>
        <v/>
      </c>
      <c r="AH598" s="42" t="str">
        <f t="shared" si="313"/>
        <v/>
      </c>
      <c r="AI598" s="42" t="str">
        <f t="shared" si="314"/>
        <v/>
      </c>
      <c r="AJ598" s="65">
        <f t="shared" si="315"/>
        <v>0</v>
      </c>
      <c r="AK598" s="74"/>
      <c r="AL598" s="41">
        <f t="shared" si="296"/>
        <v>0</v>
      </c>
      <c r="AM598" s="39">
        <f t="shared" si="297"/>
        <v>0</v>
      </c>
      <c r="AN598" s="40">
        <f t="shared" si="298"/>
        <v>0</v>
      </c>
      <c r="AO598" s="134">
        <f t="shared" si="299"/>
        <v>0</v>
      </c>
      <c r="AP598" s="17"/>
      <c r="AQ598" s="129"/>
      <c r="AR598" s="130">
        <f t="shared" si="316"/>
        <v>0</v>
      </c>
      <c r="AS598" s="134">
        <f t="shared" si="317"/>
        <v>0</v>
      </c>
      <c r="AT598" s="131">
        <f>+IF($I$7="SI",'INPUTS Y LISTAS'!$B$31,0)</f>
        <v>0</v>
      </c>
      <c r="AU598" s="132"/>
      <c r="AV598" s="130">
        <f t="shared" si="318"/>
        <v>0</v>
      </c>
      <c r="AW598" s="134">
        <f t="shared" si="319"/>
        <v>0</v>
      </c>
      <c r="AX598" s="131">
        <f>+IF($I$7="SI",'INPUTS Y LISTAS'!$B$32,0)</f>
        <v>0</v>
      </c>
      <c r="AY598" s="132"/>
      <c r="AZ598" s="130">
        <f t="shared" si="320"/>
        <v>0</v>
      </c>
      <c r="BA598" s="134">
        <f t="shared" si="321"/>
        <v>0</v>
      </c>
      <c r="BB598" s="131">
        <f>+IF($I$7="SI",'INPUTS Y LISTAS'!$B$33,0)</f>
        <v>0</v>
      </c>
      <c r="BC598" s="132"/>
      <c r="BD598" s="130">
        <f t="shared" si="322"/>
        <v>0</v>
      </c>
      <c r="BE598" s="134">
        <f t="shared" si="323"/>
        <v>0</v>
      </c>
      <c r="BF598" s="136">
        <f t="shared" si="324"/>
        <v>0</v>
      </c>
    </row>
    <row r="599" spans="3:58" ht="15.75" outlineLevel="2" x14ac:dyDescent="0.2">
      <c r="C599" s="14">
        <f t="shared" si="293"/>
        <v>585</v>
      </c>
      <c r="D599" s="73"/>
      <c r="E599" s="69"/>
      <c r="F599" s="70"/>
      <c r="G599" s="71"/>
      <c r="H599" s="71"/>
      <c r="I599" s="71"/>
      <c r="J599" s="71"/>
      <c r="K599" s="72"/>
      <c r="L599" s="86"/>
      <c r="M599" s="15" t="str">
        <f>IF(G599="","",IF(L599="SI",G599*(1+'INPUTS Y LISTAS'!$B$15),'Modelo Estadistico'!G599))</f>
        <v/>
      </c>
      <c r="N599" s="15" t="str">
        <f>IF(H599="","",IF(L599="SI",H599*(1+'INPUTS Y LISTAS'!$B$15),'Modelo Estadistico'!H599))</f>
        <v/>
      </c>
      <c r="O599" s="15" t="str">
        <f>IF(I599="","",IF(L599="SI",I599*(1+'INPUTS Y LISTAS'!$B$15),'Modelo Estadistico'!I599))</f>
        <v/>
      </c>
      <c r="P599" s="15" t="str">
        <f>IF(J599="","",IF(L599="SI",J599*(1+'INPUTS Y LISTAS'!$B$15),'Modelo Estadistico'!J599))</f>
        <v/>
      </c>
      <c r="Q599" s="72"/>
      <c r="R599" s="29" t="str">
        <f t="shared" si="300"/>
        <v/>
      </c>
      <c r="S599" s="15" t="str">
        <f t="shared" si="301"/>
        <v/>
      </c>
      <c r="T599" s="15" t="str">
        <f t="shared" si="294"/>
        <v/>
      </c>
      <c r="U599" s="30" t="str">
        <f t="shared" si="295"/>
        <v/>
      </c>
      <c r="V599" s="28" t="str">
        <f t="shared" si="302"/>
        <v/>
      </c>
      <c r="W599" s="16" t="str">
        <f t="shared" si="303"/>
        <v/>
      </c>
      <c r="X599" s="16" t="str">
        <f t="shared" si="304"/>
        <v/>
      </c>
      <c r="Y599" s="16" t="str">
        <f t="shared" si="305"/>
        <v/>
      </c>
      <c r="Z599" s="28" t="str">
        <f t="shared" si="306"/>
        <v/>
      </c>
      <c r="AA599" s="16" t="str">
        <f t="shared" si="307"/>
        <v/>
      </c>
      <c r="AB599" s="16" t="str">
        <f t="shared" si="308"/>
        <v/>
      </c>
      <c r="AC599" s="16" t="str">
        <f>IF(Y599="Incluir Cotización",#REF!,"")</f>
        <v/>
      </c>
      <c r="AD599" s="66" t="str">
        <f t="shared" si="309"/>
        <v/>
      </c>
      <c r="AE599" s="42" t="str">
        <f t="shared" si="310"/>
        <v/>
      </c>
      <c r="AF599" s="42" t="str">
        <f t="shared" si="311"/>
        <v/>
      </c>
      <c r="AG599" s="42" t="str">
        <f t="shared" si="312"/>
        <v/>
      </c>
      <c r="AH599" s="42" t="str">
        <f t="shared" si="313"/>
        <v/>
      </c>
      <c r="AI599" s="42" t="str">
        <f t="shared" si="314"/>
        <v/>
      </c>
      <c r="AJ599" s="65">
        <f t="shared" si="315"/>
        <v>0</v>
      </c>
      <c r="AK599" s="74"/>
      <c r="AL599" s="41">
        <f t="shared" si="296"/>
        <v>0</v>
      </c>
      <c r="AM599" s="39">
        <f t="shared" si="297"/>
        <v>0</v>
      </c>
      <c r="AN599" s="40">
        <f t="shared" si="298"/>
        <v>0</v>
      </c>
      <c r="AO599" s="134">
        <f t="shared" si="299"/>
        <v>0</v>
      </c>
      <c r="AP599" s="17"/>
      <c r="AQ599" s="129"/>
      <c r="AR599" s="130">
        <f t="shared" si="316"/>
        <v>0</v>
      </c>
      <c r="AS599" s="134">
        <f t="shared" si="317"/>
        <v>0</v>
      </c>
      <c r="AT599" s="131">
        <f>+IF($I$7="SI",'INPUTS Y LISTAS'!$B$31,0)</f>
        <v>0</v>
      </c>
      <c r="AU599" s="132"/>
      <c r="AV599" s="130">
        <f t="shared" si="318"/>
        <v>0</v>
      </c>
      <c r="AW599" s="134">
        <f t="shared" si="319"/>
        <v>0</v>
      </c>
      <c r="AX599" s="131">
        <f>+IF($I$7="SI",'INPUTS Y LISTAS'!$B$32,0)</f>
        <v>0</v>
      </c>
      <c r="AY599" s="132"/>
      <c r="AZ599" s="130">
        <f t="shared" si="320"/>
        <v>0</v>
      </c>
      <c r="BA599" s="134">
        <f t="shared" si="321"/>
        <v>0</v>
      </c>
      <c r="BB599" s="131">
        <f>+IF($I$7="SI",'INPUTS Y LISTAS'!$B$33,0)</f>
        <v>0</v>
      </c>
      <c r="BC599" s="132"/>
      <c r="BD599" s="130">
        <f t="shared" si="322"/>
        <v>0</v>
      </c>
      <c r="BE599" s="134">
        <f t="shared" si="323"/>
        <v>0</v>
      </c>
      <c r="BF599" s="136">
        <f t="shared" si="324"/>
        <v>0</v>
      </c>
    </row>
    <row r="600" spans="3:58" ht="15.75" outlineLevel="2" x14ac:dyDescent="0.2">
      <c r="C600" s="14">
        <f t="shared" si="293"/>
        <v>586</v>
      </c>
      <c r="D600" s="73"/>
      <c r="E600" s="69"/>
      <c r="F600" s="70"/>
      <c r="G600" s="71"/>
      <c r="H600" s="71"/>
      <c r="I600" s="71"/>
      <c r="J600" s="71"/>
      <c r="K600" s="72"/>
      <c r="L600" s="86"/>
      <c r="M600" s="15" t="str">
        <f>IF(G600="","",IF(L600="SI",G600*(1+'INPUTS Y LISTAS'!$B$15),'Modelo Estadistico'!G600))</f>
        <v/>
      </c>
      <c r="N600" s="15" t="str">
        <f>IF(H600="","",IF(L600="SI",H600*(1+'INPUTS Y LISTAS'!$B$15),'Modelo Estadistico'!H600))</f>
        <v/>
      </c>
      <c r="O600" s="15" t="str">
        <f>IF(I600="","",IF(L600="SI",I600*(1+'INPUTS Y LISTAS'!$B$15),'Modelo Estadistico'!I600))</f>
        <v/>
      </c>
      <c r="P600" s="15" t="str">
        <f>IF(J600="","",IF(L600="SI",J600*(1+'INPUTS Y LISTAS'!$B$15),'Modelo Estadistico'!J600))</f>
        <v/>
      </c>
      <c r="Q600" s="72"/>
      <c r="R600" s="29" t="str">
        <f t="shared" si="300"/>
        <v/>
      </c>
      <c r="S600" s="15" t="str">
        <f t="shared" si="301"/>
        <v/>
      </c>
      <c r="T600" s="15" t="str">
        <f t="shared" si="294"/>
        <v/>
      </c>
      <c r="U600" s="30" t="str">
        <f t="shared" si="295"/>
        <v/>
      </c>
      <c r="V600" s="28" t="str">
        <f t="shared" si="302"/>
        <v/>
      </c>
      <c r="W600" s="16" t="str">
        <f t="shared" si="303"/>
        <v/>
      </c>
      <c r="X600" s="16" t="str">
        <f t="shared" si="304"/>
        <v/>
      </c>
      <c r="Y600" s="16" t="str">
        <f t="shared" si="305"/>
        <v/>
      </c>
      <c r="Z600" s="28" t="str">
        <f t="shared" si="306"/>
        <v/>
      </c>
      <c r="AA600" s="16" t="str">
        <f t="shared" si="307"/>
        <v/>
      </c>
      <c r="AB600" s="16" t="str">
        <f t="shared" si="308"/>
        <v/>
      </c>
      <c r="AC600" s="16" t="str">
        <f>IF(Y600="Incluir Cotización",#REF!,"")</f>
        <v/>
      </c>
      <c r="AD600" s="66" t="str">
        <f t="shared" si="309"/>
        <v/>
      </c>
      <c r="AE600" s="42" t="str">
        <f t="shared" si="310"/>
        <v/>
      </c>
      <c r="AF600" s="42" t="str">
        <f t="shared" si="311"/>
        <v/>
      </c>
      <c r="AG600" s="42" t="str">
        <f t="shared" si="312"/>
        <v/>
      </c>
      <c r="AH600" s="42" t="str">
        <f t="shared" si="313"/>
        <v/>
      </c>
      <c r="AI600" s="42" t="str">
        <f t="shared" si="314"/>
        <v/>
      </c>
      <c r="AJ600" s="65">
        <f t="shared" si="315"/>
        <v>0</v>
      </c>
      <c r="AK600" s="74"/>
      <c r="AL600" s="41">
        <f t="shared" si="296"/>
        <v>0</v>
      </c>
      <c r="AM600" s="39">
        <f t="shared" si="297"/>
        <v>0</v>
      </c>
      <c r="AN600" s="40">
        <f t="shared" si="298"/>
        <v>0</v>
      </c>
      <c r="AO600" s="134">
        <f t="shared" si="299"/>
        <v>0</v>
      </c>
      <c r="AP600" s="17"/>
      <c r="AQ600" s="129"/>
      <c r="AR600" s="130">
        <f t="shared" si="316"/>
        <v>0</v>
      </c>
      <c r="AS600" s="134">
        <f t="shared" si="317"/>
        <v>0</v>
      </c>
      <c r="AT600" s="131">
        <f>+IF($I$7="SI",'INPUTS Y LISTAS'!$B$31,0)</f>
        <v>0</v>
      </c>
      <c r="AU600" s="132"/>
      <c r="AV600" s="130">
        <f t="shared" si="318"/>
        <v>0</v>
      </c>
      <c r="AW600" s="134">
        <f t="shared" si="319"/>
        <v>0</v>
      </c>
      <c r="AX600" s="131">
        <f>+IF($I$7="SI",'INPUTS Y LISTAS'!$B$32,0)</f>
        <v>0</v>
      </c>
      <c r="AY600" s="132"/>
      <c r="AZ600" s="130">
        <f t="shared" si="320"/>
        <v>0</v>
      </c>
      <c r="BA600" s="134">
        <f t="shared" si="321"/>
        <v>0</v>
      </c>
      <c r="BB600" s="131">
        <f>+IF($I$7="SI",'INPUTS Y LISTAS'!$B$33,0)</f>
        <v>0</v>
      </c>
      <c r="BC600" s="132"/>
      <c r="BD600" s="130">
        <f t="shared" si="322"/>
        <v>0</v>
      </c>
      <c r="BE600" s="134">
        <f t="shared" si="323"/>
        <v>0</v>
      </c>
      <c r="BF600" s="136">
        <f t="shared" si="324"/>
        <v>0</v>
      </c>
    </row>
    <row r="601" spans="3:58" ht="15.75" outlineLevel="2" x14ac:dyDescent="0.2">
      <c r="C601" s="14">
        <f t="shared" si="293"/>
        <v>587</v>
      </c>
      <c r="D601" s="73"/>
      <c r="E601" s="69"/>
      <c r="F601" s="70"/>
      <c r="G601" s="71"/>
      <c r="H601" s="71"/>
      <c r="I601" s="71"/>
      <c r="J601" s="71"/>
      <c r="K601" s="72"/>
      <c r="L601" s="86"/>
      <c r="M601" s="15" t="str">
        <f>IF(G601="","",IF(L601="SI",G601*(1+'INPUTS Y LISTAS'!$B$15),'Modelo Estadistico'!G601))</f>
        <v/>
      </c>
      <c r="N601" s="15" t="str">
        <f>IF(H601="","",IF(L601="SI",H601*(1+'INPUTS Y LISTAS'!$B$15),'Modelo Estadistico'!H601))</f>
        <v/>
      </c>
      <c r="O601" s="15" t="str">
        <f>IF(I601="","",IF(L601="SI",I601*(1+'INPUTS Y LISTAS'!$B$15),'Modelo Estadistico'!I601))</f>
        <v/>
      </c>
      <c r="P601" s="15" t="str">
        <f>IF(J601="","",IF(L601="SI",J601*(1+'INPUTS Y LISTAS'!$B$15),'Modelo Estadistico'!J601))</f>
        <v/>
      </c>
      <c r="Q601" s="72"/>
      <c r="R601" s="29" t="str">
        <f t="shared" si="300"/>
        <v/>
      </c>
      <c r="S601" s="15" t="str">
        <f t="shared" si="301"/>
        <v/>
      </c>
      <c r="T601" s="15" t="str">
        <f t="shared" si="294"/>
        <v/>
      </c>
      <c r="U601" s="30" t="str">
        <f t="shared" si="295"/>
        <v/>
      </c>
      <c r="V601" s="28" t="str">
        <f t="shared" si="302"/>
        <v/>
      </c>
      <c r="W601" s="16" t="str">
        <f t="shared" si="303"/>
        <v/>
      </c>
      <c r="X601" s="16" t="str">
        <f t="shared" si="304"/>
        <v/>
      </c>
      <c r="Y601" s="16" t="str">
        <f t="shared" si="305"/>
        <v/>
      </c>
      <c r="Z601" s="28" t="str">
        <f t="shared" si="306"/>
        <v/>
      </c>
      <c r="AA601" s="16" t="str">
        <f t="shared" si="307"/>
        <v/>
      </c>
      <c r="AB601" s="16" t="str">
        <f t="shared" si="308"/>
        <v/>
      </c>
      <c r="AC601" s="16" t="str">
        <f>IF(Y601="Incluir Cotización",#REF!,"")</f>
        <v/>
      </c>
      <c r="AD601" s="66" t="str">
        <f t="shared" si="309"/>
        <v/>
      </c>
      <c r="AE601" s="42" t="str">
        <f t="shared" si="310"/>
        <v/>
      </c>
      <c r="AF601" s="42" t="str">
        <f t="shared" si="311"/>
        <v/>
      </c>
      <c r="AG601" s="42" t="str">
        <f t="shared" si="312"/>
        <v/>
      </c>
      <c r="AH601" s="42" t="str">
        <f t="shared" si="313"/>
        <v/>
      </c>
      <c r="AI601" s="42" t="str">
        <f t="shared" si="314"/>
        <v/>
      </c>
      <c r="AJ601" s="65">
        <f t="shared" si="315"/>
        <v>0</v>
      </c>
      <c r="AK601" s="74"/>
      <c r="AL601" s="41">
        <f t="shared" si="296"/>
        <v>0</v>
      </c>
      <c r="AM601" s="39">
        <f t="shared" si="297"/>
        <v>0</v>
      </c>
      <c r="AN601" s="40">
        <f t="shared" si="298"/>
        <v>0</v>
      </c>
      <c r="AO601" s="134">
        <f t="shared" si="299"/>
        <v>0</v>
      </c>
      <c r="AP601" s="17"/>
      <c r="AQ601" s="129"/>
      <c r="AR601" s="130">
        <f t="shared" si="316"/>
        <v>0</v>
      </c>
      <c r="AS601" s="134">
        <f t="shared" si="317"/>
        <v>0</v>
      </c>
      <c r="AT601" s="131">
        <f>+IF($I$7="SI",'INPUTS Y LISTAS'!$B$31,0)</f>
        <v>0</v>
      </c>
      <c r="AU601" s="132"/>
      <c r="AV601" s="130">
        <f t="shared" si="318"/>
        <v>0</v>
      </c>
      <c r="AW601" s="134">
        <f t="shared" si="319"/>
        <v>0</v>
      </c>
      <c r="AX601" s="131">
        <f>+IF($I$7="SI",'INPUTS Y LISTAS'!$B$32,0)</f>
        <v>0</v>
      </c>
      <c r="AY601" s="132"/>
      <c r="AZ601" s="130">
        <f t="shared" si="320"/>
        <v>0</v>
      </c>
      <c r="BA601" s="134">
        <f t="shared" si="321"/>
        <v>0</v>
      </c>
      <c r="BB601" s="131">
        <f>+IF($I$7="SI",'INPUTS Y LISTAS'!$B$33,0)</f>
        <v>0</v>
      </c>
      <c r="BC601" s="132"/>
      <c r="BD601" s="130">
        <f t="shared" si="322"/>
        <v>0</v>
      </c>
      <c r="BE601" s="134">
        <f t="shared" si="323"/>
        <v>0</v>
      </c>
      <c r="BF601" s="136">
        <f t="shared" si="324"/>
        <v>0</v>
      </c>
    </row>
    <row r="602" spans="3:58" ht="15.75" outlineLevel="2" x14ac:dyDescent="0.2">
      <c r="C602" s="14">
        <f t="shared" si="293"/>
        <v>588</v>
      </c>
      <c r="D602" s="73"/>
      <c r="E602" s="69"/>
      <c r="F602" s="70"/>
      <c r="G602" s="71"/>
      <c r="H602" s="71"/>
      <c r="I602" s="71"/>
      <c r="J602" s="71"/>
      <c r="K602" s="72"/>
      <c r="L602" s="86"/>
      <c r="M602" s="15" t="str">
        <f>IF(G602="","",IF(L602="SI",G602*(1+'INPUTS Y LISTAS'!$B$15),'Modelo Estadistico'!G602))</f>
        <v/>
      </c>
      <c r="N602" s="15" t="str">
        <f>IF(H602="","",IF(L602="SI",H602*(1+'INPUTS Y LISTAS'!$B$15),'Modelo Estadistico'!H602))</f>
        <v/>
      </c>
      <c r="O602" s="15" t="str">
        <f>IF(I602="","",IF(L602="SI",I602*(1+'INPUTS Y LISTAS'!$B$15),'Modelo Estadistico'!I602))</f>
        <v/>
      </c>
      <c r="P602" s="15" t="str">
        <f>IF(J602="","",IF(L602="SI",J602*(1+'INPUTS Y LISTAS'!$B$15),'Modelo Estadistico'!J602))</f>
        <v/>
      </c>
      <c r="Q602" s="72"/>
      <c r="R602" s="29" t="str">
        <f t="shared" si="300"/>
        <v/>
      </c>
      <c r="S602" s="15" t="str">
        <f t="shared" si="301"/>
        <v/>
      </c>
      <c r="T602" s="15" t="str">
        <f t="shared" si="294"/>
        <v/>
      </c>
      <c r="U602" s="30" t="str">
        <f t="shared" si="295"/>
        <v/>
      </c>
      <c r="V602" s="28" t="str">
        <f t="shared" si="302"/>
        <v/>
      </c>
      <c r="W602" s="16" t="str">
        <f t="shared" si="303"/>
        <v/>
      </c>
      <c r="X602" s="16" t="str">
        <f t="shared" si="304"/>
        <v/>
      </c>
      <c r="Y602" s="16" t="str">
        <f t="shared" si="305"/>
        <v/>
      </c>
      <c r="Z602" s="28" t="str">
        <f t="shared" si="306"/>
        <v/>
      </c>
      <c r="AA602" s="16" t="str">
        <f t="shared" si="307"/>
        <v/>
      </c>
      <c r="AB602" s="16" t="str">
        <f t="shared" si="308"/>
        <v/>
      </c>
      <c r="AC602" s="16" t="str">
        <f>IF(Y602="Incluir Cotización",#REF!,"")</f>
        <v/>
      </c>
      <c r="AD602" s="66" t="str">
        <f t="shared" si="309"/>
        <v/>
      </c>
      <c r="AE602" s="42" t="str">
        <f t="shared" si="310"/>
        <v/>
      </c>
      <c r="AF602" s="42" t="str">
        <f t="shared" si="311"/>
        <v/>
      </c>
      <c r="AG602" s="42" t="str">
        <f t="shared" si="312"/>
        <v/>
      </c>
      <c r="AH602" s="42" t="str">
        <f t="shared" si="313"/>
        <v/>
      </c>
      <c r="AI602" s="42" t="str">
        <f t="shared" si="314"/>
        <v/>
      </c>
      <c r="AJ602" s="65">
        <f t="shared" si="315"/>
        <v>0</v>
      </c>
      <c r="AK602" s="74"/>
      <c r="AL602" s="41">
        <f t="shared" si="296"/>
        <v>0</v>
      </c>
      <c r="AM602" s="39">
        <f t="shared" si="297"/>
        <v>0</v>
      </c>
      <c r="AN602" s="40">
        <f t="shared" si="298"/>
        <v>0</v>
      </c>
      <c r="AO602" s="134">
        <f t="shared" si="299"/>
        <v>0</v>
      </c>
      <c r="AP602" s="17"/>
      <c r="AQ602" s="129"/>
      <c r="AR602" s="130">
        <f t="shared" si="316"/>
        <v>0</v>
      </c>
      <c r="AS602" s="134">
        <f t="shared" si="317"/>
        <v>0</v>
      </c>
      <c r="AT602" s="131">
        <f>+IF($I$7="SI",'INPUTS Y LISTAS'!$B$31,0)</f>
        <v>0</v>
      </c>
      <c r="AU602" s="132"/>
      <c r="AV602" s="130">
        <f t="shared" si="318"/>
        <v>0</v>
      </c>
      <c r="AW602" s="134">
        <f t="shared" si="319"/>
        <v>0</v>
      </c>
      <c r="AX602" s="131">
        <f>+IF($I$7="SI",'INPUTS Y LISTAS'!$B$32,0)</f>
        <v>0</v>
      </c>
      <c r="AY602" s="132"/>
      <c r="AZ602" s="130">
        <f t="shared" si="320"/>
        <v>0</v>
      </c>
      <c r="BA602" s="134">
        <f t="shared" si="321"/>
        <v>0</v>
      </c>
      <c r="BB602" s="131">
        <f>+IF($I$7="SI",'INPUTS Y LISTAS'!$B$33,0)</f>
        <v>0</v>
      </c>
      <c r="BC602" s="132"/>
      <c r="BD602" s="130">
        <f t="shared" si="322"/>
        <v>0</v>
      </c>
      <c r="BE602" s="134">
        <f t="shared" si="323"/>
        <v>0</v>
      </c>
      <c r="BF602" s="136">
        <f t="shared" si="324"/>
        <v>0</v>
      </c>
    </row>
    <row r="603" spans="3:58" ht="15.75" outlineLevel="2" x14ac:dyDescent="0.2">
      <c r="C603" s="14">
        <f t="shared" si="293"/>
        <v>589</v>
      </c>
      <c r="D603" s="73"/>
      <c r="E603" s="69"/>
      <c r="F603" s="70"/>
      <c r="G603" s="71"/>
      <c r="H603" s="71"/>
      <c r="I603" s="71"/>
      <c r="J603" s="71"/>
      <c r="K603" s="72"/>
      <c r="L603" s="86"/>
      <c r="M603" s="15" t="str">
        <f>IF(G603="","",IF(L603="SI",G603*(1+'INPUTS Y LISTAS'!$B$15),'Modelo Estadistico'!G603))</f>
        <v/>
      </c>
      <c r="N603" s="15" t="str">
        <f>IF(H603="","",IF(L603="SI",H603*(1+'INPUTS Y LISTAS'!$B$15),'Modelo Estadistico'!H603))</f>
        <v/>
      </c>
      <c r="O603" s="15" t="str">
        <f>IF(I603="","",IF(L603="SI",I603*(1+'INPUTS Y LISTAS'!$B$15),'Modelo Estadistico'!I603))</f>
        <v/>
      </c>
      <c r="P603" s="15" t="str">
        <f>IF(J603="","",IF(L603="SI",J603*(1+'INPUTS Y LISTAS'!$B$15),'Modelo Estadistico'!J603))</f>
        <v/>
      </c>
      <c r="Q603" s="72"/>
      <c r="R603" s="29" t="str">
        <f t="shared" si="300"/>
        <v/>
      </c>
      <c r="S603" s="15" t="str">
        <f t="shared" si="301"/>
        <v/>
      </c>
      <c r="T603" s="15" t="str">
        <f t="shared" si="294"/>
        <v/>
      </c>
      <c r="U603" s="30" t="str">
        <f t="shared" si="295"/>
        <v/>
      </c>
      <c r="V603" s="28" t="str">
        <f t="shared" si="302"/>
        <v/>
      </c>
      <c r="W603" s="16" t="str">
        <f t="shared" si="303"/>
        <v/>
      </c>
      <c r="X603" s="16" t="str">
        <f t="shared" si="304"/>
        <v/>
      </c>
      <c r="Y603" s="16" t="str">
        <f t="shared" si="305"/>
        <v/>
      </c>
      <c r="Z603" s="28" t="str">
        <f t="shared" si="306"/>
        <v/>
      </c>
      <c r="AA603" s="16" t="str">
        <f t="shared" si="307"/>
        <v/>
      </c>
      <c r="AB603" s="16" t="str">
        <f t="shared" si="308"/>
        <v/>
      </c>
      <c r="AC603" s="16" t="str">
        <f>IF(Y603="Incluir Cotización",#REF!,"")</f>
        <v/>
      </c>
      <c r="AD603" s="66" t="str">
        <f t="shared" si="309"/>
        <v/>
      </c>
      <c r="AE603" s="42" t="str">
        <f t="shared" si="310"/>
        <v/>
      </c>
      <c r="AF603" s="42" t="str">
        <f t="shared" si="311"/>
        <v/>
      </c>
      <c r="AG603" s="42" t="str">
        <f t="shared" si="312"/>
        <v/>
      </c>
      <c r="AH603" s="42" t="str">
        <f t="shared" si="313"/>
        <v/>
      </c>
      <c r="AI603" s="42" t="str">
        <f t="shared" si="314"/>
        <v/>
      </c>
      <c r="AJ603" s="65">
        <f t="shared" si="315"/>
        <v>0</v>
      </c>
      <c r="AK603" s="74"/>
      <c r="AL603" s="41">
        <f t="shared" si="296"/>
        <v>0</v>
      </c>
      <c r="AM603" s="39">
        <f t="shared" si="297"/>
        <v>0</v>
      </c>
      <c r="AN603" s="40">
        <f t="shared" si="298"/>
        <v>0</v>
      </c>
      <c r="AO603" s="134">
        <f t="shared" si="299"/>
        <v>0</v>
      </c>
      <c r="AP603" s="17"/>
      <c r="AQ603" s="129"/>
      <c r="AR603" s="130">
        <f t="shared" si="316"/>
        <v>0</v>
      </c>
      <c r="AS603" s="134">
        <f t="shared" si="317"/>
        <v>0</v>
      </c>
      <c r="AT603" s="131">
        <f>+IF($I$7="SI",'INPUTS Y LISTAS'!$B$31,0)</f>
        <v>0</v>
      </c>
      <c r="AU603" s="132"/>
      <c r="AV603" s="130">
        <f t="shared" si="318"/>
        <v>0</v>
      </c>
      <c r="AW603" s="134">
        <f t="shared" si="319"/>
        <v>0</v>
      </c>
      <c r="AX603" s="131">
        <f>+IF($I$7="SI",'INPUTS Y LISTAS'!$B$32,0)</f>
        <v>0</v>
      </c>
      <c r="AY603" s="132"/>
      <c r="AZ603" s="130">
        <f t="shared" si="320"/>
        <v>0</v>
      </c>
      <c r="BA603" s="134">
        <f t="shared" si="321"/>
        <v>0</v>
      </c>
      <c r="BB603" s="131">
        <f>+IF($I$7="SI",'INPUTS Y LISTAS'!$B$33,0)</f>
        <v>0</v>
      </c>
      <c r="BC603" s="132"/>
      <c r="BD603" s="130">
        <f t="shared" si="322"/>
        <v>0</v>
      </c>
      <c r="BE603" s="134">
        <f t="shared" si="323"/>
        <v>0</v>
      </c>
      <c r="BF603" s="136">
        <f t="shared" si="324"/>
        <v>0</v>
      </c>
    </row>
    <row r="604" spans="3:58" ht="15.75" outlineLevel="2" x14ac:dyDescent="0.2">
      <c r="C604" s="14">
        <f t="shared" si="293"/>
        <v>590</v>
      </c>
      <c r="D604" s="73"/>
      <c r="E604" s="69"/>
      <c r="F604" s="70"/>
      <c r="G604" s="71"/>
      <c r="H604" s="71"/>
      <c r="I604" s="71"/>
      <c r="J604" s="71"/>
      <c r="K604" s="72"/>
      <c r="L604" s="86"/>
      <c r="M604" s="15" t="str">
        <f>IF(G604="","",IF(L604="SI",G604*(1+'INPUTS Y LISTAS'!$B$15),'Modelo Estadistico'!G604))</f>
        <v/>
      </c>
      <c r="N604" s="15" t="str">
        <f>IF(H604="","",IF(L604="SI",H604*(1+'INPUTS Y LISTAS'!$B$15),'Modelo Estadistico'!H604))</f>
        <v/>
      </c>
      <c r="O604" s="15" t="str">
        <f>IF(I604="","",IF(L604="SI",I604*(1+'INPUTS Y LISTAS'!$B$15),'Modelo Estadistico'!I604))</f>
        <v/>
      </c>
      <c r="P604" s="15" t="str">
        <f>IF(J604="","",IF(L604="SI",J604*(1+'INPUTS Y LISTAS'!$B$15),'Modelo Estadistico'!J604))</f>
        <v/>
      </c>
      <c r="Q604" s="72"/>
      <c r="R604" s="29" t="str">
        <f t="shared" si="300"/>
        <v/>
      </c>
      <c r="S604" s="15" t="str">
        <f t="shared" si="301"/>
        <v/>
      </c>
      <c r="T604" s="15" t="str">
        <f t="shared" si="294"/>
        <v/>
      </c>
      <c r="U604" s="30" t="str">
        <f t="shared" si="295"/>
        <v/>
      </c>
      <c r="V604" s="28" t="str">
        <f t="shared" si="302"/>
        <v/>
      </c>
      <c r="W604" s="16" t="str">
        <f t="shared" si="303"/>
        <v/>
      </c>
      <c r="X604" s="16" t="str">
        <f t="shared" si="304"/>
        <v/>
      </c>
      <c r="Y604" s="16" t="str">
        <f t="shared" si="305"/>
        <v/>
      </c>
      <c r="Z604" s="28" t="str">
        <f t="shared" si="306"/>
        <v/>
      </c>
      <c r="AA604" s="16" t="str">
        <f t="shared" si="307"/>
        <v/>
      </c>
      <c r="AB604" s="16" t="str">
        <f t="shared" si="308"/>
        <v/>
      </c>
      <c r="AC604" s="16" t="str">
        <f>IF(Y604="Incluir Cotización",#REF!,"")</f>
        <v/>
      </c>
      <c r="AD604" s="66" t="str">
        <f t="shared" si="309"/>
        <v/>
      </c>
      <c r="AE604" s="42" t="str">
        <f t="shared" si="310"/>
        <v/>
      </c>
      <c r="AF604" s="42" t="str">
        <f t="shared" si="311"/>
        <v/>
      </c>
      <c r="AG604" s="42" t="str">
        <f t="shared" si="312"/>
        <v/>
      </c>
      <c r="AH604" s="42" t="str">
        <f t="shared" si="313"/>
        <v/>
      </c>
      <c r="AI604" s="42" t="str">
        <f t="shared" si="314"/>
        <v/>
      </c>
      <c r="AJ604" s="65">
        <f t="shared" si="315"/>
        <v>0</v>
      </c>
      <c r="AK604" s="74"/>
      <c r="AL604" s="41">
        <f t="shared" si="296"/>
        <v>0</v>
      </c>
      <c r="AM604" s="39">
        <f t="shared" si="297"/>
        <v>0</v>
      </c>
      <c r="AN604" s="40">
        <f t="shared" si="298"/>
        <v>0</v>
      </c>
      <c r="AO604" s="134">
        <f t="shared" si="299"/>
        <v>0</v>
      </c>
      <c r="AP604" s="17"/>
      <c r="AQ604" s="129"/>
      <c r="AR604" s="130">
        <f t="shared" si="316"/>
        <v>0</v>
      </c>
      <c r="AS604" s="134">
        <f t="shared" si="317"/>
        <v>0</v>
      </c>
      <c r="AT604" s="131">
        <f>+IF($I$7="SI",'INPUTS Y LISTAS'!$B$31,0)</f>
        <v>0</v>
      </c>
      <c r="AU604" s="132"/>
      <c r="AV604" s="130">
        <f t="shared" si="318"/>
        <v>0</v>
      </c>
      <c r="AW604" s="134">
        <f t="shared" si="319"/>
        <v>0</v>
      </c>
      <c r="AX604" s="131">
        <f>+IF($I$7="SI",'INPUTS Y LISTAS'!$B$32,0)</f>
        <v>0</v>
      </c>
      <c r="AY604" s="132"/>
      <c r="AZ604" s="130">
        <f t="shared" si="320"/>
        <v>0</v>
      </c>
      <c r="BA604" s="134">
        <f t="shared" si="321"/>
        <v>0</v>
      </c>
      <c r="BB604" s="131">
        <f>+IF($I$7="SI",'INPUTS Y LISTAS'!$B$33,0)</f>
        <v>0</v>
      </c>
      <c r="BC604" s="132"/>
      <c r="BD604" s="130">
        <f t="shared" si="322"/>
        <v>0</v>
      </c>
      <c r="BE604" s="134">
        <f t="shared" si="323"/>
        <v>0</v>
      </c>
      <c r="BF604" s="136">
        <f t="shared" si="324"/>
        <v>0</v>
      </c>
    </row>
    <row r="605" spans="3:58" ht="15.75" outlineLevel="2" x14ac:dyDescent="0.2">
      <c r="C605" s="14">
        <f t="shared" si="293"/>
        <v>591</v>
      </c>
      <c r="D605" s="73"/>
      <c r="E605" s="69"/>
      <c r="F605" s="70"/>
      <c r="G605" s="71"/>
      <c r="H605" s="71"/>
      <c r="I605" s="71"/>
      <c r="J605" s="71"/>
      <c r="K605" s="72"/>
      <c r="L605" s="86"/>
      <c r="M605" s="15" t="str">
        <f>IF(G605="","",IF(L605="SI",G605*(1+'INPUTS Y LISTAS'!$B$15),'Modelo Estadistico'!G605))</f>
        <v/>
      </c>
      <c r="N605" s="15" t="str">
        <f>IF(H605="","",IF(L605="SI",H605*(1+'INPUTS Y LISTAS'!$B$15),'Modelo Estadistico'!H605))</f>
        <v/>
      </c>
      <c r="O605" s="15" t="str">
        <f>IF(I605="","",IF(L605="SI",I605*(1+'INPUTS Y LISTAS'!$B$15),'Modelo Estadistico'!I605))</f>
        <v/>
      </c>
      <c r="P605" s="15" t="str">
        <f>IF(J605="","",IF(L605="SI",J605*(1+'INPUTS Y LISTAS'!$B$15),'Modelo Estadistico'!J605))</f>
        <v/>
      </c>
      <c r="Q605" s="72"/>
      <c r="R605" s="29" t="str">
        <f t="shared" si="300"/>
        <v/>
      </c>
      <c r="S605" s="15" t="str">
        <f t="shared" si="301"/>
        <v/>
      </c>
      <c r="T605" s="15" t="str">
        <f t="shared" si="294"/>
        <v/>
      </c>
      <c r="U605" s="30" t="str">
        <f t="shared" si="295"/>
        <v/>
      </c>
      <c r="V605" s="28" t="str">
        <f t="shared" si="302"/>
        <v/>
      </c>
      <c r="W605" s="16" t="str">
        <f t="shared" si="303"/>
        <v/>
      </c>
      <c r="X605" s="16" t="str">
        <f t="shared" si="304"/>
        <v/>
      </c>
      <c r="Y605" s="16" t="str">
        <f t="shared" si="305"/>
        <v/>
      </c>
      <c r="Z605" s="28" t="str">
        <f t="shared" si="306"/>
        <v/>
      </c>
      <c r="AA605" s="16" t="str">
        <f t="shared" si="307"/>
        <v/>
      </c>
      <c r="AB605" s="16" t="str">
        <f t="shared" si="308"/>
        <v/>
      </c>
      <c r="AC605" s="16" t="str">
        <f>IF(Y605="Incluir Cotización",#REF!,"")</f>
        <v/>
      </c>
      <c r="AD605" s="66" t="str">
        <f t="shared" si="309"/>
        <v/>
      </c>
      <c r="AE605" s="42" t="str">
        <f t="shared" si="310"/>
        <v/>
      </c>
      <c r="AF605" s="42" t="str">
        <f t="shared" si="311"/>
        <v/>
      </c>
      <c r="AG605" s="42" t="str">
        <f t="shared" si="312"/>
        <v/>
      </c>
      <c r="AH605" s="42" t="str">
        <f t="shared" si="313"/>
        <v/>
      </c>
      <c r="AI605" s="42" t="str">
        <f t="shared" si="314"/>
        <v/>
      </c>
      <c r="AJ605" s="65">
        <f t="shared" si="315"/>
        <v>0</v>
      </c>
      <c r="AK605" s="74"/>
      <c r="AL605" s="41">
        <f t="shared" si="296"/>
        <v>0</v>
      </c>
      <c r="AM605" s="39">
        <f t="shared" si="297"/>
        <v>0</v>
      </c>
      <c r="AN605" s="40">
        <f t="shared" si="298"/>
        <v>0</v>
      </c>
      <c r="AO605" s="134">
        <f t="shared" si="299"/>
        <v>0</v>
      </c>
      <c r="AP605" s="17"/>
      <c r="AQ605" s="129"/>
      <c r="AR605" s="130">
        <f t="shared" si="316"/>
        <v>0</v>
      </c>
      <c r="AS605" s="134">
        <f t="shared" si="317"/>
        <v>0</v>
      </c>
      <c r="AT605" s="131">
        <f>+IF($I$7="SI",'INPUTS Y LISTAS'!$B$31,0)</f>
        <v>0</v>
      </c>
      <c r="AU605" s="132"/>
      <c r="AV605" s="130">
        <f t="shared" si="318"/>
        <v>0</v>
      </c>
      <c r="AW605" s="134">
        <f t="shared" si="319"/>
        <v>0</v>
      </c>
      <c r="AX605" s="131">
        <f>+IF($I$7="SI",'INPUTS Y LISTAS'!$B$32,0)</f>
        <v>0</v>
      </c>
      <c r="AY605" s="132"/>
      <c r="AZ605" s="130">
        <f t="shared" si="320"/>
        <v>0</v>
      </c>
      <c r="BA605" s="134">
        <f t="shared" si="321"/>
        <v>0</v>
      </c>
      <c r="BB605" s="131">
        <f>+IF($I$7="SI",'INPUTS Y LISTAS'!$B$33,0)</f>
        <v>0</v>
      </c>
      <c r="BC605" s="132"/>
      <c r="BD605" s="130">
        <f t="shared" si="322"/>
        <v>0</v>
      </c>
      <c r="BE605" s="134">
        <f t="shared" si="323"/>
        <v>0</v>
      </c>
      <c r="BF605" s="136">
        <f t="shared" si="324"/>
        <v>0</v>
      </c>
    </row>
    <row r="606" spans="3:58" ht="15.75" outlineLevel="2" x14ac:dyDescent="0.2">
      <c r="C606" s="14">
        <f t="shared" si="293"/>
        <v>592</v>
      </c>
      <c r="D606" s="73"/>
      <c r="E606" s="69"/>
      <c r="F606" s="70"/>
      <c r="G606" s="71"/>
      <c r="H606" s="71"/>
      <c r="I606" s="71"/>
      <c r="J606" s="71"/>
      <c r="K606" s="72"/>
      <c r="L606" s="86"/>
      <c r="M606" s="15" t="str">
        <f>IF(G606="","",IF(L606="SI",G606*(1+'INPUTS Y LISTAS'!$B$15),'Modelo Estadistico'!G606))</f>
        <v/>
      </c>
      <c r="N606" s="15" t="str">
        <f>IF(H606="","",IF(L606="SI",H606*(1+'INPUTS Y LISTAS'!$B$15),'Modelo Estadistico'!H606))</f>
        <v/>
      </c>
      <c r="O606" s="15" t="str">
        <f>IF(I606="","",IF(L606="SI",I606*(1+'INPUTS Y LISTAS'!$B$15),'Modelo Estadistico'!I606))</f>
        <v/>
      </c>
      <c r="P606" s="15" t="str">
        <f>IF(J606="","",IF(L606="SI",J606*(1+'INPUTS Y LISTAS'!$B$15),'Modelo Estadistico'!J606))</f>
        <v/>
      </c>
      <c r="Q606" s="72"/>
      <c r="R606" s="29" t="str">
        <f t="shared" si="300"/>
        <v/>
      </c>
      <c r="S606" s="15" t="str">
        <f t="shared" si="301"/>
        <v/>
      </c>
      <c r="T606" s="15" t="str">
        <f t="shared" si="294"/>
        <v/>
      </c>
      <c r="U606" s="30" t="str">
        <f t="shared" si="295"/>
        <v/>
      </c>
      <c r="V606" s="28" t="str">
        <f t="shared" si="302"/>
        <v/>
      </c>
      <c r="W606" s="16" t="str">
        <f t="shared" si="303"/>
        <v/>
      </c>
      <c r="X606" s="16" t="str">
        <f t="shared" si="304"/>
        <v/>
      </c>
      <c r="Y606" s="16" t="str">
        <f t="shared" si="305"/>
        <v/>
      </c>
      <c r="Z606" s="28" t="str">
        <f t="shared" si="306"/>
        <v/>
      </c>
      <c r="AA606" s="16" t="str">
        <f t="shared" si="307"/>
        <v/>
      </c>
      <c r="AB606" s="16" t="str">
        <f t="shared" si="308"/>
        <v/>
      </c>
      <c r="AC606" s="16" t="str">
        <f>IF(Y606="Incluir Cotización",#REF!,"")</f>
        <v/>
      </c>
      <c r="AD606" s="66" t="str">
        <f t="shared" si="309"/>
        <v/>
      </c>
      <c r="AE606" s="42" t="str">
        <f t="shared" si="310"/>
        <v/>
      </c>
      <c r="AF606" s="42" t="str">
        <f t="shared" si="311"/>
        <v/>
      </c>
      <c r="AG606" s="42" t="str">
        <f t="shared" si="312"/>
        <v/>
      </c>
      <c r="AH606" s="42" t="str">
        <f t="shared" si="313"/>
        <v/>
      </c>
      <c r="AI606" s="42" t="str">
        <f t="shared" si="314"/>
        <v/>
      </c>
      <c r="AJ606" s="65">
        <f t="shared" si="315"/>
        <v>0</v>
      </c>
      <c r="AK606" s="74"/>
      <c r="AL606" s="41">
        <f t="shared" si="296"/>
        <v>0</v>
      </c>
      <c r="AM606" s="39">
        <f t="shared" si="297"/>
        <v>0</v>
      </c>
      <c r="AN606" s="40">
        <f t="shared" si="298"/>
        <v>0</v>
      </c>
      <c r="AO606" s="134">
        <f t="shared" si="299"/>
        <v>0</v>
      </c>
      <c r="AP606" s="17"/>
      <c r="AQ606" s="129"/>
      <c r="AR606" s="130">
        <f t="shared" si="316"/>
        <v>0</v>
      </c>
      <c r="AS606" s="134">
        <f t="shared" si="317"/>
        <v>0</v>
      </c>
      <c r="AT606" s="131">
        <f>+IF($I$7="SI",'INPUTS Y LISTAS'!$B$31,0)</f>
        <v>0</v>
      </c>
      <c r="AU606" s="132"/>
      <c r="AV606" s="130">
        <f t="shared" si="318"/>
        <v>0</v>
      </c>
      <c r="AW606" s="134">
        <f t="shared" si="319"/>
        <v>0</v>
      </c>
      <c r="AX606" s="131">
        <f>+IF($I$7="SI",'INPUTS Y LISTAS'!$B$32,0)</f>
        <v>0</v>
      </c>
      <c r="AY606" s="132"/>
      <c r="AZ606" s="130">
        <f t="shared" si="320"/>
        <v>0</v>
      </c>
      <c r="BA606" s="134">
        <f t="shared" si="321"/>
        <v>0</v>
      </c>
      <c r="BB606" s="131">
        <f>+IF($I$7="SI",'INPUTS Y LISTAS'!$B$33,0)</f>
        <v>0</v>
      </c>
      <c r="BC606" s="132"/>
      <c r="BD606" s="130">
        <f t="shared" si="322"/>
        <v>0</v>
      </c>
      <c r="BE606" s="134">
        <f t="shared" si="323"/>
        <v>0</v>
      </c>
      <c r="BF606" s="136">
        <f t="shared" si="324"/>
        <v>0</v>
      </c>
    </row>
    <row r="607" spans="3:58" ht="15.75" outlineLevel="2" x14ac:dyDescent="0.2">
      <c r="C607" s="14">
        <f t="shared" si="293"/>
        <v>593</v>
      </c>
      <c r="D607" s="73"/>
      <c r="E607" s="69"/>
      <c r="F607" s="70"/>
      <c r="G607" s="71"/>
      <c r="H607" s="71"/>
      <c r="I607" s="71"/>
      <c r="J607" s="71"/>
      <c r="K607" s="72"/>
      <c r="L607" s="86"/>
      <c r="M607" s="15" t="str">
        <f>IF(G607="","",IF(L607="SI",G607*(1+'INPUTS Y LISTAS'!$B$15),'Modelo Estadistico'!G607))</f>
        <v/>
      </c>
      <c r="N607" s="15" t="str">
        <f>IF(H607="","",IF(L607="SI",H607*(1+'INPUTS Y LISTAS'!$B$15),'Modelo Estadistico'!H607))</f>
        <v/>
      </c>
      <c r="O607" s="15" t="str">
        <f>IF(I607="","",IF(L607="SI",I607*(1+'INPUTS Y LISTAS'!$B$15),'Modelo Estadistico'!I607))</f>
        <v/>
      </c>
      <c r="P607" s="15" t="str">
        <f>IF(J607="","",IF(L607="SI",J607*(1+'INPUTS Y LISTAS'!$B$15),'Modelo Estadistico'!J607))</f>
        <v/>
      </c>
      <c r="Q607" s="72"/>
      <c r="R607" s="29" t="str">
        <f t="shared" si="300"/>
        <v/>
      </c>
      <c r="S607" s="15" t="str">
        <f t="shared" si="301"/>
        <v/>
      </c>
      <c r="T607" s="15" t="str">
        <f t="shared" si="294"/>
        <v/>
      </c>
      <c r="U607" s="30" t="str">
        <f t="shared" si="295"/>
        <v/>
      </c>
      <c r="V607" s="28" t="str">
        <f t="shared" si="302"/>
        <v/>
      </c>
      <c r="W607" s="16" t="str">
        <f t="shared" si="303"/>
        <v/>
      </c>
      <c r="X607" s="16" t="str">
        <f t="shared" si="304"/>
        <v/>
      </c>
      <c r="Y607" s="16" t="str">
        <f t="shared" si="305"/>
        <v/>
      </c>
      <c r="Z607" s="28" t="str">
        <f t="shared" si="306"/>
        <v/>
      </c>
      <c r="AA607" s="16" t="str">
        <f t="shared" si="307"/>
        <v/>
      </c>
      <c r="AB607" s="16" t="str">
        <f t="shared" si="308"/>
        <v/>
      </c>
      <c r="AC607" s="16" t="str">
        <f>IF(Y607="Incluir Cotización",#REF!,"")</f>
        <v/>
      </c>
      <c r="AD607" s="66" t="str">
        <f t="shared" si="309"/>
        <v/>
      </c>
      <c r="AE607" s="42" t="str">
        <f t="shared" si="310"/>
        <v/>
      </c>
      <c r="AF607" s="42" t="str">
        <f t="shared" si="311"/>
        <v/>
      </c>
      <c r="AG607" s="42" t="str">
        <f t="shared" si="312"/>
        <v/>
      </c>
      <c r="AH607" s="42" t="str">
        <f t="shared" si="313"/>
        <v/>
      </c>
      <c r="AI607" s="42" t="str">
        <f t="shared" si="314"/>
        <v/>
      </c>
      <c r="AJ607" s="65">
        <f t="shared" si="315"/>
        <v>0</v>
      </c>
      <c r="AK607" s="74"/>
      <c r="AL607" s="41">
        <f t="shared" si="296"/>
        <v>0</v>
      </c>
      <c r="AM607" s="39">
        <f t="shared" si="297"/>
        <v>0</v>
      </c>
      <c r="AN607" s="40">
        <f t="shared" si="298"/>
        <v>0</v>
      </c>
      <c r="AO607" s="134">
        <f t="shared" si="299"/>
        <v>0</v>
      </c>
      <c r="AP607" s="17"/>
      <c r="AQ607" s="129"/>
      <c r="AR607" s="130">
        <f t="shared" si="316"/>
        <v>0</v>
      </c>
      <c r="AS607" s="134">
        <f t="shared" si="317"/>
        <v>0</v>
      </c>
      <c r="AT607" s="131">
        <f>+IF($I$7="SI",'INPUTS Y LISTAS'!$B$31,0)</f>
        <v>0</v>
      </c>
      <c r="AU607" s="132"/>
      <c r="AV607" s="130">
        <f t="shared" si="318"/>
        <v>0</v>
      </c>
      <c r="AW607" s="134">
        <f t="shared" si="319"/>
        <v>0</v>
      </c>
      <c r="AX607" s="131">
        <f>+IF($I$7="SI",'INPUTS Y LISTAS'!$B$32,0)</f>
        <v>0</v>
      </c>
      <c r="AY607" s="132"/>
      <c r="AZ607" s="130">
        <f t="shared" si="320"/>
        <v>0</v>
      </c>
      <c r="BA607" s="134">
        <f t="shared" si="321"/>
        <v>0</v>
      </c>
      <c r="BB607" s="131">
        <f>+IF($I$7="SI",'INPUTS Y LISTAS'!$B$33,0)</f>
        <v>0</v>
      </c>
      <c r="BC607" s="132"/>
      <c r="BD607" s="130">
        <f t="shared" si="322"/>
        <v>0</v>
      </c>
      <c r="BE607" s="134">
        <f t="shared" si="323"/>
        <v>0</v>
      </c>
      <c r="BF607" s="136">
        <f t="shared" si="324"/>
        <v>0</v>
      </c>
    </row>
    <row r="608" spans="3:58" ht="15.75" outlineLevel="2" x14ac:dyDescent="0.2">
      <c r="C608" s="14">
        <f t="shared" si="293"/>
        <v>594</v>
      </c>
      <c r="D608" s="73"/>
      <c r="E608" s="69"/>
      <c r="F608" s="70"/>
      <c r="G608" s="71"/>
      <c r="H608" s="71"/>
      <c r="I608" s="71"/>
      <c r="J608" s="71"/>
      <c r="K608" s="72"/>
      <c r="L608" s="86"/>
      <c r="M608" s="15" t="str">
        <f>IF(G608="","",IF(L608="SI",G608*(1+'INPUTS Y LISTAS'!$B$15),'Modelo Estadistico'!G608))</f>
        <v/>
      </c>
      <c r="N608" s="15" t="str">
        <f>IF(H608="","",IF(L608="SI",H608*(1+'INPUTS Y LISTAS'!$B$15),'Modelo Estadistico'!H608))</f>
        <v/>
      </c>
      <c r="O608" s="15" t="str">
        <f>IF(I608="","",IF(L608="SI",I608*(1+'INPUTS Y LISTAS'!$B$15),'Modelo Estadistico'!I608))</f>
        <v/>
      </c>
      <c r="P608" s="15" t="str">
        <f>IF(J608="","",IF(L608="SI",J608*(1+'INPUTS Y LISTAS'!$B$15),'Modelo Estadistico'!J608))</f>
        <v/>
      </c>
      <c r="Q608" s="72"/>
      <c r="R608" s="29" t="str">
        <f t="shared" si="300"/>
        <v/>
      </c>
      <c r="S608" s="15" t="str">
        <f t="shared" si="301"/>
        <v/>
      </c>
      <c r="T608" s="15" t="str">
        <f t="shared" si="294"/>
        <v/>
      </c>
      <c r="U608" s="30" t="str">
        <f t="shared" si="295"/>
        <v/>
      </c>
      <c r="V608" s="28" t="str">
        <f t="shared" si="302"/>
        <v/>
      </c>
      <c r="W608" s="16" t="str">
        <f t="shared" si="303"/>
        <v/>
      </c>
      <c r="X608" s="16" t="str">
        <f t="shared" si="304"/>
        <v/>
      </c>
      <c r="Y608" s="16" t="str">
        <f t="shared" si="305"/>
        <v/>
      </c>
      <c r="Z608" s="28" t="str">
        <f t="shared" si="306"/>
        <v/>
      </c>
      <c r="AA608" s="16" t="str">
        <f t="shared" si="307"/>
        <v/>
      </c>
      <c r="AB608" s="16" t="str">
        <f t="shared" si="308"/>
        <v/>
      </c>
      <c r="AC608" s="16" t="str">
        <f>IF(Y608="Incluir Cotización",#REF!,"")</f>
        <v/>
      </c>
      <c r="AD608" s="66" t="str">
        <f t="shared" si="309"/>
        <v/>
      </c>
      <c r="AE608" s="42" t="str">
        <f t="shared" si="310"/>
        <v/>
      </c>
      <c r="AF608" s="42" t="str">
        <f t="shared" si="311"/>
        <v/>
      </c>
      <c r="AG608" s="42" t="str">
        <f t="shared" si="312"/>
        <v/>
      </c>
      <c r="AH608" s="42" t="str">
        <f t="shared" si="313"/>
        <v/>
      </c>
      <c r="AI608" s="42" t="str">
        <f t="shared" si="314"/>
        <v/>
      </c>
      <c r="AJ608" s="65">
        <f t="shared" si="315"/>
        <v>0</v>
      </c>
      <c r="AK608" s="74"/>
      <c r="AL608" s="41">
        <f t="shared" si="296"/>
        <v>0</v>
      </c>
      <c r="AM608" s="39">
        <f t="shared" si="297"/>
        <v>0</v>
      </c>
      <c r="AN608" s="40">
        <f t="shared" si="298"/>
        <v>0</v>
      </c>
      <c r="AO608" s="134">
        <f t="shared" si="299"/>
        <v>0</v>
      </c>
      <c r="AP608" s="17"/>
      <c r="AQ608" s="129"/>
      <c r="AR608" s="130">
        <f t="shared" si="316"/>
        <v>0</v>
      </c>
      <c r="AS608" s="134">
        <f t="shared" si="317"/>
        <v>0</v>
      </c>
      <c r="AT608" s="131">
        <f>+IF($I$7="SI",'INPUTS Y LISTAS'!$B$31,0)</f>
        <v>0</v>
      </c>
      <c r="AU608" s="132"/>
      <c r="AV608" s="130">
        <f t="shared" si="318"/>
        <v>0</v>
      </c>
      <c r="AW608" s="134">
        <f t="shared" si="319"/>
        <v>0</v>
      </c>
      <c r="AX608" s="131">
        <f>+IF($I$7="SI",'INPUTS Y LISTAS'!$B$32,0)</f>
        <v>0</v>
      </c>
      <c r="AY608" s="132"/>
      <c r="AZ608" s="130">
        <f t="shared" si="320"/>
        <v>0</v>
      </c>
      <c r="BA608" s="134">
        <f t="shared" si="321"/>
        <v>0</v>
      </c>
      <c r="BB608" s="131">
        <f>+IF($I$7="SI",'INPUTS Y LISTAS'!$B$33,0)</f>
        <v>0</v>
      </c>
      <c r="BC608" s="132"/>
      <c r="BD608" s="130">
        <f t="shared" si="322"/>
        <v>0</v>
      </c>
      <c r="BE608" s="134">
        <f t="shared" si="323"/>
        <v>0</v>
      </c>
      <c r="BF608" s="136">
        <f t="shared" si="324"/>
        <v>0</v>
      </c>
    </row>
    <row r="609" spans="3:58" ht="15.75" outlineLevel="2" x14ac:dyDescent="0.2">
      <c r="C609" s="14">
        <f t="shared" ref="C609:C672" si="325">+C608+1</f>
        <v>595</v>
      </c>
      <c r="D609" s="73"/>
      <c r="E609" s="69"/>
      <c r="F609" s="70"/>
      <c r="G609" s="71"/>
      <c r="H609" s="71"/>
      <c r="I609" s="71"/>
      <c r="J609" s="71"/>
      <c r="K609" s="72"/>
      <c r="L609" s="86"/>
      <c r="M609" s="15" t="str">
        <f>IF(G609="","",IF(L609="SI",G609*(1+'INPUTS Y LISTAS'!$B$15),'Modelo Estadistico'!G609))</f>
        <v/>
      </c>
      <c r="N609" s="15" t="str">
        <f>IF(H609="","",IF(L609="SI",H609*(1+'INPUTS Y LISTAS'!$B$15),'Modelo Estadistico'!H609))</f>
        <v/>
      </c>
      <c r="O609" s="15" t="str">
        <f>IF(I609="","",IF(L609="SI",I609*(1+'INPUTS Y LISTAS'!$B$15),'Modelo Estadistico'!I609))</f>
        <v/>
      </c>
      <c r="P609" s="15" t="str">
        <f>IF(J609="","",IF(L609="SI",J609*(1+'INPUTS Y LISTAS'!$B$15),'Modelo Estadistico'!J609))</f>
        <v/>
      </c>
      <c r="Q609" s="72"/>
      <c r="R609" s="29" t="str">
        <f t="shared" si="300"/>
        <v/>
      </c>
      <c r="S609" s="15" t="str">
        <f t="shared" si="301"/>
        <v/>
      </c>
      <c r="T609" s="15" t="str">
        <f t="shared" si="294"/>
        <v/>
      </c>
      <c r="U609" s="30" t="str">
        <f t="shared" si="295"/>
        <v/>
      </c>
      <c r="V609" s="28" t="str">
        <f t="shared" si="302"/>
        <v/>
      </c>
      <c r="W609" s="16" t="str">
        <f t="shared" si="303"/>
        <v/>
      </c>
      <c r="X609" s="16" t="str">
        <f t="shared" si="304"/>
        <v/>
      </c>
      <c r="Y609" s="16" t="str">
        <f t="shared" si="305"/>
        <v/>
      </c>
      <c r="Z609" s="28" t="str">
        <f t="shared" si="306"/>
        <v/>
      </c>
      <c r="AA609" s="16" t="str">
        <f t="shared" si="307"/>
        <v/>
      </c>
      <c r="AB609" s="16" t="str">
        <f t="shared" si="308"/>
        <v/>
      </c>
      <c r="AC609" s="16" t="str">
        <f>IF(Y609="Incluir Cotización",#REF!,"")</f>
        <v/>
      </c>
      <c r="AD609" s="66" t="str">
        <f t="shared" si="309"/>
        <v/>
      </c>
      <c r="AE609" s="42" t="str">
        <f t="shared" si="310"/>
        <v/>
      </c>
      <c r="AF609" s="42" t="str">
        <f t="shared" si="311"/>
        <v/>
      </c>
      <c r="AG609" s="42" t="str">
        <f t="shared" si="312"/>
        <v/>
      </c>
      <c r="AH609" s="42" t="str">
        <f t="shared" si="313"/>
        <v/>
      </c>
      <c r="AI609" s="42" t="str">
        <f t="shared" si="314"/>
        <v/>
      </c>
      <c r="AJ609" s="65">
        <f t="shared" si="315"/>
        <v>0</v>
      </c>
      <c r="AK609" s="74"/>
      <c r="AL609" s="41">
        <f t="shared" si="296"/>
        <v>0</v>
      </c>
      <c r="AM609" s="39">
        <f t="shared" si="297"/>
        <v>0</v>
      </c>
      <c r="AN609" s="40">
        <f t="shared" si="298"/>
        <v>0</v>
      </c>
      <c r="AO609" s="134">
        <f t="shared" si="299"/>
        <v>0</v>
      </c>
      <c r="AP609" s="17"/>
      <c r="AQ609" s="129"/>
      <c r="AR609" s="130">
        <f t="shared" si="316"/>
        <v>0</v>
      </c>
      <c r="AS609" s="134">
        <f t="shared" si="317"/>
        <v>0</v>
      </c>
      <c r="AT609" s="131">
        <f>+IF($I$7="SI",'INPUTS Y LISTAS'!$B$31,0)</f>
        <v>0</v>
      </c>
      <c r="AU609" s="132"/>
      <c r="AV609" s="130">
        <f t="shared" si="318"/>
        <v>0</v>
      </c>
      <c r="AW609" s="134">
        <f t="shared" si="319"/>
        <v>0</v>
      </c>
      <c r="AX609" s="131">
        <f>+IF($I$7="SI",'INPUTS Y LISTAS'!$B$32,0)</f>
        <v>0</v>
      </c>
      <c r="AY609" s="132"/>
      <c r="AZ609" s="130">
        <f t="shared" si="320"/>
        <v>0</v>
      </c>
      <c r="BA609" s="134">
        <f t="shared" si="321"/>
        <v>0</v>
      </c>
      <c r="BB609" s="131">
        <f>+IF($I$7="SI",'INPUTS Y LISTAS'!$B$33,0)</f>
        <v>0</v>
      </c>
      <c r="BC609" s="132"/>
      <c r="BD609" s="130">
        <f t="shared" si="322"/>
        <v>0</v>
      </c>
      <c r="BE609" s="134">
        <f t="shared" si="323"/>
        <v>0</v>
      </c>
      <c r="BF609" s="136">
        <f t="shared" si="324"/>
        <v>0</v>
      </c>
    </row>
    <row r="610" spans="3:58" ht="15.75" outlineLevel="2" x14ac:dyDescent="0.2">
      <c r="C610" s="14">
        <f t="shared" si="325"/>
        <v>596</v>
      </c>
      <c r="D610" s="73"/>
      <c r="E610" s="69"/>
      <c r="F610" s="70"/>
      <c r="G610" s="71"/>
      <c r="H610" s="71"/>
      <c r="I610" s="71"/>
      <c r="J610" s="71"/>
      <c r="K610" s="72"/>
      <c r="L610" s="86"/>
      <c r="M610" s="15" t="str">
        <f>IF(G610="","",IF(L610="SI",G610*(1+'INPUTS Y LISTAS'!$B$15),'Modelo Estadistico'!G610))</f>
        <v/>
      </c>
      <c r="N610" s="15" t="str">
        <f>IF(H610="","",IF(L610="SI",H610*(1+'INPUTS Y LISTAS'!$B$15),'Modelo Estadistico'!H610))</f>
        <v/>
      </c>
      <c r="O610" s="15" t="str">
        <f>IF(I610="","",IF(L610="SI",I610*(1+'INPUTS Y LISTAS'!$B$15),'Modelo Estadistico'!I610))</f>
        <v/>
      </c>
      <c r="P610" s="15" t="str">
        <f>IF(J610="","",IF(L610="SI",J610*(1+'INPUTS Y LISTAS'!$B$15),'Modelo Estadistico'!J610))</f>
        <v/>
      </c>
      <c r="Q610" s="72"/>
      <c r="R610" s="29" t="str">
        <f t="shared" si="300"/>
        <v/>
      </c>
      <c r="S610" s="15" t="str">
        <f t="shared" si="301"/>
        <v/>
      </c>
      <c r="T610" s="15" t="str">
        <f t="shared" ref="T610:T673" si="326">IFERROR(R610-S610,"")</f>
        <v/>
      </c>
      <c r="U610" s="30" t="str">
        <f t="shared" ref="U610:U673" si="327">IFERROR(+R610+S610,"")</f>
        <v/>
      </c>
      <c r="V610" s="28" t="str">
        <f t="shared" si="302"/>
        <v/>
      </c>
      <c r="W610" s="16" t="str">
        <f t="shared" si="303"/>
        <v/>
      </c>
      <c r="X610" s="16" t="str">
        <f t="shared" si="304"/>
        <v/>
      </c>
      <c r="Y610" s="16" t="str">
        <f t="shared" si="305"/>
        <v/>
      </c>
      <c r="Z610" s="28" t="str">
        <f t="shared" si="306"/>
        <v/>
      </c>
      <c r="AA610" s="16" t="str">
        <f t="shared" si="307"/>
        <v/>
      </c>
      <c r="AB610" s="16" t="str">
        <f t="shared" si="308"/>
        <v/>
      </c>
      <c r="AC610" s="16" t="str">
        <f>IF(Y610="Incluir Cotización",#REF!,"")</f>
        <v/>
      </c>
      <c r="AD610" s="66" t="str">
        <f t="shared" si="309"/>
        <v/>
      </c>
      <c r="AE610" s="42" t="str">
        <f t="shared" si="310"/>
        <v/>
      </c>
      <c r="AF610" s="42" t="str">
        <f t="shared" si="311"/>
        <v/>
      </c>
      <c r="AG610" s="42" t="str">
        <f t="shared" si="312"/>
        <v/>
      </c>
      <c r="AH610" s="42" t="str">
        <f t="shared" si="313"/>
        <v/>
      </c>
      <c r="AI610" s="42" t="str">
        <f t="shared" si="314"/>
        <v/>
      </c>
      <c r="AJ610" s="65">
        <f t="shared" si="315"/>
        <v>0</v>
      </c>
      <c r="AK610" s="74"/>
      <c r="AL610" s="41">
        <f t="shared" ref="AL610:AL673" si="328">+AK610-AJ610</f>
        <v>0</v>
      </c>
      <c r="AM610" s="39">
        <f t="shared" ref="AM610:AM673" si="329">+AJ610*$E610</f>
        <v>0</v>
      </c>
      <c r="AN610" s="40">
        <f t="shared" ref="AN610:AN673" si="330">+AK610*$E610</f>
        <v>0</v>
      </c>
      <c r="AO610" s="134">
        <f t="shared" ref="AO610:AO673" si="331">+AN610-AM610</f>
        <v>0</v>
      </c>
      <c r="AP610" s="17"/>
      <c r="AQ610" s="129"/>
      <c r="AR610" s="130">
        <f t="shared" si="316"/>
        <v>0</v>
      </c>
      <c r="AS610" s="134">
        <f t="shared" si="317"/>
        <v>0</v>
      </c>
      <c r="AT610" s="131">
        <f>+IF($I$7="SI",'INPUTS Y LISTAS'!$B$31,0)</f>
        <v>0</v>
      </c>
      <c r="AU610" s="132"/>
      <c r="AV610" s="130">
        <f t="shared" si="318"/>
        <v>0</v>
      </c>
      <c r="AW610" s="134">
        <f t="shared" si="319"/>
        <v>0</v>
      </c>
      <c r="AX610" s="131">
        <f>+IF($I$7="SI",'INPUTS Y LISTAS'!$B$32,0)</f>
        <v>0</v>
      </c>
      <c r="AY610" s="132"/>
      <c r="AZ610" s="130">
        <f t="shared" si="320"/>
        <v>0</v>
      </c>
      <c r="BA610" s="134">
        <f t="shared" si="321"/>
        <v>0</v>
      </c>
      <c r="BB610" s="131">
        <f>+IF($I$7="SI",'INPUTS Y LISTAS'!$B$33,0)</f>
        <v>0</v>
      </c>
      <c r="BC610" s="132"/>
      <c r="BD610" s="130">
        <f t="shared" si="322"/>
        <v>0</v>
      </c>
      <c r="BE610" s="134">
        <f t="shared" si="323"/>
        <v>0</v>
      </c>
      <c r="BF610" s="136">
        <f t="shared" si="324"/>
        <v>0</v>
      </c>
    </row>
    <row r="611" spans="3:58" ht="15.75" outlineLevel="2" x14ac:dyDescent="0.2">
      <c r="C611" s="14">
        <f t="shared" si="325"/>
        <v>597</v>
      </c>
      <c r="D611" s="73"/>
      <c r="E611" s="69"/>
      <c r="F611" s="70"/>
      <c r="G611" s="71"/>
      <c r="H611" s="71"/>
      <c r="I611" s="71"/>
      <c r="J611" s="71"/>
      <c r="K611" s="72"/>
      <c r="L611" s="86"/>
      <c r="M611" s="15" t="str">
        <f>IF(G611="","",IF(L611="SI",G611*(1+'INPUTS Y LISTAS'!$B$15),'Modelo Estadistico'!G611))</f>
        <v/>
      </c>
      <c r="N611" s="15" t="str">
        <f>IF(H611="","",IF(L611="SI",H611*(1+'INPUTS Y LISTAS'!$B$15),'Modelo Estadistico'!H611))</f>
        <v/>
      </c>
      <c r="O611" s="15" t="str">
        <f>IF(I611="","",IF(L611="SI",I611*(1+'INPUTS Y LISTAS'!$B$15),'Modelo Estadistico'!I611))</f>
        <v/>
      </c>
      <c r="P611" s="15" t="str">
        <f>IF(J611="","",IF(L611="SI",J611*(1+'INPUTS Y LISTAS'!$B$15),'Modelo Estadistico'!J611))</f>
        <v/>
      </c>
      <c r="Q611" s="72"/>
      <c r="R611" s="29" t="str">
        <f t="shared" si="300"/>
        <v/>
      </c>
      <c r="S611" s="15" t="str">
        <f t="shared" si="301"/>
        <v/>
      </c>
      <c r="T611" s="15" t="str">
        <f t="shared" si="326"/>
        <v/>
      </c>
      <c r="U611" s="30" t="str">
        <f t="shared" si="327"/>
        <v/>
      </c>
      <c r="V611" s="28" t="str">
        <f t="shared" si="302"/>
        <v/>
      </c>
      <c r="W611" s="16" t="str">
        <f t="shared" si="303"/>
        <v/>
      </c>
      <c r="X611" s="16" t="str">
        <f t="shared" si="304"/>
        <v/>
      </c>
      <c r="Y611" s="16" t="str">
        <f t="shared" si="305"/>
        <v/>
      </c>
      <c r="Z611" s="28" t="str">
        <f t="shared" si="306"/>
        <v/>
      </c>
      <c r="AA611" s="16" t="str">
        <f t="shared" si="307"/>
        <v/>
      </c>
      <c r="AB611" s="16" t="str">
        <f t="shared" si="308"/>
        <v/>
      </c>
      <c r="AC611" s="16" t="str">
        <f>IF(Y611="Incluir Cotización",#REF!,"")</f>
        <v/>
      </c>
      <c r="AD611" s="66" t="str">
        <f t="shared" si="309"/>
        <v/>
      </c>
      <c r="AE611" s="42" t="str">
        <f t="shared" si="310"/>
        <v/>
      </c>
      <c r="AF611" s="42" t="str">
        <f t="shared" si="311"/>
        <v/>
      </c>
      <c r="AG611" s="42" t="str">
        <f t="shared" si="312"/>
        <v/>
      </c>
      <c r="AH611" s="42" t="str">
        <f t="shared" si="313"/>
        <v/>
      </c>
      <c r="AI611" s="42" t="str">
        <f t="shared" si="314"/>
        <v/>
      </c>
      <c r="AJ611" s="65">
        <f t="shared" si="315"/>
        <v>0</v>
      </c>
      <c r="AK611" s="74"/>
      <c r="AL611" s="41">
        <f t="shared" si="328"/>
        <v>0</v>
      </c>
      <c r="AM611" s="39">
        <f t="shared" si="329"/>
        <v>0</v>
      </c>
      <c r="AN611" s="40">
        <f t="shared" si="330"/>
        <v>0</v>
      </c>
      <c r="AO611" s="134">
        <f t="shared" si="331"/>
        <v>0</v>
      </c>
      <c r="AP611" s="17"/>
      <c r="AQ611" s="129"/>
      <c r="AR611" s="130">
        <f t="shared" si="316"/>
        <v>0</v>
      </c>
      <c r="AS611" s="134">
        <f t="shared" si="317"/>
        <v>0</v>
      </c>
      <c r="AT611" s="131">
        <f>+IF($I$7="SI",'INPUTS Y LISTAS'!$B$31,0)</f>
        <v>0</v>
      </c>
      <c r="AU611" s="132"/>
      <c r="AV611" s="130">
        <f t="shared" si="318"/>
        <v>0</v>
      </c>
      <c r="AW611" s="134">
        <f t="shared" si="319"/>
        <v>0</v>
      </c>
      <c r="AX611" s="131">
        <f>+IF($I$7="SI",'INPUTS Y LISTAS'!$B$32,0)</f>
        <v>0</v>
      </c>
      <c r="AY611" s="132"/>
      <c r="AZ611" s="130">
        <f t="shared" si="320"/>
        <v>0</v>
      </c>
      <c r="BA611" s="134">
        <f t="shared" si="321"/>
        <v>0</v>
      </c>
      <c r="BB611" s="131">
        <f>+IF($I$7="SI",'INPUTS Y LISTAS'!$B$33,0)</f>
        <v>0</v>
      </c>
      <c r="BC611" s="132"/>
      <c r="BD611" s="130">
        <f t="shared" si="322"/>
        <v>0</v>
      </c>
      <c r="BE611" s="134">
        <f t="shared" si="323"/>
        <v>0</v>
      </c>
      <c r="BF611" s="136">
        <f t="shared" si="324"/>
        <v>0</v>
      </c>
    </row>
    <row r="612" spans="3:58" ht="15.75" outlineLevel="2" x14ac:dyDescent="0.2">
      <c r="C612" s="14">
        <f t="shared" si="325"/>
        <v>598</v>
      </c>
      <c r="D612" s="73"/>
      <c r="E612" s="69"/>
      <c r="F612" s="70"/>
      <c r="G612" s="71"/>
      <c r="H612" s="71"/>
      <c r="I612" s="71"/>
      <c r="J612" s="71"/>
      <c r="K612" s="72"/>
      <c r="L612" s="86"/>
      <c r="M612" s="15" t="str">
        <f>IF(G612="","",IF(L612="SI",G612*(1+'INPUTS Y LISTAS'!$B$15),'Modelo Estadistico'!G612))</f>
        <v/>
      </c>
      <c r="N612" s="15" t="str">
        <f>IF(H612="","",IF(L612="SI",H612*(1+'INPUTS Y LISTAS'!$B$15),'Modelo Estadistico'!H612))</f>
        <v/>
      </c>
      <c r="O612" s="15" t="str">
        <f>IF(I612="","",IF(L612="SI",I612*(1+'INPUTS Y LISTAS'!$B$15),'Modelo Estadistico'!I612))</f>
        <v/>
      </c>
      <c r="P612" s="15" t="str">
        <f>IF(J612="","",IF(L612="SI",J612*(1+'INPUTS Y LISTAS'!$B$15),'Modelo Estadistico'!J612))</f>
        <v/>
      </c>
      <c r="Q612" s="72"/>
      <c r="R612" s="29" t="str">
        <f t="shared" si="300"/>
        <v/>
      </c>
      <c r="S612" s="15" t="str">
        <f t="shared" si="301"/>
        <v/>
      </c>
      <c r="T612" s="15" t="str">
        <f t="shared" si="326"/>
        <v/>
      </c>
      <c r="U612" s="30" t="str">
        <f t="shared" si="327"/>
        <v/>
      </c>
      <c r="V612" s="28" t="str">
        <f t="shared" si="302"/>
        <v/>
      </c>
      <c r="W612" s="16" t="str">
        <f t="shared" si="303"/>
        <v/>
      </c>
      <c r="X612" s="16" t="str">
        <f t="shared" si="304"/>
        <v/>
      </c>
      <c r="Y612" s="16" t="str">
        <f t="shared" si="305"/>
        <v/>
      </c>
      <c r="Z612" s="28" t="str">
        <f t="shared" si="306"/>
        <v/>
      </c>
      <c r="AA612" s="16" t="str">
        <f t="shared" si="307"/>
        <v/>
      </c>
      <c r="AB612" s="16" t="str">
        <f t="shared" si="308"/>
        <v/>
      </c>
      <c r="AC612" s="16" t="str">
        <f>IF(Y612="Incluir Cotización",#REF!,"")</f>
        <v/>
      </c>
      <c r="AD612" s="66" t="str">
        <f t="shared" si="309"/>
        <v/>
      </c>
      <c r="AE612" s="42" t="str">
        <f t="shared" si="310"/>
        <v/>
      </c>
      <c r="AF612" s="42" t="str">
        <f t="shared" si="311"/>
        <v/>
      </c>
      <c r="AG612" s="42" t="str">
        <f t="shared" si="312"/>
        <v/>
      </c>
      <c r="AH612" s="42" t="str">
        <f t="shared" si="313"/>
        <v/>
      </c>
      <c r="AI612" s="42" t="str">
        <f t="shared" si="314"/>
        <v/>
      </c>
      <c r="AJ612" s="65">
        <f t="shared" si="315"/>
        <v>0</v>
      </c>
      <c r="AK612" s="74"/>
      <c r="AL612" s="41">
        <f t="shared" si="328"/>
        <v>0</v>
      </c>
      <c r="AM612" s="39">
        <f t="shared" si="329"/>
        <v>0</v>
      </c>
      <c r="AN612" s="40">
        <f t="shared" si="330"/>
        <v>0</v>
      </c>
      <c r="AO612" s="134">
        <f t="shared" si="331"/>
        <v>0</v>
      </c>
      <c r="AP612" s="17"/>
      <c r="AQ612" s="129"/>
      <c r="AR612" s="130">
        <f t="shared" si="316"/>
        <v>0</v>
      </c>
      <c r="AS612" s="134">
        <f t="shared" si="317"/>
        <v>0</v>
      </c>
      <c r="AT612" s="131">
        <f>+IF($I$7="SI",'INPUTS Y LISTAS'!$B$31,0)</f>
        <v>0</v>
      </c>
      <c r="AU612" s="132"/>
      <c r="AV612" s="130">
        <f t="shared" si="318"/>
        <v>0</v>
      </c>
      <c r="AW612" s="134">
        <f t="shared" si="319"/>
        <v>0</v>
      </c>
      <c r="AX612" s="131">
        <f>+IF($I$7="SI",'INPUTS Y LISTAS'!$B$32,0)</f>
        <v>0</v>
      </c>
      <c r="AY612" s="132"/>
      <c r="AZ612" s="130">
        <f t="shared" si="320"/>
        <v>0</v>
      </c>
      <c r="BA612" s="134">
        <f t="shared" si="321"/>
        <v>0</v>
      </c>
      <c r="BB612" s="131">
        <f>+IF($I$7="SI",'INPUTS Y LISTAS'!$B$33,0)</f>
        <v>0</v>
      </c>
      <c r="BC612" s="132"/>
      <c r="BD612" s="130">
        <f t="shared" si="322"/>
        <v>0</v>
      </c>
      <c r="BE612" s="134">
        <f t="shared" si="323"/>
        <v>0</v>
      </c>
      <c r="BF612" s="136">
        <f t="shared" si="324"/>
        <v>0</v>
      </c>
    </row>
    <row r="613" spans="3:58" ht="15.75" outlineLevel="2" x14ac:dyDescent="0.2">
      <c r="C613" s="14">
        <f t="shared" si="325"/>
        <v>599</v>
      </c>
      <c r="D613" s="73"/>
      <c r="E613" s="69"/>
      <c r="F613" s="70"/>
      <c r="G613" s="71"/>
      <c r="H613" s="71"/>
      <c r="I613" s="71"/>
      <c r="J613" s="71"/>
      <c r="K613" s="72"/>
      <c r="L613" s="86"/>
      <c r="M613" s="15" t="str">
        <f>IF(G613="","",IF(L613="SI",G613*(1+'INPUTS Y LISTAS'!$B$15),'Modelo Estadistico'!G613))</f>
        <v/>
      </c>
      <c r="N613" s="15" t="str">
        <f>IF(H613="","",IF(L613="SI",H613*(1+'INPUTS Y LISTAS'!$B$15),'Modelo Estadistico'!H613))</f>
        <v/>
      </c>
      <c r="O613" s="15" t="str">
        <f>IF(I613="","",IF(L613="SI",I613*(1+'INPUTS Y LISTAS'!$B$15),'Modelo Estadistico'!I613))</f>
        <v/>
      </c>
      <c r="P613" s="15" t="str">
        <f>IF(J613="","",IF(L613="SI",J613*(1+'INPUTS Y LISTAS'!$B$15),'Modelo Estadistico'!J613))</f>
        <v/>
      </c>
      <c r="Q613" s="72"/>
      <c r="R613" s="29" t="str">
        <f t="shared" si="300"/>
        <v/>
      </c>
      <c r="S613" s="15" t="str">
        <f t="shared" si="301"/>
        <v/>
      </c>
      <c r="T613" s="15" t="str">
        <f t="shared" si="326"/>
        <v/>
      </c>
      <c r="U613" s="30" t="str">
        <f t="shared" si="327"/>
        <v/>
      </c>
      <c r="V613" s="28" t="str">
        <f t="shared" si="302"/>
        <v/>
      </c>
      <c r="W613" s="16" t="str">
        <f t="shared" si="303"/>
        <v/>
      </c>
      <c r="X613" s="16" t="str">
        <f t="shared" si="304"/>
        <v/>
      </c>
      <c r="Y613" s="16" t="str">
        <f t="shared" si="305"/>
        <v/>
      </c>
      <c r="Z613" s="28" t="str">
        <f t="shared" si="306"/>
        <v/>
      </c>
      <c r="AA613" s="16" t="str">
        <f t="shared" si="307"/>
        <v/>
      </c>
      <c r="AB613" s="16" t="str">
        <f t="shared" si="308"/>
        <v/>
      </c>
      <c r="AC613" s="16" t="str">
        <f>IF(Y613="Incluir Cotización",#REF!,"")</f>
        <v/>
      </c>
      <c r="AD613" s="66" t="str">
        <f t="shared" si="309"/>
        <v/>
      </c>
      <c r="AE613" s="42" t="str">
        <f t="shared" si="310"/>
        <v/>
      </c>
      <c r="AF613" s="42" t="str">
        <f t="shared" si="311"/>
        <v/>
      </c>
      <c r="AG613" s="42" t="str">
        <f t="shared" si="312"/>
        <v/>
      </c>
      <c r="AH613" s="42" t="str">
        <f t="shared" si="313"/>
        <v/>
      </c>
      <c r="AI613" s="42" t="str">
        <f t="shared" si="314"/>
        <v/>
      </c>
      <c r="AJ613" s="65">
        <f t="shared" si="315"/>
        <v>0</v>
      </c>
      <c r="AK613" s="74"/>
      <c r="AL613" s="41">
        <f t="shared" si="328"/>
        <v>0</v>
      </c>
      <c r="AM613" s="39">
        <f t="shared" si="329"/>
        <v>0</v>
      </c>
      <c r="AN613" s="40">
        <f t="shared" si="330"/>
        <v>0</v>
      </c>
      <c r="AO613" s="134">
        <f t="shared" si="331"/>
        <v>0</v>
      </c>
      <c r="AP613" s="17"/>
      <c r="AQ613" s="129"/>
      <c r="AR613" s="130">
        <f t="shared" si="316"/>
        <v>0</v>
      </c>
      <c r="AS613" s="134">
        <f t="shared" si="317"/>
        <v>0</v>
      </c>
      <c r="AT613" s="131">
        <f>+IF($I$7="SI",'INPUTS Y LISTAS'!$B$31,0)</f>
        <v>0</v>
      </c>
      <c r="AU613" s="132"/>
      <c r="AV613" s="130">
        <f t="shared" si="318"/>
        <v>0</v>
      </c>
      <c r="AW613" s="134">
        <f t="shared" si="319"/>
        <v>0</v>
      </c>
      <c r="AX613" s="131">
        <f>+IF($I$7="SI",'INPUTS Y LISTAS'!$B$32,0)</f>
        <v>0</v>
      </c>
      <c r="AY613" s="132"/>
      <c r="AZ613" s="130">
        <f t="shared" si="320"/>
        <v>0</v>
      </c>
      <c r="BA613" s="134">
        <f t="shared" si="321"/>
        <v>0</v>
      </c>
      <c r="BB613" s="131">
        <f>+IF($I$7="SI",'INPUTS Y LISTAS'!$B$33,0)</f>
        <v>0</v>
      </c>
      <c r="BC613" s="132"/>
      <c r="BD613" s="130">
        <f t="shared" si="322"/>
        <v>0</v>
      </c>
      <c r="BE613" s="134">
        <f t="shared" si="323"/>
        <v>0</v>
      </c>
      <c r="BF613" s="136">
        <f t="shared" si="324"/>
        <v>0</v>
      </c>
    </row>
    <row r="614" spans="3:58" ht="15.75" outlineLevel="2" x14ac:dyDescent="0.2">
      <c r="C614" s="14">
        <f t="shared" si="325"/>
        <v>600</v>
      </c>
      <c r="D614" s="73"/>
      <c r="E614" s="69"/>
      <c r="F614" s="70"/>
      <c r="G614" s="71"/>
      <c r="H614" s="71"/>
      <c r="I614" s="71"/>
      <c r="J614" s="71"/>
      <c r="K614" s="72"/>
      <c r="L614" s="86"/>
      <c r="M614" s="15" t="str">
        <f>IF(G614="","",IF(L614="SI",G614*(1+'INPUTS Y LISTAS'!$B$15),'Modelo Estadistico'!G614))</f>
        <v/>
      </c>
      <c r="N614" s="15" t="str">
        <f>IF(H614="","",IF(L614="SI",H614*(1+'INPUTS Y LISTAS'!$B$15),'Modelo Estadistico'!H614))</f>
        <v/>
      </c>
      <c r="O614" s="15" t="str">
        <f>IF(I614="","",IF(L614="SI",I614*(1+'INPUTS Y LISTAS'!$B$15),'Modelo Estadistico'!I614))</f>
        <v/>
      </c>
      <c r="P614" s="15" t="str">
        <f>IF(J614="","",IF(L614="SI",J614*(1+'INPUTS Y LISTAS'!$B$15),'Modelo Estadistico'!J614))</f>
        <v/>
      </c>
      <c r="Q614" s="72"/>
      <c r="R614" s="29" t="str">
        <f t="shared" si="300"/>
        <v/>
      </c>
      <c r="S614" s="15" t="str">
        <f t="shared" si="301"/>
        <v/>
      </c>
      <c r="T614" s="15" t="str">
        <f t="shared" si="326"/>
        <v/>
      </c>
      <c r="U614" s="30" t="str">
        <f t="shared" si="327"/>
        <v/>
      </c>
      <c r="V614" s="28" t="str">
        <f t="shared" si="302"/>
        <v/>
      </c>
      <c r="W614" s="16" t="str">
        <f t="shared" si="303"/>
        <v/>
      </c>
      <c r="X614" s="16" t="str">
        <f t="shared" si="304"/>
        <v/>
      </c>
      <c r="Y614" s="16" t="str">
        <f t="shared" si="305"/>
        <v/>
      </c>
      <c r="Z614" s="28" t="str">
        <f t="shared" si="306"/>
        <v/>
      </c>
      <c r="AA614" s="16" t="str">
        <f t="shared" si="307"/>
        <v/>
      </c>
      <c r="AB614" s="16" t="str">
        <f t="shared" si="308"/>
        <v/>
      </c>
      <c r="AC614" s="16" t="str">
        <f>IF(Y614="Incluir Cotización",#REF!,"")</f>
        <v/>
      </c>
      <c r="AD614" s="66" t="str">
        <f t="shared" si="309"/>
        <v/>
      </c>
      <c r="AE614" s="42" t="str">
        <f t="shared" si="310"/>
        <v/>
      </c>
      <c r="AF614" s="42" t="str">
        <f t="shared" si="311"/>
        <v/>
      </c>
      <c r="AG614" s="42" t="str">
        <f t="shared" si="312"/>
        <v/>
      </c>
      <c r="AH614" s="42" t="str">
        <f t="shared" si="313"/>
        <v/>
      </c>
      <c r="AI614" s="42" t="str">
        <f t="shared" si="314"/>
        <v/>
      </c>
      <c r="AJ614" s="65">
        <f t="shared" si="315"/>
        <v>0</v>
      </c>
      <c r="AK614" s="74"/>
      <c r="AL614" s="41">
        <f t="shared" si="328"/>
        <v>0</v>
      </c>
      <c r="AM614" s="39">
        <f t="shared" si="329"/>
        <v>0</v>
      </c>
      <c r="AN614" s="40">
        <f t="shared" si="330"/>
        <v>0</v>
      </c>
      <c r="AO614" s="134">
        <f t="shared" si="331"/>
        <v>0</v>
      </c>
      <c r="AP614" s="17"/>
      <c r="AQ614" s="129"/>
      <c r="AR614" s="130">
        <f t="shared" si="316"/>
        <v>0</v>
      </c>
      <c r="AS614" s="134">
        <f t="shared" si="317"/>
        <v>0</v>
      </c>
      <c r="AT614" s="131">
        <f>+IF($I$7="SI",'INPUTS Y LISTAS'!$B$31,0)</f>
        <v>0</v>
      </c>
      <c r="AU614" s="132"/>
      <c r="AV614" s="130">
        <f t="shared" si="318"/>
        <v>0</v>
      </c>
      <c r="AW614" s="134">
        <f t="shared" si="319"/>
        <v>0</v>
      </c>
      <c r="AX614" s="131">
        <f>+IF($I$7="SI",'INPUTS Y LISTAS'!$B$32,0)</f>
        <v>0</v>
      </c>
      <c r="AY614" s="132"/>
      <c r="AZ614" s="130">
        <f t="shared" si="320"/>
        <v>0</v>
      </c>
      <c r="BA614" s="134">
        <f t="shared" si="321"/>
        <v>0</v>
      </c>
      <c r="BB614" s="131">
        <f>+IF($I$7="SI",'INPUTS Y LISTAS'!$B$33,0)</f>
        <v>0</v>
      </c>
      <c r="BC614" s="132"/>
      <c r="BD614" s="130">
        <f t="shared" si="322"/>
        <v>0</v>
      </c>
      <c r="BE614" s="134">
        <f t="shared" si="323"/>
        <v>0</v>
      </c>
      <c r="BF614" s="136">
        <f t="shared" si="324"/>
        <v>0</v>
      </c>
    </row>
    <row r="615" spans="3:58" ht="15.75" outlineLevel="2" x14ac:dyDescent="0.2">
      <c r="C615" s="14">
        <f t="shared" si="325"/>
        <v>601</v>
      </c>
      <c r="D615" s="73"/>
      <c r="E615" s="69"/>
      <c r="F615" s="70"/>
      <c r="G615" s="71"/>
      <c r="H615" s="71"/>
      <c r="I615" s="71"/>
      <c r="J615" s="71"/>
      <c r="K615" s="72"/>
      <c r="L615" s="86"/>
      <c r="M615" s="15" t="str">
        <f>IF(G615="","",IF(L615="SI",G615*(1+'INPUTS Y LISTAS'!$B$15),'Modelo Estadistico'!G615))</f>
        <v/>
      </c>
      <c r="N615" s="15" t="str">
        <f>IF(H615="","",IF(L615="SI",H615*(1+'INPUTS Y LISTAS'!$B$15),'Modelo Estadistico'!H615))</f>
        <v/>
      </c>
      <c r="O615" s="15" t="str">
        <f>IF(I615="","",IF(L615="SI",I615*(1+'INPUTS Y LISTAS'!$B$15),'Modelo Estadistico'!I615))</f>
        <v/>
      </c>
      <c r="P615" s="15" t="str">
        <f>IF(J615="","",IF(L615="SI",J615*(1+'INPUTS Y LISTAS'!$B$15),'Modelo Estadistico'!J615))</f>
        <v/>
      </c>
      <c r="Q615" s="72"/>
      <c r="R615" s="29" t="str">
        <f t="shared" si="300"/>
        <v/>
      </c>
      <c r="S615" s="15" t="str">
        <f t="shared" si="301"/>
        <v/>
      </c>
      <c r="T615" s="15" t="str">
        <f t="shared" si="326"/>
        <v/>
      </c>
      <c r="U615" s="30" t="str">
        <f t="shared" si="327"/>
        <v/>
      </c>
      <c r="V615" s="28" t="str">
        <f t="shared" si="302"/>
        <v/>
      </c>
      <c r="W615" s="16" t="str">
        <f t="shared" si="303"/>
        <v/>
      </c>
      <c r="X615" s="16" t="str">
        <f t="shared" si="304"/>
        <v/>
      </c>
      <c r="Y615" s="16" t="str">
        <f t="shared" si="305"/>
        <v/>
      </c>
      <c r="Z615" s="28" t="str">
        <f t="shared" si="306"/>
        <v/>
      </c>
      <c r="AA615" s="16" t="str">
        <f t="shared" si="307"/>
        <v/>
      </c>
      <c r="AB615" s="16" t="str">
        <f t="shared" si="308"/>
        <v/>
      </c>
      <c r="AC615" s="16" t="str">
        <f>IF(Y615="Incluir Cotización",#REF!,"")</f>
        <v/>
      </c>
      <c r="AD615" s="66" t="str">
        <f t="shared" si="309"/>
        <v/>
      </c>
      <c r="AE615" s="42" t="str">
        <f t="shared" si="310"/>
        <v/>
      </c>
      <c r="AF615" s="42" t="str">
        <f t="shared" si="311"/>
        <v/>
      </c>
      <c r="AG615" s="42" t="str">
        <f t="shared" si="312"/>
        <v/>
      </c>
      <c r="AH615" s="42" t="str">
        <f t="shared" si="313"/>
        <v/>
      </c>
      <c r="AI615" s="42" t="str">
        <f t="shared" si="314"/>
        <v/>
      </c>
      <c r="AJ615" s="65">
        <f t="shared" si="315"/>
        <v>0</v>
      </c>
      <c r="AK615" s="74"/>
      <c r="AL615" s="41">
        <f t="shared" si="328"/>
        <v>0</v>
      </c>
      <c r="AM615" s="39">
        <f t="shared" si="329"/>
        <v>0</v>
      </c>
      <c r="AN615" s="40">
        <f t="shared" si="330"/>
        <v>0</v>
      </c>
      <c r="AO615" s="134">
        <f t="shared" si="331"/>
        <v>0</v>
      </c>
      <c r="AP615" s="17"/>
      <c r="AQ615" s="129"/>
      <c r="AR615" s="130">
        <f t="shared" si="316"/>
        <v>0</v>
      </c>
      <c r="AS615" s="134">
        <f t="shared" si="317"/>
        <v>0</v>
      </c>
      <c r="AT615" s="131">
        <f>+IF($I$7="SI",'INPUTS Y LISTAS'!$B$31,0)</f>
        <v>0</v>
      </c>
      <c r="AU615" s="132"/>
      <c r="AV615" s="130">
        <f t="shared" si="318"/>
        <v>0</v>
      </c>
      <c r="AW615" s="134">
        <f t="shared" si="319"/>
        <v>0</v>
      </c>
      <c r="AX615" s="131">
        <f>+IF($I$7="SI",'INPUTS Y LISTAS'!$B$32,0)</f>
        <v>0</v>
      </c>
      <c r="AY615" s="132"/>
      <c r="AZ615" s="130">
        <f t="shared" si="320"/>
        <v>0</v>
      </c>
      <c r="BA615" s="134">
        <f t="shared" si="321"/>
        <v>0</v>
      </c>
      <c r="BB615" s="131">
        <f>+IF($I$7="SI",'INPUTS Y LISTAS'!$B$33,0)</f>
        <v>0</v>
      </c>
      <c r="BC615" s="132"/>
      <c r="BD615" s="130">
        <f t="shared" si="322"/>
        <v>0</v>
      </c>
      <c r="BE615" s="134">
        <f t="shared" si="323"/>
        <v>0</v>
      </c>
      <c r="BF615" s="136">
        <f t="shared" si="324"/>
        <v>0</v>
      </c>
    </row>
    <row r="616" spans="3:58" ht="15.75" outlineLevel="2" x14ac:dyDescent="0.2">
      <c r="C616" s="14">
        <f t="shared" si="325"/>
        <v>602</v>
      </c>
      <c r="D616" s="73"/>
      <c r="E616" s="69"/>
      <c r="F616" s="70"/>
      <c r="G616" s="71"/>
      <c r="H616" s="71"/>
      <c r="I616" s="71"/>
      <c r="J616" s="71"/>
      <c r="K616" s="72"/>
      <c r="L616" s="86"/>
      <c r="M616" s="15" t="str">
        <f>IF(G616="","",IF(L616="SI",G616*(1+'INPUTS Y LISTAS'!$B$15),'Modelo Estadistico'!G616))</f>
        <v/>
      </c>
      <c r="N616" s="15" t="str">
        <f>IF(H616="","",IF(L616="SI",H616*(1+'INPUTS Y LISTAS'!$B$15),'Modelo Estadistico'!H616))</f>
        <v/>
      </c>
      <c r="O616" s="15" t="str">
        <f>IF(I616="","",IF(L616="SI",I616*(1+'INPUTS Y LISTAS'!$B$15),'Modelo Estadistico'!I616))</f>
        <v/>
      </c>
      <c r="P616" s="15" t="str">
        <f>IF(J616="","",IF(L616="SI",J616*(1+'INPUTS Y LISTAS'!$B$15),'Modelo Estadistico'!J616))</f>
        <v/>
      </c>
      <c r="Q616" s="72"/>
      <c r="R616" s="29" t="str">
        <f t="shared" si="300"/>
        <v/>
      </c>
      <c r="S616" s="15" t="str">
        <f t="shared" si="301"/>
        <v/>
      </c>
      <c r="T616" s="15" t="str">
        <f t="shared" si="326"/>
        <v/>
      </c>
      <c r="U616" s="30" t="str">
        <f t="shared" si="327"/>
        <v/>
      </c>
      <c r="V616" s="28" t="str">
        <f t="shared" si="302"/>
        <v/>
      </c>
      <c r="W616" s="16" t="str">
        <f t="shared" si="303"/>
        <v/>
      </c>
      <c r="X616" s="16" t="str">
        <f t="shared" si="304"/>
        <v/>
      </c>
      <c r="Y616" s="16" t="str">
        <f t="shared" si="305"/>
        <v/>
      </c>
      <c r="Z616" s="28" t="str">
        <f t="shared" si="306"/>
        <v/>
      </c>
      <c r="AA616" s="16" t="str">
        <f t="shared" si="307"/>
        <v/>
      </c>
      <c r="AB616" s="16" t="str">
        <f t="shared" si="308"/>
        <v/>
      </c>
      <c r="AC616" s="16" t="str">
        <f>IF(Y616="Incluir Cotización",#REF!,"")</f>
        <v/>
      </c>
      <c r="AD616" s="66" t="str">
        <f t="shared" si="309"/>
        <v/>
      </c>
      <c r="AE616" s="42" t="str">
        <f t="shared" si="310"/>
        <v/>
      </c>
      <c r="AF616" s="42" t="str">
        <f t="shared" si="311"/>
        <v/>
      </c>
      <c r="AG616" s="42" t="str">
        <f t="shared" si="312"/>
        <v/>
      </c>
      <c r="AH616" s="42" t="str">
        <f t="shared" si="313"/>
        <v/>
      </c>
      <c r="AI616" s="42" t="str">
        <f t="shared" si="314"/>
        <v/>
      </c>
      <c r="AJ616" s="65">
        <f t="shared" si="315"/>
        <v>0</v>
      </c>
      <c r="AK616" s="74"/>
      <c r="AL616" s="41">
        <f t="shared" si="328"/>
        <v>0</v>
      </c>
      <c r="AM616" s="39">
        <f t="shared" si="329"/>
        <v>0</v>
      </c>
      <c r="AN616" s="40">
        <f t="shared" si="330"/>
        <v>0</v>
      </c>
      <c r="AO616" s="134">
        <f t="shared" si="331"/>
        <v>0</v>
      </c>
      <c r="AP616" s="17"/>
      <c r="AQ616" s="129"/>
      <c r="AR616" s="130">
        <f t="shared" si="316"/>
        <v>0</v>
      </c>
      <c r="AS616" s="134">
        <f t="shared" si="317"/>
        <v>0</v>
      </c>
      <c r="AT616" s="131">
        <f>+IF($I$7="SI",'INPUTS Y LISTAS'!$B$31,0)</f>
        <v>0</v>
      </c>
      <c r="AU616" s="132"/>
      <c r="AV616" s="130">
        <f t="shared" si="318"/>
        <v>0</v>
      </c>
      <c r="AW616" s="134">
        <f t="shared" si="319"/>
        <v>0</v>
      </c>
      <c r="AX616" s="131">
        <f>+IF($I$7="SI",'INPUTS Y LISTAS'!$B$32,0)</f>
        <v>0</v>
      </c>
      <c r="AY616" s="132"/>
      <c r="AZ616" s="130">
        <f t="shared" si="320"/>
        <v>0</v>
      </c>
      <c r="BA616" s="134">
        <f t="shared" si="321"/>
        <v>0</v>
      </c>
      <c r="BB616" s="131">
        <f>+IF($I$7="SI",'INPUTS Y LISTAS'!$B$33,0)</f>
        <v>0</v>
      </c>
      <c r="BC616" s="132"/>
      <c r="BD616" s="130">
        <f t="shared" si="322"/>
        <v>0</v>
      </c>
      <c r="BE616" s="134">
        <f t="shared" si="323"/>
        <v>0</v>
      </c>
      <c r="BF616" s="136">
        <f t="shared" si="324"/>
        <v>0</v>
      </c>
    </row>
    <row r="617" spans="3:58" ht="15.75" outlineLevel="2" x14ac:dyDescent="0.2">
      <c r="C617" s="14">
        <f t="shared" si="325"/>
        <v>603</v>
      </c>
      <c r="D617" s="73"/>
      <c r="E617" s="69"/>
      <c r="F617" s="70"/>
      <c r="G617" s="71"/>
      <c r="H617" s="71"/>
      <c r="I617" s="71"/>
      <c r="J617" s="71"/>
      <c r="K617" s="72"/>
      <c r="L617" s="86"/>
      <c r="M617" s="15" t="str">
        <f>IF(G617="","",IF(L617="SI",G617*(1+'INPUTS Y LISTAS'!$B$15),'Modelo Estadistico'!G617))</f>
        <v/>
      </c>
      <c r="N617" s="15" t="str">
        <f>IF(H617="","",IF(L617="SI",H617*(1+'INPUTS Y LISTAS'!$B$15),'Modelo Estadistico'!H617))</f>
        <v/>
      </c>
      <c r="O617" s="15" t="str">
        <f>IF(I617="","",IF(L617="SI",I617*(1+'INPUTS Y LISTAS'!$B$15),'Modelo Estadistico'!I617))</f>
        <v/>
      </c>
      <c r="P617" s="15" t="str">
        <f>IF(J617="","",IF(L617="SI",J617*(1+'INPUTS Y LISTAS'!$B$15),'Modelo Estadistico'!J617))</f>
        <v/>
      </c>
      <c r="Q617" s="72"/>
      <c r="R617" s="29" t="str">
        <f t="shared" si="300"/>
        <v/>
      </c>
      <c r="S617" s="15" t="str">
        <f t="shared" si="301"/>
        <v/>
      </c>
      <c r="T617" s="15" t="str">
        <f t="shared" si="326"/>
        <v/>
      </c>
      <c r="U617" s="30" t="str">
        <f t="shared" si="327"/>
        <v/>
      </c>
      <c r="V617" s="28" t="str">
        <f t="shared" si="302"/>
        <v/>
      </c>
      <c r="W617" s="16" t="str">
        <f t="shared" si="303"/>
        <v/>
      </c>
      <c r="X617" s="16" t="str">
        <f t="shared" si="304"/>
        <v/>
      </c>
      <c r="Y617" s="16" t="str">
        <f t="shared" si="305"/>
        <v/>
      </c>
      <c r="Z617" s="28" t="str">
        <f t="shared" si="306"/>
        <v/>
      </c>
      <c r="AA617" s="16" t="str">
        <f t="shared" si="307"/>
        <v/>
      </c>
      <c r="AB617" s="16" t="str">
        <f t="shared" si="308"/>
        <v/>
      </c>
      <c r="AC617" s="16" t="str">
        <f>IF(Y617="Incluir Cotización",#REF!,"")</f>
        <v/>
      </c>
      <c r="AD617" s="66" t="str">
        <f t="shared" si="309"/>
        <v/>
      </c>
      <c r="AE617" s="42" t="str">
        <f t="shared" si="310"/>
        <v/>
      </c>
      <c r="AF617" s="42" t="str">
        <f t="shared" si="311"/>
        <v/>
      </c>
      <c r="AG617" s="42" t="str">
        <f t="shared" si="312"/>
        <v/>
      </c>
      <c r="AH617" s="42" t="str">
        <f t="shared" si="313"/>
        <v/>
      </c>
      <c r="AI617" s="42" t="str">
        <f t="shared" si="314"/>
        <v/>
      </c>
      <c r="AJ617" s="65">
        <f t="shared" si="315"/>
        <v>0</v>
      </c>
      <c r="AK617" s="74"/>
      <c r="AL617" s="41">
        <f t="shared" si="328"/>
        <v>0</v>
      </c>
      <c r="AM617" s="39">
        <f t="shared" si="329"/>
        <v>0</v>
      </c>
      <c r="AN617" s="40">
        <f t="shared" si="330"/>
        <v>0</v>
      </c>
      <c r="AO617" s="134">
        <f t="shared" si="331"/>
        <v>0</v>
      </c>
      <c r="AP617" s="17"/>
      <c r="AQ617" s="129"/>
      <c r="AR617" s="130">
        <f t="shared" si="316"/>
        <v>0</v>
      </c>
      <c r="AS617" s="134">
        <f t="shared" si="317"/>
        <v>0</v>
      </c>
      <c r="AT617" s="131">
        <f>+IF($I$7="SI",'INPUTS Y LISTAS'!$B$31,0)</f>
        <v>0</v>
      </c>
      <c r="AU617" s="132"/>
      <c r="AV617" s="130">
        <f t="shared" si="318"/>
        <v>0</v>
      </c>
      <c r="AW617" s="134">
        <f t="shared" si="319"/>
        <v>0</v>
      </c>
      <c r="AX617" s="131">
        <f>+IF($I$7="SI",'INPUTS Y LISTAS'!$B$32,0)</f>
        <v>0</v>
      </c>
      <c r="AY617" s="132"/>
      <c r="AZ617" s="130">
        <f t="shared" si="320"/>
        <v>0</v>
      </c>
      <c r="BA617" s="134">
        <f t="shared" si="321"/>
        <v>0</v>
      </c>
      <c r="BB617" s="131">
        <f>+IF($I$7="SI",'INPUTS Y LISTAS'!$B$33,0)</f>
        <v>0</v>
      </c>
      <c r="BC617" s="132"/>
      <c r="BD617" s="130">
        <f t="shared" si="322"/>
        <v>0</v>
      </c>
      <c r="BE617" s="134">
        <f t="shared" si="323"/>
        <v>0</v>
      </c>
      <c r="BF617" s="136">
        <f t="shared" si="324"/>
        <v>0</v>
      </c>
    </row>
    <row r="618" spans="3:58" ht="15.75" outlineLevel="2" x14ac:dyDescent="0.2">
      <c r="C618" s="14">
        <f t="shared" si="325"/>
        <v>604</v>
      </c>
      <c r="D618" s="73"/>
      <c r="E618" s="69"/>
      <c r="F618" s="70"/>
      <c r="G618" s="71"/>
      <c r="H618" s="71"/>
      <c r="I618" s="71"/>
      <c r="J618" s="71"/>
      <c r="K618" s="72"/>
      <c r="L618" s="86"/>
      <c r="M618" s="15" t="str">
        <f>IF(G618="","",IF(L618="SI",G618*(1+'INPUTS Y LISTAS'!$B$15),'Modelo Estadistico'!G618))</f>
        <v/>
      </c>
      <c r="N618" s="15" t="str">
        <f>IF(H618="","",IF(L618="SI",H618*(1+'INPUTS Y LISTAS'!$B$15),'Modelo Estadistico'!H618))</f>
        <v/>
      </c>
      <c r="O618" s="15" t="str">
        <f>IF(I618="","",IF(L618="SI",I618*(1+'INPUTS Y LISTAS'!$B$15),'Modelo Estadistico'!I618))</f>
        <v/>
      </c>
      <c r="P618" s="15" t="str">
        <f>IF(J618="","",IF(L618="SI",J618*(1+'INPUTS Y LISTAS'!$B$15),'Modelo Estadistico'!J618))</f>
        <v/>
      </c>
      <c r="Q618" s="72"/>
      <c r="R618" s="29" t="str">
        <f t="shared" si="300"/>
        <v/>
      </c>
      <c r="S618" s="15" t="str">
        <f t="shared" si="301"/>
        <v/>
      </c>
      <c r="T618" s="15" t="str">
        <f t="shared" si="326"/>
        <v/>
      </c>
      <c r="U618" s="30" t="str">
        <f t="shared" si="327"/>
        <v/>
      </c>
      <c r="V618" s="28" t="str">
        <f t="shared" si="302"/>
        <v/>
      </c>
      <c r="W618" s="16" t="str">
        <f t="shared" si="303"/>
        <v/>
      </c>
      <c r="X618" s="16" t="str">
        <f t="shared" si="304"/>
        <v/>
      </c>
      <c r="Y618" s="16" t="str">
        <f t="shared" si="305"/>
        <v/>
      </c>
      <c r="Z618" s="28" t="str">
        <f t="shared" si="306"/>
        <v/>
      </c>
      <c r="AA618" s="16" t="str">
        <f t="shared" si="307"/>
        <v/>
      </c>
      <c r="AB618" s="16" t="str">
        <f t="shared" si="308"/>
        <v/>
      </c>
      <c r="AC618" s="16" t="str">
        <f>IF(Y618="Incluir Cotización",#REF!,"")</f>
        <v/>
      </c>
      <c r="AD618" s="66" t="str">
        <f t="shared" si="309"/>
        <v/>
      </c>
      <c r="AE618" s="42" t="str">
        <f t="shared" si="310"/>
        <v/>
      </c>
      <c r="AF618" s="42" t="str">
        <f t="shared" si="311"/>
        <v/>
      </c>
      <c r="AG618" s="42" t="str">
        <f t="shared" si="312"/>
        <v/>
      </c>
      <c r="AH618" s="42" t="str">
        <f t="shared" si="313"/>
        <v/>
      </c>
      <c r="AI618" s="42" t="str">
        <f t="shared" si="314"/>
        <v/>
      </c>
      <c r="AJ618" s="65">
        <f t="shared" si="315"/>
        <v>0</v>
      </c>
      <c r="AK618" s="74"/>
      <c r="AL618" s="41">
        <f t="shared" si="328"/>
        <v>0</v>
      </c>
      <c r="AM618" s="39">
        <f t="shared" si="329"/>
        <v>0</v>
      </c>
      <c r="AN618" s="40">
        <f t="shared" si="330"/>
        <v>0</v>
      </c>
      <c r="AO618" s="134">
        <f t="shared" si="331"/>
        <v>0</v>
      </c>
      <c r="AP618" s="17"/>
      <c r="AQ618" s="129"/>
      <c r="AR618" s="130">
        <f t="shared" si="316"/>
        <v>0</v>
      </c>
      <c r="AS618" s="134">
        <f t="shared" si="317"/>
        <v>0</v>
      </c>
      <c r="AT618" s="131">
        <f>+IF($I$7="SI",'INPUTS Y LISTAS'!$B$31,0)</f>
        <v>0</v>
      </c>
      <c r="AU618" s="132"/>
      <c r="AV618" s="130">
        <f t="shared" si="318"/>
        <v>0</v>
      </c>
      <c r="AW618" s="134">
        <f t="shared" si="319"/>
        <v>0</v>
      </c>
      <c r="AX618" s="131">
        <f>+IF($I$7="SI",'INPUTS Y LISTAS'!$B$32,0)</f>
        <v>0</v>
      </c>
      <c r="AY618" s="132"/>
      <c r="AZ618" s="130">
        <f t="shared" si="320"/>
        <v>0</v>
      </c>
      <c r="BA618" s="134">
        <f t="shared" si="321"/>
        <v>0</v>
      </c>
      <c r="BB618" s="131">
        <f>+IF($I$7="SI",'INPUTS Y LISTAS'!$B$33,0)</f>
        <v>0</v>
      </c>
      <c r="BC618" s="132"/>
      <c r="BD618" s="130">
        <f t="shared" si="322"/>
        <v>0</v>
      </c>
      <c r="BE618" s="134">
        <f t="shared" si="323"/>
        <v>0</v>
      </c>
      <c r="BF618" s="136">
        <f t="shared" si="324"/>
        <v>0</v>
      </c>
    </row>
    <row r="619" spans="3:58" ht="15.75" outlineLevel="2" x14ac:dyDescent="0.2">
      <c r="C619" s="14">
        <f t="shared" si="325"/>
        <v>605</v>
      </c>
      <c r="D619" s="73"/>
      <c r="E619" s="69"/>
      <c r="F619" s="70"/>
      <c r="G619" s="71"/>
      <c r="H619" s="71"/>
      <c r="I619" s="71"/>
      <c r="J619" s="71"/>
      <c r="K619" s="72"/>
      <c r="L619" s="86"/>
      <c r="M619" s="15" t="str">
        <f>IF(G619="","",IF(L619="SI",G619*(1+'INPUTS Y LISTAS'!$B$15),'Modelo Estadistico'!G619))</f>
        <v/>
      </c>
      <c r="N619" s="15" t="str">
        <f>IF(H619="","",IF(L619="SI",H619*(1+'INPUTS Y LISTAS'!$B$15),'Modelo Estadistico'!H619))</f>
        <v/>
      </c>
      <c r="O619" s="15" t="str">
        <f>IF(I619="","",IF(L619="SI",I619*(1+'INPUTS Y LISTAS'!$B$15),'Modelo Estadistico'!I619))</f>
        <v/>
      </c>
      <c r="P619" s="15" t="str">
        <f>IF(J619="","",IF(L619="SI",J619*(1+'INPUTS Y LISTAS'!$B$15),'Modelo Estadistico'!J619))</f>
        <v/>
      </c>
      <c r="Q619" s="72"/>
      <c r="R619" s="29" t="str">
        <f t="shared" si="300"/>
        <v/>
      </c>
      <c r="S619" s="15" t="str">
        <f t="shared" si="301"/>
        <v/>
      </c>
      <c r="T619" s="15" t="str">
        <f t="shared" si="326"/>
        <v/>
      </c>
      <c r="U619" s="30" t="str">
        <f t="shared" si="327"/>
        <v/>
      </c>
      <c r="V619" s="28" t="str">
        <f t="shared" si="302"/>
        <v/>
      </c>
      <c r="W619" s="16" t="str">
        <f t="shared" si="303"/>
        <v/>
      </c>
      <c r="X619" s="16" t="str">
        <f t="shared" si="304"/>
        <v/>
      </c>
      <c r="Y619" s="16" t="str">
        <f t="shared" si="305"/>
        <v/>
      </c>
      <c r="Z619" s="28" t="str">
        <f t="shared" si="306"/>
        <v/>
      </c>
      <c r="AA619" s="16" t="str">
        <f t="shared" si="307"/>
        <v/>
      </c>
      <c r="AB619" s="16" t="str">
        <f t="shared" si="308"/>
        <v/>
      </c>
      <c r="AC619" s="16" t="str">
        <f>IF(Y619="Incluir Cotización",#REF!,"")</f>
        <v/>
      </c>
      <c r="AD619" s="66" t="str">
        <f t="shared" si="309"/>
        <v/>
      </c>
      <c r="AE619" s="42" t="str">
        <f t="shared" si="310"/>
        <v/>
      </c>
      <c r="AF619" s="42" t="str">
        <f t="shared" si="311"/>
        <v/>
      </c>
      <c r="AG619" s="42" t="str">
        <f t="shared" si="312"/>
        <v/>
      </c>
      <c r="AH619" s="42" t="str">
        <f t="shared" si="313"/>
        <v/>
      </c>
      <c r="AI619" s="42" t="str">
        <f t="shared" si="314"/>
        <v/>
      </c>
      <c r="AJ619" s="65">
        <f t="shared" si="315"/>
        <v>0</v>
      </c>
      <c r="AK619" s="74"/>
      <c r="AL619" s="41">
        <f t="shared" si="328"/>
        <v>0</v>
      </c>
      <c r="AM619" s="39">
        <f t="shared" si="329"/>
        <v>0</v>
      </c>
      <c r="AN619" s="40">
        <f t="shared" si="330"/>
        <v>0</v>
      </c>
      <c r="AO619" s="134">
        <f t="shared" si="331"/>
        <v>0</v>
      </c>
      <c r="AP619" s="17"/>
      <c r="AQ619" s="129"/>
      <c r="AR619" s="130">
        <f t="shared" si="316"/>
        <v>0</v>
      </c>
      <c r="AS619" s="134">
        <f t="shared" si="317"/>
        <v>0</v>
      </c>
      <c r="AT619" s="131">
        <f>+IF($I$7="SI",'INPUTS Y LISTAS'!$B$31,0)</f>
        <v>0</v>
      </c>
      <c r="AU619" s="132"/>
      <c r="AV619" s="130">
        <f t="shared" si="318"/>
        <v>0</v>
      </c>
      <c r="AW619" s="134">
        <f t="shared" si="319"/>
        <v>0</v>
      </c>
      <c r="AX619" s="131">
        <f>+IF($I$7="SI",'INPUTS Y LISTAS'!$B$32,0)</f>
        <v>0</v>
      </c>
      <c r="AY619" s="132"/>
      <c r="AZ619" s="130">
        <f t="shared" si="320"/>
        <v>0</v>
      </c>
      <c r="BA619" s="134">
        <f t="shared" si="321"/>
        <v>0</v>
      </c>
      <c r="BB619" s="131">
        <f>+IF($I$7="SI",'INPUTS Y LISTAS'!$B$33,0)</f>
        <v>0</v>
      </c>
      <c r="BC619" s="132"/>
      <c r="BD619" s="130">
        <f t="shared" si="322"/>
        <v>0</v>
      </c>
      <c r="BE619" s="134">
        <f t="shared" si="323"/>
        <v>0</v>
      </c>
      <c r="BF619" s="136">
        <f t="shared" si="324"/>
        <v>0</v>
      </c>
    </row>
    <row r="620" spans="3:58" ht="15.75" outlineLevel="2" x14ac:dyDescent="0.2">
      <c r="C620" s="14">
        <f t="shared" si="325"/>
        <v>606</v>
      </c>
      <c r="D620" s="73"/>
      <c r="E620" s="69"/>
      <c r="F620" s="70"/>
      <c r="G620" s="71"/>
      <c r="H620" s="71"/>
      <c r="I620" s="71"/>
      <c r="J620" s="71"/>
      <c r="K620" s="72"/>
      <c r="L620" s="86"/>
      <c r="M620" s="15" t="str">
        <f>IF(G620="","",IF(L620="SI",G620*(1+'INPUTS Y LISTAS'!$B$15),'Modelo Estadistico'!G620))</f>
        <v/>
      </c>
      <c r="N620" s="15" t="str">
        <f>IF(H620="","",IF(L620="SI",H620*(1+'INPUTS Y LISTAS'!$B$15),'Modelo Estadistico'!H620))</f>
        <v/>
      </c>
      <c r="O620" s="15" t="str">
        <f>IF(I620="","",IF(L620="SI",I620*(1+'INPUTS Y LISTAS'!$B$15),'Modelo Estadistico'!I620))</f>
        <v/>
      </c>
      <c r="P620" s="15" t="str">
        <f>IF(J620="","",IF(L620="SI",J620*(1+'INPUTS Y LISTAS'!$B$15),'Modelo Estadistico'!J620))</f>
        <v/>
      </c>
      <c r="Q620" s="72"/>
      <c r="R620" s="29" t="str">
        <f t="shared" si="300"/>
        <v/>
      </c>
      <c r="S620" s="15" t="str">
        <f t="shared" si="301"/>
        <v/>
      </c>
      <c r="T620" s="15" t="str">
        <f t="shared" si="326"/>
        <v/>
      </c>
      <c r="U620" s="30" t="str">
        <f t="shared" si="327"/>
        <v/>
      </c>
      <c r="V620" s="28" t="str">
        <f t="shared" si="302"/>
        <v/>
      </c>
      <c r="W620" s="16" t="str">
        <f t="shared" si="303"/>
        <v/>
      </c>
      <c r="X620" s="16" t="str">
        <f t="shared" si="304"/>
        <v/>
      </c>
      <c r="Y620" s="16" t="str">
        <f t="shared" si="305"/>
        <v/>
      </c>
      <c r="Z620" s="28" t="str">
        <f t="shared" si="306"/>
        <v/>
      </c>
      <c r="AA620" s="16" t="str">
        <f t="shared" si="307"/>
        <v/>
      </c>
      <c r="AB620" s="16" t="str">
        <f t="shared" si="308"/>
        <v/>
      </c>
      <c r="AC620" s="16" t="str">
        <f>IF(Y620="Incluir Cotización",#REF!,"")</f>
        <v/>
      </c>
      <c r="AD620" s="66" t="str">
        <f t="shared" si="309"/>
        <v/>
      </c>
      <c r="AE620" s="42" t="str">
        <f t="shared" si="310"/>
        <v/>
      </c>
      <c r="AF620" s="42" t="str">
        <f t="shared" si="311"/>
        <v/>
      </c>
      <c r="AG620" s="42" t="str">
        <f t="shared" si="312"/>
        <v/>
      </c>
      <c r="AH620" s="42" t="str">
        <f t="shared" si="313"/>
        <v/>
      </c>
      <c r="AI620" s="42" t="str">
        <f t="shared" si="314"/>
        <v/>
      </c>
      <c r="AJ620" s="65">
        <f t="shared" si="315"/>
        <v>0</v>
      </c>
      <c r="AK620" s="74"/>
      <c r="AL620" s="41">
        <f t="shared" si="328"/>
        <v>0</v>
      </c>
      <c r="AM620" s="39">
        <f t="shared" si="329"/>
        <v>0</v>
      </c>
      <c r="AN620" s="40">
        <f t="shared" si="330"/>
        <v>0</v>
      </c>
      <c r="AO620" s="134">
        <f t="shared" si="331"/>
        <v>0</v>
      </c>
      <c r="AP620" s="17"/>
      <c r="AQ620" s="129"/>
      <c r="AR620" s="130">
        <f t="shared" si="316"/>
        <v>0</v>
      </c>
      <c r="AS620" s="134">
        <f t="shared" si="317"/>
        <v>0</v>
      </c>
      <c r="AT620" s="131">
        <f>+IF($I$7="SI",'INPUTS Y LISTAS'!$B$31,0)</f>
        <v>0</v>
      </c>
      <c r="AU620" s="132"/>
      <c r="AV620" s="130">
        <f t="shared" si="318"/>
        <v>0</v>
      </c>
      <c r="AW620" s="134">
        <f t="shared" si="319"/>
        <v>0</v>
      </c>
      <c r="AX620" s="131">
        <f>+IF($I$7="SI",'INPUTS Y LISTAS'!$B$32,0)</f>
        <v>0</v>
      </c>
      <c r="AY620" s="132"/>
      <c r="AZ620" s="130">
        <f t="shared" si="320"/>
        <v>0</v>
      </c>
      <c r="BA620" s="134">
        <f t="shared" si="321"/>
        <v>0</v>
      </c>
      <c r="BB620" s="131">
        <f>+IF($I$7="SI",'INPUTS Y LISTAS'!$B$33,0)</f>
        <v>0</v>
      </c>
      <c r="BC620" s="132"/>
      <c r="BD620" s="130">
        <f t="shared" si="322"/>
        <v>0</v>
      </c>
      <c r="BE620" s="134">
        <f t="shared" si="323"/>
        <v>0</v>
      </c>
      <c r="BF620" s="136">
        <f t="shared" si="324"/>
        <v>0</v>
      </c>
    </row>
    <row r="621" spans="3:58" ht="15.75" outlineLevel="2" x14ac:dyDescent="0.2">
      <c r="C621" s="14">
        <f t="shared" si="325"/>
        <v>607</v>
      </c>
      <c r="D621" s="73"/>
      <c r="E621" s="69"/>
      <c r="F621" s="70"/>
      <c r="G621" s="71"/>
      <c r="H621" s="71"/>
      <c r="I621" s="71"/>
      <c r="J621" s="71"/>
      <c r="K621" s="72"/>
      <c r="L621" s="86"/>
      <c r="M621" s="15" t="str">
        <f>IF(G621="","",IF(L621="SI",G621*(1+'INPUTS Y LISTAS'!$B$15),'Modelo Estadistico'!G621))</f>
        <v/>
      </c>
      <c r="N621" s="15" t="str">
        <f>IF(H621="","",IF(L621="SI",H621*(1+'INPUTS Y LISTAS'!$B$15),'Modelo Estadistico'!H621))</f>
        <v/>
      </c>
      <c r="O621" s="15" t="str">
        <f>IF(I621="","",IF(L621="SI",I621*(1+'INPUTS Y LISTAS'!$B$15),'Modelo Estadistico'!I621))</f>
        <v/>
      </c>
      <c r="P621" s="15" t="str">
        <f>IF(J621="","",IF(L621="SI",J621*(1+'INPUTS Y LISTAS'!$B$15),'Modelo Estadistico'!J621))</f>
        <v/>
      </c>
      <c r="Q621" s="72"/>
      <c r="R621" s="29" t="str">
        <f t="shared" si="300"/>
        <v/>
      </c>
      <c r="S621" s="15" t="str">
        <f t="shared" si="301"/>
        <v/>
      </c>
      <c r="T621" s="15" t="str">
        <f t="shared" si="326"/>
        <v/>
      </c>
      <c r="U621" s="30" t="str">
        <f t="shared" si="327"/>
        <v/>
      </c>
      <c r="V621" s="28" t="str">
        <f t="shared" si="302"/>
        <v/>
      </c>
      <c r="W621" s="16" t="str">
        <f t="shared" si="303"/>
        <v/>
      </c>
      <c r="X621" s="16" t="str">
        <f t="shared" si="304"/>
        <v/>
      </c>
      <c r="Y621" s="16" t="str">
        <f t="shared" si="305"/>
        <v/>
      </c>
      <c r="Z621" s="28" t="str">
        <f t="shared" si="306"/>
        <v/>
      </c>
      <c r="AA621" s="16" t="str">
        <f t="shared" si="307"/>
        <v/>
      </c>
      <c r="AB621" s="16" t="str">
        <f t="shared" si="308"/>
        <v/>
      </c>
      <c r="AC621" s="16" t="str">
        <f>IF(Y621="Incluir Cotización",#REF!,"")</f>
        <v/>
      </c>
      <c r="AD621" s="66" t="str">
        <f t="shared" si="309"/>
        <v/>
      </c>
      <c r="AE621" s="42" t="str">
        <f t="shared" si="310"/>
        <v/>
      </c>
      <c r="AF621" s="42" t="str">
        <f t="shared" si="311"/>
        <v/>
      </c>
      <c r="AG621" s="42" t="str">
        <f t="shared" si="312"/>
        <v/>
      </c>
      <c r="AH621" s="42" t="str">
        <f t="shared" si="313"/>
        <v/>
      </c>
      <c r="AI621" s="42" t="str">
        <f t="shared" si="314"/>
        <v/>
      </c>
      <c r="AJ621" s="65">
        <f t="shared" si="315"/>
        <v>0</v>
      </c>
      <c r="AK621" s="74"/>
      <c r="AL621" s="41">
        <f t="shared" si="328"/>
        <v>0</v>
      </c>
      <c r="AM621" s="39">
        <f t="shared" si="329"/>
        <v>0</v>
      </c>
      <c r="AN621" s="40">
        <f t="shared" si="330"/>
        <v>0</v>
      </c>
      <c r="AO621" s="134">
        <f t="shared" si="331"/>
        <v>0</v>
      </c>
      <c r="AP621" s="17"/>
      <c r="AQ621" s="129"/>
      <c r="AR621" s="130">
        <f t="shared" si="316"/>
        <v>0</v>
      </c>
      <c r="AS621" s="134">
        <f t="shared" si="317"/>
        <v>0</v>
      </c>
      <c r="AT621" s="131">
        <f>+IF($I$7="SI",'INPUTS Y LISTAS'!$B$31,0)</f>
        <v>0</v>
      </c>
      <c r="AU621" s="132"/>
      <c r="AV621" s="130">
        <f t="shared" si="318"/>
        <v>0</v>
      </c>
      <c r="AW621" s="134">
        <f t="shared" si="319"/>
        <v>0</v>
      </c>
      <c r="AX621" s="131">
        <f>+IF($I$7="SI",'INPUTS Y LISTAS'!$B$32,0)</f>
        <v>0</v>
      </c>
      <c r="AY621" s="132"/>
      <c r="AZ621" s="130">
        <f t="shared" si="320"/>
        <v>0</v>
      </c>
      <c r="BA621" s="134">
        <f t="shared" si="321"/>
        <v>0</v>
      </c>
      <c r="BB621" s="131">
        <f>+IF($I$7="SI",'INPUTS Y LISTAS'!$B$33,0)</f>
        <v>0</v>
      </c>
      <c r="BC621" s="132"/>
      <c r="BD621" s="130">
        <f t="shared" si="322"/>
        <v>0</v>
      </c>
      <c r="BE621" s="134">
        <f t="shared" si="323"/>
        <v>0</v>
      </c>
      <c r="BF621" s="136">
        <f t="shared" si="324"/>
        <v>0</v>
      </c>
    </row>
    <row r="622" spans="3:58" ht="15.75" outlineLevel="2" x14ac:dyDescent="0.2">
      <c r="C622" s="14">
        <f t="shared" si="325"/>
        <v>608</v>
      </c>
      <c r="D622" s="73"/>
      <c r="E622" s="69"/>
      <c r="F622" s="70"/>
      <c r="G622" s="71"/>
      <c r="H622" s="71"/>
      <c r="I622" s="71"/>
      <c r="J622" s="71"/>
      <c r="K622" s="72"/>
      <c r="L622" s="86"/>
      <c r="M622" s="15" t="str">
        <f>IF(G622="","",IF(L622="SI",G622*(1+'INPUTS Y LISTAS'!$B$15),'Modelo Estadistico'!G622))</f>
        <v/>
      </c>
      <c r="N622" s="15" t="str">
        <f>IF(H622="","",IF(L622="SI",H622*(1+'INPUTS Y LISTAS'!$B$15),'Modelo Estadistico'!H622))</f>
        <v/>
      </c>
      <c r="O622" s="15" t="str">
        <f>IF(I622="","",IF(L622="SI",I622*(1+'INPUTS Y LISTAS'!$B$15),'Modelo Estadistico'!I622))</f>
        <v/>
      </c>
      <c r="P622" s="15" t="str">
        <f>IF(J622="","",IF(L622="SI",J622*(1+'INPUTS Y LISTAS'!$B$15),'Modelo Estadistico'!J622))</f>
        <v/>
      </c>
      <c r="Q622" s="72"/>
      <c r="R622" s="29" t="str">
        <f t="shared" si="300"/>
        <v/>
      </c>
      <c r="S622" s="15" t="str">
        <f t="shared" si="301"/>
        <v/>
      </c>
      <c r="T622" s="15" t="str">
        <f t="shared" si="326"/>
        <v/>
      </c>
      <c r="U622" s="30" t="str">
        <f t="shared" si="327"/>
        <v/>
      </c>
      <c r="V622" s="28" t="str">
        <f t="shared" si="302"/>
        <v/>
      </c>
      <c r="W622" s="16" t="str">
        <f t="shared" si="303"/>
        <v/>
      </c>
      <c r="X622" s="16" t="str">
        <f t="shared" si="304"/>
        <v/>
      </c>
      <c r="Y622" s="16" t="str">
        <f t="shared" si="305"/>
        <v/>
      </c>
      <c r="Z622" s="28" t="str">
        <f t="shared" si="306"/>
        <v/>
      </c>
      <c r="AA622" s="16" t="str">
        <f t="shared" si="307"/>
        <v/>
      </c>
      <c r="AB622" s="16" t="str">
        <f t="shared" si="308"/>
        <v/>
      </c>
      <c r="AC622" s="16" t="str">
        <f>IF(Y622="Incluir Cotización",#REF!,"")</f>
        <v/>
      </c>
      <c r="AD622" s="66" t="str">
        <f t="shared" si="309"/>
        <v/>
      </c>
      <c r="AE622" s="42" t="str">
        <f t="shared" si="310"/>
        <v/>
      </c>
      <c r="AF622" s="42" t="str">
        <f t="shared" si="311"/>
        <v/>
      </c>
      <c r="AG622" s="42" t="str">
        <f t="shared" si="312"/>
        <v/>
      </c>
      <c r="AH622" s="42" t="str">
        <f t="shared" si="313"/>
        <v/>
      </c>
      <c r="AI622" s="42" t="str">
        <f t="shared" si="314"/>
        <v/>
      </c>
      <c r="AJ622" s="65">
        <f t="shared" si="315"/>
        <v>0</v>
      </c>
      <c r="AK622" s="74"/>
      <c r="AL622" s="41">
        <f t="shared" si="328"/>
        <v>0</v>
      </c>
      <c r="AM622" s="39">
        <f t="shared" si="329"/>
        <v>0</v>
      </c>
      <c r="AN622" s="40">
        <f t="shared" si="330"/>
        <v>0</v>
      </c>
      <c r="AO622" s="134">
        <f t="shared" si="331"/>
        <v>0</v>
      </c>
      <c r="AP622" s="17"/>
      <c r="AQ622" s="129"/>
      <c r="AR622" s="130">
        <f t="shared" si="316"/>
        <v>0</v>
      </c>
      <c r="AS622" s="134">
        <f t="shared" si="317"/>
        <v>0</v>
      </c>
      <c r="AT622" s="131">
        <f>+IF($I$7="SI",'INPUTS Y LISTAS'!$B$31,0)</f>
        <v>0</v>
      </c>
      <c r="AU622" s="132"/>
      <c r="AV622" s="130">
        <f t="shared" si="318"/>
        <v>0</v>
      </c>
      <c r="AW622" s="134">
        <f t="shared" si="319"/>
        <v>0</v>
      </c>
      <c r="AX622" s="131">
        <f>+IF($I$7="SI",'INPUTS Y LISTAS'!$B$32,0)</f>
        <v>0</v>
      </c>
      <c r="AY622" s="132"/>
      <c r="AZ622" s="130">
        <f t="shared" si="320"/>
        <v>0</v>
      </c>
      <c r="BA622" s="134">
        <f t="shared" si="321"/>
        <v>0</v>
      </c>
      <c r="BB622" s="131">
        <f>+IF($I$7="SI",'INPUTS Y LISTAS'!$B$33,0)</f>
        <v>0</v>
      </c>
      <c r="BC622" s="132"/>
      <c r="BD622" s="130">
        <f t="shared" si="322"/>
        <v>0</v>
      </c>
      <c r="BE622" s="134">
        <f t="shared" si="323"/>
        <v>0</v>
      </c>
      <c r="BF622" s="136">
        <f t="shared" si="324"/>
        <v>0</v>
      </c>
    </row>
    <row r="623" spans="3:58" ht="15.75" outlineLevel="2" x14ac:dyDescent="0.2">
      <c r="C623" s="14">
        <f t="shared" si="325"/>
        <v>609</v>
      </c>
      <c r="D623" s="73"/>
      <c r="E623" s="69"/>
      <c r="F623" s="70"/>
      <c r="G623" s="71"/>
      <c r="H623" s="71"/>
      <c r="I623" s="71"/>
      <c r="J623" s="71"/>
      <c r="K623" s="72"/>
      <c r="L623" s="86"/>
      <c r="M623" s="15" t="str">
        <f>IF(G623="","",IF(L623="SI",G623*(1+'INPUTS Y LISTAS'!$B$15),'Modelo Estadistico'!G623))</f>
        <v/>
      </c>
      <c r="N623" s="15" t="str">
        <f>IF(H623="","",IF(L623="SI",H623*(1+'INPUTS Y LISTAS'!$B$15),'Modelo Estadistico'!H623))</f>
        <v/>
      </c>
      <c r="O623" s="15" t="str">
        <f>IF(I623="","",IF(L623="SI",I623*(1+'INPUTS Y LISTAS'!$B$15),'Modelo Estadistico'!I623))</f>
        <v/>
      </c>
      <c r="P623" s="15" t="str">
        <f>IF(J623="","",IF(L623="SI",J623*(1+'INPUTS Y LISTAS'!$B$15),'Modelo Estadistico'!J623))</f>
        <v/>
      </c>
      <c r="Q623" s="72"/>
      <c r="R623" s="29" t="str">
        <f t="shared" si="300"/>
        <v/>
      </c>
      <c r="S623" s="15" t="str">
        <f t="shared" si="301"/>
        <v/>
      </c>
      <c r="T623" s="15" t="str">
        <f t="shared" si="326"/>
        <v/>
      </c>
      <c r="U623" s="30" t="str">
        <f t="shared" si="327"/>
        <v/>
      </c>
      <c r="V623" s="28" t="str">
        <f t="shared" si="302"/>
        <v/>
      </c>
      <c r="W623" s="16" t="str">
        <f t="shared" si="303"/>
        <v/>
      </c>
      <c r="X623" s="16" t="str">
        <f t="shared" si="304"/>
        <v/>
      </c>
      <c r="Y623" s="16" t="str">
        <f t="shared" si="305"/>
        <v/>
      </c>
      <c r="Z623" s="28" t="str">
        <f t="shared" si="306"/>
        <v/>
      </c>
      <c r="AA623" s="16" t="str">
        <f t="shared" si="307"/>
        <v/>
      </c>
      <c r="AB623" s="16" t="str">
        <f t="shared" si="308"/>
        <v/>
      </c>
      <c r="AC623" s="16" t="str">
        <f>IF(Y623="Incluir Cotización",#REF!,"")</f>
        <v/>
      </c>
      <c r="AD623" s="66" t="str">
        <f t="shared" si="309"/>
        <v/>
      </c>
      <c r="AE623" s="42" t="str">
        <f t="shared" si="310"/>
        <v/>
      </c>
      <c r="AF623" s="42" t="str">
        <f t="shared" si="311"/>
        <v/>
      </c>
      <c r="AG623" s="42" t="str">
        <f t="shared" si="312"/>
        <v/>
      </c>
      <c r="AH623" s="42" t="str">
        <f t="shared" si="313"/>
        <v/>
      </c>
      <c r="AI623" s="42" t="str">
        <f t="shared" si="314"/>
        <v/>
      </c>
      <c r="AJ623" s="65">
        <f t="shared" si="315"/>
        <v>0</v>
      </c>
      <c r="AK623" s="74"/>
      <c r="AL623" s="41">
        <f t="shared" si="328"/>
        <v>0</v>
      </c>
      <c r="AM623" s="39">
        <f t="shared" si="329"/>
        <v>0</v>
      </c>
      <c r="AN623" s="40">
        <f t="shared" si="330"/>
        <v>0</v>
      </c>
      <c r="AO623" s="134">
        <f t="shared" si="331"/>
        <v>0</v>
      </c>
      <c r="AP623" s="17"/>
      <c r="AQ623" s="129"/>
      <c r="AR623" s="130">
        <f t="shared" si="316"/>
        <v>0</v>
      </c>
      <c r="AS623" s="134">
        <f t="shared" si="317"/>
        <v>0</v>
      </c>
      <c r="AT623" s="131">
        <f>+IF($I$7="SI",'INPUTS Y LISTAS'!$B$31,0)</f>
        <v>0</v>
      </c>
      <c r="AU623" s="132"/>
      <c r="AV623" s="130">
        <f t="shared" si="318"/>
        <v>0</v>
      </c>
      <c r="AW623" s="134">
        <f t="shared" si="319"/>
        <v>0</v>
      </c>
      <c r="AX623" s="131">
        <f>+IF($I$7="SI",'INPUTS Y LISTAS'!$B$32,0)</f>
        <v>0</v>
      </c>
      <c r="AY623" s="132"/>
      <c r="AZ623" s="130">
        <f t="shared" si="320"/>
        <v>0</v>
      </c>
      <c r="BA623" s="134">
        <f t="shared" si="321"/>
        <v>0</v>
      </c>
      <c r="BB623" s="131">
        <f>+IF($I$7="SI",'INPUTS Y LISTAS'!$B$33,0)</f>
        <v>0</v>
      </c>
      <c r="BC623" s="132"/>
      <c r="BD623" s="130">
        <f t="shared" si="322"/>
        <v>0</v>
      </c>
      <c r="BE623" s="134">
        <f t="shared" si="323"/>
        <v>0</v>
      </c>
      <c r="BF623" s="136">
        <f t="shared" si="324"/>
        <v>0</v>
      </c>
    </row>
    <row r="624" spans="3:58" ht="15.75" outlineLevel="2" x14ac:dyDescent="0.2">
      <c r="C624" s="14">
        <f t="shared" si="325"/>
        <v>610</v>
      </c>
      <c r="D624" s="73"/>
      <c r="E624" s="69"/>
      <c r="F624" s="70"/>
      <c r="G624" s="71"/>
      <c r="H624" s="71"/>
      <c r="I624" s="71"/>
      <c r="J624" s="71"/>
      <c r="K624" s="72"/>
      <c r="L624" s="86"/>
      <c r="M624" s="15" t="str">
        <f>IF(G624="","",IF(L624="SI",G624*(1+'INPUTS Y LISTAS'!$B$15),'Modelo Estadistico'!G624))</f>
        <v/>
      </c>
      <c r="N624" s="15" t="str">
        <f>IF(H624="","",IF(L624="SI",H624*(1+'INPUTS Y LISTAS'!$B$15),'Modelo Estadistico'!H624))</f>
        <v/>
      </c>
      <c r="O624" s="15" t="str">
        <f>IF(I624="","",IF(L624="SI",I624*(1+'INPUTS Y LISTAS'!$B$15),'Modelo Estadistico'!I624))</f>
        <v/>
      </c>
      <c r="P624" s="15" t="str">
        <f>IF(J624="","",IF(L624="SI",J624*(1+'INPUTS Y LISTAS'!$B$15),'Modelo Estadistico'!J624))</f>
        <v/>
      </c>
      <c r="Q624" s="72"/>
      <c r="R624" s="29" t="str">
        <f t="shared" si="300"/>
        <v/>
      </c>
      <c r="S624" s="15" t="str">
        <f t="shared" si="301"/>
        <v/>
      </c>
      <c r="T624" s="15" t="str">
        <f t="shared" si="326"/>
        <v/>
      </c>
      <c r="U624" s="30" t="str">
        <f t="shared" si="327"/>
        <v/>
      </c>
      <c r="V624" s="28" t="str">
        <f t="shared" si="302"/>
        <v/>
      </c>
      <c r="W624" s="16" t="str">
        <f t="shared" si="303"/>
        <v/>
      </c>
      <c r="X624" s="16" t="str">
        <f t="shared" si="304"/>
        <v/>
      </c>
      <c r="Y624" s="16" t="str">
        <f t="shared" si="305"/>
        <v/>
      </c>
      <c r="Z624" s="28" t="str">
        <f t="shared" si="306"/>
        <v/>
      </c>
      <c r="AA624" s="16" t="str">
        <f t="shared" si="307"/>
        <v/>
      </c>
      <c r="AB624" s="16" t="str">
        <f t="shared" si="308"/>
        <v/>
      </c>
      <c r="AC624" s="16" t="str">
        <f>IF(Y624="Incluir Cotización",#REF!,"")</f>
        <v/>
      </c>
      <c r="AD624" s="66" t="str">
        <f t="shared" si="309"/>
        <v/>
      </c>
      <c r="AE624" s="42" t="str">
        <f t="shared" si="310"/>
        <v/>
      </c>
      <c r="AF624" s="42" t="str">
        <f t="shared" si="311"/>
        <v/>
      </c>
      <c r="AG624" s="42" t="str">
        <f t="shared" si="312"/>
        <v/>
      </c>
      <c r="AH624" s="42" t="str">
        <f t="shared" si="313"/>
        <v/>
      </c>
      <c r="AI624" s="42" t="str">
        <f t="shared" si="314"/>
        <v/>
      </c>
      <c r="AJ624" s="65">
        <f t="shared" si="315"/>
        <v>0</v>
      </c>
      <c r="AK624" s="74"/>
      <c r="AL624" s="41">
        <f t="shared" si="328"/>
        <v>0</v>
      </c>
      <c r="AM624" s="39">
        <f t="shared" si="329"/>
        <v>0</v>
      </c>
      <c r="AN624" s="40">
        <f t="shared" si="330"/>
        <v>0</v>
      </c>
      <c r="AO624" s="134">
        <f t="shared" si="331"/>
        <v>0</v>
      </c>
      <c r="AP624" s="17"/>
      <c r="AQ624" s="129"/>
      <c r="AR624" s="130">
        <f t="shared" si="316"/>
        <v>0</v>
      </c>
      <c r="AS624" s="134">
        <f t="shared" si="317"/>
        <v>0</v>
      </c>
      <c r="AT624" s="131">
        <f>+IF($I$7="SI",'INPUTS Y LISTAS'!$B$31,0)</f>
        <v>0</v>
      </c>
      <c r="AU624" s="132"/>
      <c r="AV624" s="130">
        <f t="shared" si="318"/>
        <v>0</v>
      </c>
      <c r="AW624" s="134">
        <f t="shared" si="319"/>
        <v>0</v>
      </c>
      <c r="AX624" s="131">
        <f>+IF($I$7="SI",'INPUTS Y LISTAS'!$B$32,0)</f>
        <v>0</v>
      </c>
      <c r="AY624" s="132"/>
      <c r="AZ624" s="130">
        <f t="shared" si="320"/>
        <v>0</v>
      </c>
      <c r="BA624" s="134">
        <f t="shared" si="321"/>
        <v>0</v>
      </c>
      <c r="BB624" s="131">
        <f>+IF($I$7="SI",'INPUTS Y LISTAS'!$B$33,0)</f>
        <v>0</v>
      </c>
      <c r="BC624" s="132"/>
      <c r="BD624" s="130">
        <f t="shared" si="322"/>
        <v>0</v>
      </c>
      <c r="BE624" s="134">
        <f t="shared" si="323"/>
        <v>0</v>
      </c>
      <c r="BF624" s="136">
        <f t="shared" si="324"/>
        <v>0</v>
      </c>
    </row>
    <row r="625" spans="3:58" ht="15.75" outlineLevel="2" x14ac:dyDescent="0.2">
      <c r="C625" s="14">
        <f t="shared" si="325"/>
        <v>611</v>
      </c>
      <c r="D625" s="73"/>
      <c r="E625" s="69"/>
      <c r="F625" s="70"/>
      <c r="G625" s="71"/>
      <c r="H625" s="71"/>
      <c r="I625" s="71"/>
      <c r="J625" s="71"/>
      <c r="K625" s="72"/>
      <c r="L625" s="86"/>
      <c r="M625" s="15" t="str">
        <f>IF(G625="","",IF(L625="SI",G625*(1+'INPUTS Y LISTAS'!$B$15),'Modelo Estadistico'!G625))</f>
        <v/>
      </c>
      <c r="N625" s="15" t="str">
        <f>IF(H625="","",IF(L625="SI",H625*(1+'INPUTS Y LISTAS'!$B$15),'Modelo Estadistico'!H625))</f>
        <v/>
      </c>
      <c r="O625" s="15" t="str">
        <f>IF(I625="","",IF(L625="SI",I625*(1+'INPUTS Y LISTAS'!$B$15),'Modelo Estadistico'!I625))</f>
        <v/>
      </c>
      <c r="P625" s="15" t="str">
        <f>IF(J625="","",IF(L625="SI",J625*(1+'INPUTS Y LISTAS'!$B$15),'Modelo Estadistico'!J625))</f>
        <v/>
      </c>
      <c r="Q625" s="72"/>
      <c r="R625" s="29" t="str">
        <f t="shared" si="300"/>
        <v/>
      </c>
      <c r="S625" s="15" t="str">
        <f t="shared" si="301"/>
        <v/>
      </c>
      <c r="T625" s="15" t="str">
        <f t="shared" si="326"/>
        <v/>
      </c>
      <c r="U625" s="30" t="str">
        <f t="shared" si="327"/>
        <v/>
      </c>
      <c r="V625" s="28" t="str">
        <f t="shared" si="302"/>
        <v/>
      </c>
      <c r="W625" s="16" t="str">
        <f t="shared" si="303"/>
        <v/>
      </c>
      <c r="X625" s="16" t="str">
        <f t="shared" si="304"/>
        <v/>
      </c>
      <c r="Y625" s="16" t="str">
        <f t="shared" si="305"/>
        <v/>
      </c>
      <c r="Z625" s="28" t="str">
        <f t="shared" si="306"/>
        <v/>
      </c>
      <c r="AA625" s="16" t="str">
        <f t="shared" si="307"/>
        <v/>
      </c>
      <c r="AB625" s="16" t="str">
        <f t="shared" si="308"/>
        <v/>
      </c>
      <c r="AC625" s="16" t="str">
        <f>IF(Y625="Incluir Cotización",#REF!,"")</f>
        <v/>
      </c>
      <c r="AD625" s="66" t="str">
        <f t="shared" si="309"/>
        <v/>
      </c>
      <c r="AE625" s="42" t="str">
        <f t="shared" si="310"/>
        <v/>
      </c>
      <c r="AF625" s="42" t="str">
        <f t="shared" si="311"/>
        <v/>
      </c>
      <c r="AG625" s="42" t="str">
        <f t="shared" si="312"/>
        <v/>
      </c>
      <c r="AH625" s="42" t="str">
        <f t="shared" si="313"/>
        <v/>
      </c>
      <c r="AI625" s="42" t="str">
        <f t="shared" si="314"/>
        <v/>
      </c>
      <c r="AJ625" s="65">
        <f t="shared" si="315"/>
        <v>0</v>
      </c>
      <c r="AK625" s="74"/>
      <c r="AL625" s="41">
        <f t="shared" si="328"/>
        <v>0</v>
      </c>
      <c r="AM625" s="39">
        <f t="shared" si="329"/>
        <v>0</v>
      </c>
      <c r="AN625" s="40">
        <f t="shared" si="330"/>
        <v>0</v>
      </c>
      <c r="AO625" s="134">
        <f t="shared" si="331"/>
        <v>0</v>
      </c>
      <c r="AP625" s="17"/>
      <c r="AQ625" s="129"/>
      <c r="AR625" s="130">
        <f t="shared" si="316"/>
        <v>0</v>
      </c>
      <c r="AS625" s="134">
        <f t="shared" si="317"/>
        <v>0</v>
      </c>
      <c r="AT625" s="131">
        <f>+IF($I$7="SI",'INPUTS Y LISTAS'!$B$31,0)</f>
        <v>0</v>
      </c>
      <c r="AU625" s="132"/>
      <c r="AV625" s="130">
        <f t="shared" si="318"/>
        <v>0</v>
      </c>
      <c r="AW625" s="134">
        <f t="shared" si="319"/>
        <v>0</v>
      </c>
      <c r="AX625" s="131">
        <f>+IF($I$7="SI",'INPUTS Y LISTAS'!$B$32,0)</f>
        <v>0</v>
      </c>
      <c r="AY625" s="132"/>
      <c r="AZ625" s="130">
        <f t="shared" si="320"/>
        <v>0</v>
      </c>
      <c r="BA625" s="134">
        <f t="shared" si="321"/>
        <v>0</v>
      </c>
      <c r="BB625" s="131">
        <f>+IF($I$7="SI",'INPUTS Y LISTAS'!$B$33,0)</f>
        <v>0</v>
      </c>
      <c r="BC625" s="132"/>
      <c r="BD625" s="130">
        <f t="shared" si="322"/>
        <v>0</v>
      </c>
      <c r="BE625" s="134">
        <f t="shared" si="323"/>
        <v>0</v>
      </c>
      <c r="BF625" s="136">
        <f t="shared" si="324"/>
        <v>0</v>
      </c>
    </row>
    <row r="626" spans="3:58" ht="15.75" outlineLevel="2" x14ac:dyDescent="0.2">
      <c r="C626" s="14">
        <f t="shared" si="325"/>
        <v>612</v>
      </c>
      <c r="D626" s="73"/>
      <c r="E626" s="69"/>
      <c r="F626" s="70"/>
      <c r="G626" s="71"/>
      <c r="H626" s="71"/>
      <c r="I626" s="71"/>
      <c r="J626" s="71"/>
      <c r="K626" s="72"/>
      <c r="L626" s="86"/>
      <c r="M626" s="15" t="str">
        <f>IF(G626="","",IF(L626="SI",G626*(1+'INPUTS Y LISTAS'!$B$15),'Modelo Estadistico'!G626))</f>
        <v/>
      </c>
      <c r="N626" s="15" t="str">
        <f>IF(H626="","",IF(L626="SI",H626*(1+'INPUTS Y LISTAS'!$B$15),'Modelo Estadistico'!H626))</f>
        <v/>
      </c>
      <c r="O626" s="15" t="str">
        <f>IF(I626="","",IF(L626="SI",I626*(1+'INPUTS Y LISTAS'!$B$15),'Modelo Estadistico'!I626))</f>
        <v/>
      </c>
      <c r="P626" s="15" t="str">
        <f>IF(J626="","",IF(L626="SI",J626*(1+'INPUTS Y LISTAS'!$B$15),'Modelo Estadistico'!J626))</f>
        <v/>
      </c>
      <c r="Q626" s="72"/>
      <c r="R626" s="29" t="str">
        <f t="shared" si="300"/>
        <v/>
      </c>
      <c r="S626" s="15" t="str">
        <f t="shared" si="301"/>
        <v/>
      </c>
      <c r="T626" s="15" t="str">
        <f t="shared" si="326"/>
        <v/>
      </c>
      <c r="U626" s="30" t="str">
        <f t="shared" si="327"/>
        <v/>
      </c>
      <c r="V626" s="28" t="str">
        <f t="shared" si="302"/>
        <v/>
      </c>
      <c r="W626" s="16" t="str">
        <f t="shared" si="303"/>
        <v/>
      </c>
      <c r="X626" s="16" t="str">
        <f t="shared" si="304"/>
        <v/>
      </c>
      <c r="Y626" s="16" t="str">
        <f t="shared" si="305"/>
        <v/>
      </c>
      <c r="Z626" s="28" t="str">
        <f t="shared" si="306"/>
        <v/>
      </c>
      <c r="AA626" s="16" t="str">
        <f t="shared" si="307"/>
        <v/>
      </c>
      <c r="AB626" s="16" t="str">
        <f t="shared" si="308"/>
        <v/>
      </c>
      <c r="AC626" s="16" t="str">
        <f>IF(Y626="Incluir Cotización",#REF!,"")</f>
        <v/>
      </c>
      <c r="AD626" s="66" t="str">
        <f t="shared" si="309"/>
        <v/>
      </c>
      <c r="AE626" s="42" t="str">
        <f t="shared" si="310"/>
        <v/>
      </c>
      <c r="AF626" s="42" t="str">
        <f t="shared" si="311"/>
        <v/>
      </c>
      <c r="AG626" s="42" t="str">
        <f t="shared" si="312"/>
        <v/>
      </c>
      <c r="AH626" s="42" t="str">
        <f t="shared" si="313"/>
        <v/>
      </c>
      <c r="AI626" s="42" t="str">
        <f t="shared" si="314"/>
        <v/>
      </c>
      <c r="AJ626" s="65">
        <f t="shared" si="315"/>
        <v>0</v>
      </c>
      <c r="AK626" s="74"/>
      <c r="AL626" s="41">
        <f t="shared" si="328"/>
        <v>0</v>
      </c>
      <c r="AM626" s="39">
        <f t="shared" si="329"/>
        <v>0</v>
      </c>
      <c r="AN626" s="40">
        <f t="shared" si="330"/>
        <v>0</v>
      </c>
      <c r="AO626" s="134">
        <f t="shared" si="331"/>
        <v>0</v>
      </c>
      <c r="AP626" s="17"/>
      <c r="AQ626" s="129"/>
      <c r="AR626" s="130">
        <f t="shared" si="316"/>
        <v>0</v>
      </c>
      <c r="AS626" s="134">
        <f t="shared" si="317"/>
        <v>0</v>
      </c>
      <c r="AT626" s="131">
        <f>+IF($I$7="SI",'INPUTS Y LISTAS'!$B$31,0)</f>
        <v>0</v>
      </c>
      <c r="AU626" s="132"/>
      <c r="AV626" s="130">
        <f t="shared" si="318"/>
        <v>0</v>
      </c>
      <c r="AW626" s="134">
        <f t="shared" si="319"/>
        <v>0</v>
      </c>
      <c r="AX626" s="131">
        <f>+IF($I$7="SI",'INPUTS Y LISTAS'!$B$32,0)</f>
        <v>0</v>
      </c>
      <c r="AY626" s="132"/>
      <c r="AZ626" s="130">
        <f t="shared" si="320"/>
        <v>0</v>
      </c>
      <c r="BA626" s="134">
        <f t="shared" si="321"/>
        <v>0</v>
      </c>
      <c r="BB626" s="131">
        <f>+IF($I$7="SI",'INPUTS Y LISTAS'!$B$33,0)</f>
        <v>0</v>
      </c>
      <c r="BC626" s="132"/>
      <c r="BD626" s="130">
        <f t="shared" si="322"/>
        <v>0</v>
      </c>
      <c r="BE626" s="134">
        <f t="shared" si="323"/>
        <v>0</v>
      </c>
      <c r="BF626" s="136">
        <f t="shared" si="324"/>
        <v>0</v>
      </c>
    </row>
    <row r="627" spans="3:58" ht="15.75" outlineLevel="2" x14ac:dyDescent="0.2">
      <c r="C627" s="14">
        <f t="shared" si="325"/>
        <v>613</v>
      </c>
      <c r="D627" s="73"/>
      <c r="E627" s="69"/>
      <c r="F627" s="70"/>
      <c r="G627" s="71"/>
      <c r="H627" s="71"/>
      <c r="I627" s="71"/>
      <c r="J627" s="71"/>
      <c r="K627" s="72"/>
      <c r="L627" s="86"/>
      <c r="M627" s="15" t="str">
        <f>IF(G627="","",IF(L627="SI",G627*(1+'INPUTS Y LISTAS'!$B$15),'Modelo Estadistico'!G627))</f>
        <v/>
      </c>
      <c r="N627" s="15" t="str">
        <f>IF(H627="","",IF(L627="SI",H627*(1+'INPUTS Y LISTAS'!$B$15),'Modelo Estadistico'!H627))</f>
        <v/>
      </c>
      <c r="O627" s="15" t="str">
        <f>IF(I627="","",IF(L627="SI",I627*(1+'INPUTS Y LISTAS'!$B$15),'Modelo Estadistico'!I627))</f>
        <v/>
      </c>
      <c r="P627" s="15" t="str">
        <f>IF(J627="","",IF(L627="SI",J627*(1+'INPUTS Y LISTAS'!$B$15),'Modelo Estadistico'!J627))</f>
        <v/>
      </c>
      <c r="Q627" s="72"/>
      <c r="R627" s="29" t="str">
        <f t="shared" si="300"/>
        <v/>
      </c>
      <c r="S627" s="15" t="str">
        <f t="shared" si="301"/>
        <v/>
      </c>
      <c r="T627" s="15" t="str">
        <f t="shared" si="326"/>
        <v/>
      </c>
      <c r="U627" s="30" t="str">
        <f t="shared" si="327"/>
        <v/>
      </c>
      <c r="V627" s="28" t="str">
        <f t="shared" si="302"/>
        <v/>
      </c>
      <c r="W627" s="16" t="str">
        <f t="shared" si="303"/>
        <v/>
      </c>
      <c r="X627" s="16" t="str">
        <f t="shared" si="304"/>
        <v/>
      </c>
      <c r="Y627" s="16" t="str">
        <f t="shared" si="305"/>
        <v/>
      </c>
      <c r="Z627" s="28" t="str">
        <f t="shared" si="306"/>
        <v/>
      </c>
      <c r="AA627" s="16" t="str">
        <f t="shared" si="307"/>
        <v/>
      </c>
      <c r="AB627" s="16" t="str">
        <f t="shared" si="308"/>
        <v/>
      </c>
      <c r="AC627" s="16" t="str">
        <f>IF(Y627="Incluir Cotización",#REF!,"")</f>
        <v/>
      </c>
      <c r="AD627" s="66" t="str">
        <f t="shared" si="309"/>
        <v/>
      </c>
      <c r="AE627" s="42" t="str">
        <f t="shared" si="310"/>
        <v/>
      </c>
      <c r="AF627" s="42" t="str">
        <f t="shared" si="311"/>
        <v/>
      </c>
      <c r="AG627" s="42" t="str">
        <f t="shared" si="312"/>
        <v/>
      </c>
      <c r="AH627" s="42" t="str">
        <f t="shared" si="313"/>
        <v/>
      </c>
      <c r="AI627" s="42" t="str">
        <f t="shared" si="314"/>
        <v/>
      </c>
      <c r="AJ627" s="65">
        <f t="shared" si="315"/>
        <v>0</v>
      </c>
      <c r="AK627" s="74"/>
      <c r="AL627" s="41">
        <f t="shared" si="328"/>
        <v>0</v>
      </c>
      <c r="AM627" s="39">
        <f t="shared" si="329"/>
        <v>0</v>
      </c>
      <c r="AN627" s="40">
        <f t="shared" si="330"/>
        <v>0</v>
      </c>
      <c r="AO627" s="134">
        <f t="shared" si="331"/>
        <v>0</v>
      </c>
      <c r="AP627" s="17"/>
      <c r="AQ627" s="129"/>
      <c r="AR627" s="130">
        <f t="shared" si="316"/>
        <v>0</v>
      </c>
      <c r="AS627" s="134">
        <f t="shared" si="317"/>
        <v>0</v>
      </c>
      <c r="AT627" s="131">
        <f>+IF($I$7="SI",'INPUTS Y LISTAS'!$B$31,0)</f>
        <v>0</v>
      </c>
      <c r="AU627" s="132"/>
      <c r="AV627" s="130">
        <f t="shared" si="318"/>
        <v>0</v>
      </c>
      <c r="AW627" s="134">
        <f t="shared" si="319"/>
        <v>0</v>
      </c>
      <c r="AX627" s="131">
        <f>+IF($I$7="SI",'INPUTS Y LISTAS'!$B$32,0)</f>
        <v>0</v>
      </c>
      <c r="AY627" s="132"/>
      <c r="AZ627" s="130">
        <f t="shared" si="320"/>
        <v>0</v>
      </c>
      <c r="BA627" s="134">
        <f t="shared" si="321"/>
        <v>0</v>
      </c>
      <c r="BB627" s="131">
        <f>+IF($I$7="SI",'INPUTS Y LISTAS'!$B$33,0)</f>
        <v>0</v>
      </c>
      <c r="BC627" s="132"/>
      <c r="BD627" s="130">
        <f t="shared" si="322"/>
        <v>0</v>
      </c>
      <c r="BE627" s="134">
        <f t="shared" si="323"/>
        <v>0</v>
      </c>
      <c r="BF627" s="136">
        <f t="shared" si="324"/>
        <v>0</v>
      </c>
    </row>
    <row r="628" spans="3:58" ht="15.75" outlineLevel="2" x14ac:dyDescent="0.2">
      <c r="C628" s="14">
        <f t="shared" si="325"/>
        <v>614</v>
      </c>
      <c r="D628" s="73"/>
      <c r="E628" s="69"/>
      <c r="F628" s="70"/>
      <c r="G628" s="71"/>
      <c r="H628" s="71"/>
      <c r="I628" s="71"/>
      <c r="J628" s="71"/>
      <c r="K628" s="72"/>
      <c r="L628" s="86"/>
      <c r="M628" s="15" t="str">
        <f>IF(G628="","",IF(L628="SI",G628*(1+'INPUTS Y LISTAS'!$B$15),'Modelo Estadistico'!G628))</f>
        <v/>
      </c>
      <c r="N628" s="15" t="str">
        <f>IF(H628="","",IF(L628="SI",H628*(1+'INPUTS Y LISTAS'!$B$15),'Modelo Estadistico'!H628))</f>
        <v/>
      </c>
      <c r="O628" s="15" t="str">
        <f>IF(I628="","",IF(L628="SI",I628*(1+'INPUTS Y LISTAS'!$B$15),'Modelo Estadistico'!I628))</f>
        <v/>
      </c>
      <c r="P628" s="15" t="str">
        <f>IF(J628="","",IF(L628="SI",J628*(1+'INPUTS Y LISTAS'!$B$15),'Modelo Estadistico'!J628))</f>
        <v/>
      </c>
      <c r="Q628" s="72"/>
      <c r="R628" s="29" t="str">
        <f t="shared" si="300"/>
        <v/>
      </c>
      <c r="S628" s="15" t="str">
        <f t="shared" si="301"/>
        <v/>
      </c>
      <c r="T628" s="15" t="str">
        <f t="shared" si="326"/>
        <v/>
      </c>
      <c r="U628" s="30" t="str">
        <f t="shared" si="327"/>
        <v/>
      </c>
      <c r="V628" s="28" t="str">
        <f t="shared" si="302"/>
        <v/>
      </c>
      <c r="W628" s="16" t="str">
        <f t="shared" si="303"/>
        <v/>
      </c>
      <c r="X628" s="16" t="str">
        <f t="shared" si="304"/>
        <v/>
      </c>
      <c r="Y628" s="16" t="str">
        <f t="shared" si="305"/>
        <v/>
      </c>
      <c r="Z628" s="28" t="str">
        <f t="shared" si="306"/>
        <v/>
      </c>
      <c r="AA628" s="16" t="str">
        <f t="shared" si="307"/>
        <v/>
      </c>
      <c r="AB628" s="16" t="str">
        <f t="shared" si="308"/>
        <v/>
      </c>
      <c r="AC628" s="16" t="str">
        <f>IF(Y628="Incluir Cotización",#REF!,"")</f>
        <v/>
      </c>
      <c r="AD628" s="66" t="str">
        <f t="shared" si="309"/>
        <v/>
      </c>
      <c r="AE628" s="42" t="str">
        <f t="shared" si="310"/>
        <v/>
      </c>
      <c r="AF628" s="42" t="str">
        <f t="shared" si="311"/>
        <v/>
      </c>
      <c r="AG628" s="42" t="str">
        <f t="shared" si="312"/>
        <v/>
      </c>
      <c r="AH628" s="42" t="str">
        <f t="shared" si="313"/>
        <v/>
      </c>
      <c r="AI628" s="42" t="str">
        <f t="shared" si="314"/>
        <v/>
      </c>
      <c r="AJ628" s="65">
        <f t="shared" si="315"/>
        <v>0</v>
      </c>
      <c r="AK628" s="74"/>
      <c r="AL628" s="41">
        <f t="shared" si="328"/>
        <v>0</v>
      </c>
      <c r="AM628" s="39">
        <f t="shared" si="329"/>
        <v>0</v>
      </c>
      <c r="AN628" s="40">
        <f t="shared" si="330"/>
        <v>0</v>
      </c>
      <c r="AO628" s="134">
        <f t="shared" si="331"/>
        <v>0</v>
      </c>
      <c r="AP628" s="17"/>
      <c r="AQ628" s="129"/>
      <c r="AR628" s="130">
        <f t="shared" si="316"/>
        <v>0</v>
      </c>
      <c r="AS628" s="134">
        <f t="shared" si="317"/>
        <v>0</v>
      </c>
      <c r="AT628" s="131">
        <f>+IF($I$7="SI",'INPUTS Y LISTAS'!$B$31,0)</f>
        <v>0</v>
      </c>
      <c r="AU628" s="132"/>
      <c r="AV628" s="130">
        <f t="shared" si="318"/>
        <v>0</v>
      </c>
      <c r="AW628" s="134">
        <f t="shared" si="319"/>
        <v>0</v>
      </c>
      <c r="AX628" s="131">
        <f>+IF($I$7="SI",'INPUTS Y LISTAS'!$B$32,0)</f>
        <v>0</v>
      </c>
      <c r="AY628" s="132"/>
      <c r="AZ628" s="130">
        <f t="shared" si="320"/>
        <v>0</v>
      </c>
      <c r="BA628" s="134">
        <f t="shared" si="321"/>
        <v>0</v>
      </c>
      <c r="BB628" s="131">
        <f>+IF($I$7="SI",'INPUTS Y LISTAS'!$B$33,0)</f>
        <v>0</v>
      </c>
      <c r="BC628" s="132"/>
      <c r="BD628" s="130">
        <f t="shared" si="322"/>
        <v>0</v>
      </c>
      <c r="BE628" s="134">
        <f t="shared" si="323"/>
        <v>0</v>
      </c>
      <c r="BF628" s="136">
        <f t="shared" si="324"/>
        <v>0</v>
      </c>
    </row>
    <row r="629" spans="3:58" ht="15.75" outlineLevel="2" x14ac:dyDescent="0.2">
      <c r="C629" s="14">
        <f t="shared" si="325"/>
        <v>615</v>
      </c>
      <c r="D629" s="73"/>
      <c r="E629" s="69"/>
      <c r="F629" s="70"/>
      <c r="G629" s="71"/>
      <c r="H629" s="71"/>
      <c r="I629" s="71"/>
      <c r="J629" s="71"/>
      <c r="K629" s="72"/>
      <c r="L629" s="86"/>
      <c r="M629" s="15" t="str">
        <f>IF(G629="","",IF(L629="SI",G629*(1+'INPUTS Y LISTAS'!$B$15),'Modelo Estadistico'!G629))</f>
        <v/>
      </c>
      <c r="N629" s="15" t="str">
        <f>IF(H629="","",IF(L629="SI",H629*(1+'INPUTS Y LISTAS'!$B$15),'Modelo Estadistico'!H629))</f>
        <v/>
      </c>
      <c r="O629" s="15" t="str">
        <f>IF(I629="","",IF(L629="SI",I629*(1+'INPUTS Y LISTAS'!$B$15),'Modelo Estadistico'!I629))</f>
        <v/>
      </c>
      <c r="P629" s="15" t="str">
        <f>IF(J629="","",IF(L629="SI",J629*(1+'INPUTS Y LISTAS'!$B$15),'Modelo Estadistico'!J629))</f>
        <v/>
      </c>
      <c r="Q629" s="72"/>
      <c r="R629" s="29" t="str">
        <f t="shared" si="300"/>
        <v/>
      </c>
      <c r="S629" s="15" t="str">
        <f t="shared" si="301"/>
        <v/>
      </c>
      <c r="T629" s="15" t="str">
        <f t="shared" si="326"/>
        <v/>
      </c>
      <c r="U629" s="30" t="str">
        <f t="shared" si="327"/>
        <v/>
      </c>
      <c r="V629" s="28" t="str">
        <f t="shared" si="302"/>
        <v/>
      </c>
      <c r="W629" s="16" t="str">
        <f t="shared" si="303"/>
        <v/>
      </c>
      <c r="X629" s="16" t="str">
        <f t="shared" si="304"/>
        <v/>
      </c>
      <c r="Y629" s="16" t="str">
        <f t="shared" si="305"/>
        <v/>
      </c>
      <c r="Z629" s="28" t="str">
        <f t="shared" si="306"/>
        <v/>
      </c>
      <c r="AA629" s="16" t="str">
        <f t="shared" si="307"/>
        <v/>
      </c>
      <c r="AB629" s="16" t="str">
        <f t="shared" si="308"/>
        <v/>
      </c>
      <c r="AC629" s="16" t="str">
        <f>IF(Y629="Incluir Cotización",#REF!,"")</f>
        <v/>
      </c>
      <c r="AD629" s="66" t="str">
        <f t="shared" si="309"/>
        <v/>
      </c>
      <c r="AE629" s="42" t="str">
        <f t="shared" si="310"/>
        <v/>
      </c>
      <c r="AF629" s="42" t="str">
        <f t="shared" si="311"/>
        <v/>
      </c>
      <c r="AG629" s="42" t="str">
        <f t="shared" si="312"/>
        <v/>
      </c>
      <c r="AH629" s="42" t="str">
        <f t="shared" si="313"/>
        <v/>
      </c>
      <c r="AI629" s="42" t="str">
        <f t="shared" si="314"/>
        <v/>
      </c>
      <c r="AJ629" s="65">
        <f t="shared" si="315"/>
        <v>0</v>
      </c>
      <c r="AK629" s="74"/>
      <c r="AL629" s="41">
        <f t="shared" si="328"/>
        <v>0</v>
      </c>
      <c r="AM629" s="39">
        <f t="shared" si="329"/>
        <v>0</v>
      </c>
      <c r="AN629" s="40">
        <f t="shared" si="330"/>
        <v>0</v>
      </c>
      <c r="AO629" s="134">
        <f t="shared" si="331"/>
        <v>0</v>
      </c>
      <c r="AP629" s="17"/>
      <c r="AQ629" s="129"/>
      <c r="AR629" s="130">
        <f t="shared" si="316"/>
        <v>0</v>
      </c>
      <c r="AS629" s="134">
        <f t="shared" si="317"/>
        <v>0</v>
      </c>
      <c r="AT629" s="131">
        <f>+IF($I$7="SI",'INPUTS Y LISTAS'!$B$31,0)</f>
        <v>0</v>
      </c>
      <c r="AU629" s="132"/>
      <c r="AV629" s="130">
        <f t="shared" si="318"/>
        <v>0</v>
      </c>
      <c r="AW629" s="134">
        <f t="shared" si="319"/>
        <v>0</v>
      </c>
      <c r="AX629" s="131">
        <f>+IF($I$7="SI",'INPUTS Y LISTAS'!$B$32,0)</f>
        <v>0</v>
      </c>
      <c r="AY629" s="132"/>
      <c r="AZ629" s="130">
        <f t="shared" si="320"/>
        <v>0</v>
      </c>
      <c r="BA629" s="134">
        <f t="shared" si="321"/>
        <v>0</v>
      </c>
      <c r="BB629" s="131">
        <f>+IF($I$7="SI",'INPUTS Y LISTAS'!$B$33,0)</f>
        <v>0</v>
      </c>
      <c r="BC629" s="132"/>
      <c r="BD629" s="130">
        <f t="shared" si="322"/>
        <v>0</v>
      </c>
      <c r="BE629" s="134">
        <f t="shared" si="323"/>
        <v>0</v>
      </c>
      <c r="BF629" s="136">
        <f t="shared" si="324"/>
        <v>0</v>
      </c>
    </row>
    <row r="630" spans="3:58" ht="15.75" outlineLevel="2" x14ac:dyDescent="0.2">
      <c r="C630" s="14">
        <f t="shared" si="325"/>
        <v>616</v>
      </c>
      <c r="D630" s="73"/>
      <c r="E630" s="69"/>
      <c r="F630" s="70"/>
      <c r="G630" s="71"/>
      <c r="H630" s="71"/>
      <c r="I630" s="71"/>
      <c r="J630" s="71"/>
      <c r="K630" s="72"/>
      <c r="L630" s="86"/>
      <c r="M630" s="15" t="str">
        <f>IF(G630="","",IF(L630="SI",G630*(1+'INPUTS Y LISTAS'!$B$15),'Modelo Estadistico'!G630))</f>
        <v/>
      </c>
      <c r="N630" s="15" t="str">
        <f>IF(H630="","",IF(L630="SI",H630*(1+'INPUTS Y LISTAS'!$B$15),'Modelo Estadistico'!H630))</f>
        <v/>
      </c>
      <c r="O630" s="15" t="str">
        <f>IF(I630="","",IF(L630="SI",I630*(1+'INPUTS Y LISTAS'!$B$15),'Modelo Estadistico'!I630))</f>
        <v/>
      </c>
      <c r="P630" s="15" t="str">
        <f>IF(J630="","",IF(L630="SI",J630*(1+'INPUTS Y LISTAS'!$B$15),'Modelo Estadistico'!J630))</f>
        <v/>
      </c>
      <c r="Q630" s="72"/>
      <c r="R630" s="29" t="str">
        <f t="shared" si="300"/>
        <v/>
      </c>
      <c r="S630" s="15" t="str">
        <f t="shared" si="301"/>
        <v/>
      </c>
      <c r="T630" s="15" t="str">
        <f t="shared" si="326"/>
        <v/>
      </c>
      <c r="U630" s="30" t="str">
        <f t="shared" si="327"/>
        <v/>
      </c>
      <c r="V630" s="28" t="str">
        <f t="shared" si="302"/>
        <v/>
      </c>
      <c r="W630" s="16" t="str">
        <f t="shared" si="303"/>
        <v/>
      </c>
      <c r="X630" s="16" t="str">
        <f t="shared" si="304"/>
        <v/>
      </c>
      <c r="Y630" s="16" t="str">
        <f t="shared" si="305"/>
        <v/>
      </c>
      <c r="Z630" s="28" t="str">
        <f t="shared" si="306"/>
        <v/>
      </c>
      <c r="AA630" s="16" t="str">
        <f t="shared" si="307"/>
        <v/>
      </c>
      <c r="AB630" s="16" t="str">
        <f t="shared" si="308"/>
        <v/>
      </c>
      <c r="AC630" s="16" t="str">
        <f>IF(Y630="Incluir Cotización",#REF!,"")</f>
        <v/>
      </c>
      <c r="AD630" s="66" t="str">
        <f t="shared" si="309"/>
        <v/>
      </c>
      <c r="AE630" s="42" t="str">
        <f t="shared" si="310"/>
        <v/>
      </c>
      <c r="AF630" s="42" t="str">
        <f t="shared" si="311"/>
        <v/>
      </c>
      <c r="AG630" s="42" t="str">
        <f t="shared" si="312"/>
        <v/>
      </c>
      <c r="AH630" s="42" t="str">
        <f t="shared" si="313"/>
        <v/>
      </c>
      <c r="AI630" s="42" t="str">
        <f t="shared" si="314"/>
        <v/>
      </c>
      <c r="AJ630" s="65">
        <f t="shared" si="315"/>
        <v>0</v>
      </c>
      <c r="AK630" s="74"/>
      <c r="AL630" s="41">
        <f t="shared" si="328"/>
        <v>0</v>
      </c>
      <c r="AM630" s="39">
        <f t="shared" si="329"/>
        <v>0</v>
      </c>
      <c r="AN630" s="40">
        <f t="shared" si="330"/>
        <v>0</v>
      </c>
      <c r="AO630" s="134">
        <f t="shared" si="331"/>
        <v>0</v>
      </c>
      <c r="AP630" s="17"/>
      <c r="AQ630" s="129"/>
      <c r="AR630" s="130">
        <f t="shared" si="316"/>
        <v>0</v>
      </c>
      <c r="AS630" s="134">
        <f t="shared" si="317"/>
        <v>0</v>
      </c>
      <c r="AT630" s="131">
        <f>+IF($I$7="SI",'INPUTS Y LISTAS'!$B$31,0)</f>
        <v>0</v>
      </c>
      <c r="AU630" s="132"/>
      <c r="AV630" s="130">
        <f t="shared" si="318"/>
        <v>0</v>
      </c>
      <c r="AW630" s="134">
        <f t="shared" si="319"/>
        <v>0</v>
      </c>
      <c r="AX630" s="131">
        <f>+IF($I$7="SI",'INPUTS Y LISTAS'!$B$32,0)</f>
        <v>0</v>
      </c>
      <c r="AY630" s="132"/>
      <c r="AZ630" s="130">
        <f t="shared" si="320"/>
        <v>0</v>
      </c>
      <c r="BA630" s="134">
        <f t="shared" si="321"/>
        <v>0</v>
      </c>
      <c r="BB630" s="131">
        <f>+IF($I$7="SI",'INPUTS Y LISTAS'!$B$33,0)</f>
        <v>0</v>
      </c>
      <c r="BC630" s="132"/>
      <c r="BD630" s="130">
        <f t="shared" si="322"/>
        <v>0</v>
      </c>
      <c r="BE630" s="134">
        <f t="shared" si="323"/>
        <v>0</v>
      </c>
      <c r="BF630" s="136">
        <f t="shared" si="324"/>
        <v>0</v>
      </c>
    </row>
    <row r="631" spans="3:58" ht="15.75" outlineLevel="2" x14ac:dyDescent="0.2">
      <c r="C631" s="14">
        <f t="shared" si="325"/>
        <v>617</v>
      </c>
      <c r="D631" s="73"/>
      <c r="E631" s="69"/>
      <c r="F631" s="70"/>
      <c r="G631" s="71"/>
      <c r="H631" s="71"/>
      <c r="I631" s="71"/>
      <c r="J631" s="71"/>
      <c r="K631" s="72"/>
      <c r="L631" s="86"/>
      <c r="M631" s="15" t="str">
        <f>IF(G631="","",IF(L631="SI",G631*(1+'INPUTS Y LISTAS'!$B$15),'Modelo Estadistico'!G631))</f>
        <v/>
      </c>
      <c r="N631" s="15" t="str">
        <f>IF(H631="","",IF(L631="SI",H631*(1+'INPUTS Y LISTAS'!$B$15),'Modelo Estadistico'!H631))</f>
        <v/>
      </c>
      <c r="O631" s="15" t="str">
        <f>IF(I631="","",IF(L631="SI",I631*(1+'INPUTS Y LISTAS'!$B$15),'Modelo Estadistico'!I631))</f>
        <v/>
      </c>
      <c r="P631" s="15" t="str">
        <f>IF(J631="","",IF(L631="SI",J631*(1+'INPUTS Y LISTAS'!$B$15),'Modelo Estadistico'!J631))</f>
        <v/>
      </c>
      <c r="Q631" s="72"/>
      <c r="R631" s="29" t="str">
        <f t="shared" si="300"/>
        <v/>
      </c>
      <c r="S631" s="15" t="str">
        <f t="shared" si="301"/>
        <v/>
      </c>
      <c r="T631" s="15" t="str">
        <f t="shared" si="326"/>
        <v/>
      </c>
      <c r="U631" s="30" t="str">
        <f t="shared" si="327"/>
        <v/>
      </c>
      <c r="V631" s="28" t="str">
        <f t="shared" si="302"/>
        <v/>
      </c>
      <c r="W631" s="16" t="str">
        <f t="shared" si="303"/>
        <v/>
      </c>
      <c r="X631" s="16" t="str">
        <f t="shared" si="304"/>
        <v/>
      </c>
      <c r="Y631" s="16" t="str">
        <f t="shared" si="305"/>
        <v/>
      </c>
      <c r="Z631" s="28" t="str">
        <f t="shared" si="306"/>
        <v/>
      </c>
      <c r="AA631" s="16" t="str">
        <f t="shared" si="307"/>
        <v/>
      </c>
      <c r="AB631" s="16" t="str">
        <f t="shared" si="308"/>
        <v/>
      </c>
      <c r="AC631" s="16" t="str">
        <f>IF(Y631="Incluir Cotización",#REF!,"")</f>
        <v/>
      </c>
      <c r="AD631" s="66" t="str">
        <f t="shared" si="309"/>
        <v/>
      </c>
      <c r="AE631" s="42" t="str">
        <f t="shared" si="310"/>
        <v/>
      </c>
      <c r="AF631" s="42" t="str">
        <f t="shared" si="311"/>
        <v/>
      </c>
      <c r="AG631" s="42" t="str">
        <f t="shared" si="312"/>
        <v/>
      </c>
      <c r="AH631" s="42" t="str">
        <f t="shared" si="313"/>
        <v/>
      </c>
      <c r="AI631" s="42" t="str">
        <f t="shared" si="314"/>
        <v/>
      </c>
      <c r="AJ631" s="65">
        <f t="shared" si="315"/>
        <v>0</v>
      </c>
      <c r="AK631" s="74"/>
      <c r="AL631" s="41">
        <f t="shared" si="328"/>
        <v>0</v>
      </c>
      <c r="AM631" s="39">
        <f t="shared" si="329"/>
        <v>0</v>
      </c>
      <c r="AN631" s="40">
        <f t="shared" si="330"/>
        <v>0</v>
      </c>
      <c r="AO631" s="134">
        <f t="shared" si="331"/>
        <v>0</v>
      </c>
      <c r="AP631" s="17"/>
      <c r="AQ631" s="129"/>
      <c r="AR631" s="130">
        <f t="shared" si="316"/>
        <v>0</v>
      </c>
      <c r="AS631" s="134">
        <f t="shared" si="317"/>
        <v>0</v>
      </c>
      <c r="AT631" s="131">
        <f>+IF($I$7="SI",'INPUTS Y LISTAS'!$B$31,0)</f>
        <v>0</v>
      </c>
      <c r="AU631" s="132"/>
      <c r="AV631" s="130">
        <f t="shared" si="318"/>
        <v>0</v>
      </c>
      <c r="AW631" s="134">
        <f t="shared" si="319"/>
        <v>0</v>
      </c>
      <c r="AX631" s="131">
        <f>+IF($I$7="SI",'INPUTS Y LISTAS'!$B$32,0)</f>
        <v>0</v>
      </c>
      <c r="AY631" s="132"/>
      <c r="AZ631" s="130">
        <f t="shared" si="320"/>
        <v>0</v>
      </c>
      <c r="BA631" s="134">
        <f t="shared" si="321"/>
        <v>0</v>
      </c>
      <c r="BB631" s="131">
        <f>+IF($I$7="SI",'INPUTS Y LISTAS'!$B$33,0)</f>
        <v>0</v>
      </c>
      <c r="BC631" s="132"/>
      <c r="BD631" s="130">
        <f t="shared" si="322"/>
        <v>0</v>
      </c>
      <c r="BE631" s="134">
        <f t="shared" si="323"/>
        <v>0</v>
      </c>
      <c r="BF631" s="136">
        <f t="shared" si="324"/>
        <v>0</v>
      </c>
    </row>
    <row r="632" spans="3:58" ht="15.75" outlineLevel="2" x14ac:dyDescent="0.2">
      <c r="C632" s="14">
        <f t="shared" si="325"/>
        <v>618</v>
      </c>
      <c r="D632" s="73"/>
      <c r="E632" s="69"/>
      <c r="F632" s="70"/>
      <c r="G632" s="71"/>
      <c r="H632" s="71"/>
      <c r="I632" s="71"/>
      <c r="J632" s="71"/>
      <c r="K632" s="72"/>
      <c r="L632" s="86"/>
      <c r="M632" s="15" t="str">
        <f>IF(G632="","",IF(L632="SI",G632*(1+'INPUTS Y LISTAS'!$B$15),'Modelo Estadistico'!G632))</f>
        <v/>
      </c>
      <c r="N632" s="15" t="str">
        <f>IF(H632="","",IF(L632="SI",H632*(1+'INPUTS Y LISTAS'!$B$15),'Modelo Estadistico'!H632))</f>
        <v/>
      </c>
      <c r="O632" s="15" t="str">
        <f>IF(I632="","",IF(L632="SI",I632*(1+'INPUTS Y LISTAS'!$B$15),'Modelo Estadistico'!I632))</f>
        <v/>
      </c>
      <c r="P632" s="15" t="str">
        <f>IF(J632="","",IF(L632="SI",J632*(1+'INPUTS Y LISTAS'!$B$15),'Modelo Estadistico'!J632))</f>
        <v/>
      </c>
      <c r="Q632" s="72"/>
      <c r="R632" s="29" t="str">
        <f t="shared" si="300"/>
        <v/>
      </c>
      <c r="S632" s="15" t="str">
        <f t="shared" si="301"/>
        <v/>
      </c>
      <c r="T632" s="15" t="str">
        <f t="shared" si="326"/>
        <v/>
      </c>
      <c r="U632" s="30" t="str">
        <f t="shared" si="327"/>
        <v/>
      </c>
      <c r="V632" s="28" t="str">
        <f t="shared" si="302"/>
        <v/>
      </c>
      <c r="W632" s="16" t="str">
        <f t="shared" si="303"/>
        <v/>
      </c>
      <c r="X632" s="16" t="str">
        <f t="shared" si="304"/>
        <v/>
      </c>
      <c r="Y632" s="16" t="str">
        <f t="shared" si="305"/>
        <v/>
      </c>
      <c r="Z632" s="28" t="str">
        <f t="shared" si="306"/>
        <v/>
      </c>
      <c r="AA632" s="16" t="str">
        <f t="shared" si="307"/>
        <v/>
      </c>
      <c r="AB632" s="16" t="str">
        <f t="shared" si="308"/>
        <v/>
      </c>
      <c r="AC632" s="16" t="str">
        <f>IF(Y632="Incluir Cotización",#REF!,"")</f>
        <v/>
      </c>
      <c r="AD632" s="66" t="str">
        <f t="shared" si="309"/>
        <v/>
      </c>
      <c r="AE632" s="42" t="str">
        <f t="shared" si="310"/>
        <v/>
      </c>
      <c r="AF632" s="42" t="str">
        <f t="shared" si="311"/>
        <v/>
      </c>
      <c r="AG632" s="42" t="str">
        <f t="shared" si="312"/>
        <v/>
      </c>
      <c r="AH632" s="42" t="str">
        <f t="shared" si="313"/>
        <v/>
      </c>
      <c r="AI632" s="42" t="str">
        <f t="shared" si="314"/>
        <v/>
      </c>
      <c r="AJ632" s="65">
        <f t="shared" si="315"/>
        <v>0</v>
      </c>
      <c r="AK632" s="74"/>
      <c r="AL632" s="41">
        <f t="shared" si="328"/>
        <v>0</v>
      </c>
      <c r="AM632" s="39">
        <f t="shared" si="329"/>
        <v>0</v>
      </c>
      <c r="AN632" s="40">
        <f t="shared" si="330"/>
        <v>0</v>
      </c>
      <c r="AO632" s="134">
        <f t="shared" si="331"/>
        <v>0</v>
      </c>
      <c r="AP632" s="17"/>
      <c r="AQ632" s="129"/>
      <c r="AR632" s="130">
        <f t="shared" si="316"/>
        <v>0</v>
      </c>
      <c r="AS632" s="134">
        <f t="shared" si="317"/>
        <v>0</v>
      </c>
      <c r="AT632" s="131">
        <f>+IF($I$7="SI",'INPUTS Y LISTAS'!$B$31,0)</f>
        <v>0</v>
      </c>
      <c r="AU632" s="132"/>
      <c r="AV632" s="130">
        <f t="shared" si="318"/>
        <v>0</v>
      </c>
      <c r="AW632" s="134">
        <f t="shared" si="319"/>
        <v>0</v>
      </c>
      <c r="AX632" s="131">
        <f>+IF($I$7="SI",'INPUTS Y LISTAS'!$B$32,0)</f>
        <v>0</v>
      </c>
      <c r="AY632" s="132"/>
      <c r="AZ632" s="130">
        <f t="shared" si="320"/>
        <v>0</v>
      </c>
      <c r="BA632" s="134">
        <f t="shared" si="321"/>
        <v>0</v>
      </c>
      <c r="BB632" s="131">
        <f>+IF($I$7="SI",'INPUTS Y LISTAS'!$B$33,0)</f>
        <v>0</v>
      </c>
      <c r="BC632" s="132"/>
      <c r="BD632" s="130">
        <f t="shared" si="322"/>
        <v>0</v>
      </c>
      <c r="BE632" s="134">
        <f t="shared" si="323"/>
        <v>0</v>
      </c>
      <c r="BF632" s="136">
        <f t="shared" si="324"/>
        <v>0</v>
      </c>
    </row>
    <row r="633" spans="3:58" ht="15.75" outlineLevel="2" x14ac:dyDescent="0.2">
      <c r="C633" s="14">
        <f t="shared" si="325"/>
        <v>619</v>
      </c>
      <c r="D633" s="73"/>
      <c r="E633" s="69"/>
      <c r="F633" s="70"/>
      <c r="G633" s="71"/>
      <c r="H633" s="71"/>
      <c r="I633" s="71"/>
      <c r="J633" s="71"/>
      <c r="K633" s="72"/>
      <c r="L633" s="86"/>
      <c r="M633" s="15" t="str">
        <f>IF(G633="","",IF(L633="SI",G633*(1+'INPUTS Y LISTAS'!$B$15),'Modelo Estadistico'!G633))</f>
        <v/>
      </c>
      <c r="N633" s="15" t="str">
        <f>IF(H633="","",IF(L633="SI",H633*(1+'INPUTS Y LISTAS'!$B$15),'Modelo Estadistico'!H633))</f>
        <v/>
      </c>
      <c r="O633" s="15" t="str">
        <f>IF(I633="","",IF(L633="SI",I633*(1+'INPUTS Y LISTAS'!$B$15),'Modelo Estadistico'!I633))</f>
        <v/>
      </c>
      <c r="P633" s="15" t="str">
        <f>IF(J633="","",IF(L633="SI",J633*(1+'INPUTS Y LISTAS'!$B$15),'Modelo Estadistico'!J633))</f>
        <v/>
      </c>
      <c r="Q633" s="72"/>
      <c r="R633" s="29" t="str">
        <f t="shared" si="300"/>
        <v/>
      </c>
      <c r="S633" s="15" t="str">
        <f t="shared" si="301"/>
        <v/>
      </c>
      <c r="T633" s="15" t="str">
        <f t="shared" si="326"/>
        <v/>
      </c>
      <c r="U633" s="30" t="str">
        <f t="shared" si="327"/>
        <v/>
      </c>
      <c r="V633" s="28" t="str">
        <f t="shared" si="302"/>
        <v/>
      </c>
      <c r="W633" s="16" t="str">
        <f t="shared" si="303"/>
        <v/>
      </c>
      <c r="X633" s="16" t="str">
        <f t="shared" si="304"/>
        <v/>
      </c>
      <c r="Y633" s="16" t="str">
        <f t="shared" si="305"/>
        <v/>
      </c>
      <c r="Z633" s="28" t="str">
        <f t="shared" si="306"/>
        <v/>
      </c>
      <c r="AA633" s="16" t="str">
        <f t="shared" si="307"/>
        <v/>
      </c>
      <c r="AB633" s="16" t="str">
        <f t="shared" si="308"/>
        <v/>
      </c>
      <c r="AC633" s="16" t="str">
        <f>IF(Y633="Incluir Cotización",#REF!,"")</f>
        <v/>
      </c>
      <c r="AD633" s="66" t="str">
        <f t="shared" si="309"/>
        <v/>
      </c>
      <c r="AE633" s="42" t="str">
        <f t="shared" si="310"/>
        <v/>
      </c>
      <c r="AF633" s="42" t="str">
        <f t="shared" si="311"/>
        <v/>
      </c>
      <c r="AG633" s="42" t="str">
        <f t="shared" si="312"/>
        <v/>
      </c>
      <c r="AH633" s="42" t="str">
        <f t="shared" si="313"/>
        <v/>
      </c>
      <c r="AI633" s="42" t="str">
        <f t="shared" si="314"/>
        <v/>
      </c>
      <c r="AJ633" s="65">
        <f t="shared" si="315"/>
        <v>0</v>
      </c>
      <c r="AK633" s="74"/>
      <c r="AL633" s="41">
        <f t="shared" si="328"/>
        <v>0</v>
      </c>
      <c r="AM633" s="39">
        <f t="shared" si="329"/>
        <v>0</v>
      </c>
      <c r="AN633" s="40">
        <f t="shared" si="330"/>
        <v>0</v>
      </c>
      <c r="AO633" s="134">
        <f t="shared" si="331"/>
        <v>0</v>
      </c>
      <c r="AP633" s="17"/>
      <c r="AQ633" s="129"/>
      <c r="AR633" s="130">
        <f t="shared" si="316"/>
        <v>0</v>
      </c>
      <c r="AS633" s="134">
        <f t="shared" si="317"/>
        <v>0</v>
      </c>
      <c r="AT633" s="131">
        <f>+IF($I$7="SI",'INPUTS Y LISTAS'!$B$31,0)</f>
        <v>0</v>
      </c>
      <c r="AU633" s="132"/>
      <c r="AV633" s="130">
        <f t="shared" si="318"/>
        <v>0</v>
      </c>
      <c r="AW633" s="134">
        <f t="shared" si="319"/>
        <v>0</v>
      </c>
      <c r="AX633" s="131">
        <f>+IF($I$7="SI",'INPUTS Y LISTAS'!$B$32,0)</f>
        <v>0</v>
      </c>
      <c r="AY633" s="132"/>
      <c r="AZ633" s="130">
        <f t="shared" si="320"/>
        <v>0</v>
      </c>
      <c r="BA633" s="134">
        <f t="shared" si="321"/>
        <v>0</v>
      </c>
      <c r="BB633" s="131">
        <f>+IF($I$7="SI",'INPUTS Y LISTAS'!$B$33,0)</f>
        <v>0</v>
      </c>
      <c r="BC633" s="132"/>
      <c r="BD633" s="130">
        <f t="shared" si="322"/>
        <v>0</v>
      </c>
      <c r="BE633" s="134">
        <f t="shared" si="323"/>
        <v>0</v>
      </c>
      <c r="BF633" s="136">
        <f t="shared" si="324"/>
        <v>0</v>
      </c>
    </row>
    <row r="634" spans="3:58" ht="15.75" outlineLevel="2" x14ac:dyDescent="0.2">
      <c r="C634" s="14">
        <f t="shared" si="325"/>
        <v>620</v>
      </c>
      <c r="D634" s="73"/>
      <c r="E634" s="69"/>
      <c r="F634" s="70"/>
      <c r="G634" s="71"/>
      <c r="H634" s="71"/>
      <c r="I634" s="71"/>
      <c r="J634" s="71"/>
      <c r="K634" s="72"/>
      <c r="L634" s="86"/>
      <c r="M634" s="15" t="str">
        <f>IF(G634="","",IF(L634="SI",G634*(1+'INPUTS Y LISTAS'!$B$15),'Modelo Estadistico'!G634))</f>
        <v/>
      </c>
      <c r="N634" s="15" t="str">
        <f>IF(H634="","",IF(L634="SI",H634*(1+'INPUTS Y LISTAS'!$B$15),'Modelo Estadistico'!H634))</f>
        <v/>
      </c>
      <c r="O634" s="15" t="str">
        <f>IF(I634="","",IF(L634="SI",I634*(1+'INPUTS Y LISTAS'!$B$15),'Modelo Estadistico'!I634))</f>
        <v/>
      </c>
      <c r="P634" s="15" t="str">
        <f>IF(J634="","",IF(L634="SI",J634*(1+'INPUTS Y LISTAS'!$B$15),'Modelo Estadistico'!J634))</f>
        <v/>
      </c>
      <c r="Q634" s="72"/>
      <c r="R634" s="29" t="str">
        <f t="shared" si="300"/>
        <v/>
      </c>
      <c r="S634" s="15" t="str">
        <f t="shared" si="301"/>
        <v/>
      </c>
      <c r="T634" s="15" t="str">
        <f t="shared" si="326"/>
        <v/>
      </c>
      <c r="U634" s="30" t="str">
        <f t="shared" si="327"/>
        <v/>
      </c>
      <c r="V634" s="28" t="str">
        <f t="shared" si="302"/>
        <v/>
      </c>
      <c r="W634" s="16" t="str">
        <f t="shared" si="303"/>
        <v/>
      </c>
      <c r="X634" s="16" t="str">
        <f t="shared" si="304"/>
        <v/>
      </c>
      <c r="Y634" s="16" t="str">
        <f t="shared" si="305"/>
        <v/>
      </c>
      <c r="Z634" s="28" t="str">
        <f t="shared" si="306"/>
        <v/>
      </c>
      <c r="AA634" s="16" t="str">
        <f t="shared" si="307"/>
        <v/>
      </c>
      <c r="AB634" s="16" t="str">
        <f t="shared" si="308"/>
        <v/>
      </c>
      <c r="AC634" s="16" t="str">
        <f>IF(Y634="Incluir Cotización",#REF!,"")</f>
        <v/>
      </c>
      <c r="AD634" s="66" t="str">
        <f t="shared" si="309"/>
        <v/>
      </c>
      <c r="AE634" s="42" t="str">
        <f t="shared" si="310"/>
        <v/>
      </c>
      <c r="AF634" s="42" t="str">
        <f t="shared" si="311"/>
        <v/>
      </c>
      <c r="AG634" s="42" t="str">
        <f t="shared" si="312"/>
        <v/>
      </c>
      <c r="AH634" s="42" t="str">
        <f t="shared" si="313"/>
        <v/>
      </c>
      <c r="AI634" s="42" t="str">
        <f t="shared" si="314"/>
        <v/>
      </c>
      <c r="AJ634" s="65">
        <f t="shared" si="315"/>
        <v>0</v>
      </c>
      <c r="AK634" s="74"/>
      <c r="AL634" s="41">
        <f t="shared" si="328"/>
        <v>0</v>
      </c>
      <c r="AM634" s="39">
        <f t="shared" si="329"/>
        <v>0</v>
      </c>
      <c r="AN634" s="40">
        <f t="shared" si="330"/>
        <v>0</v>
      </c>
      <c r="AO634" s="134">
        <f t="shared" si="331"/>
        <v>0</v>
      </c>
      <c r="AP634" s="17"/>
      <c r="AQ634" s="129"/>
      <c r="AR634" s="130">
        <f t="shared" si="316"/>
        <v>0</v>
      </c>
      <c r="AS634" s="134">
        <f t="shared" si="317"/>
        <v>0</v>
      </c>
      <c r="AT634" s="131">
        <f>+IF($I$7="SI",'INPUTS Y LISTAS'!$B$31,0)</f>
        <v>0</v>
      </c>
      <c r="AU634" s="132"/>
      <c r="AV634" s="130">
        <f t="shared" si="318"/>
        <v>0</v>
      </c>
      <c r="AW634" s="134">
        <f t="shared" si="319"/>
        <v>0</v>
      </c>
      <c r="AX634" s="131">
        <f>+IF($I$7="SI",'INPUTS Y LISTAS'!$B$32,0)</f>
        <v>0</v>
      </c>
      <c r="AY634" s="132"/>
      <c r="AZ634" s="130">
        <f t="shared" si="320"/>
        <v>0</v>
      </c>
      <c r="BA634" s="134">
        <f t="shared" si="321"/>
        <v>0</v>
      </c>
      <c r="BB634" s="131">
        <f>+IF($I$7="SI",'INPUTS Y LISTAS'!$B$33,0)</f>
        <v>0</v>
      </c>
      <c r="BC634" s="132"/>
      <c r="BD634" s="130">
        <f t="shared" si="322"/>
        <v>0</v>
      </c>
      <c r="BE634" s="134">
        <f t="shared" si="323"/>
        <v>0</v>
      </c>
      <c r="BF634" s="136">
        <f t="shared" si="324"/>
        <v>0</v>
      </c>
    </row>
    <row r="635" spans="3:58" ht="15.75" outlineLevel="2" x14ac:dyDescent="0.2">
      <c r="C635" s="14">
        <f t="shared" si="325"/>
        <v>621</v>
      </c>
      <c r="D635" s="73"/>
      <c r="E635" s="69"/>
      <c r="F635" s="70"/>
      <c r="G635" s="71"/>
      <c r="H635" s="71"/>
      <c r="I635" s="71"/>
      <c r="J635" s="71"/>
      <c r="K635" s="72"/>
      <c r="L635" s="86"/>
      <c r="M635" s="15" t="str">
        <f>IF(G635="","",IF(L635="SI",G635*(1+'INPUTS Y LISTAS'!$B$15),'Modelo Estadistico'!G635))</f>
        <v/>
      </c>
      <c r="N635" s="15" t="str">
        <f>IF(H635="","",IF(L635="SI",H635*(1+'INPUTS Y LISTAS'!$B$15),'Modelo Estadistico'!H635))</f>
        <v/>
      </c>
      <c r="O635" s="15" t="str">
        <f>IF(I635="","",IF(L635="SI",I635*(1+'INPUTS Y LISTAS'!$B$15),'Modelo Estadistico'!I635))</f>
        <v/>
      </c>
      <c r="P635" s="15" t="str">
        <f>IF(J635="","",IF(L635="SI",J635*(1+'INPUTS Y LISTAS'!$B$15),'Modelo Estadistico'!J635))</f>
        <v/>
      </c>
      <c r="Q635" s="72"/>
      <c r="R635" s="29" t="str">
        <f t="shared" si="300"/>
        <v/>
      </c>
      <c r="S635" s="15" t="str">
        <f t="shared" si="301"/>
        <v/>
      </c>
      <c r="T635" s="15" t="str">
        <f t="shared" si="326"/>
        <v/>
      </c>
      <c r="U635" s="30" t="str">
        <f t="shared" si="327"/>
        <v/>
      </c>
      <c r="V635" s="28" t="str">
        <f t="shared" si="302"/>
        <v/>
      </c>
      <c r="W635" s="16" t="str">
        <f t="shared" si="303"/>
        <v/>
      </c>
      <c r="X635" s="16" t="str">
        <f t="shared" si="304"/>
        <v/>
      </c>
      <c r="Y635" s="16" t="str">
        <f t="shared" si="305"/>
        <v/>
      </c>
      <c r="Z635" s="28" t="str">
        <f t="shared" si="306"/>
        <v/>
      </c>
      <c r="AA635" s="16" t="str">
        <f t="shared" si="307"/>
        <v/>
      </c>
      <c r="AB635" s="16" t="str">
        <f t="shared" si="308"/>
        <v/>
      </c>
      <c r="AC635" s="16" t="str">
        <f>IF(Y635="Incluir Cotización",#REF!,"")</f>
        <v/>
      </c>
      <c r="AD635" s="66" t="str">
        <f t="shared" si="309"/>
        <v/>
      </c>
      <c r="AE635" s="42" t="str">
        <f t="shared" si="310"/>
        <v/>
      </c>
      <c r="AF635" s="42" t="str">
        <f t="shared" si="311"/>
        <v/>
      </c>
      <c r="AG635" s="42" t="str">
        <f t="shared" si="312"/>
        <v/>
      </c>
      <c r="AH635" s="42" t="str">
        <f t="shared" si="313"/>
        <v/>
      </c>
      <c r="AI635" s="42" t="str">
        <f t="shared" si="314"/>
        <v/>
      </c>
      <c r="AJ635" s="65">
        <f t="shared" si="315"/>
        <v>0</v>
      </c>
      <c r="AK635" s="74"/>
      <c r="AL635" s="41">
        <f t="shared" si="328"/>
        <v>0</v>
      </c>
      <c r="AM635" s="39">
        <f t="shared" si="329"/>
        <v>0</v>
      </c>
      <c r="AN635" s="40">
        <f t="shared" si="330"/>
        <v>0</v>
      </c>
      <c r="AO635" s="134">
        <f t="shared" si="331"/>
        <v>0</v>
      </c>
      <c r="AP635" s="17"/>
      <c r="AQ635" s="129"/>
      <c r="AR635" s="130">
        <f t="shared" si="316"/>
        <v>0</v>
      </c>
      <c r="AS635" s="134">
        <f t="shared" si="317"/>
        <v>0</v>
      </c>
      <c r="AT635" s="131">
        <f>+IF($I$7="SI",'INPUTS Y LISTAS'!$B$31,0)</f>
        <v>0</v>
      </c>
      <c r="AU635" s="132"/>
      <c r="AV635" s="130">
        <f t="shared" si="318"/>
        <v>0</v>
      </c>
      <c r="AW635" s="134">
        <f t="shared" si="319"/>
        <v>0</v>
      </c>
      <c r="AX635" s="131">
        <f>+IF($I$7="SI",'INPUTS Y LISTAS'!$B$32,0)</f>
        <v>0</v>
      </c>
      <c r="AY635" s="132"/>
      <c r="AZ635" s="130">
        <f t="shared" si="320"/>
        <v>0</v>
      </c>
      <c r="BA635" s="134">
        <f t="shared" si="321"/>
        <v>0</v>
      </c>
      <c r="BB635" s="131">
        <f>+IF($I$7="SI",'INPUTS Y LISTAS'!$B$33,0)</f>
        <v>0</v>
      </c>
      <c r="BC635" s="132"/>
      <c r="BD635" s="130">
        <f t="shared" si="322"/>
        <v>0</v>
      </c>
      <c r="BE635" s="134">
        <f t="shared" si="323"/>
        <v>0</v>
      </c>
      <c r="BF635" s="136">
        <f t="shared" si="324"/>
        <v>0</v>
      </c>
    </row>
    <row r="636" spans="3:58" ht="15.75" outlineLevel="2" x14ac:dyDescent="0.2">
      <c r="C636" s="14">
        <f t="shared" si="325"/>
        <v>622</v>
      </c>
      <c r="D636" s="73"/>
      <c r="E636" s="69"/>
      <c r="F636" s="70"/>
      <c r="G636" s="71"/>
      <c r="H636" s="71"/>
      <c r="I636" s="71"/>
      <c r="J636" s="71"/>
      <c r="K636" s="72"/>
      <c r="L636" s="86"/>
      <c r="M636" s="15" t="str">
        <f>IF(G636="","",IF(L636="SI",G636*(1+'INPUTS Y LISTAS'!$B$15),'Modelo Estadistico'!G636))</f>
        <v/>
      </c>
      <c r="N636" s="15" t="str">
        <f>IF(H636="","",IF(L636="SI",H636*(1+'INPUTS Y LISTAS'!$B$15),'Modelo Estadistico'!H636))</f>
        <v/>
      </c>
      <c r="O636" s="15" t="str">
        <f>IF(I636="","",IF(L636="SI",I636*(1+'INPUTS Y LISTAS'!$B$15),'Modelo Estadistico'!I636))</f>
        <v/>
      </c>
      <c r="P636" s="15" t="str">
        <f>IF(J636="","",IF(L636="SI",J636*(1+'INPUTS Y LISTAS'!$B$15),'Modelo Estadistico'!J636))</f>
        <v/>
      </c>
      <c r="Q636" s="72"/>
      <c r="R636" s="29" t="str">
        <f t="shared" si="300"/>
        <v/>
      </c>
      <c r="S636" s="15" t="str">
        <f t="shared" si="301"/>
        <v/>
      </c>
      <c r="T636" s="15" t="str">
        <f t="shared" si="326"/>
        <v/>
      </c>
      <c r="U636" s="30" t="str">
        <f t="shared" si="327"/>
        <v/>
      </c>
      <c r="V636" s="28" t="str">
        <f t="shared" si="302"/>
        <v/>
      </c>
      <c r="W636" s="16" t="str">
        <f t="shared" si="303"/>
        <v/>
      </c>
      <c r="X636" s="16" t="str">
        <f t="shared" si="304"/>
        <v/>
      </c>
      <c r="Y636" s="16" t="str">
        <f t="shared" si="305"/>
        <v/>
      </c>
      <c r="Z636" s="28" t="str">
        <f t="shared" si="306"/>
        <v/>
      </c>
      <c r="AA636" s="16" t="str">
        <f t="shared" si="307"/>
        <v/>
      </c>
      <c r="AB636" s="16" t="str">
        <f t="shared" si="308"/>
        <v/>
      </c>
      <c r="AC636" s="16" t="str">
        <f>IF(Y636="Incluir Cotización",#REF!,"")</f>
        <v/>
      </c>
      <c r="AD636" s="66" t="str">
        <f t="shared" si="309"/>
        <v/>
      </c>
      <c r="AE636" s="42" t="str">
        <f t="shared" si="310"/>
        <v/>
      </c>
      <c r="AF636" s="42" t="str">
        <f t="shared" si="311"/>
        <v/>
      </c>
      <c r="AG636" s="42" t="str">
        <f t="shared" si="312"/>
        <v/>
      </c>
      <c r="AH636" s="42" t="str">
        <f t="shared" si="313"/>
        <v/>
      </c>
      <c r="AI636" s="42" t="str">
        <f t="shared" si="314"/>
        <v/>
      </c>
      <c r="AJ636" s="65">
        <f t="shared" si="315"/>
        <v>0</v>
      </c>
      <c r="AK636" s="74"/>
      <c r="AL636" s="41">
        <f t="shared" si="328"/>
        <v>0</v>
      </c>
      <c r="AM636" s="39">
        <f t="shared" si="329"/>
        <v>0</v>
      </c>
      <c r="AN636" s="40">
        <f t="shared" si="330"/>
        <v>0</v>
      </c>
      <c r="AO636" s="134">
        <f t="shared" si="331"/>
        <v>0</v>
      </c>
      <c r="AP636" s="17"/>
      <c r="AQ636" s="129"/>
      <c r="AR636" s="130">
        <f t="shared" si="316"/>
        <v>0</v>
      </c>
      <c r="AS636" s="134">
        <f t="shared" si="317"/>
        <v>0</v>
      </c>
      <c r="AT636" s="131">
        <f>+IF($I$7="SI",'INPUTS Y LISTAS'!$B$31,0)</f>
        <v>0</v>
      </c>
      <c r="AU636" s="132"/>
      <c r="AV636" s="130">
        <f t="shared" si="318"/>
        <v>0</v>
      </c>
      <c r="AW636" s="134">
        <f t="shared" si="319"/>
        <v>0</v>
      </c>
      <c r="AX636" s="131">
        <f>+IF($I$7="SI",'INPUTS Y LISTAS'!$B$32,0)</f>
        <v>0</v>
      </c>
      <c r="AY636" s="132"/>
      <c r="AZ636" s="130">
        <f t="shared" si="320"/>
        <v>0</v>
      </c>
      <c r="BA636" s="134">
        <f t="shared" si="321"/>
        <v>0</v>
      </c>
      <c r="BB636" s="131">
        <f>+IF($I$7="SI",'INPUTS Y LISTAS'!$B$33,0)</f>
        <v>0</v>
      </c>
      <c r="BC636" s="132"/>
      <c r="BD636" s="130">
        <f t="shared" si="322"/>
        <v>0</v>
      </c>
      <c r="BE636" s="134">
        <f t="shared" si="323"/>
        <v>0</v>
      </c>
      <c r="BF636" s="136">
        <f t="shared" si="324"/>
        <v>0</v>
      </c>
    </row>
    <row r="637" spans="3:58" ht="15.75" outlineLevel="2" x14ac:dyDescent="0.2">
      <c r="C637" s="14">
        <f t="shared" si="325"/>
        <v>623</v>
      </c>
      <c r="D637" s="73"/>
      <c r="E637" s="69"/>
      <c r="F637" s="70"/>
      <c r="G637" s="71"/>
      <c r="H637" s="71"/>
      <c r="I637" s="71"/>
      <c r="J637" s="71"/>
      <c r="K637" s="72"/>
      <c r="L637" s="86"/>
      <c r="M637" s="15" t="str">
        <f>IF(G637="","",IF(L637="SI",G637*(1+'INPUTS Y LISTAS'!$B$15),'Modelo Estadistico'!G637))</f>
        <v/>
      </c>
      <c r="N637" s="15" t="str">
        <f>IF(H637="","",IF(L637="SI",H637*(1+'INPUTS Y LISTAS'!$B$15),'Modelo Estadistico'!H637))</f>
        <v/>
      </c>
      <c r="O637" s="15" t="str">
        <f>IF(I637="","",IF(L637="SI",I637*(1+'INPUTS Y LISTAS'!$B$15),'Modelo Estadistico'!I637))</f>
        <v/>
      </c>
      <c r="P637" s="15" t="str">
        <f>IF(J637="","",IF(L637="SI",J637*(1+'INPUTS Y LISTAS'!$B$15),'Modelo Estadistico'!J637))</f>
        <v/>
      </c>
      <c r="Q637" s="72"/>
      <c r="R637" s="29" t="str">
        <f t="shared" si="300"/>
        <v/>
      </c>
      <c r="S637" s="15" t="str">
        <f t="shared" si="301"/>
        <v/>
      </c>
      <c r="T637" s="15" t="str">
        <f t="shared" si="326"/>
        <v/>
      </c>
      <c r="U637" s="30" t="str">
        <f t="shared" si="327"/>
        <v/>
      </c>
      <c r="V637" s="28" t="str">
        <f t="shared" si="302"/>
        <v/>
      </c>
      <c r="W637" s="16" t="str">
        <f t="shared" si="303"/>
        <v/>
      </c>
      <c r="X637" s="16" t="str">
        <f t="shared" si="304"/>
        <v/>
      </c>
      <c r="Y637" s="16" t="str">
        <f t="shared" si="305"/>
        <v/>
      </c>
      <c r="Z637" s="28" t="str">
        <f t="shared" si="306"/>
        <v/>
      </c>
      <c r="AA637" s="16" t="str">
        <f t="shared" si="307"/>
        <v/>
      </c>
      <c r="AB637" s="16" t="str">
        <f t="shared" si="308"/>
        <v/>
      </c>
      <c r="AC637" s="16" t="str">
        <f>IF(Y637="Incluir Cotización",#REF!,"")</f>
        <v/>
      </c>
      <c r="AD637" s="66" t="str">
        <f t="shared" si="309"/>
        <v/>
      </c>
      <c r="AE637" s="42" t="str">
        <f t="shared" si="310"/>
        <v/>
      </c>
      <c r="AF637" s="42" t="str">
        <f t="shared" si="311"/>
        <v/>
      </c>
      <c r="AG637" s="42" t="str">
        <f t="shared" si="312"/>
        <v/>
      </c>
      <c r="AH637" s="42" t="str">
        <f t="shared" si="313"/>
        <v/>
      </c>
      <c r="AI637" s="42" t="str">
        <f t="shared" si="314"/>
        <v/>
      </c>
      <c r="AJ637" s="65">
        <f t="shared" si="315"/>
        <v>0</v>
      </c>
      <c r="AK637" s="74"/>
      <c r="AL637" s="41">
        <f t="shared" si="328"/>
        <v>0</v>
      </c>
      <c r="AM637" s="39">
        <f t="shared" si="329"/>
        <v>0</v>
      </c>
      <c r="AN637" s="40">
        <f t="shared" si="330"/>
        <v>0</v>
      </c>
      <c r="AO637" s="134">
        <f t="shared" si="331"/>
        <v>0</v>
      </c>
      <c r="AP637" s="17"/>
      <c r="AQ637" s="129"/>
      <c r="AR637" s="130">
        <f t="shared" si="316"/>
        <v>0</v>
      </c>
      <c r="AS637" s="134">
        <f t="shared" si="317"/>
        <v>0</v>
      </c>
      <c r="AT637" s="131">
        <f>+IF($I$7="SI",'INPUTS Y LISTAS'!$B$31,0)</f>
        <v>0</v>
      </c>
      <c r="AU637" s="132"/>
      <c r="AV637" s="130">
        <f t="shared" si="318"/>
        <v>0</v>
      </c>
      <c r="AW637" s="134">
        <f t="shared" si="319"/>
        <v>0</v>
      </c>
      <c r="AX637" s="131">
        <f>+IF($I$7="SI",'INPUTS Y LISTAS'!$B$32,0)</f>
        <v>0</v>
      </c>
      <c r="AY637" s="132"/>
      <c r="AZ637" s="130">
        <f t="shared" si="320"/>
        <v>0</v>
      </c>
      <c r="BA637" s="134">
        <f t="shared" si="321"/>
        <v>0</v>
      </c>
      <c r="BB637" s="131">
        <f>+IF($I$7="SI",'INPUTS Y LISTAS'!$B$33,0)</f>
        <v>0</v>
      </c>
      <c r="BC637" s="132"/>
      <c r="BD637" s="130">
        <f t="shared" si="322"/>
        <v>0</v>
      </c>
      <c r="BE637" s="134">
        <f t="shared" si="323"/>
        <v>0</v>
      </c>
      <c r="BF637" s="136">
        <f t="shared" si="324"/>
        <v>0</v>
      </c>
    </row>
    <row r="638" spans="3:58" ht="15.75" outlineLevel="2" x14ac:dyDescent="0.2">
      <c r="C638" s="14">
        <f t="shared" si="325"/>
        <v>624</v>
      </c>
      <c r="D638" s="73"/>
      <c r="E638" s="69"/>
      <c r="F638" s="70"/>
      <c r="G638" s="71"/>
      <c r="H638" s="71"/>
      <c r="I638" s="71"/>
      <c r="J638" s="71"/>
      <c r="K638" s="72"/>
      <c r="L638" s="86"/>
      <c r="M638" s="15" t="str">
        <f>IF(G638="","",IF(L638="SI",G638*(1+'INPUTS Y LISTAS'!$B$15),'Modelo Estadistico'!G638))</f>
        <v/>
      </c>
      <c r="N638" s="15" t="str">
        <f>IF(H638="","",IF(L638="SI",H638*(1+'INPUTS Y LISTAS'!$B$15),'Modelo Estadistico'!H638))</f>
        <v/>
      </c>
      <c r="O638" s="15" t="str">
        <f>IF(I638="","",IF(L638="SI",I638*(1+'INPUTS Y LISTAS'!$B$15),'Modelo Estadistico'!I638))</f>
        <v/>
      </c>
      <c r="P638" s="15" t="str">
        <f>IF(J638="","",IF(L638="SI",J638*(1+'INPUTS Y LISTAS'!$B$15),'Modelo Estadistico'!J638))</f>
        <v/>
      </c>
      <c r="Q638" s="72"/>
      <c r="R638" s="29" t="str">
        <f t="shared" si="300"/>
        <v/>
      </c>
      <c r="S638" s="15" t="str">
        <f t="shared" si="301"/>
        <v/>
      </c>
      <c r="T638" s="15" t="str">
        <f t="shared" si="326"/>
        <v/>
      </c>
      <c r="U638" s="30" t="str">
        <f t="shared" si="327"/>
        <v/>
      </c>
      <c r="V638" s="28" t="str">
        <f t="shared" si="302"/>
        <v/>
      </c>
      <c r="W638" s="16" t="str">
        <f t="shared" si="303"/>
        <v/>
      </c>
      <c r="X638" s="16" t="str">
        <f t="shared" si="304"/>
        <v/>
      </c>
      <c r="Y638" s="16" t="str">
        <f t="shared" si="305"/>
        <v/>
      </c>
      <c r="Z638" s="28" t="str">
        <f t="shared" si="306"/>
        <v/>
      </c>
      <c r="AA638" s="16" t="str">
        <f t="shared" si="307"/>
        <v/>
      </c>
      <c r="AB638" s="16" t="str">
        <f t="shared" si="308"/>
        <v/>
      </c>
      <c r="AC638" s="16" t="str">
        <f>IF(Y638="Incluir Cotización",#REF!,"")</f>
        <v/>
      </c>
      <c r="AD638" s="66" t="str">
        <f t="shared" si="309"/>
        <v/>
      </c>
      <c r="AE638" s="42" t="str">
        <f t="shared" si="310"/>
        <v/>
      </c>
      <c r="AF638" s="42" t="str">
        <f t="shared" si="311"/>
        <v/>
      </c>
      <c r="AG638" s="42" t="str">
        <f t="shared" si="312"/>
        <v/>
      </c>
      <c r="AH638" s="42" t="str">
        <f t="shared" si="313"/>
        <v/>
      </c>
      <c r="AI638" s="42" t="str">
        <f t="shared" si="314"/>
        <v/>
      </c>
      <c r="AJ638" s="65">
        <f t="shared" si="315"/>
        <v>0</v>
      </c>
      <c r="AK638" s="74"/>
      <c r="AL638" s="41">
        <f t="shared" si="328"/>
        <v>0</v>
      </c>
      <c r="AM638" s="39">
        <f t="shared" si="329"/>
        <v>0</v>
      </c>
      <c r="AN638" s="40">
        <f t="shared" si="330"/>
        <v>0</v>
      </c>
      <c r="AO638" s="134">
        <f t="shared" si="331"/>
        <v>0</v>
      </c>
      <c r="AP638" s="17"/>
      <c r="AQ638" s="129"/>
      <c r="AR638" s="130">
        <f t="shared" si="316"/>
        <v>0</v>
      </c>
      <c r="AS638" s="134">
        <f t="shared" si="317"/>
        <v>0</v>
      </c>
      <c r="AT638" s="131">
        <f>+IF($I$7="SI",'INPUTS Y LISTAS'!$B$31,0)</f>
        <v>0</v>
      </c>
      <c r="AU638" s="132"/>
      <c r="AV638" s="130">
        <f t="shared" si="318"/>
        <v>0</v>
      </c>
      <c r="AW638" s="134">
        <f t="shared" si="319"/>
        <v>0</v>
      </c>
      <c r="AX638" s="131">
        <f>+IF($I$7="SI",'INPUTS Y LISTAS'!$B$32,0)</f>
        <v>0</v>
      </c>
      <c r="AY638" s="132"/>
      <c r="AZ638" s="130">
        <f t="shared" si="320"/>
        <v>0</v>
      </c>
      <c r="BA638" s="134">
        <f t="shared" si="321"/>
        <v>0</v>
      </c>
      <c r="BB638" s="131">
        <f>+IF($I$7="SI",'INPUTS Y LISTAS'!$B$33,0)</f>
        <v>0</v>
      </c>
      <c r="BC638" s="132"/>
      <c r="BD638" s="130">
        <f t="shared" si="322"/>
        <v>0</v>
      </c>
      <c r="BE638" s="134">
        <f t="shared" si="323"/>
        <v>0</v>
      </c>
      <c r="BF638" s="136">
        <f t="shared" si="324"/>
        <v>0</v>
      </c>
    </row>
    <row r="639" spans="3:58" ht="15.75" outlineLevel="2" x14ac:dyDescent="0.2">
      <c r="C639" s="14">
        <f t="shared" si="325"/>
        <v>625</v>
      </c>
      <c r="D639" s="73"/>
      <c r="E639" s="69"/>
      <c r="F639" s="70"/>
      <c r="G639" s="71"/>
      <c r="H639" s="71"/>
      <c r="I639" s="71"/>
      <c r="J639" s="71"/>
      <c r="K639" s="72"/>
      <c r="L639" s="86"/>
      <c r="M639" s="15" t="str">
        <f>IF(G639="","",IF(L639="SI",G639*(1+'INPUTS Y LISTAS'!$B$15),'Modelo Estadistico'!G639))</f>
        <v/>
      </c>
      <c r="N639" s="15" t="str">
        <f>IF(H639="","",IF(L639="SI",H639*(1+'INPUTS Y LISTAS'!$B$15),'Modelo Estadistico'!H639))</f>
        <v/>
      </c>
      <c r="O639" s="15" t="str">
        <f>IF(I639="","",IF(L639="SI",I639*(1+'INPUTS Y LISTAS'!$B$15),'Modelo Estadistico'!I639))</f>
        <v/>
      </c>
      <c r="P639" s="15" t="str">
        <f>IF(J639="","",IF(L639="SI",J639*(1+'INPUTS Y LISTAS'!$B$15),'Modelo Estadistico'!J639))</f>
        <v/>
      </c>
      <c r="Q639" s="72"/>
      <c r="R639" s="29" t="str">
        <f t="shared" si="300"/>
        <v/>
      </c>
      <c r="S639" s="15" t="str">
        <f t="shared" si="301"/>
        <v/>
      </c>
      <c r="T639" s="15" t="str">
        <f t="shared" si="326"/>
        <v/>
      </c>
      <c r="U639" s="30" t="str">
        <f t="shared" si="327"/>
        <v/>
      </c>
      <c r="V639" s="28" t="str">
        <f t="shared" si="302"/>
        <v/>
      </c>
      <c r="W639" s="16" t="str">
        <f t="shared" si="303"/>
        <v/>
      </c>
      <c r="X639" s="16" t="str">
        <f t="shared" si="304"/>
        <v/>
      </c>
      <c r="Y639" s="16" t="str">
        <f t="shared" si="305"/>
        <v/>
      </c>
      <c r="Z639" s="28" t="str">
        <f t="shared" si="306"/>
        <v/>
      </c>
      <c r="AA639" s="16" t="str">
        <f t="shared" si="307"/>
        <v/>
      </c>
      <c r="AB639" s="16" t="str">
        <f t="shared" si="308"/>
        <v/>
      </c>
      <c r="AC639" s="16" t="str">
        <f>IF(Y639="Incluir Cotización",#REF!,"")</f>
        <v/>
      </c>
      <c r="AD639" s="66" t="str">
        <f t="shared" si="309"/>
        <v/>
      </c>
      <c r="AE639" s="42" t="str">
        <f t="shared" si="310"/>
        <v/>
      </c>
      <c r="AF639" s="42" t="str">
        <f t="shared" si="311"/>
        <v/>
      </c>
      <c r="AG639" s="42" t="str">
        <f t="shared" si="312"/>
        <v/>
      </c>
      <c r="AH639" s="42" t="str">
        <f t="shared" si="313"/>
        <v/>
      </c>
      <c r="AI639" s="42" t="str">
        <f t="shared" si="314"/>
        <v/>
      </c>
      <c r="AJ639" s="65">
        <f t="shared" si="315"/>
        <v>0</v>
      </c>
      <c r="AK639" s="74"/>
      <c r="AL639" s="41">
        <f t="shared" si="328"/>
        <v>0</v>
      </c>
      <c r="AM639" s="39">
        <f t="shared" si="329"/>
        <v>0</v>
      </c>
      <c r="AN639" s="40">
        <f t="shared" si="330"/>
        <v>0</v>
      </c>
      <c r="AO639" s="134">
        <f t="shared" si="331"/>
        <v>0</v>
      </c>
      <c r="AP639" s="17"/>
      <c r="AQ639" s="129"/>
      <c r="AR639" s="130">
        <f t="shared" si="316"/>
        <v>0</v>
      </c>
      <c r="AS639" s="134">
        <f t="shared" si="317"/>
        <v>0</v>
      </c>
      <c r="AT639" s="131">
        <f>+IF($I$7="SI",'INPUTS Y LISTAS'!$B$31,0)</f>
        <v>0</v>
      </c>
      <c r="AU639" s="132"/>
      <c r="AV639" s="130">
        <f t="shared" si="318"/>
        <v>0</v>
      </c>
      <c r="AW639" s="134">
        <f t="shared" si="319"/>
        <v>0</v>
      </c>
      <c r="AX639" s="131">
        <f>+IF($I$7="SI",'INPUTS Y LISTAS'!$B$32,0)</f>
        <v>0</v>
      </c>
      <c r="AY639" s="132"/>
      <c r="AZ639" s="130">
        <f t="shared" si="320"/>
        <v>0</v>
      </c>
      <c r="BA639" s="134">
        <f t="shared" si="321"/>
        <v>0</v>
      </c>
      <c r="BB639" s="131">
        <f>+IF($I$7="SI",'INPUTS Y LISTAS'!$B$33,0)</f>
        <v>0</v>
      </c>
      <c r="BC639" s="132"/>
      <c r="BD639" s="130">
        <f t="shared" si="322"/>
        <v>0</v>
      </c>
      <c r="BE639" s="134">
        <f t="shared" si="323"/>
        <v>0</v>
      </c>
      <c r="BF639" s="136">
        <f t="shared" si="324"/>
        <v>0</v>
      </c>
    </row>
    <row r="640" spans="3:58" ht="15.75" outlineLevel="2" x14ac:dyDescent="0.2">
      <c r="C640" s="14">
        <f t="shared" si="325"/>
        <v>626</v>
      </c>
      <c r="D640" s="73"/>
      <c r="E640" s="69"/>
      <c r="F640" s="70"/>
      <c r="G640" s="71"/>
      <c r="H640" s="71"/>
      <c r="I640" s="71"/>
      <c r="J640" s="71"/>
      <c r="K640" s="72"/>
      <c r="L640" s="86"/>
      <c r="M640" s="15" t="str">
        <f>IF(G640="","",IF(L640="SI",G640*(1+'INPUTS Y LISTAS'!$B$15),'Modelo Estadistico'!G640))</f>
        <v/>
      </c>
      <c r="N640" s="15" t="str">
        <f>IF(H640="","",IF(L640="SI",H640*(1+'INPUTS Y LISTAS'!$B$15),'Modelo Estadistico'!H640))</f>
        <v/>
      </c>
      <c r="O640" s="15" t="str">
        <f>IF(I640="","",IF(L640="SI",I640*(1+'INPUTS Y LISTAS'!$B$15),'Modelo Estadistico'!I640))</f>
        <v/>
      </c>
      <c r="P640" s="15" t="str">
        <f>IF(J640="","",IF(L640="SI",J640*(1+'INPUTS Y LISTAS'!$B$15),'Modelo Estadistico'!J640))</f>
        <v/>
      </c>
      <c r="Q640" s="72"/>
      <c r="R640" s="29" t="str">
        <f t="shared" si="300"/>
        <v/>
      </c>
      <c r="S640" s="15" t="str">
        <f t="shared" si="301"/>
        <v/>
      </c>
      <c r="T640" s="15" t="str">
        <f t="shared" si="326"/>
        <v/>
      </c>
      <c r="U640" s="30" t="str">
        <f t="shared" si="327"/>
        <v/>
      </c>
      <c r="V640" s="28" t="str">
        <f t="shared" si="302"/>
        <v/>
      </c>
      <c r="W640" s="16" t="str">
        <f t="shared" si="303"/>
        <v/>
      </c>
      <c r="X640" s="16" t="str">
        <f t="shared" si="304"/>
        <v/>
      </c>
      <c r="Y640" s="16" t="str">
        <f t="shared" si="305"/>
        <v/>
      </c>
      <c r="Z640" s="28" t="str">
        <f t="shared" si="306"/>
        <v/>
      </c>
      <c r="AA640" s="16" t="str">
        <f t="shared" si="307"/>
        <v/>
      </c>
      <c r="AB640" s="16" t="str">
        <f t="shared" si="308"/>
        <v/>
      </c>
      <c r="AC640" s="16" t="str">
        <f>IF(Y640="Incluir Cotización",#REF!,"")</f>
        <v/>
      </c>
      <c r="AD640" s="66" t="str">
        <f t="shared" si="309"/>
        <v/>
      </c>
      <c r="AE640" s="42" t="str">
        <f t="shared" si="310"/>
        <v/>
      </c>
      <c r="AF640" s="42" t="str">
        <f t="shared" si="311"/>
        <v/>
      </c>
      <c r="AG640" s="42" t="str">
        <f t="shared" si="312"/>
        <v/>
      </c>
      <c r="AH640" s="42" t="str">
        <f t="shared" si="313"/>
        <v/>
      </c>
      <c r="AI640" s="42" t="str">
        <f t="shared" si="314"/>
        <v/>
      </c>
      <c r="AJ640" s="65">
        <f t="shared" si="315"/>
        <v>0</v>
      </c>
      <c r="AK640" s="74"/>
      <c r="AL640" s="41">
        <f t="shared" si="328"/>
        <v>0</v>
      </c>
      <c r="AM640" s="39">
        <f t="shared" si="329"/>
        <v>0</v>
      </c>
      <c r="AN640" s="40">
        <f t="shared" si="330"/>
        <v>0</v>
      </c>
      <c r="AO640" s="134">
        <f t="shared" si="331"/>
        <v>0</v>
      </c>
      <c r="AP640" s="17"/>
      <c r="AQ640" s="129"/>
      <c r="AR640" s="130">
        <f t="shared" si="316"/>
        <v>0</v>
      </c>
      <c r="AS640" s="134">
        <f t="shared" si="317"/>
        <v>0</v>
      </c>
      <c r="AT640" s="131">
        <f>+IF($I$7="SI",'INPUTS Y LISTAS'!$B$31,0)</f>
        <v>0</v>
      </c>
      <c r="AU640" s="132"/>
      <c r="AV640" s="130">
        <f t="shared" si="318"/>
        <v>0</v>
      </c>
      <c r="AW640" s="134">
        <f t="shared" si="319"/>
        <v>0</v>
      </c>
      <c r="AX640" s="131">
        <f>+IF($I$7="SI",'INPUTS Y LISTAS'!$B$32,0)</f>
        <v>0</v>
      </c>
      <c r="AY640" s="132"/>
      <c r="AZ640" s="130">
        <f t="shared" si="320"/>
        <v>0</v>
      </c>
      <c r="BA640" s="134">
        <f t="shared" si="321"/>
        <v>0</v>
      </c>
      <c r="BB640" s="131">
        <f>+IF($I$7="SI",'INPUTS Y LISTAS'!$B$33,0)</f>
        <v>0</v>
      </c>
      <c r="BC640" s="132"/>
      <c r="BD640" s="130">
        <f t="shared" si="322"/>
        <v>0</v>
      </c>
      <c r="BE640" s="134">
        <f t="shared" si="323"/>
        <v>0</v>
      </c>
      <c r="BF640" s="136">
        <f t="shared" si="324"/>
        <v>0</v>
      </c>
    </row>
    <row r="641" spans="3:58" ht="15.75" outlineLevel="2" x14ac:dyDescent="0.2">
      <c r="C641" s="14">
        <f t="shared" si="325"/>
        <v>627</v>
      </c>
      <c r="D641" s="73"/>
      <c r="E641" s="69"/>
      <c r="F641" s="70"/>
      <c r="G641" s="71"/>
      <c r="H641" s="71"/>
      <c r="I641" s="71"/>
      <c r="J641" s="71"/>
      <c r="K641" s="72"/>
      <c r="L641" s="86"/>
      <c r="M641" s="15" t="str">
        <f>IF(G641="","",IF(L641="SI",G641*(1+'INPUTS Y LISTAS'!$B$15),'Modelo Estadistico'!G641))</f>
        <v/>
      </c>
      <c r="N641" s="15" t="str">
        <f>IF(H641="","",IF(L641="SI",H641*(1+'INPUTS Y LISTAS'!$B$15),'Modelo Estadistico'!H641))</f>
        <v/>
      </c>
      <c r="O641" s="15" t="str">
        <f>IF(I641="","",IF(L641="SI",I641*(1+'INPUTS Y LISTAS'!$B$15),'Modelo Estadistico'!I641))</f>
        <v/>
      </c>
      <c r="P641" s="15" t="str">
        <f>IF(J641="","",IF(L641="SI",J641*(1+'INPUTS Y LISTAS'!$B$15),'Modelo Estadistico'!J641))</f>
        <v/>
      </c>
      <c r="Q641" s="72"/>
      <c r="R641" s="29" t="str">
        <f t="shared" si="300"/>
        <v/>
      </c>
      <c r="S641" s="15" t="str">
        <f t="shared" si="301"/>
        <v/>
      </c>
      <c r="T641" s="15" t="str">
        <f t="shared" si="326"/>
        <v/>
      </c>
      <c r="U641" s="30" t="str">
        <f t="shared" si="327"/>
        <v/>
      </c>
      <c r="V641" s="28" t="str">
        <f t="shared" si="302"/>
        <v/>
      </c>
      <c r="W641" s="16" t="str">
        <f t="shared" si="303"/>
        <v/>
      </c>
      <c r="X641" s="16" t="str">
        <f t="shared" si="304"/>
        <v/>
      </c>
      <c r="Y641" s="16" t="str">
        <f t="shared" si="305"/>
        <v/>
      </c>
      <c r="Z641" s="28" t="str">
        <f t="shared" si="306"/>
        <v/>
      </c>
      <c r="AA641" s="16" t="str">
        <f t="shared" si="307"/>
        <v/>
      </c>
      <c r="AB641" s="16" t="str">
        <f t="shared" si="308"/>
        <v/>
      </c>
      <c r="AC641" s="16" t="str">
        <f>IF(Y641="Incluir Cotización",#REF!,"")</f>
        <v/>
      </c>
      <c r="AD641" s="66" t="str">
        <f t="shared" si="309"/>
        <v/>
      </c>
      <c r="AE641" s="42" t="str">
        <f t="shared" si="310"/>
        <v/>
      </c>
      <c r="AF641" s="42" t="str">
        <f t="shared" si="311"/>
        <v/>
      </c>
      <c r="AG641" s="42" t="str">
        <f t="shared" si="312"/>
        <v/>
      </c>
      <c r="AH641" s="42" t="str">
        <f t="shared" si="313"/>
        <v/>
      </c>
      <c r="AI641" s="42" t="str">
        <f t="shared" si="314"/>
        <v/>
      </c>
      <c r="AJ641" s="65">
        <f t="shared" si="315"/>
        <v>0</v>
      </c>
      <c r="AK641" s="74"/>
      <c r="AL641" s="41">
        <f t="shared" si="328"/>
        <v>0</v>
      </c>
      <c r="AM641" s="39">
        <f t="shared" si="329"/>
        <v>0</v>
      </c>
      <c r="AN641" s="40">
        <f t="shared" si="330"/>
        <v>0</v>
      </c>
      <c r="AO641" s="134">
        <f t="shared" si="331"/>
        <v>0</v>
      </c>
      <c r="AP641" s="17"/>
      <c r="AQ641" s="129"/>
      <c r="AR641" s="130">
        <f t="shared" si="316"/>
        <v>0</v>
      </c>
      <c r="AS641" s="134">
        <f t="shared" si="317"/>
        <v>0</v>
      </c>
      <c r="AT641" s="131">
        <f>+IF($I$7="SI",'INPUTS Y LISTAS'!$B$31,0)</f>
        <v>0</v>
      </c>
      <c r="AU641" s="132"/>
      <c r="AV641" s="130">
        <f t="shared" si="318"/>
        <v>0</v>
      </c>
      <c r="AW641" s="134">
        <f t="shared" si="319"/>
        <v>0</v>
      </c>
      <c r="AX641" s="131">
        <f>+IF($I$7="SI",'INPUTS Y LISTAS'!$B$32,0)</f>
        <v>0</v>
      </c>
      <c r="AY641" s="132"/>
      <c r="AZ641" s="130">
        <f t="shared" si="320"/>
        <v>0</v>
      </c>
      <c r="BA641" s="134">
        <f t="shared" si="321"/>
        <v>0</v>
      </c>
      <c r="BB641" s="131">
        <f>+IF($I$7="SI",'INPUTS Y LISTAS'!$B$33,0)</f>
        <v>0</v>
      </c>
      <c r="BC641" s="132"/>
      <c r="BD641" s="130">
        <f t="shared" si="322"/>
        <v>0</v>
      </c>
      <c r="BE641" s="134">
        <f t="shared" si="323"/>
        <v>0</v>
      </c>
      <c r="BF641" s="136">
        <f t="shared" si="324"/>
        <v>0</v>
      </c>
    </row>
    <row r="642" spans="3:58" ht="15.75" outlineLevel="2" x14ac:dyDescent="0.2">
      <c r="C642" s="14">
        <f t="shared" si="325"/>
        <v>628</v>
      </c>
      <c r="D642" s="73"/>
      <c r="E642" s="69"/>
      <c r="F642" s="70"/>
      <c r="G642" s="71"/>
      <c r="H642" s="71"/>
      <c r="I642" s="71"/>
      <c r="J642" s="71"/>
      <c r="K642" s="72"/>
      <c r="L642" s="86"/>
      <c r="M642" s="15" t="str">
        <f>IF(G642="","",IF(L642="SI",G642*(1+'INPUTS Y LISTAS'!$B$15),'Modelo Estadistico'!G642))</f>
        <v/>
      </c>
      <c r="N642" s="15" t="str">
        <f>IF(H642="","",IF(L642="SI",H642*(1+'INPUTS Y LISTAS'!$B$15),'Modelo Estadistico'!H642))</f>
        <v/>
      </c>
      <c r="O642" s="15" t="str">
        <f>IF(I642="","",IF(L642="SI",I642*(1+'INPUTS Y LISTAS'!$B$15),'Modelo Estadistico'!I642))</f>
        <v/>
      </c>
      <c r="P642" s="15" t="str">
        <f>IF(J642="","",IF(L642="SI",J642*(1+'INPUTS Y LISTAS'!$B$15),'Modelo Estadistico'!J642))</f>
        <v/>
      </c>
      <c r="Q642" s="72"/>
      <c r="R642" s="29" t="str">
        <f t="shared" si="300"/>
        <v/>
      </c>
      <c r="S642" s="15" t="str">
        <f t="shared" si="301"/>
        <v/>
      </c>
      <c r="T642" s="15" t="str">
        <f t="shared" si="326"/>
        <v/>
      </c>
      <c r="U642" s="30" t="str">
        <f t="shared" si="327"/>
        <v/>
      </c>
      <c r="V642" s="28" t="str">
        <f t="shared" si="302"/>
        <v/>
      </c>
      <c r="W642" s="16" t="str">
        <f t="shared" si="303"/>
        <v/>
      </c>
      <c r="X642" s="16" t="str">
        <f t="shared" si="304"/>
        <v/>
      </c>
      <c r="Y642" s="16" t="str">
        <f t="shared" si="305"/>
        <v/>
      </c>
      <c r="Z642" s="28" t="str">
        <f t="shared" si="306"/>
        <v/>
      </c>
      <c r="AA642" s="16" t="str">
        <f t="shared" si="307"/>
        <v/>
      </c>
      <c r="AB642" s="16" t="str">
        <f t="shared" si="308"/>
        <v/>
      </c>
      <c r="AC642" s="16" t="str">
        <f>IF(Y642="Incluir Cotización",#REF!,"")</f>
        <v/>
      </c>
      <c r="AD642" s="66" t="str">
        <f t="shared" si="309"/>
        <v/>
      </c>
      <c r="AE642" s="42" t="str">
        <f t="shared" si="310"/>
        <v/>
      </c>
      <c r="AF642" s="42" t="str">
        <f t="shared" si="311"/>
        <v/>
      </c>
      <c r="AG642" s="42" t="str">
        <f t="shared" si="312"/>
        <v/>
      </c>
      <c r="AH642" s="42" t="str">
        <f t="shared" si="313"/>
        <v/>
      </c>
      <c r="AI642" s="42" t="str">
        <f t="shared" si="314"/>
        <v/>
      </c>
      <c r="AJ642" s="65">
        <f t="shared" si="315"/>
        <v>0</v>
      </c>
      <c r="AK642" s="74"/>
      <c r="AL642" s="41">
        <f t="shared" si="328"/>
        <v>0</v>
      </c>
      <c r="AM642" s="39">
        <f t="shared" si="329"/>
        <v>0</v>
      </c>
      <c r="AN642" s="40">
        <f t="shared" si="330"/>
        <v>0</v>
      </c>
      <c r="AO642" s="134">
        <f t="shared" si="331"/>
        <v>0</v>
      </c>
      <c r="AP642" s="17"/>
      <c r="AQ642" s="129"/>
      <c r="AR642" s="130">
        <f t="shared" si="316"/>
        <v>0</v>
      </c>
      <c r="AS642" s="134">
        <f t="shared" si="317"/>
        <v>0</v>
      </c>
      <c r="AT642" s="131">
        <f>+IF($I$7="SI",'INPUTS Y LISTAS'!$B$31,0)</f>
        <v>0</v>
      </c>
      <c r="AU642" s="132"/>
      <c r="AV642" s="130">
        <f t="shared" si="318"/>
        <v>0</v>
      </c>
      <c r="AW642" s="134">
        <f t="shared" si="319"/>
        <v>0</v>
      </c>
      <c r="AX642" s="131">
        <f>+IF($I$7="SI",'INPUTS Y LISTAS'!$B$32,0)</f>
        <v>0</v>
      </c>
      <c r="AY642" s="132"/>
      <c r="AZ642" s="130">
        <f t="shared" si="320"/>
        <v>0</v>
      </c>
      <c r="BA642" s="134">
        <f t="shared" si="321"/>
        <v>0</v>
      </c>
      <c r="BB642" s="131">
        <f>+IF($I$7="SI",'INPUTS Y LISTAS'!$B$33,0)</f>
        <v>0</v>
      </c>
      <c r="BC642" s="132"/>
      <c r="BD642" s="130">
        <f t="shared" si="322"/>
        <v>0</v>
      </c>
      <c r="BE642" s="134">
        <f t="shared" si="323"/>
        <v>0</v>
      </c>
      <c r="BF642" s="136">
        <f t="shared" si="324"/>
        <v>0</v>
      </c>
    </row>
    <row r="643" spans="3:58" ht="15.75" outlineLevel="2" x14ac:dyDescent="0.2">
      <c r="C643" s="14">
        <f t="shared" si="325"/>
        <v>629</v>
      </c>
      <c r="D643" s="73"/>
      <c r="E643" s="69"/>
      <c r="F643" s="70"/>
      <c r="G643" s="71"/>
      <c r="H643" s="71"/>
      <c r="I643" s="71"/>
      <c r="J643" s="71"/>
      <c r="K643" s="72"/>
      <c r="L643" s="86"/>
      <c r="M643" s="15" t="str">
        <f>IF(G643="","",IF(L643="SI",G643*(1+'INPUTS Y LISTAS'!$B$15),'Modelo Estadistico'!G643))</f>
        <v/>
      </c>
      <c r="N643" s="15" t="str">
        <f>IF(H643="","",IF(L643="SI",H643*(1+'INPUTS Y LISTAS'!$B$15),'Modelo Estadistico'!H643))</f>
        <v/>
      </c>
      <c r="O643" s="15" t="str">
        <f>IF(I643="","",IF(L643="SI",I643*(1+'INPUTS Y LISTAS'!$B$15),'Modelo Estadistico'!I643))</f>
        <v/>
      </c>
      <c r="P643" s="15" t="str">
        <f>IF(J643="","",IF(L643="SI",J643*(1+'INPUTS Y LISTAS'!$B$15),'Modelo Estadistico'!J643))</f>
        <v/>
      </c>
      <c r="Q643" s="72"/>
      <c r="R643" s="29" t="str">
        <f t="shared" si="300"/>
        <v/>
      </c>
      <c r="S643" s="15" t="str">
        <f t="shared" si="301"/>
        <v/>
      </c>
      <c r="T643" s="15" t="str">
        <f t="shared" si="326"/>
        <v/>
      </c>
      <c r="U643" s="30" t="str">
        <f t="shared" si="327"/>
        <v/>
      </c>
      <c r="V643" s="28" t="str">
        <f t="shared" si="302"/>
        <v/>
      </c>
      <c r="W643" s="16" t="str">
        <f t="shared" si="303"/>
        <v/>
      </c>
      <c r="X643" s="16" t="str">
        <f t="shared" si="304"/>
        <v/>
      </c>
      <c r="Y643" s="16" t="str">
        <f t="shared" si="305"/>
        <v/>
      </c>
      <c r="Z643" s="28" t="str">
        <f t="shared" si="306"/>
        <v/>
      </c>
      <c r="AA643" s="16" t="str">
        <f t="shared" si="307"/>
        <v/>
      </c>
      <c r="AB643" s="16" t="str">
        <f t="shared" si="308"/>
        <v/>
      </c>
      <c r="AC643" s="16" t="str">
        <f>IF(Y643="Incluir Cotización",#REF!,"")</f>
        <v/>
      </c>
      <c r="AD643" s="66" t="str">
        <f t="shared" si="309"/>
        <v/>
      </c>
      <c r="AE643" s="42" t="str">
        <f t="shared" si="310"/>
        <v/>
      </c>
      <c r="AF643" s="42" t="str">
        <f t="shared" si="311"/>
        <v/>
      </c>
      <c r="AG643" s="42" t="str">
        <f t="shared" si="312"/>
        <v/>
      </c>
      <c r="AH643" s="42" t="str">
        <f t="shared" si="313"/>
        <v/>
      </c>
      <c r="AI643" s="42" t="str">
        <f t="shared" si="314"/>
        <v/>
      </c>
      <c r="AJ643" s="65">
        <f t="shared" si="315"/>
        <v>0</v>
      </c>
      <c r="AK643" s="74"/>
      <c r="AL643" s="41">
        <f t="shared" si="328"/>
        <v>0</v>
      </c>
      <c r="AM643" s="39">
        <f t="shared" si="329"/>
        <v>0</v>
      </c>
      <c r="AN643" s="40">
        <f t="shared" si="330"/>
        <v>0</v>
      </c>
      <c r="AO643" s="134">
        <f t="shared" si="331"/>
        <v>0</v>
      </c>
      <c r="AP643" s="17"/>
      <c r="AQ643" s="129"/>
      <c r="AR643" s="130">
        <f t="shared" si="316"/>
        <v>0</v>
      </c>
      <c r="AS643" s="134">
        <f t="shared" si="317"/>
        <v>0</v>
      </c>
      <c r="AT643" s="131">
        <f>+IF($I$7="SI",'INPUTS Y LISTAS'!$B$31,0)</f>
        <v>0</v>
      </c>
      <c r="AU643" s="132"/>
      <c r="AV643" s="130">
        <f t="shared" si="318"/>
        <v>0</v>
      </c>
      <c r="AW643" s="134">
        <f t="shared" si="319"/>
        <v>0</v>
      </c>
      <c r="AX643" s="131">
        <f>+IF($I$7="SI",'INPUTS Y LISTAS'!$B$32,0)</f>
        <v>0</v>
      </c>
      <c r="AY643" s="132"/>
      <c r="AZ643" s="130">
        <f t="shared" si="320"/>
        <v>0</v>
      </c>
      <c r="BA643" s="134">
        <f t="shared" si="321"/>
        <v>0</v>
      </c>
      <c r="BB643" s="131">
        <f>+IF($I$7="SI",'INPUTS Y LISTAS'!$B$33,0)</f>
        <v>0</v>
      </c>
      <c r="BC643" s="132"/>
      <c r="BD643" s="130">
        <f t="shared" si="322"/>
        <v>0</v>
      </c>
      <c r="BE643" s="134">
        <f t="shared" si="323"/>
        <v>0</v>
      </c>
      <c r="BF643" s="136">
        <f t="shared" si="324"/>
        <v>0</v>
      </c>
    </row>
    <row r="644" spans="3:58" ht="15.75" outlineLevel="2" x14ac:dyDescent="0.2">
      <c r="C644" s="14">
        <f t="shared" si="325"/>
        <v>630</v>
      </c>
      <c r="D644" s="73"/>
      <c r="E644" s="69"/>
      <c r="F644" s="70"/>
      <c r="G644" s="71"/>
      <c r="H644" s="71"/>
      <c r="I644" s="71"/>
      <c r="J644" s="71"/>
      <c r="K644" s="72"/>
      <c r="L644" s="86"/>
      <c r="M644" s="15" t="str">
        <f>IF(G644="","",IF(L644="SI",G644*(1+'INPUTS Y LISTAS'!$B$15),'Modelo Estadistico'!G644))</f>
        <v/>
      </c>
      <c r="N644" s="15" t="str">
        <f>IF(H644="","",IF(L644="SI",H644*(1+'INPUTS Y LISTAS'!$B$15),'Modelo Estadistico'!H644))</f>
        <v/>
      </c>
      <c r="O644" s="15" t="str">
        <f>IF(I644="","",IF(L644="SI",I644*(1+'INPUTS Y LISTAS'!$B$15),'Modelo Estadistico'!I644))</f>
        <v/>
      </c>
      <c r="P644" s="15" t="str">
        <f>IF(J644="","",IF(L644="SI",J644*(1+'INPUTS Y LISTAS'!$B$15),'Modelo Estadistico'!J644))</f>
        <v/>
      </c>
      <c r="Q644" s="72"/>
      <c r="R644" s="29" t="str">
        <f t="shared" si="300"/>
        <v/>
      </c>
      <c r="S644" s="15" t="str">
        <f t="shared" si="301"/>
        <v/>
      </c>
      <c r="T644" s="15" t="str">
        <f t="shared" si="326"/>
        <v/>
      </c>
      <c r="U644" s="30" t="str">
        <f t="shared" si="327"/>
        <v/>
      </c>
      <c r="V644" s="28" t="str">
        <f t="shared" si="302"/>
        <v/>
      </c>
      <c r="W644" s="16" t="str">
        <f t="shared" si="303"/>
        <v/>
      </c>
      <c r="X644" s="16" t="str">
        <f t="shared" si="304"/>
        <v/>
      </c>
      <c r="Y644" s="16" t="str">
        <f t="shared" si="305"/>
        <v/>
      </c>
      <c r="Z644" s="28" t="str">
        <f t="shared" si="306"/>
        <v/>
      </c>
      <c r="AA644" s="16" t="str">
        <f t="shared" si="307"/>
        <v/>
      </c>
      <c r="AB644" s="16" t="str">
        <f t="shared" si="308"/>
        <v/>
      </c>
      <c r="AC644" s="16" t="str">
        <f>IF(Y644="Incluir Cotización",#REF!,"")</f>
        <v/>
      </c>
      <c r="AD644" s="66" t="str">
        <f t="shared" si="309"/>
        <v/>
      </c>
      <c r="AE644" s="42" t="str">
        <f t="shared" si="310"/>
        <v/>
      </c>
      <c r="AF644" s="42" t="str">
        <f t="shared" si="311"/>
        <v/>
      </c>
      <c r="AG644" s="42" t="str">
        <f t="shared" si="312"/>
        <v/>
      </c>
      <c r="AH644" s="42" t="str">
        <f t="shared" si="313"/>
        <v/>
      </c>
      <c r="AI644" s="42" t="str">
        <f t="shared" si="314"/>
        <v/>
      </c>
      <c r="AJ644" s="65">
        <f t="shared" si="315"/>
        <v>0</v>
      </c>
      <c r="AK644" s="74"/>
      <c r="AL644" s="41">
        <f t="shared" si="328"/>
        <v>0</v>
      </c>
      <c r="AM644" s="39">
        <f t="shared" si="329"/>
        <v>0</v>
      </c>
      <c r="AN644" s="40">
        <f t="shared" si="330"/>
        <v>0</v>
      </c>
      <c r="AO644" s="134">
        <f t="shared" si="331"/>
        <v>0</v>
      </c>
      <c r="AP644" s="17"/>
      <c r="AQ644" s="129"/>
      <c r="AR644" s="130">
        <f t="shared" si="316"/>
        <v>0</v>
      </c>
      <c r="AS644" s="134">
        <f t="shared" si="317"/>
        <v>0</v>
      </c>
      <c r="AT644" s="131">
        <f>+IF($I$7="SI",'INPUTS Y LISTAS'!$B$31,0)</f>
        <v>0</v>
      </c>
      <c r="AU644" s="132"/>
      <c r="AV644" s="130">
        <f t="shared" si="318"/>
        <v>0</v>
      </c>
      <c r="AW644" s="134">
        <f t="shared" si="319"/>
        <v>0</v>
      </c>
      <c r="AX644" s="131">
        <f>+IF($I$7="SI",'INPUTS Y LISTAS'!$B$32,0)</f>
        <v>0</v>
      </c>
      <c r="AY644" s="132"/>
      <c r="AZ644" s="130">
        <f t="shared" si="320"/>
        <v>0</v>
      </c>
      <c r="BA644" s="134">
        <f t="shared" si="321"/>
        <v>0</v>
      </c>
      <c r="BB644" s="131">
        <f>+IF($I$7="SI",'INPUTS Y LISTAS'!$B$33,0)</f>
        <v>0</v>
      </c>
      <c r="BC644" s="132"/>
      <c r="BD644" s="130">
        <f t="shared" si="322"/>
        <v>0</v>
      </c>
      <c r="BE644" s="134">
        <f t="shared" si="323"/>
        <v>0</v>
      </c>
      <c r="BF644" s="136">
        <f t="shared" si="324"/>
        <v>0</v>
      </c>
    </row>
    <row r="645" spans="3:58" ht="15.75" outlineLevel="2" x14ac:dyDescent="0.2">
      <c r="C645" s="14">
        <f t="shared" si="325"/>
        <v>631</v>
      </c>
      <c r="D645" s="73"/>
      <c r="E645" s="69"/>
      <c r="F645" s="70"/>
      <c r="G645" s="71"/>
      <c r="H645" s="71"/>
      <c r="I645" s="71"/>
      <c r="J645" s="71"/>
      <c r="K645" s="72"/>
      <c r="L645" s="86"/>
      <c r="M645" s="15" t="str">
        <f>IF(G645="","",IF(L645="SI",G645*(1+'INPUTS Y LISTAS'!$B$15),'Modelo Estadistico'!G645))</f>
        <v/>
      </c>
      <c r="N645" s="15" t="str">
        <f>IF(H645="","",IF(L645="SI",H645*(1+'INPUTS Y LISTAS'!$B$15),'Modelo Estadistico'!H645))</f>
        <v/>
      </c>
      <c r="O645" s="15" t="str">
        <f>IF(I645="","",IF(L645="SI",I645*(1+'INPUTS Y LISTAS'!$B$15),'Modelo Estadistico'!I645))</f>
        <v/>
      </c>
      <c r="P645" s="15" t="str">
        <f>IF(J645="","",IF(L645="SI",J645*(1+'INPUTS Y LISTAS'!$B$15),'Modelo Estadistico'!J645))</f>
        <v/>
      </c>
      <c r="Q645" s="72"/>
      <c r="R645" s="29" t="str">
        <f t="shared" si="300"/>
        <v/>
      </c>
      <c r="S645" s="15" t="str">
        <f t="shared" si="301"/>
        <v/>
      </c>
      <c r="T645" s="15" t="str">
        <f t="shared" si="326"/>
        <v/>
      </c>
      <c r="U645" s="30" t="str">
        <f t="shared" si="327"/>
        <v/>
      </c>
      <c r="V645" s="28" t="str">
        <f t="shared" si="302"/>
        <v/>
      </c>
      <c r="W645" s="16" t="str">
        <f t="shared" si="303"/>
        <v/>
      </c>
      <c r="X645" s="16" t="str">
        <f t="shared" si="304"/>
        <v/>
      </c>
      <c r="Y645" s="16" t="str">
        <f t="shared" si="305"/>
        <v/>
      </c>
      <c r="Z645" s="28" t="str">
        <f t="shared" si="306"/>
        <v/>
      </c>
      <c r="AA645" s="16" t="str">
        <f t="shared" si="307"/>
        <v/>
      </c>
      <c r="AB645" s="16" t="str">
        <f t="shared" si="308"/>
        <v/>
      </c>
      <c r="AC645" s="16" t="str">
        <f>IF(Y645="Incluir Cotización",#REF!,"")</f>
        <v/>
      </c>
      <c r="AD645" s="66" t="str">
        <f t="shared" si="309"/>
        <v/>
      </c>
      <c r="AE645" s="42" t="str">
        <f t="shared" si="310"/>
        <v/>
      </c>
      <c r="AF645" s="42" t="str">
        <f t="shared" si="311"/>
        <v/>
      </c>
      <c r="AG645" s="42" t="str">
        <f t="shared" si="312"/>
        <v/>
      </c>
      <c r="AH645" s="42" t="str">
        <f t="shared" si="313"/>
        <v/>
      </c>
      <c r="AI645" s="42" t="str">
        <f t="shared" si="314"/>
        <v/>
      </c>
      <c r="AJ645" s="65">
        <f t="shared" si="315"/>
        <v>0</v>
      </c>
      <c r="AK645" s="74"/>
      <c r="AL645" s="41">
        <f t="shared" si="328"/>
        <v>0</v>
      </c>
      <c r="AM645" s="39">
        <f t="shared" si="329"/>
        <v>0</v>
      </c>
      <c r="AN645" s="40">
        <f t="shared" si="330"/>
        <v>0</v>
      </c>
      <c r="AO645" s="134">
        <f t="shared" si="331"/>
        <v>0</v>
      </c>
      <c r="AP645" s="17"/>
      <c r="AQ645" s="129"/>
      <c r="AR645" s="130">
        <f t="shared" si="316"/>
        <v>0</v>
      </c>
      <c r="AS645" s="134">
        <f t="shared" si="317"/>
        <v>0</v>
      </c>
      <c r="AT645" s="131">
        <f>+IF($I$7="SI",'INPUTS Y LISTAS'!$B$31,0)</f>
        <v>0</v>
      </c>
      <c r="AU645" s="132"/>
      <c r="AV645" s="130">
        <f t="shared" si="318"/>
        <v>0</v>
      </c>
      <c r="AW645" s="134">
        <f t="shared" si="319"/>
        <v>0</v>
      </c>
      <c r="AX645" s="131">
        <f>+IF($I$7="SI",'INPUTS Y LISTAS'!$B$32,0)</f>
        <v>0</v>
      </c>
      <c r="AY645" s="132"/>
      <c r="AZ645" s="130">
        <f t="shared" si="320"/>
        <v>0</v>
      </c>
      <c r="BA645" s="134">
        <f t="shared" si="321"/>
        <v>0</v>
      </c>
      <c r="BB645" s="131">
        <f>+IF($I$7="SI",'INPUTS Y LISTAS'!$B$33,0)</f>
        <v>0</v>
      </c>
      <c r="BC645" s="132"/>
      <c r="BD645" s="130">
        <f t="shared" si="322"/>
        <v>0</v>
      </c>
      <c r="BE645" s="134">
        <f t="shared" si="323"/>
        <v>0</v>
      </c>
      <c r="BF645" s="136">
        <f t="shared" si="324"/>
        <v>0</v>
      </c>
    </row>
    <row r="646" spans="3:58" ht="15.75" outlineLevel="2" x14ac:dyDescent="0.2">
      <c r="C646" s="14">
        <f t="shared" si="325"/>
        <v>632</v>
      </c>
      <c r="D646" s="73"/>
      <c r="E646" s="69"/>
      <c r="F646" s="70"/>
      <c r="G646" s="71"/>
      <c r="H646" s="71"/>
      <c r="I646" s="71"/>
      <c r="J646" s="71"/>
      <c r="K646" s="72"/>
      <c r="L646" s="86"/>
      <c r="M646" s="15" t="str">
        <f>IF(G646="","",IF(L646="SI",G646*(1+'INPUTS Y LISTAS'!$B$15),'Modelo Estadistico'!G646))</f>
        <v/>
      </c>
      <c r="N646" s="15" t="str">
        <f>IF(H646="","",IF(L646="SI",H646*(1+'INPUTS Y LISTAS'!$B$15),'Modelo Estadistico'!H646))</f>
        <v/>
      </c>
      <c r="O646" s="15" t="str">
        <f>IF(I646="","",IF(L646="SI",I646*(1+'INPUTS Y LISTAS'!$B$15),'Modelo Estadistico'!I646))</f>
        <v/>
      </c>
      <c r="P646" s="15" t="str">
        <f>IF(J646="","",IF(L646="SI",J646*(1+'INPUTS Y LISTAS'!$B$15),'Modelo Estadistico'!J646))</f>
        <v/>
      </c>
      <c r="Q646" s="72"/>
      <c r="R646" s="29" t="str">
        <f t="shared" si="300"/>
        <v/>
      </c>
      <c r="S646" s="15" t="str">
        <f t="shared" si="301"/>
        <v/>
      </c>
      <c r="T646" s="15" t="str">
        <f t="shared" si="326"/>
        <v/>
      </c>
      <c r="U646" s="30" t="str">
        <f t="shared" si="327"/>
        <v/>
      </c>
      <c r="V646" s="28" t="str">
        <f t="shared" si="302"/>
        <v/>
      </c>
      <c r="W646" s="16" t="str">
        <f t="shared" si="303"/>
        <v/>
      </c>
      <c r="X646" s="16" t="str">
        <f t="shared" si="304"/>
        <v/>
      </c>
      <c r="Y646" s="16" t="str">
        <f t="shared" si="305"/>
        <v/>
      </c>
      <c r="Z646" s="28" t="str">
        <f t="shared" si="306"/>
        <v/>
      </c>
      <c r="AA646" s="16" t="str">
        <f t="shared" si="307"/>
        <v/>
      </c>
      <c r="AB646" s="16" t="str">
        <f t="shared" si="308"/>
        <v/>
      </c>
      <c r="AC646" s="16" t="str">
        <f>IF(Y646="Incluir Cotización",#REF!,"")</f>
        <v/>
      </c>
      <c r="AD646" s="66" t="str">
        <f t="shared" si="309"/>
        <v/>
      </c>
      <c r="AE646" s="42" t="str">
        <f t="shared" si="310"/>
        <v/>
      </c>
      <c r="AF646" s="42" t="str">
        <f t="shared" si="311"/>
        <v/>
      </c>
      <c r="AG646" s="42" t="str">
        <f t="shared" si="312"/>
        <v/>
      </c>
      <c r="AH646" s="42" t="str">
        <f t="shared" si="313"/>
        <v/>
      </c>
      <c r="AI646" s="42" t="str">
        <f t="shared" si="314"/>
        <v/>
      </c>
      <c r="AJ646" s="65">
        <f t="shared" si="315"/>
        <v>0</v>
      </c>
      <c r="AK646" s="74"/>
      <c r="AL646" s="41">
        <f t="shared" si="328"/>
        <v>0</v>
      </c>
      <c r="AM646" s="39">
        <f t="shared" si="329"/>
        <v>0</v>
      </c>
      <c r="AN646" s="40">
        <f t="shared" si="330"/>
        <v>0</v>
      </c>
      <c r="AO646" s="134">
        <f t="shared" si="331"/>
        <v>0</v>
      </c>
      <c r="AP646" s="17"/>
      <c r="AQ646" s="129"/>
      <c r="AR646" s="130">
        <f t="shared" si="316"/>
        <v>0</v>
      </c>
      <c r="AS646" s="134">
        <f t="shared" si="317"/>
        <v>0</v>
      </c>
      <c r="AT646" s="131">
        <f>+IF($I$7="SI",'INPUTS Y LISTAS'!$B$31,0)</f>
        <v>0</v>
      </c>
      <c r="AU646" s="132"/>
      <c r="AV646" s="130">
        <f t="shared" si="318"/>
        <v>0</v>
      </c>
      <c r="AW646" s="134">
        <f t="shared" si="319"/>
        <v>0</v>
      </c>
      <c r="AX646" s="131">
        <f>+IF($I$7="SI",'INPUTS Y LISTAS'!$B$32,0)</f>
        <v>0</v>
      </c>
      <c r="AY646" s="132"/>
      <c r="AZ646" s="130">
        <f t="shared" si="320"/>
        <v>0</v>
      </c>
      <c r="BA646" s="134">
        <f t="shared" si="321"/>
        <v>0</v>
      </c>
      <c r="BB646" s="131">
        <f>+IF($I$7="SI",'INPUTS Y LISTAS'!$B$33,0)</f>
        <v>0</v>
      </c>
      <c r="BC646" s="132"/>
      <c r="BD646" s="130">
        <f t="shared" si="322"/>
        <v>0</v>
      </c>
      <c r="BE646" s="134">
        <f t="shared" si="323"/>
        <v>0</v>
      </c>
      <c r="BF646" s="136">
        <f t="shared" si="324"/>
        <v>0</v>
      </c>
    </row>
    <row r="647" spans="3:58" ht="15.75" outlineLevel="2" x14ac:dyDescent="0.2">
      <c r="C647" s="14">
        <f t="shared" si="325"/>
        <v>633</v>
      </c>
      <c r="D647" s="73"/>
      <c r="E647" s="69"/>
      <c r="F647" s="70"/>
      <c r="G647" s="71"/>
      <c r="H647" s="71"/>
      <c r="I647" s="71"/>
      <c r="J647" s="71"/>
      <c r="K647" s="72"/>
      <c r="L647" s="86"/>
      <c r="M647" s="15" t="str">
        <f>IF(G647="","",IF(L647="SI",G647*(1+'INPUTS Y LISTAS'!$B$15),'Modelo Estadistico'!G647))</f>
        <v/>
      </c>
      <c r="N647" s="15" t="str">
        <f>IF(H647="","",IF(L647="SI",H647*(1+'INPUTS Y LISTAS'!$B$15),'Modelo Estadistico'!H647))</f>
        <v/>
      </c>
      <c r="O647" s="15" t="str">
        <f>IF(I647="","",IF(L647="SI",I647*(1+'INPUTS Y LISTAS'!$B$15),'Modelo Estadistico'!I647))</f>
        <v/>
      </c>
      <c r="P647" s="15" t="str">
        <f>IF(J647="","",IF(L647="SI",J647*(1+'INPUTS Y LISTAS'!$B$15),'Modelo Estadistico'!J647))</f>
        <v/>
      </c>
      <c r="Q647" s="72"/>
      <c r="R647" s="29" t="str">
        <f t="shared" si="300"/>
        <v/>
      </c>
      <c r="S647" s="15" t="str">
        <f t="shared" si="301"/>
        <v/>
      </c>
      <c r="T647" s="15" t="str">
        <f t="shared" si="326"/>
        <v/>
      </c>
      <c r="U647" s="30" t="str">
        <f t="shared" si="327"/>
        <v/>
      </c>
      <c r="V647" s="28" t="str">
        <f t="shared" si="302"/>
        <v/>
      </c>
      <c r="W647" s="16" t="str">
        <f t="shared" si="303"/>
        <v/>
      </c>
      <c r="X647" s="16" t="str">
        <f t="shared" si="304"/>
        <v/>
      </c>
      <c r="Y647" s="16" t="str">
        <f t="shared" si="305"/>
        <v/>
      </c>
      <c r="Z647" s="28" t="str">
        <f t="shared" si="306"/>
        <v/>
      </c>
      <c r="AA647" s="16" t="str">
        <f t="shared" si="307"/>
        <v/>
      </c>
      <c r="AB647" s="16" t="str">
        <f t="shared" si="308"/>
        <v/>
      </c>
      <c r="AC647" s="16" t="str">
        <f>IF(Y647="Incluir Cotización",#REF!,"")</f>
        <v/>
      </c>
      <c r="AD647" s="66" t="str">
        <f t="shared" si="309"/>
        <v/>
      </c>
      <c r="AE647" s="42" t="str">
        <f t="shared" si="310"/>
        <v/>
      </c>
      <c r="AF647" s="42" t="str">
        <f t="shared" si="311"/>
        <v/>
      </c>
      <c r="AG647" s="42" t="str">
        <f t="shared" si="312"/>
        <v/>
      </c>
      <c r="AH647" s="42" t="str">
        <f t="shared" si="313"/>
        <v/>
      </c>
      <c r="AI647" s="42" t="str">
        <f t="shared" si="314"/>
        <v/>
      </c>
      <c r="AJ647" s="65">
        <f t="shared" si="315"/>
        <v>0</v>
      </c>
      <c r="AK647" s="74"/>
      <c r="AL647" s="41">
        <f t="shared" si="328"/>
        <v>0</v>
      </c>
      <c r="AM647" s="39">
        <f t="shared" si="329"/>
        <v>0</v>
      </c>
      <c r="AN647" s="40">
        <f t="shared" si="330"/>
        <v>0</v>
      </c>
      <c r="AO647" s="134">
        <f t="shared" si="331"/>
        <v>0</v>
      </c>
      <c r="AP647" s="17"/>
      <c r="AQ647" s="129"/>
      <c r="AR647" s="130">
        <f t="shared" si="316"/>
        <v>0</v>
      </c>
      <c r="AS647" s="134">
        <f t="shared" si="317"/>
        <v>0</v>
      </c>
      <c r="AT647" s="131">
        <f>+IF($I$7="SI",'INPUTS Y LISTAS'!$B$31,0)</f>
        <v>0</v>
      </c>
      <c r="AU647" s="132"/>
      <c r="AV647" s="130">
        <f t="shared" si="318"/>
        <v>0</v>
      </c>
      <c r="AW647" s="134">
        <f t="shared" si="319"/>
        <v>0</v>
      </c>
      <c r="AX647" s="131">
        <f>+IF($I$7="SI",'INPUTS Y LISTAS'!$B$32,0)</f>
        <v>0</v>
      </c>
      <c r="AY647" s="132"/>
      <c r="AZ647" s="130">
        <f t="shared" si="320"/>
        <v>0</v>
      </c>
      <c r="BA647" s="134">
        <f t="shared" si="321"/>
        <v>0</v>
      </c>
      <c r="BB647" s="131">
        <f>+IF($I$7="SI",'INPUTS Y LISTAS'!$B$33,0)</f>
        <v>0</v>
      </c>
      <c r="BC647" s="132"/>
      <c r="BD647" s="130">
        <f t="shared" si="322"/>
        <v>0</v>
      </c>
      <c r="BE647" s="134">
        <f t="shared" si="323"/>
        <v>0</v>
      </c>
      <c r="BF647" s="136">
        <f t="shared" si="324"/>
        <v>0</v>
      </c>
    </row>
    <row r="648" spans="3:58" ht="15.75" outlineLevel="2" x14ac:dyDescent="0.2">
      <c r="C648" s="14">
        <f t="shared" si="325"/>
        <v>634</v>
      </c>
      <c r="D648" s="73"/>
      <c r="E648" s="69"/>
      <c r="F648" s="70"/>
      <c r="G648" s="71"/>
      <c r="H648" s="71"/>
      <c r="I648" s="71"/>
      <c r="J648" s="71"/>
      <c r="K648" s="72"/>
      <c r="L648" s="86"/>
      <c r="M648" s="15" t="str">
        <f>IF(G648="","",IF(L648="SI",G648*(1+'INPUTS Y LISTAS'!$B$15),'Modelo Estadistico'!G648))</f>
        <v/>
      </c>
      <c r="N648" s="15" t="str">
        <f>IF(H648="","",IF(L648="SI",H648*(1+'INPUTS Y LISTAS'!$B$15),'Modelo Estadistico'!H648))</f>
        <v/>
      </c>
      <c r="O648" s="15" t="str">
        <f>IF(I648="","",IF(L648="SI",I648*(1+'INPUTS Y LISTAS'!$B$15),'Modelo Estadistico'!I648))</f>
        <v/>
      </c>
      <c r="P648" s="15" t="str">
        <f>IF(J648="","",IF(L648="SI",J648*(1+'INPUTS Y LISTAS'!$B$15),'Modelo Estadistico'!J648))</f>
        <v/>
      </c>
      <c r="Q648" s="72"/>
      <c r="R648" s="29" t="str">
        <f t="shared" si="300"/>
        <v/>
      </c>
      <c r="S648" s="15" t="str">
        <f t="shared" si="301"/>
        <v/>
      </c>
      <c r="T648" s="15" t="str">
        <f t="shared" si="326"/>
        <v/>
      </c>
      <c r="U648" s="30" t="str">
        <f t="shared" si="327"/>
        <v/>
      </c>
      <c r="V648" s="28" t="str">
        <f t="shared" si="302"/>
        <v/>
      </c>
      <c r="W648" s="16" t="str">
        <f t="shared" si="303"/>
        <v/>
      </c>
      <c r="X648" s="16" t="str">
        <f t="shared" si="304"/>
        <v/>
      </c>
      <c r="Y648" s="16" t="str">
        <f t="shared" si="305"/>
        <v/>
      </c>
      <c r="Z648" s="28" t="str">
        <f t="shared" si="306"/>
        <v/>
      </c>
      <c r="AA648" s="16" t="str">
        <f t="shared" si="307"/>
        <v/>
      </c>
      <c r="AB648" s="16" t="str">
        <f t="shared" si="308"/>
        <v/>
      </c>
      <c r="AC648" s="16" t="str">
        <f>IF(Y648="Incluir Cotización",#REF!,"")</f>
        <v/>
      </c>
      <c r="AD648" s="66" t="str">
        <f t="shared" si="309"/>
        <v/>
      </c>
      <c r="AE648" s="42" t="str">
        <f t="shared" si="310"/>
        <v/>
      </c>
      <c r="AF648" s="42" t="str">
        <f t="shared" si="311"/>
        <v/>
      </c>
      <c r="AG648" s="42" t="str">
        <f t="shared" si="312"/>
        <v/>
      </c>
      <c r="AH648" s="42" t="str">
        <f t="shared" si="313"/>
        <v/>
      </c>
      <c r="AI648" s="42" t="str">
        <f t="shared" si="314"/>
        <v/>
      </c>
      <c r="AJ648" s="65">
        <f t="shared" si="315"/>
        <v>0</v>
      </c>
      <c r="AK648" s="74"/>
      <c r="AL648" s="41">
        <f t="shared" si="328"/>
        <v>0</v>
      </c>
      <c r="AM648" s="39">
        <f t="shared" si="329"/>
        <v>0</v>
      </c>
      <c r="AN648" s="40">
        <f t="shared" si="330"/>
        <v>0</v>
      </c>
      <c r="AO648" s="134">
        <f t="shared" si="331"/>
        <v>0</v>
      </c>
      <c r="AP648" s="17"/>
      <c r="AQ648" s="129"/>
      <c r="AR648" s="130">
        <f t="shared" si="316"/>
        <v>0</v>
      </c>
      <c r="AS648" s="134">
        <f t="shared" si="317"/>
        <v>0</v>
      </c>
      <c r="AT648" s="131">
        <f>+IF($I$7="SI",'INPUTS Y LISTAS'!$B$31,0)</f>
        <v>0</v>
      </c>
      <c r="AU648" s="132"/>
      <c r="AV648" s="130">
        <f t="shared" si="318"/>
        <v>0</v>
      </c>
      <c r="AW648" s="134">
        <f t="shared" si="319"/>
        <v>0</v>
      </c>
      <c r="AX648" s="131">
        <f>+IF($I$7="SI",'INPUTS Y LISTAS'!$B$32,0)</f>
        <v>0</v>
      </c>
      <c r="AY648" s="132"/>
      <c r="AZ648" s="130">
        <f t="shared" si="320"/>
        <v>0</v>
      </c>
      <c r="BA648" s="134">
        <f t="shared" si="321"/>
        <v>0</v>
      </c>
      <c r="BB648" s="131">
        <f>+IF($I$7="SI",'INPUTS Y LISTAS'!$B$33,0)</f>
        <v>0</v>
      </c>
      <c r="BC648" s="132"/>
      <c r="BD648" s="130">
        <f t="shared" si="322"/>
        <v>0</v>
      </c>
      <c r="BE648" s="134">
        <f t="shared" si="323"/>
        <v>0</v>
      </c>
      <c r="BF648" s="136">
        <f t="shared" si="324"/>
        <v>0</v>
      </c>
    </row>
    <row r="649" spans="3:58" ht="15.75" outlineLevel="2" x14ac:dyDescent="0.2">
      <c r="C649" s="14">
        <f t="shared" si="325"/>
        <v>635</v>
      </c>
      <c r="D649" s="73"/>
      <c r="E649" s="69"/>
      <c r="F649" s="70"/>
      <c r="G649" s="71"/>
      <c r="H649" s="71"/>
      <c r="I649" s="71"/>
      <c r="J649" s="71"/>
      <c r="K649" s="72"/>
      <c r="L649" s="86"/>
      <c r="M649" s="15" t="str">
        <f>IF(G649="","",IF(L649="SI",G649*(1+'INPUTS Y LISTAS'!$B$15),'Modelo Estadistico'!G649))</f>
        <v/>
      </c>
      <c r="N649" s="15" t="str">
        <f>IF(H649="","",IF(L649="SI",H649*(1+'INPUTS Y LISTAS'!$B$15),'Modelo Estadistico'!H649))</f>
        <v/>
      </c>
      <c r="O649" s="15" t="str">
        <f>IF(I649="","",IF(L649="SI",I649*(1+'INPUTS Y LISTAS'!$B$15),'Modelo Estadistico'!I649))</f>
        <v/>
      </c>
      <c r="P649" s="15" t="str">
        <f>IF(J649="","",IF(L649="SI",J649*(1+'INPUTS Y LISTAS'!$B$15),'Modelo Estadistico'!J649))</f>
        <v/>
      </c>
      <c r="Q649" s="72"/>
      <c r="R649" s="29" t="str">
        <f t="shared" si="300"/>
        <v/>
      </c>
      <c r="S649" s="15" t="str">
        <f t="shared" si="301"/>
        <v/>
      </c>
      <c r="T649" s="15" t="str">
        <f t="shared" si="326"/>
        <v/>
      </c>
      <c r="U649" s="30" t="str">
        <f t="shared" si="327"/>
        <v/>
      </c>
      <c r="V649" s="28" t="str">
        <f t="shared" si="302"/>
        <v/>
      </c>
      <c r="W649" s="16" t="str">
        <f t="shared" si="303"/>
        <v/>
      </c>
      <c r="X649" s="16" t="str">
        <f t="shared" si="304"/>
        <v/>
      </c>
      <c r="Y649" s="16" t="str">
        <f t="shared" si="305"/>
        <v/>
      </c>
      <c r="Z649" s="28" t="str">
        <f t="shared" si="306"/>
        <v/>
      </c>
      <c r="AA649" s="16" t="str">
        <f t="shared" si="307"/>
        <v/>
      </c>
      <c r="AB649" s="16" t="str">
        <f t="shared" si="308"/>
        <v/>
      </c>
      <c r="AC649" s="16" t="str">
        <f>IF(Y649="Incluir Cotización",#REF!,"")</f>
        <v/>
      </c>
      <c r="AD649" s="66" t="str">
        <f t="shared" si="309"/>
        <v/>
      </c>
      <c r="AE649" s="42" t="str">
        <f t="shared" si="310"/>
        <v/>
      </c>
      <c r="AF649" s="42" t="str">
        <f t="shared" si="311"/>
        <v/>
      </c>
      <c r="AG649" s="42" t="str">
        <f t="shared" si="312"/>
        <v/>
      </c>
      <c r="AH649" s="42" t="str">
        <f t="shared" si="313"/>
        <v/>
      </c>
      <c r="AI649" s="42" t="str">
        <f t="shared" si="314"/>
        <v/>
      </c>
      <c r="AJ649" s="65">
        <f t="shared" si="315"/>
        <v>0</v>
      </c>
      <c r="AK649" s="74"/>
      <c r="AL649" s="41">
        <f t="shared" si="328"/>
        <v>0</v>
      </c>
      <c r="AM649" s="39">
        <f t="shared" si="329"/>
        <v>0</v>
      </c>
      <c r="AN649" s="40">
        <f t="shared" si="330"/>
        <v>0</v>
      </c>
      <c r="AO649" s="134">
        <f t="shared" si="331"/>
        <v>0</v>
      </c>
      <c r="AP649" s="17"/>
      <c r="AQ649" s="129"/>
      <c r="AR649" s="130">
        <f t="shared" si="316"/>
        <v>0</v>
      </c>
      <c r="AS649" s="134">
        <f t="shared" si="317"/>
        <v>0</v>
      </c>
      <c r="AT649" s="131">
        <f>+IF($I$7="SI",'INPUTS Y LISTAS'!$B$31,0)</f>
        <v>0</v>
      </c>
      <c r="AU649" s="132"/>
      <c r="AV649" s="130">
        <f t="shared" si="318"/>
        <v>0</v>
      </c>
      <c r="AW649" s="134">
        <f t="shared" si="319"/>
        <v>0</v>
      </c>
      <c r="AX649" s="131">
        <f>+IF($I$7="SI",'INPUTS Y LISTAS'!$B$32,0)</f>
        <v>0</v>
      </c>
      <c r="AY649" s="132"/>
      <c r="AZ649" s="130">
        <f t="shared" si="320"/>
        <v>0</v>
      </c>
      <c r="BA649" s="134">
        <f t="shared" si="321"/>
        <v>0</v>
      </c>
      <c r="BB649" s="131">
        <f>+IF($I$7="SI",'INPUTS Y LISTAS'!$B$33,0)</f>
        <v>0</v>
      </c>
      <c r="BC649" s="132"/>
      <c r="BD649" s="130">
        <f t="shared" si="322"/>
        <v>0</v>
      </c>
      <c r="BE649" s="134">
        <f t="shared" si="323"/>
        <v>0</v>
      </c>
      <c r="BF649" s="136">
        <f t="shared" si="324"/>
        <v>0</v>
      </c>
    </row>
    <row r="650" spans="3:58" ht="15.75" outlineLevel="2" x14ac:dyDescent="0.2">
      <c r="C650" s="14">
        <f t="shared" si="325"/>
        <v>636</v>
      </c>
      <c r="D650" s="73"/>
      <c r="E650" s="69"/>
      <c r="F650" s="70"/>
      <c r="G650" s="71"/>
      <c r="H650" s="71"/>
      <c r="I650" s="71"/>
      <c r="J650" s="71"/>
      <c r="K650" s="72"/>
      <c r="L650" s="86"/>
      <c r="M650" s="15" t="str">
        <f>IF(G650="","",IF(L650="SI",G650*(1+'INPUTS Y LISTAS'!$B$15),'Modelo Estadistico'!G650))</f>
        <v/>
      </c>
      <c r="N650" s="15" t="str">
        <f>IF(H650="","",IF(L650="SI",H650*(1+'INPUTS Y LISTAS'!$B$15),'Modelo Estadistico'!H650))</f>
        <v/>
      </c>
      <c r="O650" s="15" t="str">
        <f>IF(I650="","",IF(L650="SI",I650*(1+'INPUTS Y LISTAS'!$B$15),'Modelo Estadistico'!I650))</f>
        <v/>
      </c>
      <c r="P650" s="15" t="str">
        <f>IF(J650="","",IF(L650="SI",J650*(1+'INPUTS Y LISTAS'!$B$15),'Modelo Estadistico'!J650))</f>
        <v/>
      </c>
      <c r="Q650" s="72"/>
      <c r="R650" s="29" t="str">
        <f t="shared" si="300"/>
        <v/>
      </c>
      <c r="S650" s="15" t="str">
        <f t="shared" si="301"/>
        <v/>
      </c>
      <c r="T650" s="15" t="str">
        <f t="shared" si="326"/>
        <v/>
      </c>
      <c r="U650" s="30" t="str">
        <f t="shared" si="327"/>
        <v/>
      </c>
      <c r="V650" s="28" t="str">
        <f t="shared" si="302"/>
        <v/>
      </c>
      <c r="W650" s="16" t="str">
        <f t="shared" si="303"/>
        <v/>
      </c>
      <c r="X650" s="16" t="str">
        <f t="shared" si="304"/>
        <v/>
      </c>
      <c r="Y650" s="16" t="str">
        <f t="shared" si="305"/>
        <v/>
      </c>
      <c r="Z650" s="28" t="str">
        <f t="shared" si="306"/>
        <v/>
      </c>
      <c r="AA650" s="16" t="str">
        <f t="shared" si="307"/>
        <v/>
      </c>
      <c r="AB650" s="16" t="str">
        <f t="shared" si="308"/>
        <v/>
      </c>
      <c r="AC650" s="16" t="str">
        <f>IF(Y650="Incluir Cotización",#REF!,"")</f>
        <v/>
      </c>
      <c r="AD650" s="66" t="str">
        <f t="shared" si="309"/>
        <v/>
      </c>
      <c r="AE650" s="42" t="str">
        <f t="shared" si="310"/>
        <v/>
      </c>
      <c r="AF650" s="42" t="str">
        <f t="shared" si="311"/>
        <v/>
      </c>
      <c r="AG650" s="42" t="str">
        <f t="shared" si="312"/>
        <v/>
      </c>
      <c r="AH650" s="42" t="str">
        <f t="shared" si="313"/>
        <v/>
      </c>
      <c r="AI650" s="42" t="str">
        <f t="shared" si="314"/>
        <v/>
      </c>
      <c r="AJ650" s="65">
        <f t="shared" si="315"/>
        <v>0</v>
      </c>
      <c r="AK650" s="74"/>
      <c r="AL650" s="41">
        <f t="shared" si="328"/>
        <v>0</v>
      </c>
      <c r="AM650" s="39">
        <f t="shared" si="329"/>
        <v>0</v>
      </c>
      <c r="AN650" s="40">
        <f t="shared" si="330"/>
        <v>0</v>
      </c>
      <c r="AO650" s="134">
        <f t="shared" si="331"/>
        <v>0</v>
      </c>
      <c r="AP650" s="17"/>
      <c r="AQ650" s="129"/>
      <c r="AR650" s="130">
        <f t="shared" si="316"/>
        <v>0</v>
      </c>
      <c r="AS650" s="134">
        <f t="shared" si="317"/>
        <v>0</v>
      </c>
      <c r="AT650" s="131">
        <f>+IF($I$7="SI",'INPUTS Y LISTAS'!$B$31,0)</f>
        <v>0</v>
      </c>
      <c r="AU650" s="132"/>
      <c r="AV650" s="130">
        <f t="shared" si="318"/>
        <v>0</v>
      </c>
      <c r="AW650" s="134">
        <f t="shared" si="319"/>
        <v>0</v>
      </c>
      <c r="AX650" s="131">
        <f>+IF($I$7="SI",'INPUTS Y LISTAS'!$B$32,0)</f>
        <v>0</v>
      </c>
      <c r="AY650" s="132"/>
      <c r="AZ650" s="130">
        <f t="shared" si="320"/>
        <v>0</v>
      </c>
      <c r="BA650" s="134">
        <f t="shared" si="321"/>
        <v>0</v>
      </c>
      <c r="BB650" s="131">
        <f>+IF($I$7="SI",'INPUTS Y LISTAS'!$B$33,0)</f>
        <v>0</v>
      </c>
      <c r="BC650" s="132"/>
      <c r="BD650" s="130">
        <f t="shared" si="322"/>
        <v>0</v>
      </c>
      <c r="BE650" s="134">
        <f t="shared" si="323"/>
        <v>0</v>
      </c>
      <c r="BF650" s="136">
        <f t="shared" si="324"/>
        <v>0</v>
      </c>
    </row>
    <row r="651" spans="3:58" ht="15.75" outlineLevel="2" x14ac:dyDescent="0.2">
      <c r="C651" s="14">
        <f t="shared" si="325"/>
        <v>637</v>
      </c>
      <c r="D651" s="73"/>
      <c r="E651" s="69"/>
      <c r="F651" s="70"/>
      <c r="G651" s="71"/>
      <c r="H651" s="71"/>
      <c r="I651" s="71"/>
      <c r="J651" s="71"/>
      <c r="K651" s="72"/>
      <c r="L651" s="86"/>
      <c r="M651" s="15" t="str">
        <f>IF(G651="","",IF(L651="SI",G651*(1+'INPUTS Y LISTAS'!$B$15),'Modelo Estadistico'!G651))</f>
        <v/>
      </c>
      <c r="N651" s="15" t="str">
        <f>IF(H651="","",IF(L651="SI",H651*(1+'INPUTS Y LISTAS'!$B$15),'Modelo Estadistico'!H651))</f>
        <v/>
      </c>
      <c r="O651" s="15" t="str">
        <f>IF(I651="","",IF(L651="SI",I651*(1+'INPUTS Y LISTAS'!$B$15),'Modelo Estadistico'!I651))</f>
        <v/>
      </c>
      <c r="P651" s="15" t="str">
        <f>IF(J651="","",IF(L651="SI",J651*(1+'INPUTS Y LISTAS'!$B$15),'Modelo Estadistico'!J651))</f>
        <v/>
      </c>
      <c r="Q651" s="72"/>
      <c r="R651" s="29" t="str">
        <f t="shared" si="300"/>
        <v/>
      </c>
      <c r="S651" s="15" t="str">
        <f t="shared" si="301"/>
        <v/>
      </c>
      <c r="T651" s="15" t="str">
        <f t="shared" si="326"/>
        <v/>
      </c>
      <c r="U651" s="30" t="str">
        <f t="shared" si="327"/>
        <v/>
      </c>
      <c r="V651" s="28" t="str">
        <f t="shared" si="302"/>
        <v/>
      </c>
      <c r="W651" s="16" t="str">
        <f t="shared" si="303"/>
        <v/>
      </c>
      <c r="X651" s="16" t="str">
        <f t="shared" si="304"/>
        <v/>
      </c>
      <c r="Y651" s="16" t="str">
        <f t="shared" si="305"/>
        <v/>
      </c>
      <c r="Z651" s="28" t="str">
        <f t="shared" si="306"/>
        <v/>
      </c>
      <c r="AA651" s="16" t="str">
        <f t="shared" si="307"/>
        <v/>
      </c>
      <c r="AB651" s="16" t="str">
        <f t="shared" si="308"/>
        <v/>
      </c>
      <c r="AC651" s="16" t="str">
        <f>IF(Y651="Incluir Cotización",#REF!,"")</f>
        <v/>
      </c>
      <c r="AD651" s="66" t="str">
        <f t="shared" si="309"/>
        <v/>
      </c>
      <c r="AE651" s="42" t="str">
        <f t="shared" si="310"/>
        <v/>
      </c>
      <c r="AF651" s="42" t="str">
        <f t="shared" si="311"/>
        <v/>
      </c>
      <c r="AG651" s="42" t="str">
        <f t="shared" si="312"/>
        <v/>
      </c>
      <c r="AH651" s="42" t="str">
        <f t="shared" si="313"/>
        <v/>
      </c>
      <c r="AI651" s="42" t="str">
        <f t="shared" si="314"/>
        <v/>
      </c>
      <c r="AJ651" s="65">
        <f t="shared" si="315"/>
        <v>0</v>
      </c>
      <c r="AK651" s="74"/>
      <c r="AL651" s="41">
        <f t="shared" si="328"/>
        <v>0</v>
      </c>
      <c r="AM651" s="39">
        <f t="shared" si="329"/>
        <v>0</v>
      </c>
      <c r="AN651" s="40">
        <f t="shared" si="330"/>
        <v>0</v>
      </c>
      <c r="AO651" s="134">
        <f t="shared" si="331"/>
        <v>0</v>
      </c>
      <c r="AP651" s="17"/>
      <c r="AQ651" s="129"/>
      <c r="AR651" s="130">
        <f t="shared" si="316"/>
        <v>0</v>
      </c>
      <c r="AS651" s="134">
        <f t="shared" si="317"/>
        <v>0</v>
      </c>
      <c r="AT651" s="131">
        <f>+IF($I$7="SI",'INPUTS Y LISTAS'!$B$31,0)</f>
        <v>0</v>
      </c>
      <c r="AU651" s="132"/>
      <c r="AV651" s="130">
        <f t="shared" si="318"/>
        <v>0</v>
      </c>
      <c r="AW651" s="134">
        <f t="shared" si="319"/>
        <v>0</v>
      </c>
      <c r="AX651" s="131">
        <f>+IF($I$7="SI",'INPUTS Y LISTAS'!$B$32,0)</f>
        <v>0</v>
      </c>
      <c r="AY651" s="132"/>
      <c r="AZ651" s="130">
        <f t="shared" si="320"/>
        <v>0</v>
      </c>
      <c r="BA651" s="134">
        <f t="shared" si="321"/>
        <v>0</v>
      </c>
      <c r="BB651" s="131">
        <f>+IF($I$7="SI",'INPUTS Y LISTAS'!$B$33,0)</f>
        <v>0</v>
      </c>
      <c r="BC651" s="132"/>
      <c r="BD651" s="130">
        <f t="shared" si="322"/>
        <v>0</v>
      </c>
      <c r="BE651" s="134">
        <f t="shared" si="323"/>
        <v>0</v>
      </c>
      <c r="BF651" s="136">
        <f t="shared" si="324"/>
        <v>0</v>
      </c>
    </row>
    <row r="652" spans="3:58" ht="15.75" outlineLevel="2" x14ac:dyDescent="0.2">
      <c r="C652" s="14">
        <f t="shared" si="325"/>
        <v>638</v>
      </c>
      <c r="D652" s="73"/>
      <c r="E652" s="69"/>
      <c r="F652" s="70"/>
      <c r="G652" s="71"/>
      <c r="H652" s="71"/>
      <c r="I652" s="71"/>
      <c r="J652" s="71"/>
      <c r="K652" s="72"/>
      <c r="L652" s="86"/>
      <c r="M652" s="15" t="str">
        <f>IF(G652="","",IF(L652="SI",G652*(1+'INPUTS Y LISTAS'!$B$15),'Modelo Estadistico'!G652))</f>
        <v/>
      </c>
      <c r="N652" s="15" t="str">
        <f>IF(H652="","",IF(L652="SI",H652*(1+'INPUTS Y LISTAS'!$B$15),'Modelo Estadistico'!H652))</f>
        <v/>
      </c>
      <c r="O652" s="15" t="str">
        <f>IF(I652="","",IF(L652="SI",I652*(1+'INPUTS Y LISTAS'!$B$15),'Modelo Estadistico'!I652))</f>
        <v/>
      </c>
      <c r="P652" s="15" t="str">
        <f>IF(J652="","",IF(L652="SI",J652*(1+'INPUTS Y LISTAS'!$B$15),'Modelo Estadistico'!J652))</f>
        <v/>
      </c>
      <c r="Q652" s="72"/>
      <c r="R652" s="29" t="str">
        <f t="shared" si="300"/>
        <v/>
      </c>
      <c r="S652" s="15" t="str">
        <f t="shared" si="301"/>
        <v/>
      </c>
      <c r="T652" s="15" t="str">
        <f t="shared" si="326"/>
        <v/>
      </c>
      <c r="U652" s="30" t="str">
        <f t="shared" si="327"/>
        <v/>
      </c>
      <c r="V652" s="28" t="str">
        <f t="shared" si="302"/>
        <v/>
      </c>
      <c r="W652" s="16" t="str">
        <f t="shared" si="303"/>
        <v/>
      </c>
      <c r="X652" s="16" t="str">
        <f t="shared" si="304"/>
        <v/>
      </c>
      <c r="Y652" s="16" t="str">
        <f t="shared" si="305"/>
        <v/>
      </c>
      <c r="Z652" s="28" t="str">
        <f t="shared" si="306"/>
        <v/>
      </c>
      <c r="AA652" s="16" t="str">
        <f t="shared" si="307"/>
        <v/>
      </c>
      <c r="AB652" s="16" t="str">
        <f t="shared" si="308"/>
        <v/>
      </c>
      <c r="AC652" s="16" t="str">
        <f>IF(Y652="Incluir Cotización",#REF!,"")</f>
        <v/>
      </c>
      <c r="AD652" s="66" t="str">
        <f t="shared" si="309"/>
        <v/>
      </c>
      <c r="AE652" s="42" t="str">
        <f t="shared" si="310"/>
        <v/>
      </c>
      <c r="AF652" s="42" t="str">
        <f t="shared" si="311"/>
        <v/>
      </c>
      <c r="AG652" s="42" t="str">
        <f t="shared" si="312"/>
        <v/>
      </c>
      <c r="AH652" s="42" t="str">
        <f t="shared" si="313"/>
        <v/>
      </c>
      <c r="AI652" s="42" t="str">
        <f t="shared" si="314"/>
        <v/>
      </c>
      <c r="AJ652" s="65">
        <f t="shared" si="315"/>
        <v>0</v>
      </c>
      <c r="AK652" s="74"/>
      <c r="AL652" s="41">
        <f t="shared" si="328"/>
        <v>0</v>
      </c>
      <c r="AM652" s="39">
        <f t="shared" si="329"/>
        <v>0</v>
      </c>
      <c r="AN652" s="40">
        <f t="shared" si="330"/>
        <v>0</v>
      </c>
      <c r="AO652" s="134">
        <f t="shared" si="331"/>
        <v>0</v>
      </c>
      <c r="AP652" s="17"/>
      <c r="AQ652" s="129"/>
      <c r="AR652" s="130">
        <f t="shared" si="316"/>
        <v>0</v>
      </c>
      <c r="AS652" s="134">
        <f t="shared" si="317"/>
        <v>0</v>
      </c>
      <c r="AT652" s="131">
        <f>+IF($I$7="SI",'INPUTS Y LISTAS'!$B$31,0)</f>
        <v>0</v>
      </c>
      <c r="AU652" s="132"/>
      <c r="AV652" s="130">
        <f t="shared" si="318"/>
        <v>0</v>
      </c>
      <c r="AW652" s="134">
        <f t="shared" si="319"/>
        <v>0</v>
      </c>
      <c r="AX652" s="131">
        <f>+IF($I$7="SI",'INPUTS Y LISTAS'!$B$32,0)</f>
        <v>0</v>
      </c>
      <c r="AY652" s="132"/>
      <c r="AZ652" s="130">
        <f t="shared" si="320"/>
        <v>0</v>
      </c>
      <c r="BA652" s="134">
        <f t="shared" si="321"/>
        <v>0</v>
      </c>
      <c r="BB652" s="131">
        <f>+IF($I$7="SI",'INPUTS Y LISTAS'!$B$33,0)</f>
        <v>0</v>
      </c>
      <c r="BC652" s="132"/>
      <c r="BD652" s="130">
        <f t="shared" si="322"/>
        <v>0</v>
      </c>
      <c r="BE652" s="134">
        <f t="shared" si="323"/>
        <v>0</v>
      </c>
      <c r="BF652" s="136">
        <f t="shared" si="324"/>
        <v>0</v>
      </c>
    </row>
    <row r="653" spans="3:58" ht="15.75" outlineLevel="2" x14ac:dyDescent="0.2">
      <c r="C653" s="14">
        <f t="shared" si="325"/>
        <v>639</v>
      </c>
      <c r="D653" s="73"/>
      <c r="E653" s="69"/>
      <c r="F653" s="70"/>
      <c r="G653" s="71"/>
      <c r="H653" s="71"/>
      <c r="I653" s="71"/>
      <c r="J653" s="71"/>
      <c r="K653" s="72"/>
      <c r="L653" s="86"/>
      <c r="M653" s="15" t="str">
        <f>IF(G653="","",IF(L653="SI",G653*(1+'INPUTS Y LISTAS'!$B$15),'Modelo Estadistico'!G653))</f>
        <v/>
      </c>
      <c r="N653" s="15" t="str">
        <f>IF(H653="","",IF(L653="SI",H653*(1+'INPUTS Y LISTAS'!$B$15),'Modelo Estadistico'!H653))</f>
        <v/>
      </c>
      <c r="O653" s="15" t="str">
        <f>IF(I653="","",IF(L653="SI",I653*(1+'INPUTS Y LISTAS'!$B$15),'Modelo Estadistico'!I653))</f>
        <v/>
      </c>
      <c r="P653" s="15" t="str">
        <f>IF(J653="","",IF(L653="SI",J653*(1+'INPUTS Y LISTAS'!$B$15),'Modelo Estadistico'!J653))</f>
        <v/>
      </c>
      <c r="Q653" s="72"/>
      <c r="R653" s="29" t="str">
        <f t="shared" si="300"/>
        <v/>
      </c>
      <c r="S653" s="15" t="str">
        <f t="shared" si="301"/>
        <v/>
      </c>
      <c r="T653" s="15" t="str">
        <f t="shared" si="326"/>
        <v/>
      </c>
      <c r="U653" s="30" t="str">
        <f t="shared" si="327"/>
        <v/>
      </c>
      <c r="V653" s="28" t="str">
        <f t="shared" si="302"/>
        <v/>
      </c>
      <c r="W653" s="16" t="str">
        <f t="shared" si="303"/>
        <v/>
      </c>
      <c r="X653" s="16" t="str">
        <f t="shared" si="304"/>
        <v/>
      </c>
      <c r="Y653" s="16" t="str">
        <f t="shared" si="305"/>
        <v/>
      </c>
      <c r="Z653" s="28" t="str">
        <f t="shared" si="306"/>
        <v/>
      </c>
      <c r="AA653" s="16" t="str">
        <f t="shared" si="307"/>
        <v/>
      </c>
      <c r="AB653" s="16" t="str">
        <f t="shared" si="308"/>
        <v/>
      </c>
      <c r="AC653" s="16" t="str">
        <f>IF(Y653="Incluir Cotización",#REF!,"")</f>
        <v/>
      </c>
      <c r="AD653" s="66" t="str">
        <f t="shared" si="309"/>
        <v/>
      </c>
      <c r="AE653" s="42" t="str">
        <f t="shared" si="310"/>
        <v/>
      </c>
      <c r="AF653" s="42" t="str">
        <f t="shared" si="311"/>
        <v/>
      </c>
      <c r="AG653" s="42" t="str">
        <f t="shared" si="312"/>
        <v/>
      </c>
      <c r="AH653" s="42" t="str">
        <f t="shared" si="313"/>
        <v/>
      </c>
      <c r="AI653" s="42" t="str">
        <f t="shared" si="314"/>
        <v/>
      </c>
      <c r="AJ653" s="65">
        <f t="shared" si="315"/>
        <v>0</v>
      </c>
      <c r="AK653" s="74"/>
      <c r="AL653" s="41">
        <f t="shared" si="328"/>
        <v>0</v>
      </c>
      <c r="AM653" s="39">
        <f t="shared" si="329"/>
        <v>0</v>
      </c>
      <c r="AN653" s="40">
        <f t="shared" si="330"/>
        <v>0</v>
      </c>
      <c r="AO653" s="134">
        <f t="shared" si="331"/>
        <v>0</v>
      </c>
      <c r="AP653" s="17"/>
      <c r="AQ653" s="129"/>
      <c r="AR653" s="130">
        <f t="shared" si="316"/>
        <v>0</v>
      </c>
      <c r="AS653" s="134">
        <f t="shared" si="317"/>
        <v>0</v>
      </c>
      <c r="AT653" s="131">
        <f>+IF($I$7="SI",'INPUTS Y LISTAS'!$B$31,0)</f>
        <v>0</v>
      </c>
      <c r="AU653" s="132"/>
      <c r="AV653" s="130">
        <f t="shared" si="318"/>
        <v>0</v>
      </c>
      <c r="AW653" s="134">
        <f t="shared" si="319"/>
        <v>0</v>
      </c>
      <c r="AX653" s="131">
        <f>+IF($I$7="SI",'INPUTS Y LISTAS'!$B$32,0)</f>
        <v>0</v>
      </c>
      <c r="AY653" s="132"/>
      <c r="AZ653" s="130">
        <f t="shared" si="320"/>
        <v>0</v>
      </c>
      <c r="BA653" s="134">
        <f t="shared" si="321"/>
        <v>0</v>
      </c>
      <c r="BB653" s="131">
        <f>+IF($I$7="SI",'INPUTS Y LISTAS'!$B$33,0)</f>
        <v>0</v>
      </c>
      <c r="BC653" s="132"/>
      <c r="BD653" s="130">
        <f t="shared" si="322"/>
        <v>0</v>
      </c>
      <c r="BE653" s="134">
        <f t="shared" si="323"/>
        <v>0</v>
      </c>
      <c r="BF653" s="136">
        <f t="shared" si="324"/>
        <v>0</v>
      </c>
    </row>
    <row r="654" spans="3:58" ht="15.75" outlineLevel="2" x14ac:dyDescent="0.2">
      <c r="C654" s="14">
        <f t="shared" si="325"/>
        <v>640</v>
      </c>
      <c r="D654" s="73"/>
      <c r="E654" s="69"/>
      <c r="F654" s="70"/>
      <c r="G654" s="71"/>
      <c r="H654" s="71"/>
      <c r="I654" s="71"/>
      <c r="J654" s="71"/>
      <c r="K654" s="72"/>
      <c r="L654" s="86"/>
      <c r="M654" s="15" t="str">
        <f>IF(G654="","",IF(L654="SI",G654*(1+'INPUTS Y LISTAS'!$B$15),'Modelo Estadistico'!G654))</f>
        <v/>
      </c>
      <c r="N654" s="15" t="str">
        <f>IF(H654="","",IF(L654="SI",H654*(1+'INPUTS Y LISTAS'!$B$15),'Modelo Estadistico'!H654))</f>
        <v/>
      </c>
      <c r="O654" s="15" t="str">
        <f>IF(I654="","",IF(L654="SI",I654*(1+'INPUTS Y LISTAS'!$B$15),'Modelo Estadistico'!I654))</f>
        <v/>
      </c>
      <c r="P654" s="15" t="str">
        <f>IF(J654="","",IF(L654="SI",J654*(1+'INPUTS Y LISTAS'!$B$15),'Modelo Estadistico'!J654))</f>
        <v/>
      </c>
      <c r="Q654" s="72"/>
      <c r="R654" s="29" t="str">
        <f t="shared" si="300"/>
        <v/>
      </c>
      <c r="S654" s="15" t="str">
        <f t="shared" si="301"/>
        <v/>
      </c>
      <c r="T654" s="15" t="str">
        <f t="shared" si="326"/>
        <v/>
      </c>
      <c r="U654" s="30" t="str">
        <f t="shared" si="327"/>
        <v/>
      </c>
      <c r="V654" s="28" t="str">
        <f t="shared" si="302"/>
        <v/>
      </c>
      <c r="W654" s="16" t="str">
        <f t="shared" si="303"/>
        <v/>
      </c>
      <c r="X654" s="16" t="str">
        <f t="shared" si="304"/>
        <v/>
      </c>
      <c r="Y654" s="16" t="str">
        <f t="shared" si="305"/>
        <v/>
      </c>
      <c r="Z654" s="28" t="str">
        <f t="shared" si="306"/>
        <v/>
      </c>
      <c r="AA654" s="16" t="str">
        <f t="shared" si="307"/>
        <v/>
      </c>
      <c r="AB654" s="16" t="str">
        <f t="shared" si="308"/>
        <v/>
      </c>
      <c r="AC654" s="16" t="str">
        <f>IF(Y654="Incluir Cotización",#REF!,"")</f>
        <v/>
      </c>
      <c r="AD654" s="66" t="str">
        <f t="shared" si="309"/>
        <v/>
      </c>
      <c r="AE654" s="42" t="str">
        <f t="shared" si="310"/>
        <v/>
      </c>
      <c r="AF654" s="42" t="str">
        <f t="shared" si="311"/>
        <v/>
      </c>
      <c r="AG654" s="42" t="str">
        <f t="shared" si="312"/>
        <v/>
      </c>
      <c r="AH654" s="42" t="str">
        <f t="shared" si="313"/>
        <v/>
      </c>
      <c r="AI654" s="42" t="str">
        <f t="shared" si="314"/>
        <v/>
      </c>
      <c r="AJ654" s="65">
        <f t="shared" si="315"/>
        <v>0</v>
      </c>
      <c r="AK654" s="74"/>
      <c r="AL654" s="41">
        <f t="shared" si="328"/>
        <v>0</v>
      </c>
      <c r="AM654" s="39">
        <f t="shared" si="329"/>
        <v>0</v>
      </c>
      <c r="AN654" s="40">
        <f t="shared" si="330"/>
        <v>0</v>
      </c>
      <c r="AO654" s="134">
        <f t="shared" si="331"/>
        <v>0</v>
      </c>
      <c r="AP654" s="17"/>
      <c r="AQ654" s="129"/>
      <c r="AR654" s="130">
        <f t="shared" si="316"/>
        <v>0</v>
      </c>
      <c r="AS654" s="134">
        <f t="shared" si="317"/>
        <v>0</v>
      </c>
      <c r="AT654" s="131">
        <f>+IF($I$7="SI",'INPUTS Y LISTAS'!$B$31,0)</f>
        <v>0</v>
      </c>
      <c r="AU654" s="132"/>
      <c r="AV654" s="130">
        <f t="shared" si="318"/>
        <v>0</v>
      </c>
      <c r="AW654" s="134">
        <f t="shared" si="319"/>
        <v>0</v>
      </c>
      <c r="AX654" s="131">
        <f>+IF($I$7="SI",'INPUTS Y LISTAS'!$B$32,0)</f>
        <v>0</v>
      </c>
      <c r="AY654" s="132"/>
      <c r="AZ654" s="130">
        <f t="shared" si="320"/>
        <v>0</v>
      </c>
      <c r="BA654" s="134">
        <f t="shared" si="321"/>
        <v>0</v>
      </c>
      <c r="BB654" s="131">
        <f>+IF($I$7="SI",'INPUTS Y LISTAS'!$B$33,0)</f>
        <v>0</v>
      </c>
      <c r="BC654" s="132"/>
      <c r="BD654" s="130">
        <f t="shared" si="322"/>
        <v>0</v>
      </c>
      <c r="BE654" s="134">
        <f t="shared" si="323"/>
        <v>0</v>
      </c>
      <c r="BF654" s="136">
        <f t="shared" si="324"/>
        <v>0</v>
      </c>
    </row>
    <row r="655" spans="3:58" ht="15.75" outlineLevel="2" x14ac:dyDescent="0.2">
      <c r="C655" s="14">
        <f t="shared" si="325"/>
        <v>641</v>
      </c>
      <c r="D655" s="73"/>
      <c r="E655" s="69"/>
      <c r="F655" s="70"/>
      <c r="G655" s="71"/>
      <c r="H655" s="71"/>
      <c r="I655" s="71"/>
      <c r="J655" s="71"/>
      <c r="K655" s="72"/>
      <c r="L655" s="86"/>
      <c r="M655" s="15" t="str">
        <f>IF(G655="","",IF(L655="SI",G655*(1+'INPUTS Y LISTAS'!$B$15),'Modelo Estadistico'!G655))</f>
        <v/>
      </c>
      <c r="N655" s="15" t="str">
        <f>IF(H655="","",IF(L655="SI",H655*(1+'INPUTS Y LISTAS'!$B$15),'Modelo Estadistico'!H655))</f>
        <v/>
      </c>
      <c r="O655" s="15" t="str">
        <f>IF(I655="","",IF(L655="SI",I655*(1+'INPUTS Y LISTAS'!$B$15),'Modelo Estadistico'!I655))</f>
        <v/>
      </c>
      <c r="P655" s="15" t="str">
        <f>IF(J655="","",IF(L655="SI",J655*(1+'INPUTS Y LISTAS'!$B$15),'Modelo Estadistico'!J655))</f>
        <v/>
      </c>
      <c r="Q655" s="72"/>
      <c r="R655" s="29" t="str">
        <f t="shared" ref="R655:R718" si="332">IFERROR(AVERAGE(M655:P655),"")</f>
        <v/>
      </c>
      <c r="S655" s="15" t="str">
        <f t="shared" ref="S655:S718" si="333">IFERROR(STDEV(M655:P655),"")</f>
        <v/>
      </c>
      <c r="T655" s="15" t="str">
        <f t="shared" si="326"/>
        <v/>
      </c>
      <c r="U655" s="30" t="str">
        <f t="shared" si="327"/>
        <v/>
      </c>
      <c r="V655" s="28" t="str">
        <f t="shared" ref="V655:V718" si="334">IF(M655="","",IF(COUNT($M655:$P655)=1,"Incluir Cotización",IF(OR(M655&lt;$T655,M655&gt;$U655),"Excluir Cotización","Incluir Cotización")))</f>
        <v/>
      </c>
      <c r="W655" s="16" t="str">
        <f t="shared" ref="W655:W718" si="335">IF(N655="","",IF(COUNT($M655:$P655)=1,"Incluir Cotización",IF(OR(N655&lt;$T655,N655&gt;$U655),"Excluir Cotización","Incluir Cotización")))</f>
        <v/>
      </c>
      <c r="X655" s="16" t="str">
        <f t="shared" ref="X655:X718" si="336">IF(O655="","",IF(COUNT($M655:$P655)=1,"Incluir Cotización",IF(OR(O655&lt;$T655,O655&gt;$U655),"Excluir Cotización","Incluir Cotización")))</f>
        <v/>
      </c>
      <c r="Y655" s="16" t="str">
        <f t="shared" ref="Y655:Y718" si="337">IF(P655="","",IF(COUNT($M655:$P655)=1,"Incluir Cotización",IF(OR(P655&lt;$T655,P655&gt;$U655),"Excluir Cotización","Incluir Cotización")))</f>
        <v/>
      </c>
      <c r="Z655" s="28" t="str">
        <f t="shared" ref="Z655:Z718" si="338">IF(V655="Incluir Cotización",$M655,"")</f>
        <v/>
      </c>
      <c r="AA655" s="16" t="str">
        <f t="shared" ref="AA655:AA718" si="339">IF(W655="Incluir Cotización",$N655,"")</f>
        <v/>
      </c>
      <c r="AB655" s="16" t="str">
        <f t="shared" ref="AB655:AB718" si="340">IF(X655="Incluir Cotización",$O655,"")</f>
        <v/>
      </c>
      <c r="AC655" s="16" t="str">
        <f>IF(Y655="Incluir Cotización",#REF!,"")</f>
        <v/>
      </c>
      <c r="AD655" s="66" t="str">
        <f t="shared" ref="AD655:AD718" si="341">IFERROR(AVERAGE(M655:P655),"")</f>
        <v/>
      </c>
      <c r="AE655" s="42" t="str">
        <f t="shared" ref="AE655:AE718" si="342">IFERROR(AVERAGE(Z655:AC655),"")</f>
        <v/>
      </c>
      <c r="AF655" s="42" t="str">
        <f t="shared" ref="AF655:AF718" si="343">IFERROR(MEDIAN(Z655:AC655),"")</f>
        <v/>
      </c>
      <c r="AG655" s="42" t="str">
        <f t="shared" ref="AG655:AG718" si="344">IFERROR(GEOMEAN(Z655:AC655),"")</f>
        <v/>
      </c>
      <c r="AH655" s="42" t="str">
        <f t="shared" ref="AH655:AH718" si="345">IFERROR(TRIMMEAN(Z655:AC655,$AH$10),"")</f>
        <v/>
      </c>
      <c r="AI655" s="42" t="str">
        <f t="shared" ref="AI655:AI718" si="346">IFERROR(HARMEAN(Z655:AC655),"")</f>
        <v/>
      </c>
      <c r="AJ655" s="65">
        <f t="shared" si="315"/>
        <v>0</v>
      </c>
      <c r="AK655" s="74"/>
      <c r="AL655" s="41">
        <f t="shared" si="328"/>
        <v>0</v>
      </c>
      <c r="AM655" s="39">
        <f t="shared" si="329"/>
        <v>0</v>
      </c>
      <c r="AN655" s="40">
        <f t="shared" si="330"/>
        <v>0</v>
      </c>
      <c r="AO655" s="134">
        <f t="shared" si="331"/>
        <v>0</v>
      </c>
      <c r="AP655" s="17"/>
      <c r="AQ655" s="129"/>
      <c r="AR655" s="130">
        <f t="shared" si="316"/>
        <v>0</v>
      </c>
      <c r="AS655" s="134">
        <f t="shared" si="317"/>
        <v>0</v>
      </c>
      <c r="AT655" s="131">
        <f>+IF($I$7="SI",'INPUTS Y LISTAS'!$B$31,0)</f>
        <v>0</v>
      </c>
      <c r="AU655" s="132"/>
      <c r="AV655" s="130">
        <f t="shared" si="318"/>
        <v>0</v>
      </c>
      <c r="AW655" s="134">
        <f t="shared" si="319"/>
        <v>0</v>
      </c>
      <c r="AX655" s="131">
        <f>+IF($I$7="SI",'INPUTS Y LISTAS'!$B$32,0)</f>
        <v>0</v>
      </c>
      <c r="AY655" s="132"/>
      <c r="AZ655" s="130">
        <f t="shared" si="320"/>
        <v>0</v>
      </c>
      <c r="BA655" s="134">
        <f t="shared" si="321"/>
        <v>0</v>
      </c>
      <c r="BB655" s="131">
        <f>+IF($I$7="SI",'INPUTS Y LISTAS'!$B$33,0)</f>
        <v>0</v>
      </c>
      <c r="BC655" s="132"/>
      <c r="BD655" s="130">
        <f t="shared" si="322"/>
        <v>0</v>
      </c>
      <c r="BE655" s="134">
        <f t="shared" si="323"/>
        <v>0</v>
      </c>
      <c r="BF655" s="136">
        <f t="shared" si="324"/>
        <v>0</v>
      </c>
    </row>
    <row r="656" spans="3:58" ht="15.75" outlineLevel="2" x14ac:dyDescent="0.2">
      <c r="C656" s="14">
        <f t="shared" si="325"/>
        <v>642</v>
      </c>
      <c r="D656" s="73"/>
      <c r="E656" s="69"/>
      <c r="F656" s="70"/>
      <c r="G656" s="71"/>
      <c r="H656" s="71"/>
      <c r="I656" s="71"/>
      <c r="J656" s="71"/>
      <c r="K656" s="72"/>
      <c r="L656" s="86"/>
      <c r="M656" s="15" t="str">
        <f>IF(G656="","",IF(L656="SI",G656*(1+'INPUTS Y LISTAS'!$B$15),'Modelo Estadistico'!G656))</f>
        <v/>
      </c>
      <c r="N656" s="15" t="str">
        <f>IF(H656="","",IF(L656="SI",H656*(1+'INPUTS Y LISTAS'!$B$15),'Modelo Estadistico'!H656))</f>
        <v/>
      </c>
      <c r="O656" s="15" t="str">
        <f>IF(I656="","",IF(L656="SI",I656*(1+'INPUTS Y LISTAS'!$B$15),'Modelo Estadistico'!I656))</f>
        <v/>
      </c>
      <c r="P656" s="15" t="str">
        <f>IF(J656="","",IF(L656="SI",J656*(1+'INPUTS Y LISTAS'!$B$15),'Modelo Estadistico'!J656))</f>
        <v/>
      </c>
      <c r="Q656" s="72"/>
      <c r="R656" s="29" t="str">
        <f t="shared" si="332"/>
        <v/>
      </c>
      <c r="S656" s="15" t="str">
        <f t="shared" si="333"/>
        <v/>
      </c>
      <c r="T656" s="15" t="str">
        <f t="shared" si="326"/>
        <v/>
      </c>
      <c r="U656" s="30" t="str">
        <f t="shared" si="327"/>
        <v/>
      </c>
      <c r="V656" s="28" t="str">
        <f t="shared" si="334"/>
        <v/>
      </c>
      <c r="W656" s="16" t="str">
        <f t="shared" si="335"/>
        <v/>
      </c>
      <c r="X656" s="16" t="str">
        <f t="shared" si="336"/>
        <v/>
      </c>
      <c r="Y656" s="16" t="str">
        <f t="shared" si="337"/>
        <v/>
      </c>
      <c r="Z656" s="28" t="str">
        <f t="shared" si="338"/>
        <v/>
      </c>
      <c r="AA656" s="16" t="str">
        <f t="shared" si="339"/>
        <v/>
      </c>
      <c r="AB656" s="16" t="str">
        <f t="shared" si="340"/>
        <v/>
      </c>
      <c r="AC656" s="16" t="str">
        <f>IF(Y656="Incluir Cotización",#REF!,"")</f>
        <v/>
      </c>
      <c r="AD656" s="66" t="str">
        <f t="shared" si="341"/>
        <v/>
      </c>
      <c r="AE656" s="42" t="str">
        <f t="shared" si="342"/>
        <v/>
      </c>
      <c r="AF656" s="42" t="str">
        <f t="shared" si="343"/>
        <v/>
      </c>
      <c r="AG656" s="42" t="str">
        <f t="shared" si="344"/>
        <v/>
      </c>
      <c r="AH656" s="42" t="str">
        <f t="shared" si="345"/>
        <v/>
      </c>
      <c r="AI656" s="42" t="str">
        <f t="shared" si="346"/>
        <v/>
      </c>
      <c r="AJ656" s="65">
        <f t="shared" ref="AJ656:AJ719" si="347">IFERROR(MIN(AE656:AG656),0)</f>
        <v>0</v>
      </c>
      <c r="AK656" s="74"/>
      <c r="AL656" s="41">
        <f t="shared" si="328"/>
        <v>0</v>
      </c>
      <c r="AM656" s="39">
        <f t="shared" si="329"/>
        <v>0</v>
      </c>
      <c r="AN656" s="40">
        <f t="shared" si="330"/>
        <v>0</v>
      </c>
      <c r="AO656" s="134">
        <f t="shared" si="331"/>
        <v>0</v>
      </c>
      <c r="AP656" s="17"/>
      <c r="AQ656" s="129"/>
      <c r="AR656" s="130">
        <f t="shared" ref="AR656:AR719" si="348">+AJ656</f>
        <v>0</v>
      </c>
      <c r="AS656" s="134">
        <f t="shared" ref="AS656:AS719" si="349">+AR656*AQ656</f>
        <v>0</v>
      </c>
      <c r="AT656" s="131">
        <f>+IF($I$7="SI",'INPUTS Y LISTAS'!$B$31,0)</f>
        <v>0</v>
      </c>
      <c r="AU656" s="132"/>
      <c r="AV656" s="130">
        <f t="shared" ref="AV656:AV719" si="350">+AR656*(1+AT656)</f>
        <v>0</v>
      </c>
      <c r="AW656" s="134">
        <f t="shared" ref="AW656:AW719" si="351">+AV656*AU656</f>
        <v>0</v>
      </c>
      <c r="AX656" s="131">
        <f>+IF($I$7="SI",'INPUTS Y LISTAS'!$B$32,0)</f>
        <v>0</v>
      </c>
      <c r="AY656" s="132"/>
      <c r="AZ656" s="130">
        <f t="shared" ref="AZ656:AZ719" si="352">+AV656*(1+AX656)</f>
        <v>0</v>
      </c>
      <c r="BA656" s="134">
        <f t="shared" ref="BA656:BA719" si="353">+AZ656*AY656</f>
        <v>0</v>
      </c>
      <c r="BB656" s="131">
        <f>+IF($I$7="SI",'INPUTS Y LISTAS'!$B$33,0)</f>
        <v>0</v>
      </c>
      <c r="BC656" s="132"/>
      <c r="BD656" s="130">
        <f t="shared" ref="BD656:BD719" si="354">+AZ656*(1+BB656)</f>
        <v>0</v>
      </c>
      <c r="BE656" s="134">
        <f t="shared" ref="BE656:BE719" si="355">+BD656*BC656</f>
        <v>0</v>
      </c>
      <c r="BF656" s="136">
        <f t="shared" ref="BF656:BF719" si="356">+AS656+AW656+BA656+BE656</f>
        <v>0</v>
      </c>
    </row>
    <row r="657" spans="3:58" ht="15.75" outlineLevel="2" x14ac:dyDescent="0.2">
      <c r="C657" s="14">
        <f t="shared" si="325"/>
        <v>643</v>
      </c>
      <c r="D657" s="73"/>
      <c r="E657" s="69"/>
      <c r="F657" s="70"/>
      <c r="G657" s="71"/>
      <c r="H657" s="71"/>
      <c r="I657" s="71"/>
      <c r="J657" s="71"/>
      <c r="K657" s="72"/>
      <c r="L657" s="86"/>
      <c r="M657" s="15" t="str">
        <f>IF(G657="","",IF(L657="SI",G657*(1+'INPUTS Y LISTAS'!$B$15),'Modelo Estadistico'!G657))</f>
        <v/>
      </c>
      <c r="N657" s="15" t="str">
        <f>IF(H657="","",IF(L657="SI",H657*(1+'INPUTS Y LISTAS'!$B$15),'Modelo Estadistico'!H657))</f>
        <v/>
      </c>
      <c r="O657" s="15" t="str">
        <f>IF(I657="","",IF(L657="SI",I657*(1+'INPUTS Y LISTAS'!$B$15),'Modelo Estadistico'!I657))</f>
        <v/>
      </c>
      <c r="P657" s="15" t="str">
        <f>IF(J657="","",IF(L657="SI",J657*(1+'INPUTS Y LISTAS'!$B$15),'Modelo Estadistico'!J657))</f>
        <v/>
      </c>
      <c r="Q657" s="72"/>
      <c r="R657" s="29" t="str">
        <f t="shared" si="332"/>
        <v/>
      </c>
      <c r="S657" s="15" t="str">
        <f t="shared" si="333"/>
        <v/>
      </c>
      <c r="T657" s="15" t="str">
        <f t="shared" si="326"/>
        <v/>
      </c>
      <c r="U657" s="30" t="str">
        <f t="shared" si="327"/>
        <v/>
      </c>
      <c r="V657" s="28" t="str">
        <f t="shared" si="334"/>
        <v/>
      </c>
      <c r="W657" s="16" t="str">
        <f t="shared" si="335"/>
        <v/>
      </c>
      <c r="X657" s="16" t="str">
        <f t="shared" si="336"/>
        <v/>
      </c>
      <c r="Y657" s="16" t="str">
        <f t="shared" si="337"/>
        <v/>
      </c>
      <c r="Z657" s="28" t="str">
        <f t="shared" si="338"/>
        <v/>
      </c>
      <c r="AA657" s="16" t="str">
        <f t="shared" si="339"/>
        <v/>
      </c>
      <c r="AB657" s="16" t="str">
        <f t="shared" si="340"/>
        <v/>
      </c>
      <c r="AC657" s="16" t="str">
        <f>IF(Y657="Incluir Cotización",#REF!,"")</f>
        <v/>
      </c>
      <c r="AD657" s="66" t="str">
        <f t="shared" si="341"/>
        <v/>
      </c>
      <c r="AE657" s="42" t="str">
        <f t="shared" si="342"/>
        <v/>
      </c>
      <c r="AF657" s="42" t="str">
        <f t="shared" si="343"/>
        <v/>
      </c>
      <c r="AG657" s="42" t="str">
        <f t="shared" si="344"/>
        <v/>
      </c>
      <c r="AH657" s="42" t="str">
        <f t="shared" si="345"/>
        <v/>
      </c>
      <c r="AI657" s="42" t="str">
        <f t="shared" si="346"/>
        <v/>
      </c>
      <c r="AJ657" s="65">
        <f t="shared" si="347"/>
        <v>0</v>
      </c>
      <c r="AK657" s="74"/>
      <c r="AL657" s="41">
        <f t="shared" si="328"/>
        <v>0</v>
      </c>
      <c r="AM657" s="39">
        <f t="shared" si="329"/>
        <v>0</v>
      </c>
      <c r="AN657" s="40">
        <f t="shared" si="330"/>
        <v>0</v>
      </c>
      <c r="AO657" s="134">
        <f t="shared" si="331"/>
        <v>0</v>
      </c>
      <c r="AP657" s="17"/>
      <c r="AQ657" s="129"/>
      <c r="AR657" s="130">
        <f t="shared" si="348"/>
        <v>0</v>
      </c>
      <c r="AS657" s="134">
        <f t="shared" si="349"/>
        <v>0</v>
      </c>
      <c r="AT657" s="131">
        <f>+IF($I$7="SI",'INPUTS Y LISTAS'!$B$31,0)</f>
        <v>0</v>
      </c>
      <c r="AU657" s="132"/>
      <c r="AV657" s="130">
        <f t="shared" si="350"/>
        <v>0</v>
      </c>
      <c r="AW657" s="134">
        <f t="shared" si="351"/>
        <v>0</v>
      </c>
      <c r="AX657" s="131">
        <f>+IF($I$7="SI",'INPUTS Y LISTAS'!$B$32,0)</f>
        <v>0</v>
      </c>
      <c r="AY657" s="132"/>
      <c r="AZ657" s="130">
        <f t="shared" si="352"/>
        <v>0</v>
      </c>
      <c r="BA657" s="134">
        <f t="shared" si="353"/>
        <v>0</v>
      </c>
      <c r="BB657" s="131">
        <f>+IF($I$7="SI",'INPUTS Y LISTAS'!$B$33,0)</f>
        <v>0</v>
      </c>
      <c r="BC657" s="132"/>
      <c r="BD657" s="130">
        <f t="shared" si="354"/>
        <v>0</v>
      </c>
      <c r="BE657" s="134">
        <f t="shared" si="355"/>
        <v>0</v>
      </c>
      <c r="BF657" s="136">
        <f t="shared" si="356"/>
        <v>0</v>
      </c>
    </row>
    <row r="658" spans="3:58" ht="15.75" outlineLevel="2" x14ac:dyDescent="0.2">
      <c r="C658" s="14">
        <f t="shared" si="325"/>
        <v>644</v>
      </c>
      <c r="D658" s="73"/>
      <c r="E658" s="69"/>
      <c r="F658" s="70"/>
      <c r="G658" s="71"/>
      <c r="H658" s="71"/>
      <c r="I658" s="71"/>
      <c r="J658" s="71"/>
      <c r="K658" s="72"/>
      <c r="L658" s="86"/>
      <c r="M658" s="15" t="str">
        <f>IF(G658="","",IF(L658="SI",G658*(1+'INPUTS Y LISTAS'!$B$15),'Modelo Estadistico'!G658))</f>
        <v/>
      </c>
      <c r="N658" s="15" t="str">
        <f>IF(H658="","",IF(L658="SI",H658*(1+'INPUTS Y LISTAS'!$B$15),'Modelo Estadistico'!H658))</f>
        <v/>
      </c>
      <c r="O658" s="15" t="str">
        <f>IF(I658="","",IF(L658="SI",I658*(1+'INPUTS Y LISTAS'!$B$15),'Modelo Estadistico'!I658))</f>
        <v/>
      </c>
      <c r="P658" s="15" t="str">
        <f>IF(J658="","",IF(L658="SI",J658*(1+'INPUTS Y LISTAS'!$B$15),'Modelo Estadistico'!J658))</f>
        <v/>
      </c>
      <c r="Q658" s="72"/>
      <c r="R658" s="29" t="str">
        <f t="shared" si="332"/>
        <v/>
      </c>
      <c r="S658" s="15" t="str">
        <f t="shared" si="333"/>
        <v/>
      </c>
      <c r="T658" s="15" t="str">
        <f t="shared" si="326"/>
        <v/>
      </c>
      <c r="U658" s="30" t="str">
        <f t="shared" si="327"/>
        <v/>
      </c>
      <c r="V658" s="28" t="str">
        <f t="shared" si="334"/>
        <v/>
      </c>
      <c r="W658" s="16" t="str">
        <f t="shared" si="335"/>
        <v/>
      </c>
      <c r="X658" s="16" t="str">
        <f t="shared" si="336"/>
        <v/>
      </c>
      <c r="Y658" s="16" t="str">
        <f t="shared" si="337"/>
        <v/>
      </c>
      <c r="Z658" s="28" t="str">
        <f t="shared" si="338"/>
        <v/>
      </c>
      <c r="AA658" s="16" t="str">
        <f t="shared" si="339"/>
        <v/>
      </c>
      <c r="AB658" s="16" t="str">
        <f t="shared" si="340"/>
        <v/>
      </c>
      <c r="AC658" s="16" t="str">
        <f>IF(Y658="Incluir Cotización",#REF!,"")</f>
        <v/>
      </c>
      <c r="AD658" s="66" t="str">
        <f t="shared" si="341"/>
        <v/>
      </c>
      <c r="AE658" s="42" t="str">
        <f t="shared" si="342"/>
        <v/>
      </c>
      <c r="AF658" s="42" t="str">
        <f t="shared" si="343"/>
        <v/>
      </c>
      <c r="AG658" s="42" t="str">
        <f t="shared" si="344"/>
        <v/>
      </c>
      <c r="AH658" s="42" t="str">
        <f t="shared" si="345"/>
        <v/>
      </c>
      <c r="AI658" s="42" t="str">
        <f t="shared" si="346"/>
        <v/>
      </c>
      <c r="AJ658" s="65">
        <f t="shared" si="347"/>
        <v>0</v>
      </c>
      <c r="AK658" s="74"/>
      <c r="AL658" s="41">
        <f t="shared" si="328"/>
        <v>0</v>
      </c>
      <c r="AM658" s="39">
        <f t="shared" si="329"/>
        <v>0</v>
      </c>
      <c r="AN658" s="40">
        <f t="shared" si="330"/>
        <v>0</v>
      </c>
      <c r="AO658" s="134">
        <f t="shared" si="331"/>
        <v>0</v>
      </c>
      <c r="AP658" s="17"/>
      <c r="AQ658" s="129"/>
      <c r="AR658" s="130">
        <f t="shared" si="348"/>
        <v>0</v>
      </c>
      <c r="AS658" s="134">
        <f t="shared" si="349"/>
        <v>0</v>
      </c>
      <c r="AT658" s="131">
        <f>+IF($I$7="SI",'INPUTS Y LISTAS'!$B$31,0)</f>
        <v>0</v>
      </c>
      <c r="AU658" s="132"/>
      <c r="AV658" s="130">
        <f t="shared" si="350"/>
        <v>0</v>
      </c>
      <c r="AW658" s="134">
        <f t="shared" si="351"/>
        <v>0</v>
      </c>
      <c r="AX658" s="131">
        <f>+IF($I$7="SI",'INPUTS Y LISTAS'!$B$32,0)</f>
        <v>0</v>
      </c>
      <c r="AY658" s="132"/>
      <c r="AZ658" s="130">
        <f t="shared" si="352"/>
        <v>0</v>
      </c>
      <c r="BA658" s="134">
        <f t="shared" si="353"/>
        <v>0</v>
      </c>
      <c r="BB658" s="131">
        <f>+IF($I$7="SI",'INPUTS Y LISTAS'!$B$33,0)</f>
        <v>0</v>
      </c>
      <c r="BC658" s="132"/>
      <c r="BD658" s="130">
        <f t="shared" si="354"/>
        <v>0</v>
      </c>
      <c r="BE658" s="134">
        <f t="shared" si="355"/>
        <v>0</v>
      </c>
      <c r="BF658" s="136">
        <f t="shared" si="356"/>
        <v>0</v>
      </c>
    </row>
    <row r="659" spans="3:58" ht="15.75" outlineLevel="2" x14ac:dyDescent="0.2">
      <c r="C659" s="14">
        <f t="shared" si="325"/>
        <v>645</v>
      </c>
      <c r="D659" s="73"/>
      <c r="E659" s="69"/>
      <c r="F659" s="70"/>
      <c r="G659" s="71"/>
      <c r="H659" s="71"/>
      <c r="I659" s="71"/>
      <c r="J659" s="71"/>
      <c r="K659" s="72"/>
      <c r="L659" s="86"/>
      <c r="M659" s="15" t="str">
        <f>IF(G659="","",IF(L659="SI",G659*(1+'INPUTS Y LISTAS'!$B$15),'Modelo Estadistico'!G659))</f>
        <v/>
      </c>
      <c r="N659" s="15" t="str">
        <f>IF(H659="","",IF(L659="SI",H659*(1+'INPUTS Y LISTAS'!$B$15),'Modelo Estadistico'!H659))</f>
        <v/>
      </c>
      <c r="O659" s="15" t="str">
        <f>IF(I659="","",IF(L659="SI",I659*(1+'INPUTS Y LISTAS'!$B$15),'Modelo Estadistico'!I659))</f>
        <v/>
      </c>
      <c r="P659" s="15" t="str">
        <f>IF(J659="","",IF(L659="SI",J659*(1+'INPUTS Y LISTAS'!$B$15),'Modelo Estadistico'!J659))</f>
        <v/>
      </c>
      <c r="Q659" s="72"/>
      <c r="R659" s="29" t="str">
        <f t="shared" si="332"/>
        <v/>
      </c>
      <c r="S659" s="15" t="str">
        <f t="shared" si="333"/>
        <v/>
      </c>
      <c r="T659" s="15" t="str">
        <f t="shared" si="326"/>
        <v/>
      </c>
      <c r="U659" s="30" t="str">
        <f t="shared" si="327"/>
        <v/>
      </c>
      <c r="V659" s="28" t="str">
        <f t="shared" si="334"/>
        <v/>
      </c>
      <c r="W659" s="16" t="str">
        <f t="shared" si="335"/>
        <v/>
      </c>
      <c r="X659" s="16" t="str">
        <f t="shared" si="336"/>
        <v/>
      </c>
      <c r="Y659" s="16" t="str">
        <f t="shared" si="337"/>
        <v/>
      </c>
      <c r="Z659" s="28" t="str">
        <f t="shared" si="338"/>
        <v/>
      </c>
      <c r="AA659" s="16" t="str">
        <f t="shared" si="339"/>
        <v/>
      </c>
      <c r="AB659" s="16" t="str">
        <f t="shared" si="340"/>
        <v/>
      </c>
      <c r="AC659" s="16" t="str">
        <f>IF(Y659="Incluir Cotización",#REF!,"")</f>
        <v/>
      </c>
      <c r="AD659" s="66" t="str">
        <f t="shared" si="341"/>
        <v/>
      </c>
      <c r="AE659" s="42" t="str">
        <f t="shared" si="342"/>
        <v/>
      </c>
      <c r="AF659" s="42" t="str">
        <f t="shared" si="343"/>
        <v/>
      </c>
      <c r="AG659" s="42" t="str">
        <f t="shared" si="344"/>
        <v/>
      </c>
      <c r="AH659" s="42" t="str">
        <f t="shared" si="345"/>
        <v/>
      </c>
      <c r="AI659" s="42" t="str">
        <f t="shared" si="346"/>
        <v/>
      </c>
      <c r="AJ659" s="65">
        <f t="shared" si="347"/>
        <v>0</v>
      </c>
      <c r="AK659" s="74"/>
      <c r="AL659" s="41">
        <f t="shared" si="328"/>
        <v>0</v>
      </c>
      <c r="AM659" s="39">
        <f t="shared" si="329"/>
        <v>0</v>
      </c>
      <c r="AN659" s="40">
        <f t="shared" si="330"/>
        <v>0</v>
      </c>
      <c r="AO659" s="134">
        <f t="shared" si="331"/>
        <v>0</v>
      </c>
      <c r="AP659" s="17"/>
      <c r="AQ659" s="129"/>
      <c r="AR659" s="130">
        <f t="shared" si="348"/>
        <v>0</v>
      </c>
      <c r="AS659" s="134">
        <f t="shared" si="349"/>
        <v>0</v>
      </c>
      <c r="AT659" s="131">
        <f>+IF($I$7="SI",'INPUTS Y LISTAS'!$B$31,0)</f>
        <v>0</v>
      </c>
      <c r="AU659" s="132"/>
      <c r="AV659" s="130">
        <f t="shared" si="350"/>
        <v>0</v>
      </c>
      <c r="AW659" s="134">
        <f t="shared" si="351"/>
        <v>0</v>
      </c>
      <c r="AX659" s="131">
        <f>+IF($I$7="SI",'INPUTS Y LISTAS'!$B$32,0)</f>
        <v>0</v>
      </c>
      <c r="AY659" s="132"/>
      <c r="AZ659" s="130">
        <f t="shared" si="352"/>
        <v>0</v>
      </c>
      <c r="BA659" s="134">
        <f t="shared" si="353"/>
        <v>0</v>
      </c>
      <c r="BB659" s="131">
        <f>+IF($I$7="SI",'INPUTS Y LISTAS'!$B$33,0)</f>
        <v>0</v>
      </c>
      <c r="BC659" s="132"/>
      <c r="BD659" s="130">
        <f t="shared" si="354"/>
        <v>0</v>
      </c>
      <c r="BE659" s="134">
        <f t="shared" si="355"/>
        <v>0</v>
      </c>
      <c r="BF659" s="136">
        <f t="shared" si="356"/>
        <v>0</v>
      </c>
    </row>
    <row r="660" spans="3:58" ht="15.75" outlineLevel="2" x14ac:dyDescent="0.2">
      <c r="C660" s="14">
        <f t="shared" si="325"/>
        <v>646</v>
      </c>
      <c r="D660" s="73"/>
      <c r="E660" s="69"/>
      <c r="F660" s="70"/>
      <c r="G660" s="71"/>
      <c r="H660" s="71"/>
      <c r="I660" s="71"/>
      <c r="J660" s="71"/>
      <c r="K660" s="72"/>
      <c r="L660" s="86"/>
      <c r="M660" s="15" t="str">
        <f>IF(G660="","",IF(L660="SI",G660*(1+'INPUTS Y LISTAS'!$B$15),'Modelo Estadistico'!G660))</f>
        <v/>
      </c>
      <c r="N660" s="15" t="str">
        <f>IF(H660="","",IF(L660="SI",H660*(1+'INPUTS Y LISTAS'!$B$15),'Modelo Estadistico'!H660))</f>
        <v/>
      </c>
      <c r="O660" s="15" t="str">
        <f>IF(I660="","",IF(L660="SI",I660*(1+'INPUTS Y LISTAS'!$B$15),'Modelo Estadistico'!I660))</f>
        <v/>
      </c>
      <c r="P660" s="15" t="str">
        <f>IF(J660="","",IF(L660="SI",J660*(1+'INPUTS Y LISTAS'!$B$15),'Modelo Estadistico'!J660))</f>
        <v/>
      </c>
      <c r="Q660" s="72"/>
      <c r="R660" s="29" t="str">
        <f t="shared" si="332"/>
        <v/>
      </c>
      <c r="S660" s="15" t="str">
        <f t="shared" si="333"/>
        <v/>
      </c>
      <c r="T660" s="15" t="str">
        <f t="shared" si="326"/>
        <v/>
      </c>
      <c r="U660" s="30" t="str">
        <f t="shared" si="327"/>
        <v/>
      </c>
      <c r="V660" s="28" t="str">
        <f t="shared" si="334"/>
        <v/>
      </c>
      <c r="W660" s="16" t="str">
        <f t="shared" si="335"/>
        <v/>
      </c>
      <c r="X660" s="16" t="str">
        <f t="shared" si="336"/>
        <v/>
      </c>
      <c r="Y660" s="16" t="str">
        <f t="shared" si="337"/>
        <v/>
      </c>
      <c r="Z660" s="28" t="str">
        <f t="shared" si="338"/>
        <v/>
      </c>
      <c r="AA660" s="16" t="str">
        <f t="shared" si="339"/>
        <v/>
      </c>
      <c r="AB660" s="16" t="str">
        <f t="shared" si="340"/>
        <v/>
      </c>
      <c r="AC660" s="16" t="str">
        <f>IF(Y660="Incluir Cotización",#REF!,"")</f>
        <v/>
      </c>
      <c r="AD660" s="66" t="str">
        <f t="shared" si="341"/>
        <v/>
      </c>
      <c r="AE660" s="42" t="str">
        <f t="shared" si="342"/>
        <v/>
      </c>
      <c r="AF660" s="42" t="str">
        <f t="shared" si="343"/>
        <v/>
      </c>
      <c r="AG660" s="42" t="str">
        <f t="shared" si="344"/>
        <v/>
      </c>
      <c r="AH660" s="42" t="str">
        <f t="shared" si="345"/>
        <v/>
      </c>
      <c r="AI660" s="42" t="str">
        <f t="shared" si="346"/>
        <v/>
      </c>
      <c r="AJ660" s="65">
        <f t="shared" si="347"/>
        <v>0</v>
      </c>
      <c r="AK660" s="74"/>
      <c r="AL660" s="41">
        <f t="shared" si="328"/>
        <v>0</v>
      </c>
      <c r="AM660" s="39">
        <f t="shared" si="329"/>
        <v>0</v>
      </c>
      <c r="AN660" s="40">
        <f t="shared" si="330"/>
        <v>0</v>
      </c>
      <c r="AO660" s="134">
        <f t="shared" si="331"/>
        <v>0</v>
      </c>
      <c r="AP660" s="17"/>
      <c r="AQ660" s="129"/>
      <c r="AR660" s="130">
        <f t="shared" si="348"/>
        <v>0</v>
      </c>
      <c r="AS660" s="134">
        <f t="shared" si="349"/>
        <v>0</v>
      </c>
      <c r="AT660" s="131">
        <f>+IF($I$7="SI",'INPUTS Y LISTAS'!$B$31,0)</f>
        <v>0</v>
      </c>
      <c r="AU660" s="132"/>
      <c r="AV660" s="130">
        <f t="shared" si="350"/>
        <v>0</v>
      </c>
      <c r="AW660" s="134">
        <f t="shared" si="351"/>
        <v>0</v>
      </c>
      <c r="AX660" s="131">
        <f>+IF($I$7="SI",'INPUTS Y LISTAS'!$B$32,0)</f>
        <v>0</v>
      </c>
      <c r="AY660" s="132"/>
      <c r="AZ660" s="130">
        <f t="shared" si="352"/>
        <v>0</v>
      </c>
      <c r="BA660" s="134">
        <f t="shared" si="353"/>
        <v>0</v>
      </c>
      <c r="BB660" s="131">
        <f>+IF($I$7="SI",'INPUTS Y LISTAS'!$B$33,0)</f>
        <v>0</v>
      </c>
      <c r="BC660" s="132"/>
      <c r="BD660" s="130">
        <f t="shared" si="354"/>
        <v>0</v>
      </c>
      <c r="BE660" s="134">
        <f t="shared" si="355"/>
        <v>0</v>
      </c>
      <c r="BF660" s="136">
        <f t="shared" si="356"/>
        <v>0</v>
      </c>
    </row>
    <row r="661" spans="3:58" ht="15.75" outlineLevel="2" x14ac:dyDescent="0.2">
      <c r="C661" s="14">
        <f t="shared" si="325"/>
        <v>647</v>
      </c>
      <c r="D661" s="73"/>
      <c r="E661" s="69"/>
      <c r="F661" s="70"/>
      <c r="G661" s="71"/>
      <c r="H661" s="71"/>
      <c r="I661" s="71"/>
      <c r="J661" s="71"/>
      <c r="K661" s="72"/>
      <c r="L661" s="86"/>
      <c r="M661" s="15" t="str">
        <f>IF(G661="","",IF(L661="SI",G661*(1+'INPUTS Y LISTAS'!$B$15),'Modelo Estadistico'!G661))</f>
        <v/>
      </c>
      <c r="N661" s="15" t="str">
        <f>IF(H661="","",IF(L661="SI",H661*(1+'INPUTS Y LISTAS'!$B$15),'Modelo Estadistico'!H661))</f>
        <v/>
      </c>
      <c r="O661" s="15" t="str">
        <f>IF(I661="","",IF(L661="SI",I661*(1+'INPUTS Y LISTAS'!$B$15),'Modelo Estadistico'!I661))</f>
        <v/>
      </c>
      <c r="P661" s="15" t="str">
        <f>IF(J661="","",IF(L661="SI",J661*(1+'INPUTS Y LISTAS'!$B$15),'Modelo Estadistico'!J661))</f>
        <v/>
      </c>
      <c r="Q661" s="72"/>
      <c r="R661" s="29" t="str">
        <f t="shared" si="332"/>
        <v/>
      </c>
      <c r="S661" s="15" t="str">
        <f t="shared" si="333"/>
        <v/>
      </c>
      <c r="T661" s="15" t="str">
        <f t="shared" si="326"/>
        <v/>
      </c>
      <c r="U661" s="30" t="str">
        <f t="shared" si="327"/>
        <v/>
      </c>
      <c r="V661" s="28" t="str">
        <f t="shared" si="334"/>
        <v/>
      </c>
      <c r="W661" s="16" t="str">
        <f t="shared" si="335"/>
        <v/>
      </c>
      <c r="X661" s="16" t="str">
        <f t="shared" si="336"/>
        <v/>
      </c>
      <c r="Y661" s="16" t="str">
        <f t="shared" si="337"/>
        <v/>
      </c>
      <c r="Z661" s="28" t="str">
        <f t="shared" si="338"/>
        <v/>
      </c>
      <c r="AA661" s="16" t="str">
        <f t="shared" si="339"/>
        <v/>
      </c>
      <c r="AB661" s="16" t="str">
        <f t="shared" si="340"/>
        <v/>
      </c>
      <c r="AC661" s="16" t="str">
        <f>IF(Y661="Incluir Cotización",#REF!,"")</f>
        <v/>
      </c>
      <c r="AD661" s="66" t="str">
        <f t="shared" si="341"/>
        <v/>
      </c>
      <c r="AE661" s="42" t="str">
        <f t="shared" si="342"/>
        <v/>
      </c>
      <c r="AF661" s="42" t="str">
        <f t="shared" si="343"/>
        <v/>
      </c>
      <c r="AG661" s="42" t="str">
        <f t="shared" si="344"/>
        <v/>
      </c>
      <c r="AH661" s="42" t="str">
        <f t="shared" si="345"/>
        <v/>
      </c>
      <c r="AI661" s="42" t="str">
        <f t="shared" si="346"/>
        <v/>
      </c>
      <c r="AJ661" s="65">
        <f t="shared" si="347"/>
        <v>0</v>
      </c>
      <c r="AK661" s="74"/>
      <c r="AL661" s="41">
        <f t="shared" si="328"/>
        <v>0</v>
      </c>
      <c r="AM661" s="39">
        <f t="shared" si="329"/>
        <v>0</v>
      </c>
      <c r="AN661" s="40">
        <f t="shared" si="330"/>
        <v>0</v>
      </c>
      <c r="AO661" s="134">
        <f t="shared" si="331"/>
        <v>0</v>
      </c>
      <c r="AP661" s="17"/>
      <c r="AQ661" s="129"/>
      <c r="AR661" s="130">
        <f t="shared" si="348"/>
        <v>0</v>
      </c>
      <c r="AS661" s="134">
        <f t="shared" si="349"/>
        <v>0</v>
      </c>
      <c r="AT661" s="131">
        <f>+IF($I$7="SI",'INPUTS Y LISTAS'!$B$31,0)</f>
        <v>0</v>
      </c>
      <c r="AU661" s="132"/>
      <c r="AV661" s="130">
        <f t="shared" si="350"/>
        <v>0</v>
      </c>
      <c r="AW661" s="134">
        <f t="shared" si="351"/>
        <v>0</v>
      </c>
      <c r="AX661" s="131">
        <f>+IF($I$7="SI",'INPUTS Y LISTAS'!$B$32,0)</f>
        <v>0</v>
      </c>
      <c r="AY661" s="132"/>
      <c r="AZ661" s="130">
        <f t="shared" si="352"/>
        <v>0</v>
      </c>
      <c r="BA661" s="134">
        <f t="shared" si="353"/>
        <v>0</v>
      </c>
      <c r="BB661" s="131">
        <f>+IF($I$7="SI",'INPUTS Y LISTAS'!$B$33,0)</f>
        <v>0</v>
      </c>
      <c r="BC661" s="132"/>
      <c r="BD661" s="130">
        <f t="shared" si="354"/>
        <v>0</v>
      </c>
      <c r="BE661" s="134">
        <f t="shared" si="355"/>
        <v>0</v>
      </c>
      <c r="BF661" s="136">
        <f t="shared" si="356"/>
        <v>0</v>
      </c>
    </row>
    <row r="662" spans="3:58" ht="15.75" outlineLevel="2" x14ac:dyDescent="0.2">
      <c r="C662" s="14">
        <f t="shared" si="325"/>
        <v>648</v>
      </c>
      <c r="D662" s="73"/>
      <c r="E662" s="69"/>
      <c r="F662" s="70"/>
      <c r="G662" s="71"/>
      <c r="H662" s="71"/>
      <c r="I662" s="71"/>
      <c r="J662" s="71"/>
      <c r="K662" s="72"/>
      <c r="L662" s="86"/>
      <c r="M662" s="15" t="str">
        <f>IF(G662="","",IF(L662="SI",G662*(1+'INPUTS Y LISTAS'!$B$15),'Modelo Estadistico'!G662))</f>
        <v/>
      </c>
      <c r="N662" s="15" t="str">
        <f>IF(H662="","",IF(L662="SI",H662*(1+'INPUTS Y LISTAS'!$B$15),'Modelo Estadistico'!H662))</f>
        <v/>
      </c>
      <c r="O662" s="15" t="str">
        <f>IF(I662="","",IF(L662="SI",I662*(1+'INPUTS Y LISTAS'!$B$15),'Modelo Estadistico'!I662))</f>
        <v/>
      </c>
      <c r="P662" s="15" t="str">
        <f>IF(J662="","",IF(L662="SI",J662*(1+'INPUTS Y LISTAS'!$B$15),'Modelo Estadistico'!J662))</f>
        <v/>
      </c>
      <c r="Q662" s="72"/>
      <c r="R662" s="29" t="str">
        <f t="shared" si="332"/>
        <v/>
      </c>
      <c r="S662" s="15" t="str">
        <f t="shared" si="333"/>
        <v/>
      </c>
      <c r="T662" s="15" t="str">
        <f t="shared" si="326"/>
        <v/>
      </c>
      <c r="U662" s="30" t="str">
        <f t="shared" si="327"/>
        <v/>
      </c>
      <c r="V662" s="28" t="str">
        <f t="shared" si="334"/>
        <v/>
      </c>
      <c r="W662" s="16" t="str">
        <f t="shared" si="335"/>
        <v/>
      </c>
      <c r="X662" s="16" t="str">
        <f t="shared" si="336"/>
        <v/>
      </c>
      <c r="Y662" s="16" t="str">
        <f t="shared" si="337"/>
        <v/>
      </c>
      <c r="Z662" s="28" t="str">
        <f t="shared" si="338"/>
        <v/>
      </c>
      <c r="AA662" s="16" t="str">
        <f t="shared" si="339"/>
        <v/>
      </c>
      <c r="AB662" s="16" t="str">
        <f t="shared" si="340"/>
        <v/>
      </c>
      <c r="AC662" s="16" t="str">
        <f>IF(Y662="Incluir Cotización",#REF!,"")</f>
        <v/>
      </c>
      <c r="AD662" s="66" t="str">
        <f t="shared" si="341"/>
        <v/>
      </c>
      <c r="AE662" s="42" t="str">
        <f t="shared" si="342"/>
        <v/>
      </c>
      <c r="AF662" s="42" t="str">
        <f t="shared" si="343"/>
        <v/>
      </c>
      <c r="AG662" s="42" t="str">
        <f t="shared" si="344"/>
        <v/>
      </c>
      <c r="AH662" s="42" t="str">
        <f t="shared" si="345"/>
        <v/>
      </c>
      <c r="AI662" s="42" t="str">
        <f t="shared" si="346"/>
        <v/>
      </c>
      <c r="AJ662" s="65">
        <f t="shared" si="347"/>
        <v>0</v>
      </c>
      <c r="AK662" s="74"/>
      <c r="AL662" s="41">
        <f t="shared" si="328"/>
        <v>0</v>
      </c>
      <c r="AM662" s="39">
        <f t="shared" si="329"/>
        <v>0</v>
      </c>
      <c r="AN662" s="40">
        <f t="shared" si="330"/>
        <v>0</v>
      </c>
      <c r="AO662" s="134">
        <f t="shared" si="331"/>
        <v>0</v>
      </c>
      <c r="AP662" s="17"/>
      <c r="AQ662" s="129"/>
      <c r="AR662" s="130">
        <f t="shared" si="348"/>
        <v>0</v>
      </c>
      <c r="AS662" s="134">
        <f t="shared" si="349"/>
        <v>0</v>
      </c>
      <c r="AT662" s="131">
        <f>+IF($I$7="SI",'INPUTS Y LISTAS'!$B$31,0)</f>
        <v>0</v>
      </c>
      <c r="AU662" s="132"/>
      <c r="AV662" s="130">
        <f t="shared" si="350"/>
        <v>0</v>
      </c>
      <c r="AW662" s="134">
        <f t="shared" si="351"/>
        <v>0</v>
      </c>
      <c r="AX662" s="131">
        <f>+IF($I$7="SI",'INPUTS Y LISTAS'!$B$32,0)</f>
        <v>0</v>
      </c>
      <c r="AY662" s="132"/>
      <c r="AZ662" s="130">
        <f t="shared" si="352"/>
        <v>0</v>
      </c>
      <c r="BA662" s="134">
        <f t="shared" si="353"/>
        <v>0</v>
      </c>
      <c r="BB662" s="131">
        <f>+IF($I$7="SI",'INPUTS Y LISTAS'!$B$33,0)</f>
        <v>0</v>
      </c>
      <c r="BC662" s="132"/>
      <c r="BD662" s="130">
        <f t="shared" si="354"/>
        <v>0</v>
      </c>
      <c r="BE662" s="134">
        <f t="shared" si="355"/>
        <v>0</v>
      </c>
      <c r="BF662" s="136">
        <f t="shared" si="356"/>
        <v>0</v>
      </c>
    </row>
    <row r="663" spans="3:58" ht="15.75" outlineLevel="2" x14ac:dyDescent="0.2">
      <c r="C663" s="14">
        <f t="shared" si="325"/>
        <v>649</v>
      </c>
      <c r="D663" s="73"/>
      <c r="E663" s="69"/>
      <c r="F663" s="70"/>
      <c r="G663" s="71"/>
      <c r="H663" s="71"/>
      <c r="I663" s="71"/>
      <c r="J663" s="71"/>
      <c r="K663" s="72"/>
      <c r="L663" s="86"/>
      <c r="M663" s="15" t="str">
        <f>IF(G663="","",IF(L663="SI",G663*(1+'INPUTS Y LISTAS'!$B$15),'Modelo Estadistico'!G663))</f>
        <v/>
      </c>
      <c r="N663" s="15" t="str">
        <f>IF(H663="","",IF(L663="SI",H663*(1+'INPUTS Y LISTAS'!$B$15),'Modelo Estadistico'!H663))</f>
        <v/>
      </c>
      <c r="O663" s="15" t="str">
        <f>IF(I663="","",IF(L663="SI",I663*(1+'INPUTS Y LISTAS'!$B$15),'Modelo Estadistico'!I663))</f>
        <v/>
      </c>
      <c r="P663" s="15" t="str">
        <f>IF(J663="","",IF(L663="SI",J663*(1+'INPUTS Y LISTAS'!$B$15),'Modelo Estadistico'!J663))</f>
        <v/>
      </c>
      <c r="Q663" s="72"/>
      <c r="R663" s="29" t="str">
        <f t="shared" si="332"/>
        <v/>
      </c>
      <c r="S663" s="15" t="str">
        <f t="shared" si="333"/>
        <v/>
      </c>
      <c r="T663" s="15" t="str">
        <f t="shared" si="326"/>
        <v/>
      </c>
      <c r="U663" s="30" t="str">
        <f t="shared" si="327"/>
        <v/>
      </c>
      <c r="V663" s="28" t="str">
        <f t="shared" si="334"/>
        <v/>
      </c>
      <c r="W663" s="16" t="str">
        <f t="shared" si="335"/>
        <v/>
      </c>
      <c r="X663" s="16" t="str">
        <f t="shared" si="336"/>
        <v/>
      </c>
      <c r="Y663" s="16" t="str">
        <f t="shared" si="337"/>
        <v/>
      </c>
      <c r="Z663" s="28" t="str">
        <f t="shared" si="338"/>
        <v/>
      </c>
      <c r="AA663" s="16" t="str">
        <f t="shared" si="339"/>
        <v/>
      </c>
      <c r="AB663" s="16" t="str">
        <f t="shared" si="340"/>
        <v/>
      </c>
      <c r="AC663" s="16" t="str">
        <f>IF(Y663="Incluir Cotización",#REF!,"")</f>
        <v/>
      </c>
      <c r="AD663" s="66" t="str">
        <f t="shared" si="341"/>
        <v/>
      </c>
      <c r="AE663" s="42" t="str">
        <f t="shared" si="342"/>
        <v/>
      </c>
      <c r="AF663" s="42" t="str">
        <f t="shared" si="343"/>
        <v/>
      </c>
      <c r="AG663" s="42" t="str">
        <f t="shared" si="344"/>
        <v/>
      </c>
      <c r="AH663" s="42" t="str">
        <f t="shared" si="345"/>
        <v/>
      </c>
      <c r="AI663" s="42" t="str">
        <f t="shared" si="346"/>
        <v/>
      </c>
      <c r="AJ663" s="65">
        <f t="shared" si="347"/>
        <v>0</v>
      </c>
      <c r="AK663" s="74"/>
      <c r="AL663" s="41">
        <f t="shared" si="328"/>
        <v>0</v>
      </c>
      <c r="AM663" s="39">
        <f t="shared" si="329"/>
        <v>0</v>
      </c>
      <c r="AN663" s="40">
        <f t="shared" si="330"/>
        <v>0</v>
      </c>
      <c r="AO663" s="134">
        <f t="shared" si="331"/>
        <v>0</v>
      </c>
      <c r="AP663" s="17"/>
      <c r="AQ663" s="129"/>
      <c r="AR663" s="130">
        <f t="shared" si="348"/>
        <v>0</v>
      </c>
      <c r="AS663" s="134">
        <f t="shared" si="349"/>
        <v>0</v>
      </c>
      <c r="AT663" s="131">
        <f>+IF($I$7="SI",'INPUTS Y LISTAS'!$B$31,0)</f>
        <v>0</v>
      </c>
      <c r="AU663" s="132"/>
      <c r="AV663" s="130">
        <f t="shared" si="350"/>
        <v>0</v>
      </c>
      <c r="AW663" s="134">
        <f t="shared" si="351"/>
        <v>0</v>
      </c>
      <c r="AX663" s="131">
        <f>+IF($I$7="SI",'INPUTS Y LISTAS'!$B$32,0)</f>
        <v>0</v>
      </c>
      <c r="AY663" s="132"/>
      <c r="AZ663" s="130">
        <f t="shared" si="352"/>
        <v>0</v>
      </c>
      <c r="BA663" s="134">
        <f t="shared" si="353"/>
        <v>0</v>
      </c>
      <c r="BB663" s="131">
        <f>+IF($I$7="SI",'INPUTS Y LISTAS'!$B$33,0)</f>
        <v>0</v>
      </c>
      <c r="BC663" s="132"/>
      <c r="BD663" s="130">
        <f t="shared" si="354"/>
        <v>0</v>
      </c>
      <c r="BE663" s="134">
        <f t="shared" si="355"/>
        <v>0</v>
      </c>
      <c r="BF663" s="136">
        <f t="shared" si="356"/>
        <v>0</v>
      </c>
    </row>
    <row r="664" spans="3:58" ht="15.75" outlineLevel="2" x14ac:dyDescent="0.2">
      <c r="C664" s="14">
        <f t="shared" si="325"/>
        <v>650</v>
      </c>
      <c r="D664" s="73"/>
      <c r="E664" s="69"/>
      <c r="F664" s="70"/>
      <c r="G664" s="71"/>
      <c r="H664" s="71"/>
      <c r="I664" s="71"/>
      <c r="J664" s="71"/>
      <c r="K664" s="72"/>
      <c r="L664" s="86"/>
      <c r="M664" s="15" t="str">
        <f>IF(G664="","",IF(L664="SI",G664*(1+'INPUTS Y LISTAS'!$B$15),'Modelo Estadistico'!G664))</f>
        <v/>
      </c>
      <c r="N664" s="15" t="str">
        <f>IF(H664="","",IF(L664="SI",H664*(1+'INPUTS Y LISTAS'!$B$15),'Modelo Estadistico'!H664))</f>
        <v/>
      </c>
      <c r="O664" s="15" t="str">
        <f>IF(I664="","",IF(L664="SI",I664*(1+'INPUTS Y LISTAS'!$B$15),'Modelo Estadistico'!I664))</f>
        <v/>
      </c>
      <c r="P664" s="15" t="str">
        <f>IF(J664="","",IF(L664="SI",J664*(1+'INPUTS Y LISTAS'!$B$15),'Modelo Estadistico'!J664))</f>
        <v/>
      </c>
      <c r="Q664" s="72"/>
      <c r="R664" s="29" t="str">
        <f t="shared" si="332"/>
        <v/>
      </c>
      <c r="S664" s="15" t="str">
        <f t="shared" si="333"/>
        <v/>
      </c>
      <c r="T664" s="15" t="str">
        <f t="shared" si="326"/>
        <v/>
      </c>
      <c r="U664" s="30" t="str">
        <f t="shared" si="327"/>
        <v/>
      </c>
      <c r="V664" s="28" t="str">
        <f t="shared" si="334"/>
        <v/>
      </c>
      <c r="W664" s="16" t="str">
        <f t="shared" si="335"/>
        <v/>
      </c>
      <c r="X664" s="16" t="str">
        <f t="shared" si="336"/>
        <v/>
      </c>
      <c r="Y664" s="16" t="str">
        <f t="shared" si="337"/>
        <v/>
      </c>
      <c r="Z664" s="28" t="str">
        <f t="shared" si="338"/>
        <v/>
      </c>
      <c r="AA664" s="16" t="str">
        <f t="shared" si="339"/>
        <v/>
      </c>
      <c r="AB664" s="16" t="str">
        <f t="shared" si="340"/>
        <v/>
      </c>
      <c r="AC664" s="16" t="str">
        <f>IF(Y664="Incluir Cotización",#REF!,"")</f>
        <v/>
      </c>
      <c r="AD664" s="66" t="str">
        <f t="shared" si="341"/>
        <v/>
      </c>
      <c r="AE664" s="42" t="str">
        <f t="shared" si="342"/>
        <v/>
      </c>
      <c r="AF664" s="42" t="str">
        <f t="shared" si="343"/>
        <v/>
      </c>
      <c r="AG664" s="42" t="str">
        <f t="shared" si="344"/>
        <v/>
      </c>
      <c r="AH664" s="42" t="str">
        <f t="shared" si="345"/>
        <v/>
      </c>
      <c r="AI664" s="42" t="str">
        <f t="shared" si="346"/>
        <v/>
      </c>
      <c r="AJ664" s="65">
        <f t="shared" si="347"/>
        <v>0</v>
      </c>
      <c r="AK664" s="74"/>
      <c r="AL664" s="41">
        <f t="shared" si="328"/>
        <v>0</v>
      </c>
      <c r="AM664" s="39">
        <f t="shared" si="329"/>
        <v>0</v>
      </c>
      <c r="AN664" s="40">
        <f t="shared" si="330"/>
        <v>0</v>
      </c>
      <c r="AO664" s="134">
        <f t="shared" si="331"/>
        <v>0</v>
      </c>
      <c r="AP664" s="17"/>
      <c r="AQ664" s="129"/>
      <c r="AR664" s="130">
        <f t="shared" si="348"/>
        <v>0</v>
      </c>
      <c r="AS664" s="134">
        <f t="shared" si="349"/>
        <v>0</v>
      </c>
      <c r="AT664" s="131">
        <f>+IF($I$7="SI",'INPUTS Y LISTAS'!$B$31,0)</f>
        <v>0</v>
      </c>
      <c r="AU664" s="132"/>
      <c r="AV664" s="130">
        <f t="shared" si="350"/>
        <v>0</v>
      </c>
      <c r="AW664" s="134">
        <f t="shared" si="351"/>
        <v>0</v>
      </c>
      <c r="AX664" s="131">
        <f>+IF($I$7="SI",'INPUTS Y LISTAS'!$B$32,0)</f>
        <v>0</v>
      </c>
      <c r="AY664" s="132"/>
      <c r="AZ664" s="130">
        <f t="shared" si="352"/>
        <v>0</v>
      </c>
      <c r="BA664" s="134">
        <f t="shared" si="353"/>
        <v>0</v>
      </c>
      <c r="BB664" s="131">
        <f>+IF($I$7="SI",'INPUTS Y LISTAS'!$B$33,0)</f>
        <v>0</v>
      </c>
      <c r="BC664" s="132"/>
      <c r="BD664" s="130">
        <f t="shared" si="354"/>
        <v>0</v>
      </c>
      <c r="BE664" s="134">
        <f t="shared" si="355"/>
        <v>0</v>
      </c>
      <c r="BF664" s="136">
        <f t="shared" si="356"/>
        <v>0</v>
      </c>
    </row>
    <row r="665" spans="3:58" ht="15.75" outlineLevel="2" x14ac:dyDescent="0.2">
      <c r="C665" s="14">
        <f t="shared" si="325"/>
        <v>651</v>
      </c>
      <c r="D665" s="73"/>
      <c r="E665" s="69"/>
      <c r="F665" s="70"/>
      <c r="G665" s="71"/>
      <c r="H665" s="71"/>
      <c r="I665" s="71"/>
      <c r="J665" s="71"/>
      <c r="K665" s="72"/>
      <c r="L665" s="86"/>
      <c r="M665" s="15" t="str">
        <f>IF(G665="","",IF(L665="SI",G665*(1+'INPUTS Y LISTAS'!$B$15),'Modelo Estadistico'!G665))</f>
        <v/>
      </c>
      <c r="N665" s="15" t="str">
        <f>IF(H665="","",IF(L665="SI",H665*(1+'INPUTS Y LISTAS'!$B$15),'Modelo Estadistico'!H665))</f>
        <v/>
      </c>
      <c r="O665" s="15" t="str">
        <f>IF(I665="","",IF(L665="SI",I665*(1+'INPUTS Y LISTAS'!$B$15),'Modelo Estadistico'!I665))</f>
        <v/>
      </c>
      <c r="P665" s="15" t="str">
        <f>IF(J665="","",IF(L665="SI",J665*(1+'INPUTS Y LISTAS'!$B$15),'Modelo Estadistico'!J665))</f>
        <v/>
      </c>
      <c r="Q665" s="72"/>
      <c r="R665" s="29" t="str">
        <f t="shared" si="332"/>
        <v/>
      </c>
      <c r="S665" s="15" t="str">
        <f t="shared" si="333"/>
        <v/>
      </c>
      <c r="T665" s="15" t="str">
        <f t="shared" si="326"/>
        <v/>
      </c>
      <c r="U665" s="30" t="str">
        <f t="shared" si="327"/>
        <v/>
      </c>
      <c r="V665" s="28" t="str">
        <f t="shared" si="334"/>
        <v/>
      </c>
      <c r="W665" s="16" t="str">
        <f t="shared" si="335"/>
        <v/>
      </c>
      <c r="X665" s="16" t="str">
        <f t="shared" si="336"/>
        <v/>
      </c>
      <c r="Y665" s="16" t="str">
        <f t="shared" si="337"/>
        <v/>
      </c>
      <c r="Z665" s="28" t="str">
        <f t="shared" si="338"/>
        <v/>
      </c>
      <c r="AA665" s="16" t="str">
        <f t="shared" si="339"/>
        <v/>
      </c>
      <c r="AB665" s="16" t="str">
        <f t="shared" si="340"/>
        <v/>
      </c>
      <c r="AC665" s="16" t="str">
        <f>IF(Y665="Incluir Cotización",#REF!,"")</f>
        <v/>
      </c>
      <c r="AD665" s="66" t="str">
        <f t="shared" si="341"/>
        <v/>
      </c>
      <c r="AE665" s="42" t="str">
        <f t="shared" si="342"/>
        <v/>
      </c>
      <c r="AF665" s="42" t="str">
        <f t="shared" si="343"/>
        <v/>
      </c>
      <c r="AG665" s="42" t="str">
        <f t="shared" si="344"/>
        <v/>
      </c>
      <c r="AH665" s="42" t="str">
        <f t="shared" si="345"/>
        <v/>
      </c>
      <c r="AI665" s="42" t="str">
        <f t="shared" si="346"/>
        <v/>
      </c>
      <c r="AJ665" s="65">
        <f t="shared" si="347"/>
        <v>0</v>
      </c>
      <c r="AK665" s="74"/>
      <c r="AL665" s="41">
        <f t="shared" si="328"/>
        <v>0</v>
      </c>
      <c r="AM665" s="39">
        <f t="shared" si="329"/>
        <v>0</v>
      </c>
      <c r="AN665" s="40">
        <f t="shared" si="330"/>
        <v>0</v>
      </c>
      <c r="AO665" s="134">
        <f t="shared" si="331"/>
        <v>0</v>
      </c>
      <c r="AP665" s="17"/>
      <c r="AQ665" s="129"/>
      <c r="AR665" s="130">
        <f t="shared" si="348"/>
        <v>0</v>
      </c>
      <c r="AS665" s="134">
        <f t="shared" si="349"/>
        <v>0</v>
      </c>
      <c r="AT665" s="131">
        <f>+IF($I$7="SI",'INPUTS Y LISTAS'!$B$31,0)</f>
        <v>0</v>
      </c>
      <c r="AU665" s="132"/>
      <c r="AV665" s="130">
        <f t="shared" si="350"/>
        <v>0</v>
      </c>
      <c r="AW665" s="134">
        <f t="shared" si="351"/>
        <v>0</v>
      </c>
      <c r="AX665" s="131">
        <f>+IF($I$7="SI",'INPUTS Y LISTAS'!$B$32,0)</f>
        <v>0</v>
      </c>
      <c r="AY665" s="132"/>
      <c r="AZ665" s="130">
        <f t="shared" si="352"/>
        <v>0</v>
      </c>
      <c r="BA665" s="134">
        <f t="shared" si="353"/>
        <v>0</v>
      </c>
      <c r="BB665" s="131">
        <f>+IF($I$7="SI",'INPUTS Y LISTAS'!$B$33,0)</f>
        <v>0</v>
      </c>
      <c r="BC665" s="132"/>
      <c r="BD665" s="130">
        <f t="shared" si="354"/>
        <v>0</v>
      </c>
      <c r="BE665" s="134">
        <f t="shared" si="355"/>
        <v>0</v>
      </c>
      <c r="BF665" s="136">
        <f t="shared" si="356"/>
        <v>0</v>
      </c>
    </row>
    <row r="666" spans="3:58" ht="15.75" outlineLevel="2" x14ac:dyDescent="0.2">
      <c r="C666" s="14">
        <f t="shared" si="325"/>
        <v>652</v>
      </c>
      <c r="D666" s="73"/>
      <c r="E666" s="69"/>
      <c r="F666" s="70"/>
      <c r="G666" s="71"/>
      <c r="H666" s="71"/>
      <c r="I666" s="71"/>
      <c r="J666" s="71"/>
      <c r="K666" s="72"/>
      <c r="L666" s="86"/>
      <c r="M666" s="15" t="str">
        <f>IF(G666="","",IF(L666="SI",G666*(1+'INPUTS Y LISTAS'!$B$15),'Modelo Estadistico'!G666))</f>
        <v/>
      </c>
      <c r="N666" s="15" t="str">
        <f>IF(H666="","",IF(L666="SI",H666*(1+'INPUTS Y LISTAS'!$B$15),'Modelo Estadistico'!H666))</f>
        <v/>
      </c>
      <c r="O666" s="15" t="str">
        <f>IF(I666="","",IF(L666="SI",I666*(1+'INPUTS Y LISTAS'!$B$15),'Modelo Estadistico'!I666))</f>
        <v/>
      </c>
      <c r="P666" s="15" t="str">
        <f>IF(J666="","",IF(L666="SI",J666*(1+'INPUTS Y LISTAS'!$B$15),'Modelo Estadistico'!J666))</f>
        <v/>
      </c>
      <c r="Q666" s="72"/>
      <c r="R666" s="29" t="str">
        <f t="shared" si="332"/>
        <v/>
      </c>
      <c r="S666" s="15" t="str">
        <f t="shared" si="333"/>
        <v/>
      </c>
      <c r="T666" s="15" t="str">
        <f t="shared" si="326"/>
        <v/>
      </c>
      <c r="U666" s="30" t="str">
        <f t="shared" si="327"/>
        <v/>
      </c>
      <c r="V666" s="28" t="str">
        <f t="shared" si="334"/>
        <v/>
      </c>
      <c r="W666" s="16" t="str">
        <f t="shared" si="335"/>
        <v/>
      </c>
      <c r="X666" s="16" t="str">
        <f t="shared" si="336"/>
        <v/>
      </c>
      <c r="Y666" s="16" t="str">
        <f t="shared" si="337"/>
        <v/>
      </c>
      <c r="Z666" s="28" t="str">
        <f t="shared" si="338"/>
        <v/>
      </c>
      <c r="AA666" s="16" t="str">
        <f t="shared" si="339"/>
        <v/>
      </c>
      <c r="AB666" s="16" t="str">
        <f t="shared" si="340"/>
        <v/>
      </c>
      <c r="AC666" s="16" t="str">
        <f>IF(Y666="Incluir Cotización",#REF!,"")</f>
        <v/>
      </c>
      <c r="AD666" s="66" t="str">
        <f t="shared" si="341"/>
        <v/>
      </c>
      <c r="AE666" s="42" t="str">
        <f t="shared" si="342"/>
        <v/>
      </c>
      <c r="AF666" s="42" t="str">
        <f t="shared" si="343"/>
        <v/>
      </c>
      <c r="AG666" s="42" t="str">
        <f t="shared" si="344"/>
        <v/>
      </c>
      <c r="AH666" s="42" t="str">
        <f t="shared" si="345"/>
        <v/>
      </c>
      <c r="AI666" s="42" t="str">
        <f t="shared" si="346"/>
        <v/>
      </c>
      <c r="AJ666" s="65">
        <f t="shared" si="347"/>
        <v>0</v>
      </c>
      <c r="AK666" s="74"/>
      <c r="AL666" s="41">
        <f t="shared" si="328"/>
        <v>0</v>
      </c>
      <c r="AM666" s="39">
        <f t="shared" si="329"/>
        <v>0</v>
      </c>
      <c r="AN666" s="40">
        <f t="shared" si="330"/>
        <v>0</v>
      </c>
      <c r="AO666" s="134">
        <f t="shared" si="331"/>
        <v>0</v>
      </c>
      <c r="AP666" s="17"/>
      <c r="AQ666" s="129"/>
      <c r="AR666" s="130">
        <f t="shared" si="348"/>
        <v>0</v>
      </c>
      <c r="AS666" s="134">
        <f t="shared" si="349"/>
        <v>0</v>
      </c>
      <c r="AT666" s="131">
        <f>+IF($I$7="SI",'INPUTS Y LISTAS'!$B$31,0)</f>
        <v>0</v>
      </c>
      <c r="AU666" s="132"/>
      <c r="AV666" s="130">
        <f t="shared" si="350"/>
        <v>0</v>
      </c>
      <c r="AW666" s="134">
        <f t="shared" si="351"/>
        <v>0</v>
      </c>
      <c r="AX666" s="131">
        <f>+IF($I$7="SI",'INPUTS Y LISTAS'!$B$32,0)</f>
        <v>0</v>
      </c>
      <c r="AY666" s="132"/>
      <c r="AZ666" s="130">
        <f t="shared" si="352"/>
        <v>0</v>
      </c>
      <c r="BA666" s="134">
        <f t="shared" si="353"/>
        <v>0</v>
      </c>
      <c r="BB666" s="131">
        <f>+IF($I$7="SI",'INPUTS Y LISTAS'!$B$33,0)</f>
        <v>0</v>
      </c>
      <c r="BC666" s="132"/>
      <c r="BD666" s="130">
        <f t="shared" si="354"/>
        <v>0</v>
      </c>
      <c r="BE666" s="134">
        <f t="shared" si="355"/>
        <v>0</v>
      </c>
      <c r="BF666" s="136">
        <f t="shared" si="356"/>
        <v>0</v>
      </c>
    </row>
    <row r="667" spans="3:58" ht="15.75" outlineLevel="2" x14ac:dyDescent="0.2">
      <c r="C667" s="14">
        <f t="shared" si="325"/>
        <v>653</v>
      </c>
      <c r="D667" s="73"/>
      <c r="E667" s="69"/>
      <c r="F667" s="70"/>
      <c r="G667" s="71"/>
      <c r="H667" s="71"/>
      <c r="I667" s="71"/>
      <c r="J667" s="71"/>
      <c r="K667" s="72"/>
      <c r="L667" s="86"/>
      <c r="M667" s="15" t="str">
        <f>IF(G667="","",IF(L667="SI",G667*(1+'INPUTS Y LISTAS'!$B$15),'Modelo Estadistico'!G667))</f>
        <v/>
      </c>
      <c r="N667" s="15" t="str">
        <f>IF(H667="","",IF(L667="SI",H667*(1+'INPUTS Y LISTAS'!$B$15),'Modelo Estadistico'!H667))</f>
        <v/>
      </c>
      <c r="O667" s="15" t="str">
        <f>IF(I667="","",IF(L667="SI",I667*(1+'INPUTS Y LISTAS'!$B$15),'Modelo Estadistico'!I667))</f>
        <v/>
      </c>
      <c r="P667" s="15" t="str">
        <f>IF(J667="","",IF(L667="SI",J667*(1+'INPUTS Y LISTAS'!$B$15),'Modelo Estadistico'!J667))</f>
        <v/>
      </c>
      <c r="Q667" s="72"/>
      <c r="R667" s="29" t="str">
        <f t="shared" si="332"/>
        <v/>
      </c>
      <c r="S667" s="15" t="str">
        <f t="shared" si="333"/>
        <v/>
      </c>
      <c r="T667" s="15" t="str">
        <f t="shared" si="326"/>
        <v/>
      </c>
      <c r="U667" s="30" t="str">
        <f t="shared" si="327"/>
        <v/>
      </c>
      <c r="V667" s="28" t="str">
        <f t="shared" si="334"/>
        <v/>
      </c>
      <c r="W667" s="16" t="str">
        <f t="shared" si="335"/>
        <v/>
      </c>
      <c r="X667" s="16" t="str">
        <f t="shared" si="336"/>
        <v/>
      </c>
      <c r="Y667" s="16" t="str">
        <f t="shared" si="337"/>
        <v/>
      </c>
      <c r="Z667" s="28" t="str">
        <f t="shared" si="338"/>
        <v/>
      </c>
      <c r="AA667" s="16" t="str">
        <f t="shared" si="339"/>
        <v/>
      </c>
      <c r="AB667" s="16" t="str">
        <f t="shared" si="340"/>
        <v/>
      </c>
      <c r="AC667" s="16" t="str">
        <f>IF(Y667="Incluir Cotización",#REF!,"")</f>
        <v/>
      </c>
      <c r="AD667" s="66" t="str">
        <f t="shared" si="341"/>
        <v/>
      </c>
      <c r="AE667" s="42" t="str">
        <f t="shared" si="342"/>
        <v/>
      </c>
      <c r="AF667" s="42" t="str">
        <f t="shared" si="343"/>
        <v/>
      </c>
      <c r="AG667" s="42" t="str">
        <f t="shared" si="344"/>
        <v/>
      </c>
      <c r="AH667" s="42" t="str">
        <f t="shared" si="345"/>
        <v/>
      </c>
      <c r="AI667" s="42" t="str">
        <f t="shared" si="346"/>
        <v/>
      </c>
      <c r="AJ667" s="65">
        <f t="shared" si="347"/>
        <v>0</v>
      </c>
      <c r="AK667" s="74"/>
      <c r="AL667" s="41">
        <f t="shared" si="328"/>
        <v>0</v>
      </c>
      <c r="AM667" s="39">
        <f t="shared" si="329"/>
        <v>0</v>
      </c>
      <c r="AN667" s="40">
        <f t="shared" si="330"/>
        <v>0</v>
      </c>
      <c r="AO667" s="134">
        <f t="shared" si="331"/>
        <v>0</v>
      </c>
      <c r="AP667" s="17"/>
      <c r="AQ667" s="129"/>
      <c r="AR667" s="130">
        <f t="shared" si="348"/>
        <v>0</v>
      </c>
      <c r="AS667" s="134">
        <f t="shared" si="349"/>
        <v>0</v>
      </c>
      <c r="AT667" s="131">
        <f>+IF($I$7="SI",'INPUTS Y LISTAS'!$B$31,0)</f>
        <v>0</v>
      </c>
      <c r="AU667" s="132"/>
      <c r="AV667" s="130">
        <f t="shared" si="350"/>
        <v>0</v>
      </c>
      <c r="AW667" s="134">
        <f t="shared" si="351"/>
        <v>0</v>
      </c>
      <c r="AX667" s="131">
        <f>+IF($I$7="SI",'INPUTS Y LISTAS'!$B$32,0)</f>
        <v>0</v>
      </c>
      <c r="AY667" s="132"/>
      <c r="AZ667" s="130">
        <f t="shared" si="352"/>
        <v>0</v>
      </c>
      <c r="BA667" s="134">
        <f t="shared" si="353"/>
        <v>0</v>
      </c>
      <c r="BB667" s="131">
        <f>+IF($I$7="SI",'INPUTS Y LISTAS'!$B$33,0)</f>
        <v>0</v>
      </c>
      <c r="BC667" s="132"/>
      <c r="BD667" s="130">
        <f t="shared" si="354"/>
        <v>0</v>
      </c>
      <c r="BE667" s="134">
        <f t="shared" si="355"/>
        <v>0</v>
      </c>
      <c r="BF667" s="136">
        <f t="shared" si="356"/>
        <v>0</v>
      </c>
    </row>
    <row r="668" spans="3:58" ht="15.75" outlineLevel="2" x14ac:dyDescent="0.2">
      <c r="C668" s="14">
        <f t="shared" si="325"/>
        <v>654</v>
      </c>
      <c r="D668" s="73"/>
      <c r="E668" s="69"/>
      <c r="F668" s="70"/>
      <c r="G668" s="71"/>
      <c r="H668" s="71"/>
      <c r="I668" s="71"/>
      <c r="J668" s="71"/>
      <c r="K668" s="72"/>
      <c r="L668" s="86"/>
      <c r="M668" s="15" t="str">
        <f>IF(G668="","",IF(L668="SI",G668*(1+'INPUTS Y LISTAS'!$B$15),'Modelo Estadistico'!G668))</f>
        <v/>
      </c>
      <c r="N668" s="15" t="str">
        <f>IF(H668="","",IF(L668="SI",H668*(1+'INPUTS Y LISTAS'!$B$15),'Modelo Estadistico'!H668))</f>
        <v/>
      </c>
      <c r="O668" s="15" t="str">
        <f>IF(I668="","",IF(L668="SI",I668*(1+'INPUTS Y LISTAS'!$B$15),'Modelo Estadistico'!I668))</f>
        <v/>
      </c>
      <c r="P668" s="15" t="str">
        <f>IF(J668="","",IF(L668="SI",J668*(1+'INPUTS Y LISTAS'!$B$15),'Modelo Estadistico'!J668))</f>
        <v/>
      </c>
      <c r="Q668" s="72"/>
      <c r="R668" s="29" t="str">
        <f t="shared" si="332"/>
        <v/>
      </c>
      <c r="S668" s="15" t="str">
        <f t="shared" si="333"/>
        <v/>
      </c>
      <c r="T668" s="15" t="str">
        <f t="shared" si="326"/>
        <v/>
      </c>
      <c r="U668" s="30" t="str">
        <f t="shared" si="327"/>
        <v/>
      </c>
      <c r="V668" s="28" t="str">
        <f t="shared" si="334"/>
        <v/>
      </c>
      <c r="W668" s="16" t="str">
        <f t="shared" si="335"/>
        <v/>
      </c>
      <c r="X668" s="16" t="str">
        <f t="shared" si="336"/>
        <v/>
      </c>
      <c r="Y668" s="16" t="str">
        <f t="shared" si="337"/>
        <v/>
      </c>
      <c r="Z668" s="28" t="str">
        <f t="shared" si="338"/>
        <v/>
      </c>
      <c r="AA668" s="16" t="str">
        <f t="shared" si="339"/>
        <v/>
      </c>
      <c r="AB668" s="16" t="str">
        <f t="shared" si="340"/>
        <v/>
      </c>
      <c r="AC668" s="16" t="str">
        <f>IF(Y668="Incluir Cotización",#REF!,"")</f>
        <v/>
      </c>
      <c r="AD668" s="66" t="str">
        <f t="shared" si="341"/>
        <v/>
      </c>
      <c r="AE668" s="42" t="str">
        <f t="shared" si="342"/>
        <v/>
      </c>
      <c r="AF668" s="42" t="str">
        <f t="shared" si="343"/>
        <v/>
      </c>
      <c r="AG668" s="42" t="str">
        <f t="shared" si="344"/>
        <v/>
      </c>
      <c r="AH668" s="42" t="str">
        <f t="shared" si="345"/>
        <v/>
      </c>
      <c r="AI668" s="42" t="str">
        <f t="shared" si="346"/>
        <v/>
      </c>
      <c r="AJ668" s="65">
        <f t="shared" si="347"/>
        <v>0</v>
      </c>
      <c r="AK668" s="74"/>
      <c r="AL668" s="41">
        <f t="shared" si="328"/>
        <v>0</v>
      </c>
      <c r="AM668" s="39">
        <f t="shared" si="329"/>
        <v>0</v>
      </c>
      <c r="AN668" s="40">
        <f t="shared" si="330"/>
        <v>0</v>
      </c>
      <c r="AO668" s="134">
        <f t="shared" si="331"/>
        <v>0</v>
      </c>
      <c r="AP668" s="17"/>
      <c r="AQ668" s="129"/>
      <c r="AR668" s="130">
        <f t="shared" si="348"/>
        <v>0</v>
      </c>
      <c r="AS668" s="134">
        <f t="shared" si="349"/>
        <v>0</v>
      </c>
      <c r="AT668" s="131">
        <f>+IF($I$7="SI",'INPUTS Y LISTAS'!$B$31,0)</f>
        <v>0</v>
      </c>
      <c r="AU668" s="132"/>
      <c r="AV668" s="130">
        <f t="shared" si="350"/>
        <v>0</v>
      </c>
      <c r="AW668" s="134">
        <f t="shared" si="351"/>
        <v>0</v>
      </c>
      <c r="AX668" s="131">
        <f>+IF($I$7="SI",'INPUTS Y LISTAS'!$B$32,0)</f>
        <v>0</v>
      </c>
      <c r="AY668" s="132"/>
      <c r="AZ668" s="130">
        <f t="shared" si="352"/>
        <v>0</v>
      </c>
      <c r="BA668" s="134">
        <f t="shared" si="353"/>
        <v>0</v>
      </c>
      <c r="BB668" s="131">
        <f>+IF($I$7="SI",'INPUTS Y LISTAS'!$B$33,0)</f>
        <v>0</v>
      </c>
      <c r="BC668" s="132"/>
      <c r="BD668" s="130">
        <f t="shared" si="354"/>
        <v>0</v>
      </c>
      <c r="BE668" s="134">
        <f t="shared" si="355"/>
        <v>0</v>
      </c>
      <c r="BF668" s="136">
        <f t="shared" si="356"/>
        <v>0</v>
      </c>
    </row>
    <row r="669" spans="3:58" ht="15.75" outlineLevel="2" x14ac:dyDescent="0.2">
      <c r="C669" s="14">
        <f t="shared" si="325"/>
        <v>655</v>
      </c>
      <c r="D669" s="73"/>
      <c r="E669" s="69"/>
      <c r="F669" s="70"/>
      <c r="G669" s="71"/>
      <c r="H669" s="71"/>
      <c r="I669" s="71"/>
      <c r="J669" s="71"/>
      <c r="K669" s="72"/>
      <c r="L669" s="86"/>
      <c r="M669" s="15" t="str">
        <f>IF(G669="","",IF(L669="SI",G669*(1+'INPUTS Y LISTAS'!$B$15),'Modelo Estadistico'!G669))</f>
        <v/>
      </c>
      <c r="N669" s="15" t="str">
        <f>IF(H669="","",IF(L669="SI",H669*(1+'INPUTS Y LISTAS'!$B$15),'Modelo Estadistico'!H669))</f>
        <v/>
      </c>
      <c r="O669" s="15" t="str">
        <f>IF(I669="","",IF(L669="SI",I669*(1+'INPUTS Y LISTAS'!$B$15),'Modelo Estadistico'!I669))</f>
        <v/>
      </c>
      <c r="P669" s="15" t="str">
        <f>IF(J669="","",IF(L669="SI",J669*(1+'INPUTS Y LISTAS'!$B$15),'Modelo Estadistico'!J669))</f>
        <v/>
      </c>
      <c r="Q669" s="72"/>
      <c r="R669" s="29" t="str">
        <f t="shared" si="332"/>
        <v/>
      </c>
      <c r="S669" s="15" t="str">
        <f t="shared" si="333"/>
        <v/>
      </c>
      <c r="T669" s="15" t="str">
        <f t="shared" si="326"/>
        <v/>
      </c>
      <c r="U669" s="30" t="str">
        <f t="shared" si="327"/>
        <v/>
      </c>
      <c r="V669" s="28" t="str">
        <f t="shared" si="334"/>
        <v/>
      </c>
      <c r="W669" s="16" t="str">
        <f t="shared" si="335"/>
        <v/>
      </c>
      <c r="X669" s="16" t="str">
        <f t="shared" si="336"/>
        <v/>
      </c>
      <c r="Y669" s="16" t="str">
        <f t="shared" si="337"/>
        <v/>
      </c>
      <c r="Z669" s="28" t="str">
        <f t="shared" si="338"/>
        <v/>
      </c>
      <c r="AA669" s="16" t="str">
        <f t="shared" si="339"/>
        <v/>
      </c>
      <c r="AB669" s="16" t="str">
        <f t="shared" si="340"/>
        <v/>
      </c>
      <c r="AC669" s="16" t="str">
        <f>IF(Y669="Incluir Cotización",#REF!,"")</f>
        <v/>
      </c>
      <c r="AD669" s="66" t="str">
        <f t="shared" si="341"/>
        <v/>
      </c>
      <c r="AE669" s="42" t="str">
        <f t="shared" si="342"/>
        <v/>
      </c>
      <c r="AF669" s="42" t="str">
        <f t="shared" si="343"/>
        <v/>
      </c>
      <c r="AG669" s="42" t="str">
        <f t="shared" si="344"/>
        <v/>
      </c>
      <c r="AH669" s="42" t="str">
        <f t="shared" si="345"/>
        <v/>
      </c>
      <c r="AI669" s="42" t="str">
        <f t="shared" si="346"/>
        <v/>
      </c>
      <c r="AJ669" s="65">
        <f t="shared" si="347"/>
        <v>0</v>
      </c>
      <c r="AK669" s="74"/>
      <c r="AL669" s="41">
        <f t="shared" si="328"/>
        <v>0</v>
      </c>
      <c r="AM669" s="39">
        <f t="shared" si="329"/>
        <v>0</v>
      </c>
      <c r="AN669" s="40">
        <f t="shared" si="330"/>
        <v>0</v>
      </c>
      <c r="AO669" s="134">
        <f t="shared" si="331"/>
        <v>0</v>
      </c>
      <c r="AP669" s="17"/>
      <c r="AQ669" s="129"/>
      <c r="AR669" s="130">
        <f t="shared" si="348"/>
        <v>0</v>
      </c>
      <c r="AS669" s="134">
        <f t="shared" si="349"/>
        <v>0</v>
      </c>
      <c r="AT669" s="131">
        <f>+IF($I$7="SI",'INPUTS Y LISTAS'!$B$31,0)</f>
        <v>0</v>
      </c>
      <c r="AU669" s="132"/>
      <c r="AV669" s="130">
        <f t="shared" si="350"/>
        <v>0</v>
      </c>
      <c r="AW669" s="134">
        <f t="shared" si="351"/>
        <v>0</v>
      </c>
      <c r="AX669" s="131">
        <f>+IF($I$7="SI",'INPUTS Y LISTAS'!$B$32,0)</f>
        <v>0</v>
      </c>
      <c r="AY669" s="132"/>
      <c r="AZ669" s="130">
        <f t="shared" si="352"/>
        <v>0</v>
      </c>
      <c r="BA669" s="134">
        <f t="shared" si="353"/>
        <v>0</v>
      </c>
      <c r="BB669" s="131">
        <f>+IF($I$7="SI",'INPUTS Y LISTAS'!$B$33,0)</f>
        <v>0</v>
      </c>
      <c r="BC669" s="132"/>
      <c r="BD669" s="130">
        <f t="shared" si="354"/>
        <v>0</v>
      </c>
      <c r="BE669" s="134">
        <f t="shared" si="355"/>
        <v>0</v>
      </c>
      <c r="BF669" s="136">
        <f t="shared" si="356"/>
        <v>0</v>
      </c>
    </row>
    <row r="670" spans="3:58" ht="15.75" outlineLevel="2" x14ac:dyDescent="0.2">
      <c r="C670" s="14">
        <f t="shared" si="325"/>
        <v>656</v>
      </c>
      <c r="D670" s="73"/>
      <c r="E670" s="69"/>
      <c r="F670" s="70"/>
      <c r="G670" s="71"/>
      <c r="H670" s="71"/>
      <c r="I670" s="71"/>
      <c r="J670" s="71"/>
      <c r="K670" s="72"/>
      <c r="L670" s="86"/>
      <c r="M670" s="15" t="str">
        <f>IF(G670="","",IF(L670="SI",G670*(1+'INPUTS Y LISTAS'!$B$15),'Modelo Estadistico'!G670))</f>
        <v/>
      </c>
      <c r="N670" s="15" t="str">
        <f>IF(H670="","",IF(L670="SI",H670*(1+'INPUTS Y LISTAS'!$B$15),'Modelo Estadistico'!H670))</f>
        <v/>
      </c>
      <c r="O670" s="15" t="str">
        <f>IF(I670="","",IF(L670="SI",I670*(1+'INPUTS Y LISTAS'!$B$15),'Modelo Estadistico'!I670))</f>
        <v/>
      </c>
      <c r="P670" s="15" t="str">
        <f>IF(J670="","",IF(L670="SI",J670*(1+'INPUTS Y LISTAS'!$B$15),'Modelo Estadistico'!J670))</f>
        <v/>
      </c>
      <c r="Q670" s="72"/>
      <c r="R670" s="29" t="str">
        <f t="shared" si="332"/>
        <v/>
      </c>
      <c r="S670" s="15" t="str">
        <f t="shared" si="333"/>
        <v/>
      </c>
      <c r="T670" s="15" t="str">
        <f t="shared" si="326"/>
        <v/>
      </c>
      <c r="U670" s="30" t="str">
        <f t="shared" si="327"/>
        <v/>
      </c>
      <c r="V670" s="28" t="str">
        <f t="shared" si="334"/>
        <v/>
      </c>
      <c r="W670" s="16" t="str">
        <f t="shared" si="335"/>
        <v/>
      </c>
      <c r="X670" s="16" t="str">
        <f t="shared" si="336"/>
        <v/>
      </c>
      <c r="Y670" s="16" t="str">
        <f t="shared" si="337"/>
        <v/>
      </c>
      <c r="Z670" s="28" t="str">
        <f t="shared" si="338"/>
        <v/>
      </c>
      <c r="AA670" s="16" t="str">
        <f t="shared" si="339"/>
        <v/>
      </c>
      <c r="AB670" s="16" t="str">
        <f t="shared" si="340"/>
        <v/>
      </c>
      <c r="AC670" s="16" t="str">
        <f>IF(Y670="Incluir Cotización",#REF!,"")</f>
        <v/>
      </c>
      <c r="AD670" s="66" t="str">
        <f t="shared" si="341"/>
        <v/>
      </c>
      <c r="AE670" s="42" t="str">
        <f t="shared" si="342"/>
        <v/>
      </c>
      <c r="AF670" s="42" t="str">
        <f t="shared" si="343"/>
        <v/>
      </c>
      <c r="AG670" s="42" t="str">
        <f t="shared" si="344"/>
        <v/>
      </c>
      <c r="AH670" s="42" t="str">
        <f t="shared" si="345"/>
        <v/>
      </c>
      <c r="AI670" s="42" t="str">
        <f t="shared" si="346"/>
        <v/>
      </c>
      <c r="AJ670" s="65">
        <f t="shared" si="347"/>
        <v>0</v>
      </c>
      <c r="AK670" s="74"/>
      <c r="AL670" s="41">
        <f t="shared" si="328"/>
        <v>0</v>
      </c>
      <c r="AM670" s="39">
        <f t="shared" si="329"/>
        <v>0</v>
      </c>
      <c r="AN670" s="40">
        <f t="shared" si="330"/>
        <v>0</v>
      </c>
      <c r="AO670" s="134">
        <f t="shared" si="331"/>
        <v>0</v>
      </c>
      <c r="AP670" s="17"/>
      <c r="AQ670" s="129"/>
      <c r="AR670" s="130">
        <f t="shared" si="348"/>
        <v>0</v>
      </c>
      <c r="AS670" s="134">
        <f t="shared" si="349"/>
        <v>0</v>
      </c>
      <c r="AT670" s="131">
        <f>+IF($I$7="SI",'INPUTS Y LISTAS'!$B$31,0)</f>
        <v>0</v>
      </c>
      <c r="AU670" s="132"/>
      <c r="AV670" s="130">
        <f t="shared" si="350"/>
        <v>0</v>
      </c>
      <c r="AW670" s="134">
        <f t="shared" si="351"/>
        <v>0</v>
      </c>
      <c r="AX670" s="131">
        <f>+IF($I$7="SI",'INPUTS Y LISTAS'!$B$32,0)</f>
        <v>0</v>
      </c>
      <c r="AY670" s="132"/>
      <c r="AZ670" s="130">
        <f t="shared" si="352"/>
        <v>0</v>
      </c>
      <c r="BA670" s="134">
        <f t="shared" si="353"/>
        <v>0</v>
      </c>
      <c r="BB670" s="131">
        <f>+IF($I$7="SI",'INPUTS Y LISTAS'!$B$33,0)</f>
        <v>0</v>
      </c>
      <c r="BC670" s="132"/>
      <c r="BD670" s="130">
        <f t="shared" si="354"/>
        <v>0</v>
      </c>
      <c r="BE670" s="134">
        <f t="shared" si="355"/>
        <v>0</v>
      </c>
      <c r="BF670" s="136">
        <f t="shared" si="356"/>
        <v>0</v>
      </c>
    </row>
    <row r="671" spans="3:58" ht="15.75" outlineLevel="2" x14ac:dyDescent="0.2">
      <c r="C671" s="14">
        <f t="shared" si="325"/>
        <v>657</v>
      </c>
      <c r="D671" s="73"/>
      <c r="E671" s="69"/>
      <c r="F671" s="70"/>
      <c r="G671" s="71"/>
      <c r="H671" s="71"/>
      <c r="I671" s="71"/>
      <c r="J671" s="71"/>
      <c r="K671" s="72"/>
      <c r="L671" s="86"/>
      <c r="M671" s="15" t="str">
        <f>IF(G671="","",IF(L671="SI",G671*(1+'INPUTS Y LISTAS'!$B$15),'Modelo Estadistico'!G671))</f>
        <v/>
      </c>
      <c r="N671" s="15" t="str">
        <f>IF(H671="","",IF(L671="SI",H671*(1+'INPUTS Y LISTAS'!$B$15),'Modelo Estadistico'!H671))</f>
        <v/>
      </c>
      <c r="O671" s="15" t="str">
        <f>IF(I671="","",IF(L671="SI",I671*(1+'INPUTS Y LISTAS'!$B$15),'Modelo Estadistico'!I671))</f>
        <v/>
      </c>
      <c r="P671" s="15" t="str">
        <f>IF(J671="","",IF(L671="SI",J671*(1+'INPUTS Y LISTAS'!$B$15),'Modelo Estadistico'!J671))</f>
        <v/>
      </c>
      <c r="Q671" s="72"/>
      <c r="R671" s="29" t="str">
        <f t="shared" si="332"/>
        <v/>
      </c>
      <c r="S671" s="15" t="str">
        <f t="shared" si="333"/>
        <v/>
      </c>
      <c r="T671" s="15" t="str">
        <f t="shared" si="326"/>
        <v/>
      </c>
      <c r="U671" s="30" t="str">
        <f t="shared" si="327"/>
        <v/>
      </c>
      <c r="V671" s="28" t="str">
        <f t="shared" si="334"/>
        <v/>
      </c>
      <c r="W671" s="16" t="str">
        <f t="shared" si="335"/>
        <v/>
      </c>
      <c r="X671" s="16" t="str">
        <f t="shared" si="336"/>
        <v/>
      </c>
      <c r="Y671" s="16" t="str">
        <f t="shared" si="337"/>
        <v/>
      </c>
      <c r="Z671" s="28" t="str">
        <f t="shared" si="338"/>
        <v/>
      </c>
      <c r="AA671" s="16" t="str">
        <f t="shared" si="339"/>
        <v/>
      </c>
      <c r="AB671" s="16" t="str">
        <f t="shared" si="340"/>
        <v/>
      </c>
      <c r="AC671" s="16" t="str">
        <f>IF(Y671="Incluir Cotización",#REF!,"")</f>
        <v/>
      </c>
      <c r="AD671" s="66" t="str">
        <f t="shared" si="341"/>
        <v/>
      </c>
      <c r="AE671" s="42" t="str">
        <f t="shared" si="342"/>
        <v/>
      </c>
      <c r="AF671" s="42" t="str">
        <f t="shared" si="343"/>
        <v/>
      </c>
      <c r="AG671" s="42" t="str">
        <f t="shared" si="344"/>
        <v/>
      </c>
      <c r="AH671" s="42" t="str">
        <f t="shared" si="345"/>
        <v/>
      </c>
      <c r="AI671" s="42" t="str">
        <f t="shared" si="346"/>
        <v/>
      </c>
      <c r="AJ671" s="65">
        <f t="shared" si="347"/>
        <v>0</v>
      </c>
      <c r="AK671" s="74"/>
      <c r="AL671" s="41">
        <f t="shared" si="328"/>
        <v>0</v>
      </c>
      <c r="AM671" s="39">
        <f t="shared" si="329"/>
        <v>0</v>
      </c>
      <c r="AN671" s="40">
        <f t="shared" si="330"/>
        <v>0</v>
      </c>
      <c r="AO671" s="134">
        <f t="shared" si="331"/>
        <v>0</v>
      </c>
      <c r="AP671" s="17"/>
      <c r="AQ671" s="129"/>
      <c r="AR671" s="130">
        <f t="shared" si="348"/>
        <v>0</v>
      </c>
      <c r="AS671" s="134">
        <f t="shared" si="349"/>
        <v>0</v>
      </c>
      <c r="AT671" s="131">
        <f>+IF($I$7="SI",'INPUTS Y LISTAS'!$B$31,0)</f>
        <v>0</v>
      </c>
      <c r="AU671" s="132"/>
      <c r="AV671" s="130">
        <f t="shared" si="350"/>
        <v>0</v>
      </c>
      <c r="AW671" s="134">
        <f t="shared" si="351"/>
        <v>0</v>
      </c>
      <c r="AX671" s="131">
        <f>+IF($I$7="SI",'INPUTS Y LISTAS'!$B$32,0)</f>
        <v>0</v>
      </c>
      <c r="AY671" s="132"/>
      <c r="AZ671" s="130">
        <f t="shared" si="352"/>
        <v>0</v>
      </c>
      <c r="BA671" s="134">
        <f t="shared" si="353"/>
        <v>0</v>
      </c>
      <c r="BB671" s="131">
        <f>+IF($I$7="SI",'INPUTS Y LISTAS'!$B$33,0)</f>
        <v>0</v>
      </c>
      <c r="BC671" s="132"/>
      <c r="BD671" s="130">
        <f t="shared" si="354"/>
        <v>0</v>
      </c>
      <c r="BE671" s="134">
        <f t="shared" si="355"/>
        <v>0</v>
      </c>
      <c r="BF671" s="136">
        <f t="shared" si="356"/>
        <v>0</v>
      </c>
    </row>
    <row r="672" spans="3:58" ht="15.75" outlineLevel="2" x14ac:dyDescent="0.2">
      <c r="C672" s="14">
        <f t="shared" si="325"/>
        <v>658</v>
      </c>
      <c r="D672" s="73"/>
      <c r="E672" s="69"/>
      <c r="F672" s="70"/>
      <c r="G672" s="71"/>
      <c r="H672" s="71"/>
      <c r="I672" s="71"/>
      <c r="J672" s="71"/>
      <c r="K672" s="72"/>
      <c r="L672" s="86"/>
      <c r="M672" s="15" t="str">
        <f>IF(G672="","",IF(L672="SI",G672*(1+'INPUTS Y LISTAS'!$B$15),'Modelo Estadistico'!G672))</f>
        <v/>
      </c>
      <c r="N672" s="15" t="str">
        <f>IF(H672="","",IF(L672="SI",H672*(1+'INPUTS Y LISTAS'!$B$15),'Modelo Estadistico'!H672))</f>
        <v/>
      </c>
      <c r="O672" s="15" t="str">
        <f>IF(I672="","",IF(L672="SI",I672*(1+'INPUTS Y LISTAS'!$B$15),'Modelo Estadistico'!I672))</f>
        <v/>
      </c>
      <c r="P672" s="15" t="str">
        <f>IF(J672="","",IF(L672="SI",J672*(1+'INPUTS Y LISTAS'!$B$15),'Modelo Estadistico'!J672))</f>
        <v/>
      </c>
      <c r="Q672" s="72"/>
      <c r="R672" s="29" t="str">
        <f t="shared" si="332"/>
        <v/>
      </c>
      <c r="S672" s="15" t="str">
        <f t="shared" si="333"/>
        <v/>
      </c>
      <c r="T672" s="15" t="str">
        <f t="shared" si="326"/>
        <v/>
      </c>
      <c r="U672" s="30" t="str">
        <f t="shared" si="327"/>
        <v/>
      </c>
      <c r="V672" s="28" t="str">
        <f t="shared" si="334"/>
        <v/>
      </c>
      <c r="W672" s="16" t="str">
        <f t="shared" si="335"/>
        <v/>
      </c>
      <c r="X672" s="16" t="str">
        <f t="shared" si="336"/>
        <v/>
      </c>
      <c r="Y672" s="16" t="str">
        <f t="shared" si="337"/>
        <v/>
      </c>
      <c r="Z672" s="28" t="str">
        <f t="shared" si="338"/>
        <v/>
      </c>
      <c r="AA672" s="16" t="str">
        <f t="shared" si="339"/>
        <v/>
      </c>
      <c r="AB672" s="16" t="str">
        <f t="shared" si="340"/>
        <v/>
      </c>
      <c r="AC672" s="16" t="str">
        <f>IF(Y672="Incluir Cotización",#REF!,"")</f>
        <v/>
      </c>
      <c r="AD672" s="66" t="str">
        <f t="shared" si="341"/>
        <v/>
      </c>
      <c r="AE672" s="42" t="str">
        <f t="shared" si="342"/>
        <v/>
      </c>
      <c r="AF672" s="42" t="str">
        <f t="shared" si="343"/>
        <v/>
      </c>
      <c r="AG672" s="42" t="str">
        <f t="shared" si="344"/>
        <v/>
      </c>
      <c r="AH672" s="42" t="str">
        <f t="shared" si="345"/>
        <v/>
      </c>
      <c r="AI672" s="42" t="str">
        <f t="shared" si="346"/>
        <v/>
      </c>
      <c r="AJ672" s="65">
        <f t="shared" si="347"/>
        <v>0</v>
      </c>
      <c r="AK672" s="74"/>
      <c r="AL672" s="41">
        <f t="shared" si="328"/>
        <v>0</v>
      </c>
      <c r="AM672" s="39">
        <f t="shared" si="329"/>
        <v>0</v>
      </c>
      <c r="AN672" s="40">
        <f t="shared" si="330"/>
        <v>0</v>
      </c>
      <c r="AO672" s="134">
        <f t="shared" si="331"/>
        <v>0</v>
      </c>
      <c r="AP672" s="17"/>
      <c r="AQ672" s="129"/>
      <c r="AR672" s="130">
        <f t="shared" si="348"/>
        <v>0</v>
      </c>
      <c r="AS672" s="134">
        <f t="shared" si="349"/>
        <v>0</v>
      </c>
      <c r="AT672" s="131">
        <f>+IF($I$7="SI",'INPUTS Y LISTAS'!$B$31,0)</f>
        <v>0</v>
      </c>
      <c r="AU672" s="132"/>
      <c r="AV672" s="130">
        <f t="shared" si="350"/>
        <v>0</v>
      </c>
      <c r="AW672" s="134">
        <f t="shared" si="351"/>
        <v>0</v>
      </c>
      <c r="AX672" s="131">
        <f>+IF($I$7="SI",'INPUTS Y LISTAS'!$B$32,0)</f>
        <v>0</v>
      </c>
      <c r="AY672" s="132"/>
      <c r="AZ672" s="130">
        <f t="shared" si="352"/>
        <v>0</v>
      </c>
      <c r="BA672" s="134">
        <f t="shared" si="353"/>
        <v>0</v>
      </c>
      <c r="BB672" s="131">
        <f>+IF($I$7="SI",'INPUTS Y LISTAS'!$B$33,0)</f>
        <v>0</v>
      </c>
      <c r="BC672" s="132"/>
      <c r="BD672" s="130">
        <f t="shared" si="354"/>
        <v>0</v>
      </c>
      <c r="BE672" s="134">
        <f t="shared" si="355"/>
        <v>0</v>
      </c>
      <c r="BF672" s="136">
        <f t="shared" si="356"/>
        <v>0</v>
      </c>
    </row>
    <row r="673" spans="3:58" ht="15.75" outlineLevel="2" x14ac:dyDescent="0.2">
      <c r="C673" s="14">
        <f t="shared" ref="C673:C736" si="357">+C672+1</f>
        <v>659</v>
      </c>
      <c r="D673" s="73"/>
      <c r="E673" s="69"/>
      <c r="F673" s="70"/>
      <c r="G673" s="71"/>
      <c r="H673" s="71"/>
      <c r="I673" s="71"/>
      <c r="J673" s="71"/>
      <c r="K673" s="72"/>
      <c r="L673" s="86"/>
      <c r="M673" s="15" t="str">
        <f>IF(G673="","",IF(L673="SI",G673*(1+'INPUTS Y LISTAS'!$B$15),'Modelo Estadistico'!G673))</f>
        <v/>
      </c>
      <c r="N673" s="15" t="str">
        <f>IF(H673="","",IF(L673="SI",H673*(1+'INPUTS Y LISTAS'!$B$15),'Modelo Estadistico'!H673))</f>
        <v/>
      </c>
      <c r="O673" s="15" t="str">
        <f>IF(I673="","",IF(L673="SI",I673*(1+'INPUTS Y LISTAS'!$B$15),'Modelo Estadistico'!I673))</f>
        <v/>
      </c>
      <c r="P673" s="15" t="str">
        <f>IF(J673="","",IF(L673="SI",J673*(1+'INPUTS Y LISTAS'!$B$15),'Modelo Estadistico'!J673))</f>
        <v/>
      </c>
      <c r="Q673" s="72"/>
      <c r="R673" s="29" t="str">
        <f t="shared" si="332"/>
        <v/>
      </c>
      <c r="S673" s="15" t="str">
        <f t="shared" si="333"/>
        <v/>
      </c>
      <c r="T673" s="15" t="str">
        <f t="shared" si="326"/>
        <v/>
      </c>
      <c r="U673" s="30" t="str">
        <f t="shared" si="327"/>
        <v/>
      </c>
      <c r="V673" s="28" t="str">
        <f t="shared" si="334"/>
        <v/>
      </c>
      <c r="W673" s="16" t="str">
        <f t="shared" si="335"/>
        <v/>
      </c>
      <c r="X673" s="16" t="str">
        <f t="shared" si="336"/>
        <v/>
      </c>
      <c r="Y673" s="16" t="str">
        <f t="shared" si="337"/>
        <v/>
      </c>
      <c r="Z673" s="28" t="str">
        <f t="shared" si="338"/>
        <v/>
      </c>
      <c r="AA673" s="16" t="str">
        <f t="shared" si="339"/>
        <v/>
      </c>
      <c r="AB673" s="16" t="str">
        <f t="shared" si="340"/>
        <v/>
      </c>
      <c r="AC673" s="16" t="str">
        <f>IF(Y673="Incluir Cotización",#REF!,"")</f>
        <v/>
      </c>
      <c r="AD673" s="66" t="str">
        <f t="shared" si="341"/>
        <v/>
      </c>
      <c r="AE673" s="42" t="str">
        <f t="shared" si="342"/>
        <v/>
      </c>
      <c r="AF673" s="42" t="str">
        <f t="shared" si="343"/>
        <v/>
      </c>
      <c r="AG673" s="42" t="str">
        <f t="shared" si="344"/>
        <v/>
      </c>
      <c r="AH673" s="42" t="str">
        <f t="shared" si="345"/>
        <v/>
      </c>
      <c r="AI673" s="42" t="str">
        <f t="shared" si="346"/>
        <v/>
      </c>
      <c r="AJ673" s="65">
        <f t="shared" si="347"/>
        <v>0</v>
      </c>
      <c r="AK673" s="74"/>
      <c r="AL673" s="41">
        <f t="shared" si="328"/>
        <v>0</v>
      </c>
      <c r="AM673" s="39">
        <f t="shared" si="329"/>
        <v>0</v>
      </c>
      <c r="AN673" s="40">
        <f t="shared" si="330"/>
        <v>0</v>
      </c>
      <c r="AO673" s="134">
        <f t="shared" si="331"/>
        <v>0</v>
      </c>
      <c r="AP673" s="17"/>
      <c r="AQ673" s="129"/>
      <c r="AR673" s="130">
        <f t="shared" si="348"/>
        <v>0</v>
      </c>
      <c r="AS673" s="134">
        <f t="shared" si="349"/>
        <v>0</v>
      </c>
      <c r="AT673" s="131">
        <f>+IF($I$7="SI",'INPUTS Y LISTAS'!$B$31,0)</f>
        <v>0</v>
      </c>
      <c r="AU673" s="132"/>
      <c r="AV673" s="130">
        <f t="shared" si="350"/>
        <v>0</v>
      </c>
      <c r="AW673" s="134">
        <f t="shared" si="351"/>
        <v>0</v>
      </c>
      <c r="AX673" s="131">
        <f>+IF($I$7="SI",'INPUTS Y LISTAS'!$B$32,0)</f>
        <v>0</v>
      </c>
      <c r="AY673" s="132"/>
      <c r="AZ673" s="130">
        <f t="shared" si="352"/>
        <v>0</v>
      </c>
      <c r="BA673" s="134">
        <f t="shared" si="353"/>
        <v>0</v>
      </c>
      <c r="BB673" s="131">
        <f>+IF($I$7="SI",'INPUTS Y LISTAS'!$B$33,0)</f>
        <v>0</v>
      </c>
      <c r="BC673" s="132"/>
      <c r="BD673" s="130">
        <f t="shared" si="354"/>
        <v>0</v>
      </c>
      <c r="BE673" s="134">
        <f t="shared" si="355"/>
        <v>0</v>
      </c>
      <c r="BF673" s="136">
        <f t="shared" si="356"/>
        <v>0</v>
      </c>
    </row>
    <row r="674" spans="3:58" ht="15.75" outlineLevel="2" x14ac:dyDescent="0.2">
      <c r="C674" s="14">
        <f t="shared" si="357"/>
        <v>660</v>
      </c>
      <c r="D674" s="73"/>
      <c r="E674" s="69"/>
      <c r="F674" s="70"/>
      <c r="G674" s="71"/>
      <c r="H674" s="71"/>
      <c r="I674" s="71"/>
      <c r="J674" s="71"/>
      <c r="K674" s="72"/>
      <c r="L674" s="86"/>
      <c r="M674" s="15" t="str">
        <f>IF(G674="","",IF(L674="SI",G674*(1+'INPUTS Y LISTAS'!$B$15),'Modelo Estadistico'!G674))</f>
        <v/>
      </c>
      <c r="N674" s="15" t="str">
        <f>IF(H674="","",IF(L674="SI",H674*(1+'INPUTS Y LISTAS'!$B$15),'Modelo Estadistico'!H674))</f>
        <v/>
      </c>
      <c r="O674" s="15" t="str">
        <f>IF(I674="","",IF(L674="SI",I674*(1+'INPUTS Y LISTAS'!$B$15),'Modelo Estadistico'!I674))</f>
        <v/>
      </c>
      <c r="P674" s="15" t="str">
        <f>IF(J674="","",IF(L674="SI",J674*(1+'INPUTS Y LISTAS'!$B$15),'Modelo Estadistico'!J674))</f>
        <v/>
      </c>
      <c r="Q674" s="72"/>
      <c r="R674" s="29" t="str">
        <f t="shared" si="332"/>
        <v/>
      </c>
      <c r="S674" s="15" t="str">
        <f t="shared" si="333"/>
        <v/>
      </c>
      <c r="T674" s="15" t="str">
        <f t="shared" ref="T674:T713" si="358">IFERROR(R674-S674,"")</f>
        <v/>
      </c>
      <c r="U674" s="30" t="str">
        <f t="shared" ref="U674:U713" si="359">IFERROR(+R674+S674,"")</f>
        <v/>
      </c>
      <c r="V674" s="28" t="str">
        <f t="shared" si="334"/>
        <v/>
      </c>
      <c r="W674" s="16" t="str">
        <f t="shared" si="335"/>
        <v/>
      </c>
      <c r="X674" s="16" t="str">
        <f t="shared" si="336"/>
        <v/>
      </c>
      <c r="Y674" s="16" t="str">
        <f t="shared" si="337"/>
        <v/>
      </c>
      <c r="Z674" s="28" t="str">
        <f t="shared" si="338"/>
        <v/>
      </c>
      <c r="AA674" s="16" t="str">
        <f t="shared" si="339"/>
        <v/>
      </c>
      <c r="AB674" s="16" t="str">
        <f t="shared" si="340"/>
        <v/>
      </c>
      <c r="AC674" s="16" t="str">
        <f>IF(Y674="Incluir Cotización",#REF!,"")</f>
        <v/>
      </c>
      <c r="AD674" s="66" t="str">
        <f t="shared" si="341"/>
        <v/>
      </c>
      <c r="AE674" s="42" t="str">
        <f t="shared" si="342"/>
        <v/>
      </c>
      <c r="AF674" s="42" t="str">
        <f t="shared" si="343"/>
        <v/>
      </c>
      <c r="AG674" s="42" t="str">
        <f t="shared" si="344"/>
        <v/>
      </c>
      <c r="AH674" s="42" t="str">
        <f t="shared" si="345"/>
        <v/>
      </c>
      <c r="AI674" s="42" t="str">
        <f t="shared" si="346"/>
        <v/>
      </c>
      <c r="AJ674" s="65">
        <f t="shared" si="347"/>
        <v>0</v>
      </c>
      <c r="AK674" s="74"/>
      <c r="AL674" s="41">
        <f t="shared" ref="AL674:AL713" si="360">+AK674-AJ674</f>
        <v>0</v>
      </c>
      <c r="AM674" s="39">
        <f t="shared" ref="AM674:AM713" si="361">+AJ674*$E674</f>
        <v>0</v>
      </c>
      <c r="AN674" s="40">
        <f t="shared" ref="AN674:AN713" si="362">+AK674*$E674</f>
        <v>0</v>
      </c>
      <c r="AO674" s="134">
        <f t="shared" ref="AO674:AO713" si="363">+AN674-AM674</f>
        <v>0</v>
      </c>
      <c r="AP674" s="17"/>
      <c r="AQ674" s="129"/>
      <c r="AR674" s="130">
        <f t="shared" si="348"/>
        <v>0</v>
      </c>
      <c r="AS674" s="134">
        <f t="shared" si="349"/>
        <v>0</v>
      </c>
      <c r="AT674" s="131">
        <f>+IF($I$7="SI",'INPUTS Y LISTAS'!$B$31,0)</f>
        <v>0</v>
      </c>
      <c r="AU674" s="132"/>
      <c r="AV674" s="130">
        <f t="shared" si="350"/>
        <v>0</v>
      </c>
      <c r="AW674" s="134">
        <f t="shared" si="351"/>
        <v>0</v>
      </c>
      <c r="AX674" s="131">
        <f>+IF($I$7="SI",'INPUTS Y LISTAS'!$B$32,0)</f>
        <v>0</v>
      </c>
      <c r="AY674" s="132"/>
      <c r="AZ674" s="130">
        <f t="shared" si="352"/>
        <v>0</v>
      </c>
      <c r="BA674" s="134">
        <f t="shared" si="353"/>
        <v>0</v>
      </c>
      <c r="BB674" s="131">
        <f>+IF($I$7="SI",'INPUTS Y LISTAS'!$B$33,0)</f>
        <v>0</v>
      </c>
      <c r="BC674" s="132"/>
      <c r="BD674" s="130">
        <f t="shared" si="354"/>
        <v>0</v>
      </c>
      <c r="BE674" s="134">
        <f t="shared" si="355"/>
        <v>0</v>
      </c>
      <c r="BF674" s="136">
        <f t="shared" si="356"/>
        <v>0</v>
      </c>
    </row>
    <row r="675" spans="3:58" ht="15.75" outlineLevel="2" x14ac:dyDescent="0.2">
      <c r="C675" s="14">
        <f t="shared" si="357"/>
        <v>661</v>
      </c>
      <c r="D675" s="73"/>
      <c r="E675" s="69"/>
      <c r="F675" s="70"/>
      <c r="G675" s="71"/>
      <c r="H675" s="71"/>
      <c r="I675" s="71"/>
      <c r="J675" s="71"/>
      <c r="K675" s="72"/>
      <c r="L675" s="86"/>
      <c r="M675" s="15" t="str">
        <f>IF(G675="","",IF(L675="SI",G675*(1+'INPUTS Y LISTAS'!$B$15),'Modelo Estadistico'!G675))</f>
        <v/>
      </c>
      <c r="N675" s="15" t="str">
        <f>IF(H675="","",IF(L675="SI",H675*(1+'INPUTS Y LISTAS'!$B$15),'Modelo Estadistico'!H675))</f>
        <v/>
      </c>
      <c r="O675" s="15" t="str">
        <f>IF(I675="","",IF(L675="SI",I675*(1+'INPUTS Y LISTAS'!$B$15),'Modelo Estadistico'!I675))</f>
        <v/>
      </c>
      <c r="P675" s="15" t="str">
        <f>IF(J675="","",IF(L675="SI",J675*(1+'INPUTS Y LISTAS'!$B$15),'Modelo Estadistico'!J675))</f>
        <v/>
      </c>
      <c r="Q675" s="72"/>
      <c r="R675" s="29" t="str">
        <f t="shared" si="332"/>
        <v/>
      </c>
      <c r="S675" s="15" t="str">
        <f t="shared" si="333"/>
        <v/>
      </c>
      <c r="T675" s="15" t="str">
        <f t="shared" si="358"/>
        <v/>
      </c>
      <c r="U675" s="30" t="str">
        <f t="shared" si="359"/>
        <v/>
      </c>
      <c r="V675" s="28" t="str">
        <f t="shared" si="334"/>
        <v/>
      </c>
      <c r="W675" s="16" t="str">
        <f t="shared" si="335"/>
        <v/>
      </c>
      <c r="X675" s="16" t="str">
        <f t="shared" si="336"/>
        <v/>
      </c>
      <c r="Y675" s="16" t="str">
        <f t="shared" si="337"/>
        <v/>
      </c>
      <c r="Z675" s="28" t="str">
        <f t="shared" si="338"/>
        <v/>
      </c>
      <c r="AA675" s="16" t="str">
        <f t="shared" si="339"/>
        <v/>
      </c>
      <c r="AB675" s="16" t="str">
        <f t="shared" si="340"/>
        <v/>
      </c>
      <c r="AC675" s="16" t="str">
        <f>IF(Y675="Incluir Cotización",#REF!,"")</f>
        <v/>
      </c>
      <c r="AD675" s="66" t="str">
        <f t="shared" si="341"/>
        <v/>
      </c>
      <c r="AE675" s="42" t="str">
        <f t="shared" si="342"/>
        <v/>
      </c>
      <c r="AF675" s="42" t="str">
        <f t="shared" si="343"/>
        <v/>
      </c>
      <c r="AG675" s="42" t="str">
        <f t="shared" si="344"/>
        <v/>
      </c>
      <c r="AH675" s="42" t="str">
        <f t="shared" si="345"/>
        <v/>
      </c>
      <c r="AI675" s="42" t="str">
        <f t="shared" si="346"/>
        <v/>
      </c>
      <c r="AJ675" s="65">
        <f t="shared" si="347"/>
        <v>0</v>
      </c>
      <c r="AK675" s="74"/>
      <c r="AL675" s="41">
        <f t="shared" si="360"/>
        <v>0</v>
      </c>
      <c r="AM675" s="39">
        <f t="shared" si="361"/>
        <v>0</v>
      </c>
      <c r="AN675" s="40">
        <f t="shared" si="362"/>
        <v>0</v>
      </c>
      <c r="AO675" s="134">
        <f t="shared" si="363"/>
        <v>0</v>
      </c>
      <c r="AP675" s="17"/>
      <c r="AQ675" s="129"/>
      <c r="AR675" s="130">
        <f t="shared" si="348"/>
        <v>0</v>
      </c>
      <c r="AS675" s="134">
        <f t="shared" si="349"/>
        <v>0</v>
      </c>
      <c r="AT675" s="131">
        <f>+IF($I$7="SI",'INPUTS Y LISTAS'!$B$31,0)</f>
        <v>0</v>
      </c>
      <c r="AU675" s="132"/>
      <c r="AV675" s="130">
        <f t="shared" si="350"/>
        <v>0</v>
      </c>
      <c r="AW675" s="134">
        <f t="shared" si="351"/>
        <v>0</v>
      </c>
      <c r="AX675" s="131">
        <f>+IF($I$7="SI",'INPUTS Y LISTAS'!$B$32,0)</f>
        <v>0</v>
      </c>
      <c r="AY675" s="132"/>
      <c r="AZ675" s="130">
        <f t="shared" si="352"/>
        <v>0</v>
      </c>
      <c r="BA675" s="134">
        <f t="shared" si="353"/>
        <v>0</v>
      </c>
      <c r="BB675" s="131">
        <f>+IF($I$7="SI",'INPUTS Y LISTAS'!$B$33,0)</f>
        <v>0</v>
      </c>
      <c r="BC675" s="132"/>
      <c r="BD675" s="130">
        <f t="shared" si="354"/>
        <v>0</v>
      </c>
      <c r="BE675" s="134">
        <f t="shared" si="355"/>
        <v>0</v>
      </c>
      <c r="BF675" s="136">
        <f t="shared" si="356"/>
        <v>0</v>
      </c>
    </row>
    <row r="676" spans="3:58" ht="15.75" outlineLevel="2" x14ac:dyDescent="0.2">
      <c r="C676" s="14">
        <f t="shared" si="357"/>
        <v>662</v>
      </c>
      <c r="D676" s="73"/>
      <c r="E676" s="69"/>
      <c r="F676" s="70"/>
      <c r="G676" s="71"/>
      <c r="H676" s="71"/>
      <c r="I676" s="71"/>
      <c r="J676" s="71"/>
      <c r="K676" s="72"/>
      <c r="L676" s="86"/>
      <c r="M676" s="15" t="str">
        <f>IF(G676="","",IF(L676="SI",G676*(1+'INPUTS Y LISTAS'!$B$15),'Modelo Estadistico'!G676))</f>
        <v/>
      </c>
      <c r="N676" s="15" t="str">
        <f>IF(H676="","",IF(L676="SI",H676*(1+'INPUTS Y LISTAS'!$B$15),'Modelo Estadistico'!H676))</f>
        <v/>
      </c>
      <c r="O676" s="15" t="str">
        <f>IF(I676="","",IF(L676="SI",I676*(1+'INPUTS Y LISTAS'!$B$15),'Modelo Estadistico'!I676))</f>
        <v/>
      </c>
      <c r="P676" s="15" t="str">
        <f>IF(J676="","",IF(L676="SI",J676*(1+'INPUTS Y LISTAS'!$B$15),'Modelo Estadistico'!J676))</f>
        <v/>
      </c>
      <c r="Q676" s="72"/>
      <c r="R676" s="29" t="str">
        <f t="shared" si="332"/>
        <v/>
      </c>
      <c r="S676" s="15" t="str">
        <f t="shared" si="333"/>
        <v/>
      </c>
      <c r="T676" s="15" t="str">
        <f t="shared" si="358"/>
        <v/>
      </c>
      <c r="U676" s="30" t="str">
        <f t="shared" si="359"/>
        <v/>
      </c>
      <c r="V676" s="28" t="str">
        <f t="shared" si="334"/>
        <v/>
      </c>
      <c r="W676" s="16" t="str">
        <f t="shared" si="335"/>
        <v/>
      </c>
      <c r="X676" s="16" t="str">
        <f t="shared" si="336"/>
        <v/>
      </c>
      <c r="Y676" s="16" t="str">
        <f t="shared" si="337"/>
        <v/>
      </c>
      <c r="Z676" s="28" t="str">
        <f t="shared" si="338"/>
        <v/>
      </c>
      <c r="AA676" s="16" t="str">
        <f t="shared" si="339"/>
        <v/>
      </c>
      <c r="AB676" s="16" t="str">
        <f t="shared" si="340"/>
        <v/>
      </c>
      <c r="AC676" s="16" t="str">
        <f>IF(Y676="Incluir Cotización",#REF!,"")</f>
        <v/>
      </c>
      <c r="AD676" s="66" t="str">
        <f t="shared" si="341"/>
        <v/>
      </c>
      <c r="AE676" s="42" t="str">
        <f t="shared" si="342"/>
        <v/>
      </c>
      <c r="AF676" s="42" t="str">
        <f t="shared" si="343"/>
        <v/>
      </c>
      <c r="AG676" s="42" t="str">
        <f t="shared" si="344"/>
        <v/>
      </c>
      <c r="AH676" s="42" t="str">
        <f t="shared" si="345"/>
        <v/>
      </c>
      <c r="AI676" s="42" t="str">
        <f t="shared" si="346"/>
        <v/>
      </c>
      <c r="AJ676" s="65">
        <f t="shared" si="347"/>
        <v>0</v>
      </c>
      <c r="AK676" s="74"/>
      <c r="AL676" s="41">
        <f t="shared" si="360"/>
        <v>0</v>
      </c>
      <c r="AM676" s="39">
        <f t="shared" si="361"/>
        <v>0</v>
      </c>
      <c r="AN676" s="40">
        <f t="shared" si="362"/>
        <v>0</v>
      </c>
      <c r="AO676" s="134">
        <f t="shared" si="363"/>
        <v>0</v>
      </c>
      <c r="AP676" s="17"/>
      <c r="AQ676" s="129"/>
      <c r="AR676" s="130">
        <f t="shared" si="348"/>
        <v>0</v>
      </c>
      <c r="AS676" s="134">
        <f t="shared" si="349"/>
        <v>0</v>
      </c>
      <c r="AT676" s="131">
        <f>+IF($I$7="SI",'INPUTS Y LISTAS'!$B$31,0)</f>
        <v>0</v>
      </c>
      <c r="AU676" s="132"/>
      <c r="AV676" s="130">
        <f t="shared" si="350"/>
        <v>0</v>
      </c>
      <c r="AW676" s="134">
        <f t="shared" si="351"/>
        <v>0</v>
      </c>
      <c r="AX676" s="131">
        <f>+IF($I$7="SI",'INPUTS Y LISTAS'!$B$32,0)</f>
        <v>0</v>
      </c>
      <c r="AY676" s="132"/>
      <c r="AZ676" s="130">
        <f t="shared" si="352"/>
        <v>0</v>
      </c>
      <c r="BA676" s="134">
        <f t="shared" si="353"/>
        <v>0</v>
      </c>
      <c r="BB676" s="131">
        <f>+IF($I$7="SI",'INPUTS Y LISTAS'!$B$33,0)</f>
        <v>0</v>
      </c>
      <c r="BC676" s="132"/>
      <c r="BD676" s="130">
        <f t="shared" si="354"/>
        <v>0</v>
      </c>
      <c r="BE676" s="134">
        <f t="shared" si="355"/>
        <v>0</v>
      </c>
      <c r="BF676" s="136">
        <f t="shared" si="356"/>
        <v>0</v>
      </c>
    </row>
    <row r="677" spans="3:58" ht="15.75" outlineLevel="2" x14ac:dyDescent="0.2">
      <c r="C677" s="14">
        <f t="shared" si="357"/>
        <v>663</v>
      </c>
      <c r="D677" s="73"/>
      <c r="E677" s="69"/>
      <c r="F677" s="70"/>
      <c r="G677" s="71"/>
      <c r="H677" s="71"/>
      <c r="I677" s="71"/>
      <c r="J677" s="71"/>
      <c r="K677" s="72"/>
      <c r="L677" s="86"/>
      <c r="M677" s="15" t="str">
        <f>IF(G677="","",IF(L677="SI",G677*(1+'INPUTS Y LISTAS'!$B$15),'Modelo Estadistico'!G677))</f>
        <v/>
      </c>
      <c r="N677" s="15" t="str">
        <f>IF(H677="","",IF(L677="SI",H677*(1+'INPUTS Y LISTAS'!$B$15),'Modelo Estadistico'!H677))</f>
        <v/>
      </c>
      <c r="O677" s="15" t="str">
        <f>IF(I677="","",IF(L677="SI",I677*(1+'INPUTS Y LISTAS'!$B$15),'Modelo Estadistico'!I677))</f>
        <v/>
      </c>
      <c r="P677" s="15" t="str">
        <f>IF(J677="","",IF(L677="SI",J677*(1+'INPUTS Y LISTAS'!$B$15),'Modelo Estadistico'!J677))</f>
        <v/>
      </c>
      <c r="Q677" s="72"/>
      <c r="R677" s="29" t="str">
        <f t="shared" si="332"/>
        <v/>
      </c>
      <c r="S677" s="15" t="str">
        <f t="shared" si="333"/>
        <v/>
      </c>
      <c r="T677" s="15" t="str">
        <f t="shared" si="358"/>
        <v/>
      </c>
      <c r="U677" s="30" t="str">
        <f t="shared" si="359"/>
        <v/>
      </c>
      <c r="V677" s="28" t="str">
        <f t="shared" si="334"/>
        <v/>
      </c>
      <c r="W677" s="16" t="str">
        <f t="shared" si="335"/>
        <v/>
      </c>
      <c r="X677" s="16" t="str">
        <f t="shared" si="336"/>
        <v/>
      </c>
      <c r="Y677" s="16" t="str">
        <f t="shared" si="337"/>
        <v/>
      </c>
      <c r="Z677" s="28" t="str">
        <f t="shared" si="338"/>
        <v/>
      </c>
      <c r="AA677" s="16" t="str">
        <f t="shared" si="339"/>
        <v/>
      </c>
      <c r="AB677" s="16" t="str">
        <f t="shared" si="340"/>
        <v/>
      </c>
      <c r="AC677" s="16" t="str">
        <f>IF(Y677="Incluir Cotización",#REF!,"")</f>
        <v/>
      </c>
      <c r="AD677" s="66" t="str">
        <f t="shared" si="341"/>
        <v/>
      </c>
      <c r="AE677" s="42" t="str">
        <f t="shared" si="342"/>
        <v/>
      </c>
      <c r="AF677" s="42" t="str">
        <f t="shared" si="343"/>
        <v/>
      </c>
      <c r="AG677" s="42" t="str">
        <f t="shared" si="344"/>
        <v/>
      </c>
      <c r="AH677" s="42" t="str">
        <f t="shared" si="345"/>
        <v/>
      </c>
      <c r="AI677" s="42" t="str">
        <f t="shared" si="346"/>
        <v/>
      </c>
      <c r="AJ677" s="65">
        <f t="shared" si="347"/>
        <v>0</v>
      </c>
      <c r="AK677" s="74"/>
      <c r="AL677" s="41">
        <f t="shared" si="360"/>
        <v>0</v>
      </c>
      <c r="AM677" s="39">
        <f t="shared" si="361"/>
        <v>0</v>
      </c>
      <c r="AN677" s="40">
        <f t="shared" si="362"/>
        <v>0</v>
      </c>
      <c r="AO677" s="134">
        <f t="shared" si="363"/>
        <v>0</v>
      </c>
      <c r="AP677" s="17"/>
      <c r="AQ677" s="129"/>
      <c r="AR677" s="130">
        <f t="shared" si="348"/>
        <v>0</v>
      </c>
      <c r="AS677" s="134">
        <f t="shared" si="349"/>
        <v>0</v>
      </c>
      <c r="AT677" s="131">
        <f>+IF($I$7="SI",'INPUTS Y LISTAS'!$B$31,0)</f>
        <v>0</v>
      </c>
      <c r="AU677" s="132"/>
      <c r="AV677" s="130">
        <f t="shared" si="350"/>
        <v>0</v>
      </c>
      <c r="AW677" s="134">
        <f t="shared" si="351"/>
        <v>0</v>
      </c>
      <c r="AX677" s="131">
        <f>+IF($I$7="SI",'INPUTS Y LISTAS'!$B$32,0)</f>
        <v>0</v>
      </c>
      <c r="AY677" s="132"/>
      <c r="AZ677" s="130">
        <f t="shared" si="352"/>
        <v>0</v>
      </c>
      <c r="BA677" s="134">
        <f t="shared" si="353"/>
        <v>0</v>
      </c>
      <c r="BB677" s="131">
        <f>+IF($I$7="SI",'INPUTS Y LISTAS'!$B$33,0)</f>
        <v>0</v>
      </c>
      <c r="BC677" s="132"/>
      <c r="BD677" s="130">
        <f t="shared" si="354"/>
        <v>0</v>
      </c>
      <c r="BE677" s="134">
        <f t="shared" si="355"/>
        <v>0</v>
      </c>
      <c r="BF677" s="136">
        <f t="shared" si="356"/>
        <v>0</v>
      </c>
    </row>
    <row r="678" spans="3:58" ht="15.75" outlineLevel="2" x14ac:dyDescent="0.2">
      <c r="C678" s="14">
        <f t="shared" si="357"/>
        <v>664</v>
      </c>
      <c r="D678" s="73"/>
      <c r="E678" s="69"/>
      <c r="F678" s="70"/>
      <c r="G678" s="71"/>
      <c r="H678" s="71"/>
      <c r="I678" s="71"/>
      <c r="J678" s="71"/>
      <c r="K678" s="72"/>
      <c r="L678" s="86"/>
      <c r="M678" s="15" t="str">
        <f>IF(G678="","",IF(L678="SI",G678*(1+'INPUTS Y LISTAS'!$B$15),'Modelo Estadistico'!G678))</f>
        <v/>
      </c>
      <c r="N678" s="15" t="str">
        <f>IF(H678="","",IF(L678="SI",H678*(1+'INPUTS Y LISTAS'!$B$15),'Modelo Estadistico'!H678))</f>
        <v/>
      </c>
      <c r="O678" s="15" t="str">
        <f>IF(I678="","",IF(L678="SI",I678*(1+'INPUTS Y LISTAS'!$B$15),'Modelo Estadistico'!I678))</f>
        <v/>
      </c>
      <c r="P678" s="15" t="str">
        <f>IF(J678="","",IF(L678="SI",J678*(1+'INPUTS Y LISTAS'!$B$15),'Modelo Estadistico'!J678))</f>
        <v/>
      </c>
      <c r="Q678" s="72"/>
      <c r="R678" s="29" t="str">
        <f t="shared" si="332"/>
        <v/>
      </c>
      <c r="S678" s="15" t="str">
        <f t="shared" si="333"/>
        <v/>
      </c>
      <c r="T678" s="15" t="str">
        <f t="shared" si="358"/>
        <v/>
      </c>
      <c r="U678" s="30" t="str">
        <f t="shared" si="359"/>
        <v/>
      </c>
      <c r="V678" s="28" t="str">
        <f t="shared" si="334"/>
        <v/>
      </c>
      <c r="W678" s="16" t="str">
        <f t="shared" si="335"/>
        <v/>
      </c>
      <c r="X678" s="16" t="str">
        <f t="shared" si="336"/>
        <v/>
      </c>
      <c r="Y678" s="16" t="str">
        <f t="shared" si="337"/>
        <v/>
      </c>
      <c r="Z678" s="28" t="str">
        <f t="shared" si="338"/>
        <v/>
      </c>
      <c r="AA678" s="16" t="str">
        <f t="shared" si="339"/>
        <v/>
      </c>
      <c r="AB678" s="16" t="str">
        <f t="shared" si="340"/>
        <v/>
      </c>
      <c r="AC678" s="16" t="str">
        <f>IF(Y678="Incluir Cotización",#REF!,"")</f>
        <v/>
      </c>
      <c r="AD678" s="66" t="str">
        <f t="shared" si="341"/>
        <v/>
      </c>
      <c r="AE678" s="42" t="str">
        <f t="shared" si="342"/>
        <v/>
      </c>
      <c r="AF678" s="42" t="str">
        <f t="shared" si="343"/>
        <v/>
      </c>
      <c r="AG678" s="42" t="str">
        <f t="shared" si="344"/>
        <v/>
      </c>
      <c r="AH678" s="42" t="str">
        <f t="shared" si="345"/>
        <v/>
      </c>
      <c r="AI678" s="42" t="str">
        <f t="shared" si="346"/>
        <v/>
      </c>
      <c r="AJ678" s="65">
        <f t="shared" si="347"/>
        <v>0</v>
      </c>
      <c r="AK678" s="74"/>
      <c r="AL678" s="41">
        <f t="shared" si="360"/>
        <v>0</v>
      </c>
      <c r="AM678" s="39">
        <f t="shared" si="361"/>
        <v>0</v>
      </c>
      <c r="AN678" s="40">
        <f t="shared" si="362"/>
        <v>0</v>
      </c>
      <c r="AO678" s="134">
        <f t="shared" si="363"/>
        <v>0</v>
      </c>
      <c r="AP678" s="17"/>
      <c r="AQ678" s="129"/>
      <c r="AR678" s="130">
        <f t="shared" si="348"/>
        <v>0</v>
      </c>
      <c r="AS678" s="134">
        <f t="shared" si="349"/>
        <v>0</v>
      </c>
      <c r="AT678" s="131">
        <f>+IF($I$7="SI",'INPUTS Y LISTAS'!$B$31,0)</f>
        <v>0</v>
      </c>
      <c r="AU678" s="132"/>
      <c r="AV678" s="130">
        <f t="shared" si="350"/>
        <v>0</v>
      </c>
      <c r="AW678" s="134">
        <f t="shared" si="351"/>
        <v>0</v>
      </c>
      <c r="AX678" s="131">
        <f>+IF($I$7="SI",'INPUTS Y LISTAS'!$B$32,0)</f>
        <v>0</v>
      </c>
      <c r="AY678" s="132"/>
      <c r="AZ678" s="130">
        <f t="shared" si="352"/>
        <v>0</v>
      </c>
      <c r="BA678" s="134">
        <f t="shared" si="353"/>
        <v>0</v>
      </c>
      <c r="BB678" s="131">
        <f>+IF($I$7="SI",'INPUTS Y LISTAS'!$B$33,0)</f>
        <v>0</v>
      </c>
      <c r="BC678" s="132"/>
      <c r="BD678" s="130">
        <f t="shared" si="354"/>
        <v>0</v>
      </c>
      <c r="BE678" s="134">
        <f t="shared" si="355"/>
        <v>0</v>
      </c>
      <c r="BF678" s="136">
        <f t="shared" si="356"/>
        <v>0</v>
      </c>
    </row>
    <row r="679" spans="3:58" ht="15.75" outlineLevel="2" x14ac:dyDescent="0.2">
      <c r="C679" s="14">
        <f t="shared" si="357"/>
        <v>665</v>
      </c>
      <c r="D679" s="73"/>
      <c r="E679" s="69"/>
      <c r="F679" s="70"/>
      <c r="G679" s="71"/>
      <c r="H679" s="71"/>
      <c r="I679" s="71"/>
      <c r="J679" s="71"/>
      <c r="K679" s="72"/>
      <c r="L679" s="86"/>
      <c r="M679" s="15" t="str">
        <f>IF(G679="","",IF(L679="SI",G679*(1+'INPUTS Y LISTAS'!$B$15),'Modelo Estadistico'!G679))</f>
        <v/>
      </c>
      <c r="N679" s="15" t="str">
        <f>IF(H679="","",IF(L679="SI",H679*(1+'INPUTS Y LISTAS'!$B$15),'Modelo Estadistico'!H679))</f>
        <v/>
      </c>
      <c r="O679" s="15" t="str">
        <f>IF(I679="","",IF(L679="SI",I679*(1+'INPUTS Y LISTAS'!$B$15),'Modelo Estadistico'!I679))</f>
        <v/>
      </c>
      <c r="P679" s="15" t="str">
        <f>IF(J679="","",IF(L679="SI",J679*(1+'INPUTS Y LISTAS'!$B$15),'Modelo Estadistico'!J679))</f>
        <v/>
      </c>
      <c r="Q679" s="72"/>
      <c r="R679" s="29" t="str">
        <f t="shared" si="332"/>
        <v/>
      </c>
      <c r="S679" s="15" t="str">
        <f t="shared" si="333"/>
        <v/>
      </c>
      <c r="T679" s="15" t="str">
        <f t="shared" si="358"/>
        <v/>
      </c>
      <c r="U679" s="30" t="str">
        <f t="shared" si="359"/>
        <v/>
      </c>
      <c r="V679" s="28" t="str">
        <f t="shared" si="334"/>
        <v/>
      </c>
      <c r="W679" s="16" t="str">
        <f t="shared" si="335"/>
        <v/>
      </c>
      <c r="X679" s="16" t="str">
        <f t="shared" si="336"/>
        <v/>
      </c>
      <c r="Y679" s="16" t="str">
        <f t="shared" si="337"/>
        <v/>
      </c>
      <c r="Z679" s="28" t="str">
        <f t="shared" si="338"/>
        <v/>
      </c>
      <c r="AA679" s="16" t="str">
        <f t="shared" si="339"/>
        <v/>
      </c>
      <c r="AB679" s="16" t="str">
        <f t="shared" si="340"/>
        <v/>
      </c>
      <c r="AC679" s="16" t="str">
        <f>IF(Y679="Incluir Cotización",#REF!,"")</f>
        <v/>
      </c>
      <c r="AD679" s="66" t="str">
        <f t="shared" si="341"/>
        <v/>
      </c>
      <c r="AE679" s="42" t="str">
        <f t="shared" si="342"/>
        <v/>
      </c>
      <c r="AF679" s="42" t="str">
        <f t="shared" si="343"/>
        <v/>
      </c>
      <c r="AG679" s="42" t="str">
        <f t="shared" si="344"/>
        <v/>
      </c>
      <c r="AH679" s="42" t="str">
        <f t="shared" si="345"/>
        <v/>
      </c>
      <c r="AI679" s="42" t="str">
        <f t="shared" si="346"/>
        <v/>
      </c>
      <c r="AJ679" s="65">
        <f t="shared" si="347"/>
        <v>0</v>
      </c>
      <c r="AK679" s="74"/>
      <c r="AL679" s="41">
        <f t="shared" si="360"/>
        <v>0</v>
      </c>
      <c r="AM679" s="39">
        <f t="shared" si="361"/>
        <v>0</v>
      </c>
      <c r="AN679" s="40">
        <f t="shared" si="362"/>
        <v>0</v>
      </c>
      <c r="AO679" s="134">
        <f t="shared" si="363"/>
        <v>0</v>
      </c>
      <c r="AP679" s="17"/>
      <c r="AQ679" s="129"/>
      <c r="AR679" s="130">
        <f t="shared" si="348"/>
        <v>0</v>
      </c>
      <c r="AS679" s="134">
        <f t="shared" si="349"/>
        <v>0</v>
      </c>
      <c r="AT679" s="131">
        <f>+IF($I$7="SI",'INPUTS Y LISTAS'!$B$31,0)</f>
        <v>0</v>
      </c>
      <c r="AU679" s="132"/>
      <c r="AV679" s="130">
        <f t="shared" si="350"/>
        <v>0</v>
      </c>
      <c r="AW679" s="134">
        <f t="shared" si="351"/>
        <v>0</v>
      </c>
      <c r="AX679" s="131">
        <f>+IF($I$7="SI",'INPUTS Y LISTAS'!$B$32,0)</f>
        <v>0</v>
      </c>
      <c r="AY679" s="132"/>
      <c r="AZ679" s="130">
        <f t="shared" si="352"/>
        <v>0</v>
      </c>
      <c r="BA679" s="134">
        <f t="shared" si="353"/>
        <v>0</v>
      </c>
      <c r="BB679" s="131">
        <f>+IF($I$7="SI",'INPUTS Y LISTAS'!$B$33,0)</f>
        <v>0</v>
      </c>
      <c r="BC679" s="132"/>
      <c r="BD679" s="130">
        <f t="shared" si="354"/>
        <v>0</v>
      </c>
      <c r="BE679" s="134">
        <f t="shared" si="355"/>
        <v>0</v>
      </c>
      <c r="BF679" s="136">
        <f t="shared" si="356"/>
        <v>0</v>
      </c>
    </row>
    <row r="680" spans="3:58" ht="15.75" outlineLevel="2" x14ac:dyDescent="0.2">
      <c r="C680" s="14">
        <f t="shared" si="357"/>
        <v>666</v>
      </c>
      <c r="D680" s="73"/>
      <c r="E680" s="69"/>
      <c r="F680" s="70"/>
      <c r="G680" s="71"/>
      <c r="H680" s="71"/>
      <c r="I680" s="71"/>
      <c r="J680" s="71"/>
      <c r="K680" s="72"/>
      <c r="L680" s="86"/>
      <c r="M680" s="15" t="str">
        <f>IF(G680="","",IF(L680="SI",G680*(1+'INPUTS Y LISTAS'!$B$15),'Modelo Estadistico'!G680))</f>
        <v/>
      </c>
      <c r="N680" s="15" t="str">
        <f>IF(H680="","",IF(L680="SI",H680*(1+'INPUTS Y LISTAS'!$B$15),'Modelo Estadistico'!H680))</f>
        <v/>
      </c>
      <c r="O680" s="15" t="str">
        <f>IF(I680="","",IF(L680="SI",I680*(1+'INPUTS Y LISTAS'!$B$15),'Modelo Estadistico'!I680))</f>
        <v/>
      </c>
      <c r="P680" s="15" t="str">
        <f>IF(J680="","",IF(L680="SI",J680*(1+'INPUTS Y LISTAS'!$B$15),'Modelo Estadistico'!J680))</f>
        <v/>
      </c>
      <c r="Q680" s="72"/>
      <c r="R680" s="29" t="str">
        <f t="shared" si="332"/>
        <v/>
      </c>
      <c r="S680" s="15" t="str">
        <f t="shared" si="333"/>
        <v/>
      </c>
      <c r="T680" s="15" t="str">
        <f t="shared" si="358"/>
        <v/>
      </c>
      <c r="U680" s="30" t="str">
        <f t="shared" si="359"/>
        <v/>
      </c>
      <c r="V680" s="28" t="str">
        <f t="shared" si="334"/>
        <v/>
      </c>
      <c r="W680" s="16" t="str">
        <f t="shared" si="335"/>
        <v/>
      </c>
      <c r="X680" s="16" t="str">
        <f t="shared" si="336"/>
        <v/>
      </c>
      <c r="Y680" s="16" t="str">
        <f t="shared" si="337"/>
        <v/>
      </c>
      <c r="Z680" s="28" t="str">
        <f t="shared" si="338"/>
        <v/>
      </c>
      <c r="AA680" s="16" t="str">
        <f t="shared" si="339"/>
        <v/>
      </c>
      <c r="AB680" s="16" t="str">
        <f t="shared" si="340"/>
        <v/>
      </c>
      <c r="AC680" s="16" t="str">
        <f>IF(Y680="Incluir Cotización",#REF!,"")</f>
        <v/>
      </c>
      <c r="AD680" s="66" t="str">
        <f t="shared" si="341"/>
        <v/>
      </c>
      <c r="AE680" s="42" t="str">
        <f t="shared" si="342"/>
        <v/>
      </c>
      <c r="AF680" s="42" t="str">
        <f t="shared" si="343"/>
        <v/>
      </c>
      <c r="AG680" s="42" t="str">
        <f t="shared" si="344"/>
        <v/>
      </c>
      <c r="AH680" s="42" t="str">
        <f t="shared" si="345"/>
        <v/>
      </c>
      <c r="AI680" s="42" t="str">
        <f t="shared" si="346"/>
        <v/>
      </c>
      <c r="AJ680" s="65">
        <f t="shared" si="347"/>
        <v>0</v>
      </c>
      <c r="AK680" s="74"/>
      <c r="AL680" s="41">
        <f t="shared" si="360"/>
        <v>0</v>
      </c>
      <c r="AM680" s="39">
        <f t="shared" si="361"/>
        <v>0</v>
      </c>
      <c r="AN680" s="40">
        <f t="shared" si="362"/>
        <v>0</v>
      </c>
      <c r="AO680" s="134">
        <f t="shared" si="363"/>
        <v>0</v>
      </c>
      <c r="AP680" s="17"/>
      <c r="AQ680" s="129"/>
      <c r="AR680" s="130">
        <f t="shared" si="348"/>
        <v>0</v>
      </c>
      <c r="AS680" s="134">
        <f t="shared" si="349"/>
        <v>0</v>
      </c>
      <c r="AT680" s="131">
        <f>+IF($I$7="SI",'INPUTS Y LISTAS'!$B$31,0)</f>
        <v>0</v>
      </c>
      <c r="AU680" s="132"/>
      <c r="AV680" s="130">
        <f t="shared" si="350"/>
        <v>0</v>
      </c>
      <c r="AW680" s="134">
        <f t="shared" si="351"/>
        <v>0</v>
      </c>
      <c r="AX680" s="131">
        <f>+IF($I$7="SI",'INPUTS Y LISTAS'!$B$32,0)</f>
        <v>0</v>
      </c>
      <c r="AY680" s="132"/>
      <c r="AZ680" s="130">
        <f t="shared" si="352"/>
        <v>0</v>
      </c>
      <c r="BA680" s="134">
        <f t="shared" si="353"/>
        <v>0</v>
      </c>
      <c r="BB680" s="131">
        <f>+IF($I$7="SI",'INPUTS Y LISTAS'!$B$33,0)</f>
        <v>0</v>
      </c>
      <c r="BC680" s="132"/>
      <c r="BD680" s="130">
        <f t="shared" si="354"/>
        <v>0</v>
      </c>
      <c r="BE680" s="134">
        <f t="shared" si="355"/>
        <v>0</v>
      </c>
      <c r="BF680" s="136">
        <f t="shared" si="356"/>
        <v>0</v>
      </c>
    </row>
    <row r="681" spans="3:58" ht="15.75" outlineLevel="2" x14ac:dyDescent="0.2">
      <c r="C681" s="14">
        <f t="shared" si="357"/>
        <v>667</v>
      </c>
      <c r="D681" s="73"/>
      <c r="E681" s="69"/>
      <c r="F681" s="70"/>
      <c r="G681" s="71"/>
      <c r="H681" s="71"/>
      <c r="I681" s="71"/>
      <c r="J681" s="71"/>
      <c r="K681" s="72"/>
      <c r="L681" s="86"/>
      <c r="M681" s="15" t="str">
        <f>IF(G681="","",IF(L681="SI",G681*(1+'INPUTS Y LISTAS'!$B$15),'Modelo Estadistico'!G681))</f>
        <v/>
      </c>
      <c r="N681" s="15" t="str">
        <f>IF(H681="","",IF(L681="SI",H681*(1+'INPUTS Y LISTAS'!$B$15),'Modelo Estadistico'!H681))</f>
        <v/>
      </c>
      <c r="O681" s="15" t="str">
        <f>IF(I681="","",IF(L681="SI",I681*(1+'INPUTS Y LISTAS'!$B$15),'Modelo Estadistico'!I681))</f>
        <v/>
      </c>
      <c r="P681" s="15" t="str">
        <f>IF(J681="","",IF(L681="SI",J681*(1+'INPUTS Y LISTAS'!$B$15),'Modelo Estadistico'!J681))</f>
        <v/>
      </c>
      <c r="Q681" s="72"/>
      <c r="R681" s="29" t="str">
        <f t="shared" si="332"/>
        <v/>
      </c>
      <c r="S681" s="15" t="str">
        <f t="shared" si="333"/>
        <v/>
      </c>
      <c r="T681" s="15" t="str">
        <f t="shared" si="358"/>
        <v/>
      </c>
      <c r="U681" s="30" t="str">
        <f t="shared" si="359"/>
        <v/>
      </c>
      <c r="V681" s="28" t="str">
        <f t="shared" si="334"/>
        <v/>
      </c>
      <c r="W681" s="16" t="str">
        <f t="shared" si="335"/>
        <v/>
      </c>
      <c r="X681" s="16" t="str">
        <f t="shared" si="336"/>
        <v/>
      </c>
      <c r="Y681" s="16" t="str">
        <f t="shared" si="337"/>
        <v/>
      </c>
      <c r="Z681" s="28" t="str">
        <f t="shared" si="338"/>
        <v/>
      </c>
      <c r="AA681" s="16" t="str">
        <f t="shared" si="339"/>
        <v/>
      </c>
      <c r="AB681" s="16" t="str">
        <f t="shared" si="340"/>
        <v/>
      </c>
      <c r="AC681" s="16" t="str">
        <f>IF(Y681="Incluir Cotización",#REF!,"")</f>
        <v/>
      </c>
      <c r="AD681" s="66" t="str">
        <f t="shared" si="341"/>
        <v/>
      </c>
      <c r="AE681" s="42" t="str">
        <f t="shared" si="342"/>
        <v/>
      </c>
      <c r="AF681" s="42" t="str">
        <f t="shared" si="343"/>
        <v/>
      </c>
      <c r="AG681" s="42" t="str">
        <f t="shared" si="344"/>
        <v/>
      </c>
      <c r="AH681" s="42" t="str">
        <f t="shared" si="345"/>
        <v/>
      </c>
      <c r="AI681" s="42" t="str">
        <f t="shared" si="346"/>
        <v/>
      </c>
      <c r="AJ681" s="65">
        <f t="shared" si="347"/>
        <v>0</v>
      </c>
      <c r="AK681" s="74"/>
      <c r="AL681" s="41">
        <f t="shared" si="360"/>
        <v>0</v>
      </c>
      <c r="AM681" s="39">
        <f t="shared" si="361"/>
        <v>0</v>
      </c>
      <c r="AN681" s="40">
        <f t="shared" si="362"/>
        <v>0</v>
      </c>
      <c r="AO681" s="134">
        <f t="shared" si="363"/>
        <v>0</v>
      </c>
      <c r="AP681" s="17"/>
      <c r="AQ681" s="129"/>
      <c r="AR681" s="130">
        <f t="shared" si="348"/>
        <v>0</v>
      </c>
      <c r="AS681" s="134">
        <f t="shared" si="349"/>
        <v>0</v>
      </c>
      <c r="AT681" s="131">
        <f>+IF($I$7="SI",'INPUTS Y LISTAS'!$B$31,0)</f>
        <v>0</v>
      </c>
      <c r="AU681" s="132"/>
      <c r="AV681" s="130">
        <f t="shared" si="350"/>
        <v>0</v>
      </c>
      <c r="AW681" s="134">
        <f t="shared" si="351"/>
        <v>0</v>
      </c>
      <c r="AX681" s="131">
        <f>+IF($I$7="SI",'INPUTS Y LISTAS'!$B$32,0)</f>
        <v>0</v>
      </c>
      <c r="AY681" s="132"/>
      <c r="AZ681" s="130">
        <f t="shared" si="352"/>
        <v>0</v>
      </c>
      <c r="BA681" s="134">
        <f t="shared" si="353"/>
        <v>0</v>
      </c>
      <c r="BB681" s="131">
        <f>+IF($I$7="SI",'INPUTS Y LISTAS'!$B$33,0)</f>
        <v>0</v>
      </c>
      <c r="BC681" s="132"/>
      <c r="BD681" s="130">
        <f t="shared" si="354"/>
        <v>0</v>
      </c>
      <c r="BE681" s="134">
        <f t="shared" si="355"/>
        <v>0</v>
      </c>
      <c r="BF681" s="136">
        <f t="shared" si="356"/>
        <v>0</v>
      </c>
    </row>
    <row r="682" spans="3:58" ht="15.75" outlineLevel="2" x14ac:dyDescent="0.2">
      <c r="C682" s="14">
        <f t="shared" si="357"/>
        <v>668</v>
      </c>
      <c r="D682" s="73"/>
      <c r="E682" s="69"/>
      <c r="F682" s="70"/>
      <c r="G682" s="71"/>
      <c r="H682" s="71"/>
      <c r="I682" s="71"/>
      <c r="J682" s="71"/>
      <c r="K682" s="72"/>
      <c r="L682" s="86"/>
      <c r="M682" s="15" t="str">
        <f>IF(G682="","",IF(L682="SI",G682*(1+'INPUTS Y LISTAS'!$B$15),'Modelo Estadistico'!G682))</f>
        <v/>
      </c>
      <c r="N682" s="15" t="str">
        <f>IF(H682="","",IF(L682="SI",H682*(1+'INPUTS Y LISTAS'!$B$15),'Modelo Estadistico'!H682))</f>
        <v/>
      </c>
      <c r="O682" s="15" t="str">
        <f>IF(I682="","",IF(L682="SI",I682*(1+'INPUTS Y LISTAS'!$B$15),'Modelo Estadistico'!I682))</f>
        <v/>
      </c>
      <c r="P682" s="15" t="str">
        <f>IF(J682="","",IF(L682="SI",J682*(1+'INPUTS Y LISTAS'!$B$15),'Modelo Estadistico'!J682))</f>
        <v/>
      </c>
      <c r="Q682" s="72"/>
      <c r="R682" s="29" t="str">
        <f t="shared" si="332"/>
        <v/>
      </c>
      <c r="S682" s="15" t="str">
        <f t="shared" si="333"/>
        <v/>
      </c>
      <c r="T682" s="15" t="str">
        <f t="shared" si="358"/>
        <v/>
      </c>
      <c r="U682" s="30" t="str">
        <f t="shared" si="359"/>
        <v/>
      </c>
      <c r="V682" s="28" t="str">
        <f t="shared" si="334"/>
        <v/>
      </c>
      <c r="W682" s="16" t="str">
        <f t="shared" si="335"/>
        <v/>
      </c>
      <c r="X682" s="16" t="str">
        <f t="shared" si="336"/>
        <v/>
      </c>
      <c r="Y682" s="16" t="str">
        <f t="shared" si="337"/>
        <v/>
      </c>
      <c r="Z682" s="28" t="str">
        <f t="shared" si="338"/>
        <v/>
      </c>
      <c r="AA682" s="16" t="str">
        <f t="shared" si="339"/>
        <v/>
      </c>
      <c r="AB682" s="16" t="str">
        <f t="shared" si="340"/>
        <v/>
      </c>
      <c r="AC682" s="16" t="str">
        <f>IF(Y682="Incluir Cotización",#REF!,"")</f>
        <v/>
      </c>
      <c r="AD682" s="66" t="str">
        <f t="shared" si="341"/>
        <v/>
      </c>
      <c r="AE682" s="42" t="str">
        <f t="shared" si="342"/>
        <v/>
      </c>
      <c r="AF682" s="42" t="str">
        <f t="shared" si="343"/>
        <v/>
      </c>
      <c r="AG682" s="42" t="str">
        <f t="shared" si="344"/>
        <v/>
      </c>
      <c r="AH682" s="42" t="str">
        <f t="shared" si="345"/>
        <v/>
      </c>
      <c r="AI682" s="42" t="str">
        <f t="shared" si="346"/>
        <v/>
      </c>
      <c r="AJ682" s="65">
        <f t="shared" si="347"/>
        <v>0</v>
      </c>
      <c r="AK682" s="74"/>
      <c r="AL682" s="41">
        <f t="shared" si="360"/>
        <v>0</v>
      </c>
      <c r="AM682" s="39">
        <f t="shared" si="361"/>
        <v>0</v>
      </c>
      <c r="AN682" s="40">
        <f t="shared" si="362"/>
        <v>0</v>
      </c>
      <c r="AO682" s="134">
        <f t="shared" si="363"/>
        <v>0</v>
      </c>
      <c r="AP682" s="17"/>
      <c r="AQ682" s="129"/>
      <c r="AR682" s="130">
        <f t="shared" si="348"/>
        <v>0</v>
      </c>
      <c r="AS682" s="134">
        <f t="shared" si="349"/>
        <v>0</v>
      </c>
      <c r="AT682" s="131">
        <f>+IF($I$7="SI",'INPUTS Y LISTAS'!$B$31,0)</f>
        <v>0</v>
      </c>
      <c r="AU682" s="132"/>
      <c r="AV682" s="130">
        <f t="shared" si="350"/>
        <v>0</v>
      </c>
      <c r="AW682" s="134">
        <f t="shared" si="351"/>
        <v>0</v>
      </c>
      <c r="AX682" s="131">
        <f>+IF($I$7="SI",'INPUTS Y LISTAS'!$B$32,0)</f>
        <v>0</v>
      </c>
      <c r="AY682" s="132"/>
      <c r="AZ682" s="130">
        <f t="shared" si="352"/>
        <v>0</v>
      </c>
      <c r="BA682" s="134">
        <f t="shared" si="353"/>
        <v>0</v>
      </c>
      <c r="BB682" s="131">
        <f>+IF($I$7="SI",'INPUTS Y LISTAS'!$B$33,0)</f>
        <v>0</v>
      </c>
      <c r="BC682" s="132"/>
      <c r="BD682" s="130">
        <f t="shared" si="354"/>
        <v>0</v>
      </c>
      <c r="BE682" s="134">
        <f t="shared" si="355"/>
        <v>0</v>
      </c>
      <c r="BF682" s="136">
        <f t="shared" si="356"/>
        <v>0</v>
      </c>
    </row>
    <row r="683" spans="3:58" ht="15.75" outlineLevel="2" x14ac:dyDescent="0.2">
      <c r="C683" s="14">
        <f t="shared" si="357"/>
        <v>669</v>
      </c>
      <c r="D683" s="73"/>
      <c r="E683" s="69"/>
      <c r="F683" s="70"/>
      <c r="G683" s="71"/>
      <c r="H683" s="71"/>
      <c r="I683" s="71"/>
      <c r="J683" s="71"/>
      <c r="K683" s="72"/>
      <c r="L683" s="86"/>
      <c r="M683" s="15" t="str">
        <f>IF(G683="","",IF(L683="SI",G683*(1+'INPUTS Y LISTAS'!$B$15),'Modelo Estadistico'!G683))</f>
        <v/>
      </c>
      <c r="N683" s="15" t="str">
        <f>IF(H683="","",IF(L683="SI",H683*(1+'INPUTS Y LISTAS'!$B$15),'Modelo Estadistico'!H683))</f>
        <v/>
      </c>
      <c r="O683" s="15" t="str">
        <f>IF(I683="","",IF(L683="SI",I683*(1+'INPUTS Y LISTAS'!$B$15),'Modelo Estadistico'!I683))</f>
        <v/>
      </c>
      <c r="P683" s="15" t="str">
        <f>IF(J683="","",IF(L683="SI",J683*(1+'INPUTS Y LISTAS'!$B$15),'Modelo Estadistico'!J683))</f>
        <v/>
      </c>
      <c r="Q683" s="72"/>
      <c r="R683" s="29" t="str">
        <f t="shared" si="332"/>
        <v/>
      </c>
      <c r="S683" s="15" t="str">
        <f t="shared" si="333"/>
        <v/>
      </c>
      <c r="T683" s="15" t="str">
        <f t="shared" si="358"/>
        <v/>
      </c>
      <c r="U683" s="30" t="str">
        <f t="shared" si="359"/>
        <v/>
      </c>
      <c r="V683" s="28" t="str">
        <f t="shared" si="334"/>
        <v/>
      </c>
      <c r="W683" s="16" t="str">
        <f t="shared" si="335"/>
        <v/>
      </c>
      <c r="X683" s="16" t="str">
        <f t="shared" si="336"/>
        <v/>
      </c>
      <c r="Y683" s="16" t="str">
        <f t="shared" si="337"/>
        <v/>
      </c>
      <c r="Z683" s="28" t="str">
        <f t="shared" si="338"/>
        <v/>
      </c>
      <c r="AA683" s="16" t="str">
        <f t="shared" si="339"/>
        <v/>
      </c>
      <c r="AB683" s="16" t="str">
        <f t="shared" si="340"/>
        <v/>
      </c>
      <c r="AC683" s="16" t="str">
        <f>IF(Y683="Incluir Cotización",#REF!,"")</f>
        <v/>
      </c>
      <c r="AD683" s="66" t="str">
        <f t="shared" si="341"/>
        <v/>
      </c>
      <c r="AE683" s="42" t="str">
        <f t="shared" si="342"/>
        <v/>
      </c>
      <c r="AF683" s="42" t="str">
        <f t="shared" si="343"/>
        <v/>
      </c>
      <c r="AG683" s="42" t="str">
        <f t="shared" si="344"/>
        <v/>
      </c>
      <c r="AH683" s="42" t="str">
        <f t="shared" si="345"/>
        <v/>
      </c>
      <c r="AI683" s="42" t="str">
        <f t="shared" si="346"/>
        <v/>
      </c>
      <c r="AJ683" s="65">
        <f t="shared" si="347"/>
        <v>0</v>
      </c>
      <c r="AK683" s="74"/>
      <c r="AL683" s="41">
        <f t="shared" si="360"/>
        <v>0</v>
      </c>
      <c r="AM683" s="39">
        <f t="shared" si="361"/>
        <v>0</v>
      </c>
      <c r="AN683" s="40">
        <f t="shared" si="362"/>
        <v>0</v>
      </c>
      <c r="AO683" s="134">
        <f t="shared" si="363"/>
        <v>0</v>
      </c>
      <c r="AP683" s="17"/>
      <c r="AQ683" s="129"/>
      <c r="AR683" s="130">
        <f t="shared" si="348"/>
        <v>0</v>
      </c>
      <c r="AS683" s="134">
        <f t="shared" si="349"/>
        <v>0</v>
      </c>
      <c r="AT683" s="131">
        <f>+IF($I$7="SI",'INPUTS Y LISTAS'!$B$31,0)</f>
        <v>0</v>
      </c>
      <c r="AU683" s="132"/>
      <c r="AV683" s="130">
        <f t="shared" si="350"/>
        <v>0</v>
      </c>
      <c r="AW683" s="134">
        <f t="shared" si="351"/>
        <v>0</v>
      </c>
      <c r="AX683" s="131">
        <f>+IF($I$7="SI",'INPUTS Y LISTAS'!$B$32,0)</f>
        <v>0</v>
      </c>
      <c r="AY683" s="132"/>
      <c r="AZ683" s="130">
        <f t="shared" si="352"/>
        <v>0</v>
      </c>
      <c r="BA683" s="134">
        <f t="shared" si="353"/>
        <v>0</v>
      </c>
      <c r="BB683" s="131">
        <f>+IF($I$7="SI",'INPUTS Y LISTAS'!$B$33,0)</f>
        <v>0</v>
      </c>
      <c r="BC683" s="132"/>
      <c r="BD683" s="130">
        <f t="shared" si="354"/>
        <v>0</v>
      </c>
      <c r="BE683" s="134">
        <f t="shared" si="355"/>
        <v>0</v>
      </c>
      <c r="BF683" s="136">
        <f t="shared" si="356"/>
        <v>0</v>
      </c>
    </row>
    <row r="684" spans="3:58" ht="15.75" outlineLevel="2" x14ac:dyDescent="0.2">
      <c r="C684" s="14">
        <f t="shared" si="357"/>
        <v>670</v>
      </c>
      <c r="D684" s="73"/>
      <c r="E684" s="69"/>
      <c r="F684" s="70"/>
      <c r="G684" s="71"/>
      <c r="H684" s="71"/>
      <c r="I684" s="71"/>
      <c r="J684" s="71"/>
      <c r="K684" s="72"/>
      <c r="L684" s="86"/>
      <c r="M684" s="15" t="str">
        <f>IF(G684="","",IF(L684="SI",G684*(1+'INPUTS Y LISTAS'!$B$15),'Modelo Estadistico'!G684))</f>
        <v/>
      </c>
      <c r="N684" s="15" t="str">
        <f>IF(H684="","",IF(L684="SI",H684*(1+'INPUTS Y LISTAS'!$B$15),'Modelo Estadistico'!H684))</f>
        <v/>
      </c>
      <c r="O684" s="15" t="str">
        <f>IF(I684="","",IF(L684="SI",I684*(1+'INPUTS Y LISTAS'!$B$15),'Modelo Estadistico'!I684))</f>
        <v/>
      </c>
      <c r="P684" s="15" t="str">
        <f>IF(J684="","",IF(L684="SI",J684*(1+'INPUTS Y LISTAS'!$B$15),'Modelo Estadistico'!J684))</f>
        <v/>
      </c>
      <c r="Q684" s="72"/>
      <c r="R684" s="29" t="str">
        <f t="shared" si="332"/>
        <v/>
      </c>
      <c r="S684" s="15" t="str">
        <f t="shared" si="333"/>
        <v/>
      </c>
      <c r="T684" s="15" t="str">
        <f t="shared" si="358"/>
        <v/>
      </c>
      <c r="U684" s="30" t="str">
        <f t="shared" si="359"/>
        <v/>
      </c>
      <c r="V684" s="28" t="str">
        <f t="shared" si="334"/>
        <v/>
      </c>
      <c r="W684" s="16" t="str">
        <f t="shared" si="335"/>
        <v/>
      </c>
      <c r="X684" s="16" t="str">
        <f t="shared" si="336"/>
        <v/>
      </c>
      <c r="Y684" s="16" t="str">
        <f t="shared" si="337"/>
        <v/>
      </c>
      <c r="Z684" s="28" t="str">
        <f t="shared" si="338"/>
        <v/>
      </c>
      <c r="AA684" s="16" t="str">
        <f t="shared" si="339"/>
        <v/>
      </c>
      <c r="AB684" s="16" t="str">
        <f t="shared" si="340"/>
        <v/>
      </c>
      <c r="AC684" s="16" t="str">
        <f>IF(Y684="Incluir Cotización",#REF!,"")</f>
        <v/>
      </c>
      <c r="AD684" s="66" t="str">
        <f t="shared" si="341"/>
        <v/>
      </c>
      <c r="AE684" s="42" t="str">
        <f t="shared" si="342"/>
        <v/>
      </c>
      <c r="AF684" s="42" t="str">
        <f t="shared" si="343"/>
        <v/>
      </c>
      <c r="AG684" s="42" t="str">
        <f t="shared" si="344"/>
        <v/>
      </c>
      <c r="AH684" s="42" t="str">
        <f t="shared" si="345"/>
        <v/>
      </c>
      <c r="AI684" s="42" t="str">
        <f t="shared" si="346"/>
        <v/>
      </c>
      <c r="AJ684" s="65">
        <f t="shared" si="347"/>
        <v>0</v>
      </c>
      <c r="AK684" s="74"/>
      <c r="AL684" s="41">
        <f t="shared" si="360"/>
        <v>0</v>
      </c>
      <c r="AM684" s="39">
        <f t="shared" si="361"/>
        <v>0</v>
      </c>
      <c r="AN684" s="40">
        <f t="shared" si="362"/>
        <v>0</v>
      </c>
      <c r="AO684" s="134">
        <f t="shared" si="363"/>
        <v>0</v>
      </c>
      <c r="AP684" s="17"/>
      <c r="AQ684" s="129"/>
      <c r="AR684" s="130">
        <f t="shared" si="348"/>
        <v>0</v>
      </c>
      <c r="AS684" s="134">
        <f t="shared" si="349"/>
        <v>0</v>
      </c>
      <c r="AT684" s="131">
        <f>+IF($I$7="SI",'INPUTS Y LISTAS'!$B$31,0)</f>
        <v>0</v>
      </c>
      <c r="AU684" s="132"/>
      <c r="AV684" s="130">
        <f t="shared" si="350"/>
        <v>0</v>
      </c>
      <c r="AW684" s="134">
        <f t="shared" si="351"/>
        <v>0</v>
      </c>
      <c r="AX684" s="131">
        <f>+IF($I$7="SI",'INPUTS Y LISTAS'!$B$32,0)</f>
        <v>0</v>
      </c>
      <c r="AY684" s="132"/>
      <c r="AZ684" s="130">
        <f t="shared" si="352"/>
        <v>0</v>
      </c>
      <c r="BA684" s="134">
        <f t="shared" si="353"/>
        <v>0</v>
      </c>
      <c r="BB684" s="131">
        <f>+IF($I$7="SI",'INPUTS Y LISTAS'!$B$33,0)</f>
        <v>0</v>
      </c>
      <c r="BC684" s="132"/>
      <c r="BD684" s="130">
        <f t="shared" si="354"/>
        <v>0</v>
      </c>
      <c r="BE684" s="134">
        <f t="shared" si="355"/>
        <v>0</v>
      </c>
      <c r="BF684" s="136">
        <f t="shared" si="356"/>
        <v>0</v>
      </c>
    </row>
    <row r="685" spans="3:58" ht="15.75" outlineLevel="2" x14ac:dyDescent="0.2">
      <c r="C685" s="14">
        <f t="shared" si="357"/>
        <v>671</v>
      </c>
      <c r="D685" s="73"/>
      <c r="E685" s="69"/>
      <c r="F685" s="70"/>
      <c r="G685" s="71"/>
      <c r="H685" s="71"/>
      <c r="I685" s="71"/>
      <c r="J685" s="71"/>
      <c r="K685" s="72"/>
      <c r="L685" s="86"/>
      <c r="M685" s="15" t="str">
        <f>IF(G685="","",IF(L685="SI",G685*(1+'INPUTS Y LISTAS'!$B$15),'Modelo Estadistico'!G685))</f>
        <v/>
      </c>
      <c r="N685" s="15" t="str">
        <f>IF(H685="","",IF(L685="SI",H685*(1+'INPUTS Y LISTAS'!$B$15),'Modelo Estadistico'!H685))</f>
        <v/>
      </c>
      <c r="O685" s="15" t="str">
        <f>IF(I685="","",IF(L685="SI",I685*(1+'INPUTS Y LISTAS'!$B$15),'Modelo Estadistico'!I685))</f>
        <v/>
      </c>
      <c r="P685" s="15" t="str">
        <f>IF(J685="","",IF(L685="SI",J685*(1+'INPUTS Y LISTAS'!$B$15),'Modelo Estadistico'!J685))</f>
        <v/>
      </c>
      <c r="Q685" s="72"/>
      <c r="R685" s="29" t="str">
        <f t="shared" si="332"/>
        <v/>
      </c>
      <c r="S685" s="15" t="str">
        <f t="shared" si="333"/>
        <v/>
      </c>
      <c r="T685" s="15" t="str">
        <f t="shared" si="358"/>
        <v/>
      </c>
      <c r="U685" s="30" t="str">
        <f t="shared" si="359"/>
        <v/>
      </c>
      <c r="V685" s="28" t="str">
        <f t="shared" si="334"/>
        <v/>
      </c>
      <c r="W685" s="16" t="str">
        <f t="shared" si="335"/>
        <v/>
      </c>
      <c r="X685" s="16" t="str">
        <f t="shared" si="336"/>
        <v/>
      </c>
      <c r="Y685" s="16" t="str">
        <f t="shared" si="337"/>
        <v/>
      </c>
      <c r="Z685" s="28" t="str">
        <f t="shared" si="338"/>
        <v/>
      </c>
      <c r="AA685" s="16" t="str">
        <f t="shared" si="339"/>
        <v/>
      </c>
      <c r="AB685" s="16" t="str">
        <f t="shared" si="340"/>
        <v/>
      </c>
      <c r="AC685" s="16" t="str">
        <f>IF(Y685="Incluir Cotización",#REF!,"")</f>
        <v/>
      </c>
      <c r="AD685" s="66" t="str">
        <f t="shared" si="341"/>
        <v/>
      </c>
      <c r="AE685" s="42" t="str">
        <f t="shared" si="342"/>
        <v/>
      </c>
      <c r="AF685" s="42" t="str">
        <f t="shared" si="343"/>
        <v/>
      </c>
      <c r="AG685" s="42" t="str">
        <f t="shared" si="344"/>
        <v/>
      </c>
      <c r="AH685" s="42" t="str">
        <f t="shared" si="345"/>
        <v/>
      </c>
      <c r="AI685" s="42" t="str">
        <f t="shared" si="346"/>
        <v/>
      </c>
      <c r="AJ685" s="65">
        <f t="shared" si="347"/>
        <v>0</v>
      </c>
      <c r="AK685" s="74"/>
      <c r="AL685" s="41">
        <f t="shared" si="360"/>
        <v>0</v>
      </c>
      <c r="AM685" s="39">
        <f t="shared" si="361"/>
        <v>0</v>
      </c>
      <c r="AN685" s="40">
        <f t="shared" si="362"/>
        <v>0</v>
      </c>
      <c r="AO685" s="134">
        <f t="shared" si="363"/>
        <v>0</v>
      </c>
      <c r="AP685" s="17"/>
      <c r="AQ685" s="129"/>
      <c r="AR685" s="130">
        <f t="shared" si="348"/>
        <v>0</v>
      </c>
      <c r="AS685" s="134">
        <f t="shared" si="349"/>
        <v>0</v>
      </c>
      <c r="AT685" s="131">
        <f>+IF($I$7="SI",'INPUTS Y LISTAS'!$B$31,0)</f>
        <v>0</v>
      </c>
      <c r="AU685" s="132"/>
      <c r="AV685" s="130">
        <f t="shared" si="350"/>
        <v>0</v>
      </c>
      <c r="AW685" s="134">
        <f t="shared" si="351"/>
        <v>0</v>
      </c>
      <c r="AX685" s="131">
        <f>+IF($I$7="SI",'INPUTS Y LISTAS'!$B$32,0)</f>
        <v>0</v>
      </c>
      <c r="AY685" s="132"/>
      <c r="AZ685" s="130">
        <f t="shared" si="352"/>
        <v>0</v>
      </c>
      <c r="BA685" s="134">
        <f t="shared" si="353"/>
        <v>0</v>
      </c>
      <c r="BB685" s="131">
        <f>+IF($I$7="SI",'INPUTS Y LISTAS'!$B$33,0)</f>
        <v>0</v>
      </c>
      <c r="BC685" s="132"/>
      <c r="BD685" s="130">
        <f t="shared" si="354"/>
        <v>0</v>
      </c>
      <c r="BE685" s="134">
        <f t="shared" si="355"/>
        <v>0</v>
      </c>
      <c r="BF685" s="136">
        <f t="shared" si="356"/>
        <v>0</v>
      </c>
    </row>
    <row r="686" spans="3:58" ht="15.75" outlineLevel="2" x14ac:dyDescent="0.2">
      <c r="C686" s="14">
        <f t="shared" si="357"/>
        <v>672</v>
      </c>
      <c r="D686" s="73"/>
      <c r="E686" s="69"/>
      <c r="F686" s="70"/>
      <c r="G686" s="71"/>
      <c r="H686" s="71"/>
      <c r="I686" s="71"/>
      <c r="J686" s="71"/>
      <c r="K686" s="72"/>
      <c r="L686" s="86"/>
      <c r="M686" s="15" t="str">
        <f>IF(G686="","",IF(L686="SI",G686*(1+'INPUTS Y LISTAS'!$B$15),'Modelo Estadistico'!G686))</f>
        <v/>
      </c>
      <c r="N686" s="15" t="str">
        <f>IF(H686="","",IF(L686="SI",H686*(1+'INPUTS Y LISTAS'!$B$15),'Modelo Estadistico'!H686))</f>
        <v/>
      </c>
      <c r="O686" s="15" t="str">
        <f>IF(I686="","",IF(L686="SI",I686*(1+'INPUTS Y LISTAS'!$B$15),'Modelo Estadistico'!I686))</f>
        <v/>
      </c>
      <c r="P686" s="15" t="str">
        <f>IF(J686="","",IF(L686="SI",J686*(1+'INPUTS Y LISTAS'!$B$15),'Modelo Estadistico'!J686))</f>
        <v/>
      </c>
      <c r="Q686" s="72"/>
      <c r="R686" s="29" t="str">
        <f t="shared" si="332"/>
        <v/>
      </c>
      <c r="S686" s="15" t="str">
        <f t="shared" si="333"/>
        <v/>
      </c>
      <c r="T686" s="15" t="str">
        <f t="shared" si="358"/>
        <v/>
      </c>
      <c r="U686" s="30" t="str">
        <f t="shared" si="359"/>
        <v/>
      </c>
      <c r="V686" s="28" t="str">
        <f t="shared" si="334"/>
        <v/>
      </c>
      <c r="W686" s="16" t="str">
        <f t="shared" si="335"/>
        <v/>
      </c>
      <c r="X686" s="16" t="str">
        <f t="shared" si="336"/>
        <v/>
      </c>
      <c r="Y686" s="16" t="str">
        <f t="shared" si="337"/>
        <v/>
      </c>
      <c r="Z686" s="28" t="str">
        <f t="shared" si="338"/>
        <v/>
      </c>
      <c r="AA686" s="16" t="str">
        <f t="shared" si="339"/>
        <v/>
      </c>
      <c r="AB686" s="16" t="str">
        <f t="shared" si="340"/>
        <v/>
      </c>
      <c r="AC686" s="16" t="str">
        <f>IF(Y686="Incluir Cotización",#REF!,"")</f>
        <v/>
      </c>
      <c r="AD686" s="66" t="str">
        <f t="shared" si="341"/>
        <v/>
      </c>
      <c r="AE686" s="42" t="str">
        <f t="shared" si="342"/>
        <v/>
      </c>
      <c r="AF686" s="42" t="str">
        <f t="shared" si="343"/>
        <v/>
      </c>
      <c r="AG686" s="42" t="str">
        <f t="shared" si="344"/>
        <v/>
      </c>
      <c r="AH686" s="42" t="str">
        <f t="shared" si="345"/>
        <v/>
      </c>
      <c r="AI686" s="42" t="str">
        <f t="shared" si="346"/>
        <v/>
      </c>
      <c r="AJ686" s="65">
        <f t="shared" si="347"/>
        <v>0</v>
      </c>
      <c r="AK686" s="74"/>
      <c r="AL686" s="41">
        <f t="shared" si="360"/>
        <v>0</v>
      </c>
      <c r="AM686" s="39">
        <f t="shared" si="361"/>
        <v>0</v>
      </c>
      <c r="AN686" s="40">
        <f t="shared" si="362"/>
        <v>0</v>
      </c>
      <c r="AO686" s="134">
        <f t="shared" si="363"/>
        <v>0</v>
      </c>
      <c r="AP686" s="17"/>
      <c r="AQ686" s="129"/>
      <c r="AR686" s="130">
        <f t="shared" si="348"/>
        <v>0</v>
      </c>
      <c r="AS686" s="134">
        <f t="shared" si="349"/>
        <v>0</v>
      </c>
      <c r="AT686" s="131">
        <f>+IF($I$7="SI",'INPUTS Y LISTAS'!$B$31,0)</f>
        <v>0</v>
      </c>
      <c r="AU686" s="132"/>
      <c r="AV686" s="130">
        <f t="shared" si="350"/>
        <v>0</v>
      </c>
      <c r="AW686" s="134">
        <f t="shared" si="351"/>
        <v>0</v>
      </c>
      <c r="AX686" s="131">
        <f>+IF($I$7="SI",'INPUTS Y LISTAS'!$B$32,0)</f>
        <v>0</v>
      </c>
      <c r="AY686" s="132"/>
      <c r="AZ686" s="130">
        <f t="shared" si="352"/>
        <v>0</v>
      </c>
      <c r="BA686" s="134">
        <f t="shared" si="353"/>
        <v>0</v>
      </c>
      <c r="BB686" s="131">
        <f>+IF($I$7="SI",'INPUTS Y LISTAS'!$B$33,0)</f>
        <v>0</v>
      </c>
      <c r="BC686" s="132"/>
      <c r="BD686" s="130">
        <f t="shared" si="354"/>
        <v>0</v>
      </c>
      <c r="BE686" s="134">
        <f t="shared" si="355"/>
        <v>0</v>
      </c>
      <c r="BF686" s="136">
        <f t="shared" si="356"/>
        <v>0</v>
      </c>
    </row>
    <row r="687" spans="3:58" ht="15.75" outlineLevel="2" x14ac:dyDescent="0.2">
      <c r="C687" s="14">
        <f t="shared" si="357"/>
        <v>673</v>
      </c>
      <c r="D687" s="73"/>
      <c r="E687" s="69"/>
      <c r="F687" s="70"/>
      <c r="G687" s="71"/>
      <c r="H687" s="71"/>
      <c r="I687" s="71"/>
      <c r="J687" s="71"/>
      <c r="K687" s="72"/>
      <c r="L687" s="86"/>
      <c r="M687" s="15" t="str">
        <f>IF(G687="","",IF(L687="SI",G687*(1+'INPUTS Y LISTAS'!$B$15),'Modelo Estadistico'!G687))</f>
        <v/>
      </c>
      <c r="N687" s="15" t="str">
        <f>IF(H687="","",IF(L687="SI",H687*(1+'INPUTS Y LISTAS'!$B$15),'Modelo Estadistico'!H687))</f>
        <v/>
      </c>
      <c r="O687" s="15" t="str">
        <f>IF(I687="","",IF(L687="SI",I687*(1+'INPUTS Y LISTAS'!$B$15),'Modelo Estadistico'!I687))</f>
        <v/>
      </c>
      <c r="P687" s="15" t="str">
        <f>IF(J687="","",IF(L687="SI",J687*(1+'INPUTS Y LISTAS'!$B$15),'Modelo Estadistico'!J687))</f>
        <v/>
      </c>
      <c r="Q687" s="72"/>
      <c r="R687" s="29" t="str">
        <f t="shared" si="332"/>
        <v/>
      </c>
      <c r="S687" s="15" t="str">
        <f t="shared" si="333"/>
        <v/>
      </c>
      <c r="T687" s="15" t="str">
        <f t="shared" si="358"/>
        <v/>
      </c>
      <c r="U687" s="30" t="str">
        <f t="shared" si="359"/>
        <v/>
      </c>
      <c r="V687" s="28" t="str">
        <f t="shared" si="334"/>
        <v/>
      </c>
      <c r="W687" s="16" t="str">
        <f t="shared" si="335"/>
        <v/>
      </c>
      <c r="X687" s="16" t="str">
        <f t="shared" si="336"/>
        <v/>
      </c>
      <c r="Y687" s="16" t="str">
        <f t="shared" si="337"/>
        <v/>
      </c>
      <c r="Z687" s="28" t="str">
        <f t="shared" si="338"/>
        <v/>
      </c>
      <c r="AA687" s="16" t="str">
        <f t="shared" si="339"/>
        <v/>
      </c>
      <c r="AB687" s="16" t="str">
        <f t="shared" si="340"/>
        <v/>
      </c>
      <c r="AC687" s="16" t="str">
        <f>IF(Y687="Incluir Cotización",#REF!,"")</f>
        <v/>
      </c>
      <c r="AD687" s="66" t="str">
        <f t="shared" si="341"/>
        <v/>
      </c>
      <c r="AE687" s="42" t="str">
        <f t="shared" si="342"/>
        <v/>
      </c>
      <c r="AF687" s="42" t="str">
        <f t="shared" si="343"/>
        <v/>
      </c>
      <c r="AG687" s="42" t="str">
        <f t="shared" si="344"/>
        <v/>
      </c>
      <c r="AH687" s="42" t="str">
        <f t="shared" si="345"/>
        <v/>
      </c>
      <c r="AI687" s="42" t="str">
        <f t="shared" si="346"/>
        <v/>
      </c>
      <c r="AJ687" s="65">
        <f t="shared" si="347"/>
        <v>0</v>
      </c>
      <c r="AK687" s="74"/>
      <c r="AL687" s="41">
        <f t="shared" si="360"/>
        <v>0</v>
      </c>
      <c r="AM687" s="39">
        <f t="shared" si="361"/>
        <v>0</v>
      </c>
      <c r="AN687" s="40">
        <f t="shared" si="362"/>
        <v>0</v>
      </c>
      <c r="AO687" s="134">
        <f t="shared" si="363"/>
        <v>0</v>
      </c>
      <c r="AP687" s="17"/>
      <c r="AQ687" s="129"/>
      <c r="AR687" s="130">
        <f t="shared" si="348"/>
        <v>0</v>
      </c>
      <c r="AS687" s="134">
        <f t="shared" si="349"/>
        <v>0</v>
      </c>
      <c r="AT687" s="131">
        <f>+IF($I$7="SI",'INPUTS Y LISTAS'!$B$31,0)</f>
        <v>0</v>
      </c>
      <c r="AU687" s="132"/>
      <c r="AV687" s="130">
        <f t="shared" si="350"/>
        <v>0</v>
      </c>
      <c r="AW687" s="134">
        <f t="shared" si="351"/>
        <v>0</v>
      </c>
      <c r="AX687" s="131">
        <f>+IF($I$7="SI",'INPUTS Y LISTAS'!$B$32,0)</f>
        <v>0</v>
      </c>
      <c r="AY687" s="132"/>
      <c r="AZ687" s="130">
        <f t="shared" si="352"/>
        <v>0</v>
      </c>
      <c r="BA687" s="134">
        <f t="shared" si="353"/>
        <v>0</v>
      </c>
      <c r="BB687" s="131">
        <f>+IF($I$7="SI",'INPUTS Y LISTAS'!$B$33,0)</f>
        <v>0</v>
      </c>
      <c r="BC687" s="132"/>
      <c r="BD687" s="130">
        <f t="shared" si="354"/>
        <v>0</v>
      </c>
      <c r="BE687" s="134">
        <f t="shared" si="355"/>
        <v>0</v>
      </c>
      <c r="BF687" s="136">
        <f t="shared" si="356"/>
        <v>0</v>
      </c>
    </row>
    <row r="688" spans="3:58" ht="15.75" outlineLevel="2" x14ac:dyDescent="0.2">
      <c r="C688" s="14">
        <f t="shared" si="357"/>
        <v>674</v>
      </c>
      <c r="D688" s="73"/>
      <c r="E688" s="69"/>
      <c r="F688" s="70"/>
      <c r="G688" s="71"/>
      <c r="H688" s="71"/>
      <c r="I688" s="71"/>
      <c r="J688" s="71"/>
      <c r="K688" s="72"/>
      <c r="L688" s="86"/>
      <c r="M688" s="15" t="str">
        <f>IF(G688="","",IF(L688="SI",G688*(1+'INPUTS Y LISTAS'!$B$15),'Modelo Estadistico'!G688))</f>
        <v/>
      </c>
      <c r="N688" s="15" t="str">
        <f>IF(H688="","",IF(L688="SI",H688*(1+'INPUTS Y LISTAS'!$B$15),'Modelo Estadistico'!H688))</f>
        <v/>
      </c>
      <c r="O688" s="15" t="str">
        <f>IF(I688="","",IF(L688="SI",I688*(1+'INPUTS Y LISTAS'!$B$15),'Modelo Estadistico'!I688))</f>
        <v/>
      </c>
      <c r="P688" s="15" t="str">
        <f>IF(J688="","",IF(L688="SI",J688*(1+'INPUTS Y LISTAS'!$B$15),'Modelo Estadistico'!J688))</f>
        <v/>
      </c>
      <c r="Q688" s="72"/>
      <c r="R688" s="29" t="str">
        <f t="shared" si="332"/>
        <v/>
      </c>
      <c r="S688" s="15" t="str">
        <f t="shared" si="333"/>
        <v/>
      </c>
      <c r="T688" s="15" t="str">
        <f t="shared" si="358"/>
        <v/>
      </c>
      <c r="U688" s="30" t="str">
        <f t="shared" si="359"/>
        <v/>
      </c>
      <c r="V688" s="28" t="str">
        <f t="shared" si="334"/>
        <v/>
      </c>
      <c r="W688" s="16" t="str">
        <f t="shared" si="335"/>
        <v/>
      </c>
      <c r="X688" s="16" t="str">
        <f t="shared" si="336"/>
        <v/>
      </c>
      <c r="Y688" s="16" t="str">
        <f t="shared" si="337"/>
        <v/>
      </c>
      <c r="Z688" s="28" t="str">
        <f t="shared" si="338"/>
        <v/>
      </c>
      <c r="AA688" s="16" t="str">
        <f t="shared" si="339"/>
        <v/>
      </c>
      <c r="AB688" s="16" t="str">
        <f t="shared" si="340"/>
        <v/>
      </c>
      <c r="AC688" s="16" t="str">
        <f>IF(Y688="Incluir Cotización",#REF!,"")</f>
        <v/>
      </c>
      <c r="AD688" s="66" t="str">
        <f t="shared" si="341"/>
        <v/>
      </c>
      <c r="AE688" s="42" t="str">
        <f t="shared" si="342"/>
        <v/>
      </c>
      <c r="AF688" s="42" t="str">
        <f t="shared" si="343"/>
        <v/>
      </c>
      <c r="AG688" s="42" t="str">
        <f t="shared" si="344"/>
        <v/>
      </c>
      <c r="AH688" s="42" t="str">
        <f t="shared" si="345"/>
        <v/>
      </c>
      <c r="AI688" s="42" t="str">
        <f t="shared" si="346"/>
        <v/>
      </c>
      <c r="AJ688" s="65">
        <f t="shared" si="347"/>
        <v>0</v>
      </c>
      <c r="AK688" s="74"/>
      <c r="AL688" s="41">
        <f t="shared" si="360"/>
        <v>0</v>
      </c>
      <c r="AM688" s="39">
        <f t="shared" si="361"/>
        <v>0</v>
      </c>
      <c r="AN688" s="40">
        <f t="shared" si="362"/>
        <v>0</v>
      </c>
      <c r="AO688" s="134">
        <f t="shared" si="363"/>
        <v>0</v>
      </c>
      <c r="AP688" s="17"/>
      <c r="AQ688" s="129"/>
      <c r="AR688" s="130">
        <f t="shared" si="348"/>
        <v>0</v>
      </c>
      <c r="AS688" s="134">
        <f t="shared" si="349"/>
        <v>0</v>
      </c>
      <c r="AT688" s="131">
        <f>+IF($I$7="SI",'INPUTS Y LISTAS'!$B$31,0)</f>
        <v>0</v>
      </c>
      <c r="AU688" s="132"/>
      <c r="AV688" s="130">
        <f t="shared" si="350"/>
        <v>0</v>
      </c>
      <c r="AW688" s="134">
        <f t="shared" si="351"/>
        <v>0</v>
      </c>
      <c r="AX688" s="131">
        <f>+IF($I$7="SI",'INPUTS Y LISTAS'!$B$32,0)</f>
        <v>0</v>
      </c>
      <c r="AY688" s="132"/>
      <c r="AZ688" s="130">
        <f t="shared" si="352"/>
        <v>0</v>
      </c>
      <c r="BA688" s="134">
        <f t="shared" si="353"/>
        <v>0</v>
      </c>
      <c r="BB688" s="131">
        <f>+IF($I$7="SI",'INPUTS Y LISTAS'!$B$33,0)</f>
        <v>0</v>
      </c>
      <c r="BC688" s="132"/>
      <c r="BD688" s="130">
        <f t="shared" si="354"/>
        <v>0</v>
      </c>
      <c r="BE688" s="134">
        <f t="shared" si="355"/>
        <v>0</v>
      </c>
      <c r="BF688" s="136">
        <f t="shared" si="356"/>
        <v>0</v>
      </c>
    </row>
    <row r="689" spans="3:58" ht="15.75" outlineLevel="2" x14ac:dyDescent="0.2">
      <c r="C689" s="14">
        <f t="shared" si="357"/>
        <v>675</v>
      </c>
      <c r="D689" s="73"/>
      <c r="E689" s="69"/>
      <c r="F689" s="70"/>
      <c r="G689" s="71"/>
      <c r="H689" s="71"/>
      <c r="I689" s="71"/>
      <c r="J689" s="71"/>
      <c r="K689" s="72"/>
      <c r="L689" s="86"/>
      <c r="M689" s="15" t="str">
        <f>IF(G689="","",IF(L689="SI",G689*(1+'INPUTS Y LISTAS'!$B$15),'Modelo Estadistico'!G689))</f>
        <v/>
      </c>
      <c r="N689" s="15" t="str">
        <f>IF(H689="","",IF(L689="SI",H689*(1+'INPUTS Y LISTAS'!$B$15),'Modelo Estadistico'!H689))</f>
        <v/>
      </c>
      <c r="O689" s="15" t="str">
        <f>IF(I689="","",IF(L689="SI",I689*(1+'INPUTS Y LISTAS'!$B$15),'Modelo Estadistico'!I689))</f>
        <v/>
      </c>
      <c r="P689" s="15" t="str">
        <f>IF(J689="","",IF(L689="SI",J689*(1+'INPUTS Y LISTAS'!$B$15),'Modelo Estadistico'!J689))</f>
        <v/>
      </c>
      <c r="Q689" s="72"/>
      <c r="R689" s="29" t="str">
        <f t="shared" si="332"/>
        <v/>
      </c>
      <c r="S689" s="15" t="str">
        <f t="shared" si="333"/>
        <v/>
      </c>
      <c r="T689" s="15" t="str">
        <f t="shared" si="358"/>
        <v/>
      </c>
      <c r="U689" s="30" t="str">
        <f t="shared" si="359"/>
        <v/>
      </c>
      <c r="V689" s="28" t="str">
        <f t="shared" si="334"/>
        <v/>
      </c>
      <c r="W689" s="16" t="str">
        <f t="shared" si="335"/>
        <v/>
      </c>
      <c r="X689" s="16" t="str">
        <f t="shared" si="336"/>
        <v/>
      </c>
      <c r="Y689" s="16" t="str">
        <f t="shared" si="337"/>
        <v/>
      </c>
      <c r="Z689" s="28" t="str">
        <f t="shared" si="338"/>
        <v/>
      </c>
      <c r="AA689" s="16" t="str">
        <f t="shared" si="339"/>
        <v/>
      </c>
      <c r="AB689" s="16" t="str">
        <f t="shared" si="340"/>
        <v/>
      </c>
      <c r="AC689" s="16" t="str">
        <f>IF(Y689="Incluir Cotización",#REF!,"")</f>
        <v/>
      </c>
      <c r="AD689" s="66" t="str">
        <f t="shared" si="341"/>
        <v/>
      </c>
      <c r="AE689" s="42" t="str">
        <f t="shared" si="342"/>
        <v/>
      </c>
      <c r="AF689" s="42" t="str">
        <f t="shared" si="343"/>
        <v/>
      </c>
      <c r="AG689" s="42" t="str">
        <f t="shared" si="344"/>
        <v/>
      </c>
      <c r="AH689" s="42" t="str">
        <f t="shared" si="345"/>
        <v/>
      </c>
      <c r="AI689" s="42" t="str">
        <f t="shared" si="346"/>
        <v/>
      </c>
      <c r="AJ689" s="65">
        <f t="shared" si="347"/>
        <v>0</v>
      </c>
      <c r="AK689" s="74"/>
      <c r="AL689" s="41">
        <f t="shared" si="360"/>
        <v>0</v>
      </c>
      <c r="AM689" s="39">
        <f t="shared" si="361"/>
        <v>0</v>
      </c>
      <c r="AN689" s="40">
        <f t="shared" si="362"/>
        <v>0</v>
      </c>
      <c r="AO689" s="134">
        <f t="shared" si="363"/>
        <v>0</v>
      </c>
      <c r="AP689" s="17"/>
      <c r="AQ689" s="129"/>
      <c r="AR689" s="130">
        <f t="shared" si="348"/>
        <v>0</v>
      </c>
      <c r="AS689" s="134">
        <f t="shared" si="349"/>
        <v>0</v>
      </c>
      <c r="AT689" s="131">
        <f>+IF($I$7="SI",'INPUTS Y LISTAS'!$B$31,0)</f>
        <v>0</v>
      </c>
      <c r="AU689" s="132"/>
      <c r="AV689" s="130">
        <f t="shared" si="350"/>
        <v>0</v>
      </c>
      <c r="AW689" s="134">
        <f t="shared" si="351"/>
        <v>0</v>
      </c>
      <c r="AX689" s="131">
        <f>+IF($I$7="SI",'INPUTS Y LISTAS'!$B$32,0)</f>
        <v>0</v>
      </c>
      <c r="AY689" s="132"/>
      <c r="AZ689" s="130">
        <f t="shared" si="352"/>
        <v>0</v>
      </c>
      <c r="BA689" s="134">
        <f t="shared" si="353"/>
        <v>0</v>
      </c>
      <c r="BB689" s="131">
        <f>+IF($I$7="SI",'INPUTS Y LISTAS'!$B$33,0)</f>
        <v>0</v>
      </c>
      <c r="BC689" s="132"/>
      <c r="BD689" s="130">
        <f t="shared" si="354"/>
        <v>0</v>
      </c>
      <c r="BE689" s="134">
        <f t="shared" si="355"/>
        <v>0</v>
      </c>
      <c r="BF689" s="136">
        <f t="shared" si="356"/>
        <v>0</v>
      </c>
    </row>
    <row r="690" spans="3:58" ht="15.75" outlineLevel="2" x14ac:dyDescent="0.2">
      <c r="C690" s="14">
        <f t="shared" si="357"/>
        <v>676</v>
      </c>
      <c r="D690" s="73"/>
      <c r="E690" s="69"/>
      <c r="F690" s="70"/>
      <c r="G690" s="71"/>
      <c r="H690" s="71"/>
      <c r="I690" s="71"/>
      <c r="J690" s="71"/>
      <c r="K690" s="72"/>
      <c r="L690" s="86"/>
      <c r="M690" s="15" t="str">
        <f>IF(G690="","",IF(L690="SI",G690*(1+'INPUTS Y LISTAS'!$B$15),'Modelo Estadistico'!G690))</f>
        <v/>
      </c>
      <c r="N690" s="15" t="str">
        <f>IF(H690="","",IF(L690="SI",H690*(1+'INPUTS Y LISTAS'!$B$15),'Modelo Estadistico'!H690))</f>
        <v/>
      </c>
      <c r="O690" s="15" t="str">
        <f>IF(I690="","",IF(L690="SI",I690*(1+'INPUTS Y LISTAS'!$B$15),'Modelo Estadistico'!I690))</f>
        <v/>
      </c>
      <c r="P690" s="15" t="str">
        <f>IF(J690="","",IF(L690="SI",J690*(1+'INPUTS Y LISTAS'!$B$15),'Modelo Estadistico'!J690))</f>
        <v/>
      </c>
      <c r="Q690" s="72"/>
      <c r="R690" s="29" t="str">
        <f t="shared" si="332"/>
        <v/>
      </c>
      <c r="S690" s="15" t="str">
        <f t="shared" si="333"/>
        <v/>
      </c>
      <c r="T690" s="15" t="str">
        <f t="shared" si="358"/>
        <v/>
      </c>
      <c r="U690" s="30" t="str">
        <f t="shared" si="359"/>
        <v/>
      </c>
      <c r="V690" s="28" t="str">
        <f t="shared" si="334"/>
        <v/>
      </c>
      <c r="W690" s="16" t="str">
        <f t="shared" si="335"/>
        <v/>
      </c>
      <c r="X690" s="16" t="str">
        <f t="shared" si="336"/>
        <v/>
      </c>
      <c r="Y690" s="16" t="str">
        <f t="shared" si="337"/>
        <v/>
      </c>
      <c r="Z690" s="28" t="str">
        <f t="shared" si="338"/>
        <v/>
      </c>
      <c r="AA690" s="16" t="str">
        <f t="shared" si="339"/>
        <v/>
      </c>
      <c r="AB690" s="16" t="str">
        <f t="shared" si="340"/>
        <v/>
      </c>
      <c r="AC690" s="16" t="str">
        <f>IF(Y690="Incluir Cotización",#REF!,"")</f>
        <v/>
      </c>
      <c r="AD690" s="66" t="str">
        <f t="shared" si="341"/>
        <v/>
      </c>
      <c r="AE690" s="42" t="str">
        <f t="shared" si="342"/>
        <v/>
      </c>
      <c r="AF690" s="42" t="str">
        <f t="shared" si="343"/>
        <v/>
      </c>
      <c r="AG690" s="42" t="str">
        <f t="shared" si="344"/>
        <v/>
      </c>
      <c r="AH690" s="42" t="str">
        <f t="shared" si="345"/>
        <v/>
      </c>
      <c r="AI690" s="42" t="str">
        <f t="shared" si="346"/>
        <v/>
      </c>
      <c r="AJ690" s="65">
        <f t="shared" si="347"/>
        <v>0</v>
      </c>
      <c r="AK690" s="74"/>
      <c r="AL690" s="41">
        <f t="shared" si="360"/>
        <v>0</v>
      </c>
      <c r="AM690" s="39">
        <f t="shared" si="361"/>
        <v>0</v>
      </c>
      <c r="AN690" s="40">
        <f t="shared" si="362"/>
        <v>0</v>
      </c>
      <c r="AO690" s="134">
        <f t="shared" si="363"/>
        <v>0</v>
      </c>
      <c r="AP690" s="17"/>
      <c r="AQ690" s="129"/>
      <c r="AR690" s="130">
        <f t="shared" si="348"/>
        <v>0</v>
      </c>
      <c r="AS690" s="134">
        <f t="shared" si="349"/>
        <v>0</v>
      </c>
      <c r="AT690" s="131">
        <f>+IF($I$7="SI",'INPUTS Y LISTAS'!$B$31,0)</f>
        <v>0</v>
      </c>
      <c r="AU690" s="132"/>
      <c r="AV690" s="130">
        <f t="shared" si="350"/>
        <v>0</v>
      </c>
      <c r="AW690" s="134">
        <f t="shared" si="351"/>
        <v>0</v>
      </c>
      <c r="AX690" s="131">
        <f>+IF($I$7="SI",'INPUTS Y LISTAS'!$B$32,0)</f>
        <v>0</v>
      </c>
      <c r="AY690" s="132"/>
      <c r="AZ690" s="130">
        <f t="shared" si="352"/>
        <v>0</v>
      </c>
      <c r="BA690" s="134">
        <f t="shared" si="353"/>
        <v>0</v>
      </c>
      <c r="BB690" s="131">
        <f>+IF($I$7="SI",'INPUTS Y LISTAS'!$B$33,0)</f>
        <v>0</v>
      </c>
      <c r="BC690" s="132"/>
      <c r="BD690" s="130">
        <f t="shared" si="354"/>
        <v>0</v>
      </c>
      <c r="BE690" s="134">
        <f t="shared" si="355"/>
        <v>0</v>
      </c>
      <c r="BF690" s="136">
        <f t="shared" si="356"/>
        <v>0</v>
      </c>
    </row>
    <row r="691" spans="3:58" ht="15.75" outlineLevel="2" x14ac:dyDescent="0.2">
      <c r="C691" s="14">
        <f t="shared" si="357"/>
        <v>677</v>
      </c>
      <c r="D691" s="73"/>
      <c r="E691" s="69"/>
      <c r="F691" s="70"/>
      <c r="G691" s="71"/>
      <c r="H691" s="71"/>
      <c r="I691" s="71"/>
      <c r="J691" s="71"/>
      <c r="K691" s="72"/>
      <c r="L691" s="86"/>
      <c r="M691" s="15" t="str">
        <f>IF(G691="","",IF(L691="SI",G691*(1+'INPUTS Y LISTAS'!$B$15),'Modelo Estadistico'!G691))</f>
        <v/>
      </c>
      <c r="N691" s="15" t="str">
        <f>IF(H691="","",IF(L691="SI",H691*(1+'INPUTS Y LISTAS'!$B$15),'Modelo Estadistico'!H691))</f>
        <v/>
      </c>
      <c r="O691" s="15" t="str">
        <f>IF(I691="","",IF(L691="SI",I691*(1+'INPUTS Y LISTAS'!$B$15),'Modelo Estadistico'!I691))</f>
        <v/>
      </c>
      <c r="P691" s="15" t="str">
        <f>IF(J691="","",IF(L691="SI",J691*(1+'INPUTS Y LISTAS'!$B$15),'Modelo Estadistico'!J691))</f>
        <v/>
      </c>
      <c r="Q691" s="72"/>
      <c r="R691" s="29" t="str">
        <f t="shared" si="332"/>
        <v/>
      </c>
      <c r="S691" s="15" t="str">
        <f t="shared" si="333"/>
        <v/>
      </c>
      <c r="T691" s="15" t="str">
        <f t="shared" si="358"/>
        <v/>
      </c>
      <c r="U691" s="30" t="str">
        <f t="shared" si="359"/>
        <v/>
      </c>
      <c r="V691" s="28" t="str">
        <f t="shared" si="334"/>
        <v/>
      </c>
      <c r="W691" s="16" t="str">
        <f t="shared" si="335"/>
        <v/>
      </c>
      <c r="X691" s="16" t="str">
        <f t="shared" si="336"/>
        <v/>
      </c>
      <c r="Y691" s="16" t="str">
        <f t="shared" si="337"/>
        <v/>
      </c>
      <c r="Z691" s="28" t="str">
        <f t="shared" si="338"/>
        <v/>
      </c>
      <c r="AA691" s="16" t="str">
        <f t="shared" si="339"/>
        <v/>
      </c>
      <c r="AB691" s="16" t="str">
        <f t="shared" si="340"/>
        <v/>
      </c>
      <c r="AC691" s="16" t="str">
        <f>IF(Y691="Incluir Cotización",#REF!,"")</f>
        <v/>
      </c>
      <c r="AD691" s="66" t="str">
        <f t="shared" si="341"/>
        <v/>
      </c>
      <c r="AE691" s="42" t="str">
        <f t="shared" si="342"/>
        <v/>
      </c>
      <c r="AF691" s="42" t="str">
        <f t="shared" si="343"/>
        <v/>
      </c>
      <c r="AG691" s="42" t="str">
        <f t="shared" si="344"/>
        <v/>
      </c>
      <c r="AH691" s="42" t="str">
        <f t="shared" si="345"/>
        <v/>
      </c>
      <c r="AI691" s="42" t="str">
        <f t="shared" si="346"/>
        <v/>
      </c>
      <c r="AJ691" s="65">
        <f t="shared" si="347"/>
        <v>0</v>
      </c>
      <c r="AK691" s="74"/>
      <c r="AL691" s="41">
        <f t="shared" si="360"/>
        <v>0</v>
      </c>
      <c r="AM691" s="39">
        <f t="shared" si="361"/>
        <v>0</v>
      </c>
      <c r="AN691" s="40">
        <f t="shared" si="362"/>
        <v>0</v>
      </c>
      <c r="AO691" s="134">
        <f t="shared" si="363"/>
        <v>0</v>
      </c>
      <c r="AP691" s="17"/>
      <c r="AQ691" s="129"/>
      <c r="AR691" s="130">
        <f t="shared" si="348"/>
        <v>0</v>
      </c>
      <c r="AS691" s="134">
        <f t="shared" si="349"/>
        <v>0</v>
      </c>
      <c r="AT691" s="131">
        <f>+IF($I$7="SI",'INPUTS Y LISTAS'!$B$31,0)</f>
        <v>0</v>
      </c>
      <c r="AU691" s="132"/>
      <c r="AV691" s="130">
        <f t="shared" si="350"/>
        <v>0</v>
      </c>
      <c r="AW691" s="134">
        <f t="shared" si="351"/>
        <v>0</v>
      </c>
      <c r="AX691" s="131">
        <f>+IF($I$7="SI",'INPUTS Y LISTAS'!$B$32,0)</f>
        <v>0</v>
      </c>
      <c r="AY691" s="132"/>
      <c r="AZ691" s="130">
        <f t="shared" si="352"/>
        <v>0</v>
      </c>
      <c r="BA691" s="134">
        <f t="shared" si="353"/>
        <v>0</v>
      </c>
      <c r="BB691" s="131">
        <f>+IF($I$7="SI",'INPUTS Y LISTAS'!$B$33,0)</f>
        <v>0</v>
      </c>
      <c r="BC691" s="132"/>
      <c r="BD691" s="130">
        <f t="shared" si="354"/>
        <v>0</v>
      </c>
      <c r="BE691" s="134">
        <f t="shared" si="355"/>
        <v>0</v>
      </c>
      <c r="BF691" s="136">
        <f t="shared" si="356"/>
        <v>0</v>
      </c>
    </row>
    <row r="692" spans="3:58" ht="15.75" outlineLevel="2" x14ac:dyDescent="0.2">
      <c r="C692" s="14">
        <f t="shared" si="357"/>
        <v>678</v>
      </c>
      <c r="D692" s="73"/>
      <c r="E692" s="69"/>
      <c r="F692" s="70"/>
      <c r="G692" s="71"/>
      <c r="H692" s="71"/>
      <c r="I692" s="71"/>
      <c r="J692" s="71"/>
      <c r="K692" s="72"/>
      <c r="L692" s="86"/>
      <c r="M692" s="15" t="str">
        <f>IF(G692="","",IF(L692="SI",G692*(1+'INPUTS Y LISTAS'!$B$15),'Modelo Estadistico'!G692))</f>
        <v/>
      </c>
      <c r="N692" s="15" t="str">
        <f>IF(H692="","",IF(L692="SI",H692*(1+'INPUTS Y LISTAS'!$B$15),'Modelo Estadistico'!H692))</f>
        <v/>
      </c>
      <c r="O692" s="15" t="str">
        <f>IF(I692="","",IF(L692="SI",I692*(1+'INPUTS Y LISTAS'!$B$15),'Modelo Estadistico'!I692))</f>
        <v/>
      </c>
      <c r="P692" s="15" t="str">
        <f>IF(J692="","",IF(L692="SI",J692*(1+'INPUTS Y LISTAS'!$B$15),'Modelo Estadistico'!J692))</f>
        <v/>
      </c>
      <c r="Q692" s="72"/>
      <c r="R692" s="29" t="str">
        <f t="shared" si="332"/>
        <v/>
      </c>
      <c r="S692" s="15" t="str">
        <f t="shared" si="333"/>
        <v/>
      </c>
      <c r="T692" s="15" t="str">
        <f t="shared" si="358"/>
        <v/>
      </c>
      <c r="U692" s="30" t="str">
        <f t="shared" si="359"/>
        <v/>
      </c>
      <c r="V692" s="28" t="str">
        <f t="shared" si="334"/>
        <v/>
      </c>
      <c r="W692" s="16" t="str">
        <f t="shared" si="335"/>
        <v/>
      </c>
      <c r="X692" s="16" t="str">
        <f t="shared" si="336"/>
        <v/>
      </c>
      <c r="Y692" s="16" t="str">
        <f t="shared" si="337"/>
        <v/>
      </c>
      <c r="Z692" s="28" t="str">
        <f t="shared" si="338"/>
        <v/>
      </c>
      <c r="AA692" s="16" t="str">
        <f t="shared" si="339"/>
        <v/>
      </c>
      <c r="AB692" s="16" t="str">
        <f t="shared" si="340"/>
        <v/>
      </c>
      <c r="AC692" s="16" t="str">
        <f>IF(Y692="Incluir Cotización",#REF!,"")</f>
        <v/>
      </c>
      <c r="AD692" s="66" t="str">
        <f t="shared" si="341"/>
        <v/>
      </c>
      <c r="AE692" s="42" t="str">
        <f t="shared" si="342"/>
        <v/>
      </c>
      <c r="AF692" s="42" t="str">
        <f t="shared" si="343"/>
        <v/>
      </c>
      <c r="AG692" s="42" t="str">
        <f t="shared" si="344"/>
        <v/>
      </c>
      <c r="AH692" s="42" t="str">
        <f t="shared" si="345"/>
        <v/>
      </c>
      <c r="AI692" s="42" t="str">
        <f t="shared" si="346"/>
        <v/>
      </c>
      <c r="AJ692" s="65">
        <f t="shared" si="347"/>
        <v>0</v>
      </c>
      <c r="AK692" s="74"/>
      <c r="AL692" s="41">
        <f t="shared" si="360"/>
        <v>0</v>
      </c>
      <c r="AM692" s="39">
        <f t="shared" si="361"/>
        <v>0</v>
      </c>
      <c r="AN692" s="40">
        <f t="shared" si="362"/>
        <v>0</v>
      </c>
      <c r="AO692" s="134">
        <f t="shared" si="363"/>
        <v>0</v>
      </c>
      <c r="AP692" s="17"/>
      <c r="AQ692" s="129"/>
      <c r="AR692" s="130">
        <f t="shared" si="348"/>
        <v>0</v>
      </c>
      <c r="AS692" s="134">
        <f t="shared" si="349"/>
        <v>0</v>
      </c>
      <c r="AT692" s="131">
        <f>+IF($I$7="SI",'INPUTS Y LISTAS'!$B$31,0)</f>
        <v>0</v>
      </c>
      <c r="AU692" s="132"/>
      <c r="AV692" s="130">
        <f t="shared" si="350"/>
        <v>0</v>
      </c>
      <c r="AW692" s="134">
        <f t="shared" si="351"/>
        <v>0</v>
      </c>
      <c r="AX692" s="131">
        <f>+IF($I$7="SI",'INPUTS Y LISTAS'!$B$32,0)</f>
        <v>0</v>
      </c>
      <c r="AY692" s="132"/>
      <c r="AZ692" s="130">
        <f t="shared" si="352"/>
        <v>0</v>
      </c>
      <c r="BA692" s="134">
        <f t="shared" si="353"/>
        <v>0</v>
      </c>
      <c r="BB692" s="131">
        <f>+IF($I$7="SI",'INPUTS Y LISTAS'!$B$33,0)</f>
        <v>0</v>
      </c>
      <c r="BC692" s="132"/>
      <c r="BD692" s="130">
        <f t="shared" si="354"/>
        <v>0</v>
      </c>
      <c r="BE692" s="134">
        <f t="shared" si="355"/>
        <v>0</v>
      </c>
      <c r="BF692" s="136">
        <f t="shared" si="356"/>
        <v>0</v>
      </c>
    </row>
    <row r="693" spans="3:58" ht="15.75" outlineLevel="2" x14ac:dyDescent="0.2">
      <c r="C693" s="14">
        <f t="shared" si="357"/>
        <v>679</v>
      </c>
      <c r="D693" s="73"/>
      <c r="E693" s="69"/>
      <c r="F693" s="70"/>
      <c r="G693" s="71"/>
      <c r="H693" s="71"/>
      <c r="I693" s="71"/>
      <c r="J693" s="71"/>
      <c r="K693" s="72"/>
      <c r="L693" s="86"/>
      <c r="M693" s="15" t="str">
        <f>IF(G693="","",IF(L693="SI",G693*(1+'INPUTS Y LISTAS'!$B$15),'Modelo Estadistico'!G693))</f>
        <v/>
      </c>
      <c r="N693" s="15" t="str">
        <f>IF(H693="","",IF(L693="SI",H693*(1+'INPUTS Y LISTAS'!$B$15),'Modelo Estadistico'!H693))</f>
        <v/>
      </c>
      <c r="O693" s="15" t="str">
        <f>IF(I693="","",IF(L693="SI",I693*(1+'INPUTS Y LISTAS'!$B$15),'Modelo Estadistico'!I693))</f>
        <v/>
      </c>
      <c r="P693" s="15" t="str">
        <f>IF(J693="","",IF(L693="SI",J693*(1+'INPUTS Y LISTAS'!$B$15),'Modelo Estadistico'!J693))</f>
        <v/>
      </c>
      <c r="Q693" s="72"/>
      <c r="R693" s="29" t="str">
        <f t="shared" si="332"/>
        <v/>
      </c>
      <c r="S693" s="15" t="str">
        <f t="shared" si="333"/>
        <v/>
      </c>
      <c r="T693" s="15" t="str">
        <f t="shared" si="358"/>
        <v/>
      </c>
      <c r="U693" s="30" t="str">
        <f t="shared" si="359"/>
        <v/>
      </c>
      <c r="V693" s="28" t="str">
        <f t="shared" si="334"/>
        <v/>
      </c>
      <c r="W693" s="16" t="str">
        <f t="shared" si="335"/>
        <v/>
      </c>
      <c r="X693" s="16" t="str">
        <f t="shared" si="336"/>
        <v/>
      </c>
      <c r="Y693" s="16" t="str">
        <f t="shared" si="337"/>
        <v/>
      </c>
      <c r="Z693" s="28" t="str">
        <f t="shared" si="338"/>
        <v/>
      </c>
      <c r="AA693" s="16" t="str">
        <f t="shared" si="339"/>
        <v/>
      </c>
      <c r="AB693" s="16" t="str">
        <f t="shared" si="340"/>
        <v/>
      </c>
      <c r="AC693" s="16" t="str">
        <f>IF(Y693="Incluir Cotización",#REF!,"")</f>
        <v/>
      </c>
      <c r="AD693" s="66" t="str">
        <f t="shared" si="341"/>
        <v/>
      </c>
      <c r="AE693" s="42" t="str">
        <f t="shared" si="342"/>
        <v/>
      </c>
      <c r="AF693" s="42" t="str">
        <f t="shared" si="343"/>
        <v/>
      </c>
      <c r="AG693" s="42" t="str">
        <f t="shared" si="344"/>
        <v/>
      </c>
      <c r="AH693" s="42" t="str">
        <f t="shared" si="345"/>
        <v/>
      </c>
      <c r="AI693" s="42" t="str">
        <f t="shared" si="346"/>
        <v/>
      </c>
      <c r="AJ693" s="65">
        <f t="shared" si="347"/>
        <v>0</v>
      </c>
      <c r="AK693" s="74"/>
      <c r="AL693" s="41">
        <f t="shared" si="360"/>
        <v>0</v>
      </c>
      <c r="AM693" s="39">
        <f t="shared" si="361"/>
        <v>0</v>
      </c>
      <c r="AN693" s="40">
        <f t="shared" si="362"/>
        <v>0</v>
      </c>
      <c r="AO693" s="134">
        <f t="shared" si="363"/>
        <v>0</v>
      </c>
      <c r="AP693" s="17"/>
      <c r="AQ693" s="129"/>
      <c r="AR693" s="130">
        <f t="shared" si="348"/>
        <v>0</v>
      </c>
      <c r="AS693" s="134">
        <f t="shared" si="349"/>
        <v>0</v>
      </c>
      <c r="AT693" s="131">
        <f>+IF($I$7="SI",'INPUTS Y LISTAS'!$B$31,0)</f>
        <v>0</v>
      </c>
      <c r="AU693" s="132"/>
      <c r="AV693" s="130">
        <f t="shared" si="350"/>
        <v>0</v>
      </c>
      <c r="AW693" s="134">
        <f t="shared" si="351"/>
        <v>0</v>
      </c>
      <c r="AX693" s="131">
        <f>+IF($I$7="SI",'INPUTS Y LISTAS'!$B$32,0)</f>
        <v>0</v>
      </c>
      <c r="AY693" s="132"/>
      <c r="AZ693" s="130">
        <f t="shared" si="352"/>
        <v>0</v>
      </c>
      <c r="BA693" s="134">
        <f t="shared" si="353"/>
        <v>0</v>
      </c>
      <c r="BB693" s="131">
        <f>+IF($I$7="SI",'INPUTS Y LISTAS'!$B$33,0)</f>
        <v>0</v>
      </c>
      <c r="BC693" s="132"/>
      <c r="BD693" s="130">
        <f t="shared" si="354"/>
        <v>0</v>
      </c>
      <c r="BE693" s="134">
        <f t="shared" si="355"/>
        <v>0</v>
      </c>
      <c r="BF693" s="136">
        <f t="shared" si="356"/>
        <v>0</v>
      </c>
    </row>
    <row r="694" spans="3:58" ht="15.75" outlineLevel="2" x14ac:dyDescent="0.2">
      <c r="C694" s="14">
        <f t="shared" si="357"/>
        <v>680</v>
      </c>
      <c r="D694" s="73"/>
      <c r="E694" s="69"/>
      <c r="F694" s="70"/>
      <c r="G694" s="71"/>
      <c r="H694" s="71"/>
      <c r="I694" s="71"/>
      <c r="J694" s="71"/>
      <c r="K694" s="72"/>
      <c r="L694" s="86"/>
      <c r="M694" s="15" t="str">
        <f>IF(G694="","",IF(L694="SI",G694*(1+'INPUTS Y LISTAS'!$B$15),'Modelo Estadistico'!G694))</f>
        <v/>
      </c>
      <c r="N694" s="15" t="str">
        <f>IF(H694="","",IF(L694="SI",H694*(1+'INPUTS Y LISTAS'!$B$15),'Modelo Estadistico'!H694))</f>
        <v/>
      </c>
      <c r="O694" s="15" t="str">
        <f>IF(I694="","",IF(L694="SI",I694*(1+'INPUTS Y LISTAS'!$B$15),'Modelo Estadistico'!I694))</f>
        <v/>
      </c>
      <c r="P694" s="15" t="str">
        <f>IF(J694="","",IF(L694="SI",J694*(1+'INPUTS Y LISTAS'!$B$15),'Modelo Estadistico'!J694))</f>
        <v/>
      </c>
      <c r="Q694" s="72"/>
      <c r="R694" s="29" t="str">
        <f t="shared" si="332"/>
        <v/>
      </c>
      <c r="S694" s="15" t="str">
        <f t="shared" si="333"/>
        <v/>
      </c>
      <c r="T694" s="15" t="str">
        <f t="shared" si="358"/>
        <v/>
      </c>
      <c r="U694" s="30" t="str">
        <f t="shared" si="359"/>
        <v/>
      </c>
      <c r="V694" s="28" t="str">
        <f t="shared" si="334"/>
        <v/>
      </c>
      <c r="W694" s="16" t="str">
        <f t="shared" si="335"/>
        <v/>
      </c>
      <c r="X694" s="16" t="str">
        <f t="shared" si="336"/>
        <v/>
      </c>
      <c r="Y694" s="16" t="str">
        <f t="shared" si="337"/>
        <v/>
      </c>
      <c r="Z694" s="28" t="str">
        <f t="shared" si="338"/>
        <v/>
      </c>
      <c r="AA694" s="16" t="str">
        <f t="shared" si="339"/>
        <v/>
      </c>
      <c r="AB694" s="16" t="str">
        <f t="shared" si="340"/>
        <v/>
      </c>
      <c r="AC694" s="16" t="str">
        <f>IF(Y694="Incluir Cotización",#REF!,"")</f>
        <v/>
      </c>
      <c r="AD694" s="66" t="str">
        <f t="shared" si="341"/>
        <v/>
      </c>
      <c r="AE694" s="42" t="str">
        <f t="shared" si="342"/>
        <v/>
      </c>
      <c r="AF694" s="42" t="str">
        <f t="shared" si="343"/>
        <v/>
      </c>
      <c r="AG694" s="42" t="str">
        <f t="shared" si="344"/>
        <v/>
      </c>
      <c r="AH694" s="42" t="str">
        <f t="shared" si="345"/>
        <v/>
      </c>
      <c r="AI694" s="42" t="str">
        <f t="shared" si="346"/>
        <v/>
      </c>
      <c r="AJ694" s="65">
        <f t="shared" si="347"/>
        <v>0</v>
      </c>
      <c r="AK694" s="74"/>
      <c r="AL694" s="41">
        <f t="shared" si="360"/>
        <v>0</v>
      </c>
      <c r="AM694" s="39">
        <f t="shared" si="361"/>
        <v>0</v>
      </c>
      <c r="AN694" s="40">
        <f t="shared" si="362"/>
        <v>0</v>
      </c>
      <c r="AO694" s="134">
        <f t="shared" si="363"/>
        <v>0</v>
      </c>
      <c r="AP694" s="17"/>
      <c r="AQ694" s="129"/>
      <c r="AR694" s="130">
        <f t="shared" si="348"/>
        <v>0</v>
      </c>
      <c r="AS694" s="134">
        <f t="shared" si="349"/>
        <v>0</v>
      </c>
      <c r="AT694" s="131">
        <f>+IF($I$7="SI",'INPUTS Y LISTAS'!$B$31,0)</f>
        <v>0</v>
      </c>
      <c r="AU694" s="132"/>
      <c r="AV694" s="130">
        <f t="shared" si="350"/>
        <v>0</v>
      </c>
      <c r="AW694" s="134">
        <f t="shared" si="351"/>
        <v>0</v>
      </c>
      <c r="AX694" s="131">
        <f>+IF($I$7="SI",'INPUTS Y LISTAS'!$B$32,0)</f>
        <v>0</v>
      </c>
      <c r="AY694" s="132"/>
      <c r="AZ694" s="130">
        <f t="shared" si="352"/>
        <v>0</v>
      </c>
      <c r="BA694" s="134">
        <f t="shared" si="353"/>
        <v>0</v>
      </c>
      <c r="BB694" s="131">
        <f>+IF($I$7="SI",'INPUTS Y LISTAS'!$B$33,0)</f>
        <v>0</v>
      </c>
      <c r="BC694" s="132"/>
      <c r="BD694" s="130">
        <f t="shared" si="354"/>
        <v>0</v>
      </c>
      <c r="BE694" s="134">
        <f t="shared" si="355"/>
        <v>0</v>
      </c>
      <c r="BF694" s="136">
        <f t="shared" si="356"/>
        <v>0</v>
      </c>
    </row>
    <row r="695" spans="3:58" ht="15.75" outlineLevel="2" x14ac:dyDescent="0.2">
      <c r="C695" s="14">
        <f t="shared" si="357"/>
        <v>681</v>
      </c>
      <c r="D695" s="73"/>
      <c r="E695" s="69"/>
      <c r="F695" s="70"/>
      <c r="G695" s="71"/>
      <c r="H695" s="71"/>
      <c r="I695" s="71"/>
      <c r="J695" s="71"/>
      <c r="K695" s="72"/>
      <c r="L695" s="86"/>
      <c r="M695" s="15" t="str">
        <f>IF(G695="","",IF(L695="SI",G695*(1+'INPUTS Y LISTAS'!$B$15),'Modelo Estadistico'!G695))</f>
        <v/>
      </c>
      <c r="N695" s="15" t="str">
        <f>IF(H695="","",IF(L695="SI",H695*(1+'INPUTS Y LISTAS'!$B$15),'Modelo Estadistico'!H695))</f>
        <v/>
      </c>
      <c r="O695" s="15" t="str">
        <f>IF(I695="","",IF(L695="SI",I695*(1+'INPUTS Y LISTAS'!$B$15),'Modelo Estadistico'!I695))</f>
        <v/>
      </c>
      <c r="P695" s="15" t="str">
        <f>IF(J695="","",IF(L695="SI",J695*(1+'INPUTS Y LISTAS'!$B$15),'Modelo Estadistico'!J695))</f>
        <v/>
      </c>
      <c r="Q695" s="72"/>
      <c r="R695" s="29" t="str">
        <f t="shared" si="332"/>
        <v/>
      </c>
      <c r="S695" s="15" t="str">
        <f t="shared" si="333"/>
        <v/>
      </c>
      <c r="T695" s="15" t="str">
        <f t="shared" si="358"/>
        <v/>
      </c>
      <c r="U695" s="30" t="str">
        <f t="shared" si="359"/>
        <v/>
      </c>
      <c r="V695" s="28" t="str">
        <f t="shared" si="334"/>
        <v/>
      </c>
      <c r="W695" s="16" t="str">
        <f t="shared" si="335"/>
        <v/>
      </c>
      <c r="X695" s="16" t="str">
        <f t="shared" si="336"/>
        <v/>
      </c>
      <c r="Y695" s="16" t="str">
        <f t="shared" si="337"/>
        <v/>
      </c>
      <c r="Z695" s="28" t="str">
        <f t="shared" si="338"/>
        <v/>
      </c>
      <c r="AA695" s="16" t="str">
        <f t="shared" si="339"/>
        <v/>
      </c>
      <c r="AB695" s="16" t="str">
        <f t="shared" si="340"/>
        <v/>
      </c>
      <c r="AC695" s="16" t="str">
        <f>IF(Y695="Incluir Cotización",#REF!,"")</f>
        <v/>
      </c>
      <c r="AD695" s="66" t="str">
        <f t="shared" si="341"/>
        <v/>
      </c>
      <c r="AE695" s="42" t="str">
        <f t="shared" si="342"/>
        <v/>
      </c>
      <c r="AF695" s="42" t="str">
        <f t="shared" si="343"/>
        <v/>
      </c>
      <c r="AG695" s="42" t="str">
        <f t="shared" si="344"/>
        <v/>
      </c>
      <c r="AH695" s="42" t="str">
        <f t="shared" si="345"/>
        <v/>
      </c>
      <c r="AI695" s="42" t="str">
        <f t="shared" si="346"/>
        <v/>
      </c>
      <c r="AJ695" s="65">
        <f t="shared" si="347"/>
        <v>0</v>
      </c>
      <c r="AK695" s="74"/>
      <c r="AL695" s="41">
        <f t="shared" si="360"/>
        <v>0</v>
      </c>
      <c r="AM695" s="39">
        <f t="shared" si="361"/>
        <v>0</v>
      </c>
      <c r="AN695" s="40">
        <f t="shared" si="362"/>
        <v>0</v>
      </c>
      <c r="AO695" s="134">
        <f t="shared" si="363"/>
        <v>0</v>
      </c>
      <c r="AP695" s="17"/>
      <c r="AQ695" s="129"/>
      <c r="AR695" s="130">
        <f t="shared" si="348"/>
        <v>0</v>
      </c>
      <c r="AS695" s="134">
        <f t="shared" si="349"/>
        <v>0</v>
      </c>
      <c r="AT695" s="131">
        <f>+IF($I$7="SI",'INPUTS Y LISTAS'!$B$31,0)</f>
        <v>0</v>
      </c>
      <c r="AU695" s="132"/>
      <c r="AV695" s="130">
        <f t="shared" si="350"/>
        <v>0</v>
      </c>
      <c r="AW695" s="134">
        <f t="shared" si="351"/>
        <v>0</v>
      </c>
      <c r="AX695" s="131">
        <f>+IF($I$7="SI",'INPUTS Y LISTAS'!$B$32,0)</f>
        <v>0</v>
      </c>
      <c r="AY695" s="132"/>
      <c r="AZ695" s="130">
        <f t="shared" si="352"/>
        <v>0</v>
      </c>
      <c r="BA695" s="134">
        <f t="shared" si="353"/>
        <v>0</v>
      </c>
      <c r="BB695" s="131">
        <f>+IF($I$7="SI",'INPUTS Y LISTAS'!$B$33,0)</f>
        <v>0</v>
      </c>
      <c r="BC695" s="132"/>
      <c r="BD695" s="130">
        <f t="shared" si="354"/>
        <v>0</v>
      </c>
      <c r="BE695" s="134">
        <f t="shared" si="355"/>
        <v>0</v>
      </c>
      <c r="BF695" s="136">
        <f t="shared" si="356"/>
        <v>0</v>
      </c>
    </row>
    <row r="696" spans="3:58" ht="15.75" outlineLevel="2" x14ac:dyDescent="0.2">
      <c r="C696" s="14">
        <f t="shared" si="357"/>
        <v>682</v>
      </c>
      <c r="D696" s="73"/>
      <c r="E696" s="69"/>
      <c r="F696" s="70"/>
      <c r="G696" s="71"/>
      <c r="H696" s="71"/>
      <c r="I696" s="71"/>
      <c r="J696" s="71"/>
      <c r="K696" s="72"/>
      <c r="L696" s="86"/>
      <c r="M696" s="15" t="str">
        <f>IF(G696="","",IF(L696="SI",G696*(1+'INPUTS Y LISTAS'!$B$15),'Modelo Estadistico'!G696))</f>
        <v/>
      </c>
      <c r="N696" s="15" t="str">
        <f>IF(H696="","",IF(L696="SI",H696*(1+'INPUTS Y LISTAS'!$B$15),'Modelo Estadistico'!H696))</f>
        <v/>
      </c>
      <c r="O696" s="15" t="str">
        <f>IF(I696="","",IF(L696="SI",I696*(1+'INPUTS Y LISTAS'!$B$15),'Modelo Estadistico'!I696))</f>
        <v/>
      </c>
      <c r="P696" s="15" t="str">
        <f>IF(J696="","",IF(L696="SI",J696*(1+'INPUTS Y LISTAS'!$B$15),'Modelo Estadistico'!J696))</f>
        <v/>
      </c>
      <c r="Q696" s="72"/>
      <c r="R696" s="29" t="str">
        <f t="shared" si="332"/>
        <v/>
      </c>
      <c r="S696" s="15" t="str">
        <f t="shared" si="333"/>
        <v/>
      </c>
      <c r="T696" s="15" t="str">
        <f t="shared" si="358"/>
        <v/>
      </c>
      <c r="U696" s="30" t="str">
        <f t="shared" si="359"/>
        <v/>
      </c>
      <c r="V696" s="28" t="str">
        <f t="shared" si="334"/>
        <v/>
      </c>
      <c r="W696" s="16" t="str">
        <f t="shared" si="335"/>
        <v/>
      </c>
      <c r="X696" s="16" t="str">
        <f t="shared" si="336"/>
        <v/>
      </c>
      <c r="Y696" s="16" t="str">
        <f t="shared" si="337"/>
        <v/>
      </c>
      <c r="Z696" s="28" t="str">
        <f t="shared" si="338"/>
        <v/>
      </c>
      <c r="AA696" s="16" t="str">
        <f t="shared" si="339"/>
        <v/>
      </c>
      <c r="AB696" s="16" t="str">
        <f t="shared" si="340"/>
        <v/>
      </c>
      <c r="AC696" s="16" t="str">
        <f>IF(Y696="Incluir Cotización",#REF!,"")</f>
        <v/>
      </c>
      <c r="AD696" s="66" t="str">
        <f t="shared" si="341"/>
        <v/>
      </c>
      <c r="AE696" s="42" t="str">
        <f t="shared" si="342"/>
        <v/>
      </c>
      <c r="AF696" s="42" t="str">
        <f t="shared" si="343"/>
        <v/>
      </c>
      <c r="AG696" s="42" t="str">
        <f t="shared" si="344"/>
        <v/>
      </c>
      <c r="AH696" s="42" t="str">
        <f t="shared" si="345"/>
        <v/>
      </c>
      <c r="AI696" s="42" t="str">
        <f t="shared" si="346"/>
        <v/>
      </c>
      <c r="AJ696" s="65">
        <f t="shared" si="347"/>
        <v>0</v>
      </c>
      <c r="AK696" s="74"/>
      <c r="AL696" s="41">
        <f t="shared" si="360"/>
        <v>0</v>
      </c>
      <c r="AM696" s="39">
        <f t="shared" si="361"/>
        <v>0</v>
      </c>
      <c r="AN696" s="40">
        <f t="shared" si="362"/>
        <v>0</v>
      </c>
      <c r="AO696" s="134">
        <f t="shared" si="363"/>
        <v>0</v>
      </c>
      <c r="AP696" s="17"/>
      <c r="AQ696" s="129"/>
      <c r="AR696" s="130">
        <f t="shared" si="348"/>
        <v>0</v>
      </c>
      <c r="AS696" s="134">
        <f t="shared" si="349"/>
        <v>0</v>
      </c>
      <c r="AT696" s="131">
        <f>+IF($I$7="SI",'INPUTS Y LISTAS'!$B$31,0)</f>
        <v>0</v>
      </c>
      <c r="AU696" s="132"/>
      <c r="AV696" s="130">
        <f t="shared" si="350"/>
        <v>0</v>
      </c>
      <c r="AW696" s="134">
        <f t="shared" si="351"/>
        <v>0</v>
      </c>
      <c r="AX696" s="131">
        <f>+IF($I$7="SI",'INPUTS Y LISTAS'!$B$32,0)</f>
        <v>0</v>
      </c>
      <c r="AY696" s="132"/>
      <c r="AZ696" s="130">
        <f t="shared" si="352"/>
        <v>0</v>
      </c>
      <c r="BA696" s="134">
        <f t="shared" si="353"/>
        <v>0</v>
      </c>
      <c r="BB696" s="131">
        <f>+IF($I$7="SI",'INPUTS Y LISTAS'!$B$33,0)</f>
        <v>0</v>
      </c>
      <c r="BC696" s="132"/>
      <c r="BD696" s="130">
        <f t="shared" si="354"/>
        <v>0</v>
      </c>
      <c r="BE696" s="134">
        <f t="shared" si="355"/>
        <v>0</v>
      </c>
      <c r="BF696" s="136">
        <f t="shared" si="356"/>
        <v>0</v>
      </c>
    </row>
    <row r="697" spans="3:58" ht="15.75" outlineLevel="2" x14ac:dyDescent="0.2">
      <c r="C697" s="14">
        <f t="shared" si="357"/>
        <v>683</v>
      </c>
      <c r="D697" s="73"/>
      <c r="E697" s="69"/>
      <c r="F697" s="70"/>
      <c r="G697" s="71"/>
      <c r="H697" s="71"/>
      <c r="I697" s="71"/>
      <c r="J697" s="71"/>
      <c r="K697" s="72"/>
      <c r="L697" s="86"/>
      <c r="M697" s="15" t="str">
        <f>IF(G697="","",IF(L697="SI",G697*(1+'INPUTS Y LISTAS'!$B$15),'Modelo Estadistico'!G697))</f>
        <v/>
      </c>
      <c r="N697" s="15" t="str">
        <f>IF(H697="","",IF(L697="SI",H697*(1+'INPUTS Y LISTAS'!$B$15),'Modelo Estadistico'!H697))</f>
        <v/>
      </c>
      <c r="O697" s="15" t="str">
        <f>IF(I697="","",IF(L697="SI",I697*(1+'INPUTS Y LISTAS'!$B$15),'Modelo Estadistico'!I697))</f>
        <v/>
      </c>
      <c r="P697" s="15" t="str">
        <f>IF(J697="","",IF(L697="SI",J697*(1+'INPUTS Y LISTAS'!$B$15),'Modelo Estadistico'!J697))</f>
        <v/>
      </c>
      <c r="Q697" s="72"/>
      <c r="R697" s="29" t="str">
        <f t="shared" si="332"/>
        <v/>
      </c>
      <c r="S697" s="15" t="str">
        <f t="shared" si="333"/>
        <v/>
      </c>
      <c r="T697" s="15" t="str">
        <f t="shared" si="358"/>
        <v/>
      </c>
      <c r="U697" s="30" t="str">
        <f t="shared" si="359"/>
        <v/>
      </c>
      <c r="V697" s="28" t="str">
        <f t="shared" si="334"/>
        <v/>
      </c>
      <c r="W697" s="16" t="str">
        <f t="shared" si="335"/>
        <v/>
      </c>
      <c r="X697" s="16" t="str">
        <f t="shared" si="336"/>
        <v/>
      </c>
      <c r="Y697" s="16" t="str">
        <f t="shared" si="337"/>
        <v/>
      </c>
      <c r="Z697" s="28" t="str">
        <f t="shared" si="338"/>
        <v/>
      </c>
      <c r="AA697" s="16" t="str">
        <f t="shared" si="339"/>
        <v/>
      </c>
      <c r="AB697" s="16" t="str">
        <f t="shared" si="340"/>
        <v/>
      </c>
      <c r="AC697" s="16" t="str">
        <f>IF(Y697="Incluir Cotización",#REF!,"")</f>
        <v/>
      </c>
      <c r="AD697" s="66" t="str">
        <f t="shared" si="341"/>
        <v/>
      </c>
      <c r="AE697" s="42" t="str">
        <f t="shared" si="342"/>
        <v/>
      </c>
      <c r="AF697" s="42" t="str">
        <f t="shared" si="343"/>
        <v/>
      </c>
      <c r="AG697" s="42" t="str">
        <f t="shared" si="344"/>
        <v/>
      </c>
      <c r="AH697" s="42" t="str">
        <f t="shared" si="345"/>
        <v/>
      </c>
      <c r="AI697" s="42" t="str">
        <f t="shared" si="346"/>
        <v/>
      </c>
      <c r="AJ697" s="65">
        <f t="shared" si="347"/>
        <v>0</v>
      </c>
      <c r="AK697" s="74"/>
      <c r="AL697" s="41">
        <f t="shared" si="360"/>
        <v>0</v>
      </c>
      <c r="AM697" s="39">
        <f t="shared" si="361"/>
        <v>0</v>
      </c>
      <c r="AN697" s="40">
        <f t="shared" si="362"/>
        <v>0</v>
      </c>
      <c r="AO697" s="134">
        <f t="shared" si="363"/>
        <v>0</v>
      </c>
      <c r="AP697" s="17"/>
      <c r="AQ697" s="129"/>
      <c r="AR697" s="130">
        <f t="shared" si="348"/>
        <v>0</v>
      </c>
      <c r="AS697" s="134">
        <f t="shared" si="349"/>
        <v>0</v>
      </c>
      <c r="AT697" s="131">
        <f>+IF($I$7="SI",'INPUTS Y LISTAS'!$B$31,0)</f>
        <v>0</v>
      </c>
      <c r="AU697" s="132"/>
      <c r="AV697" s="130">
        <f t="shared" si="350"/>
        <v>0</v>
      </c>
      <c r="AW697" s="134">
        <f t="shared" si="351"/>
        <v>0</v>
      </c>
      <c r="AX697" s="131">
        <f>+IF($I$7="SI",'INPUTS Y LISTAS'!$B$32,0)</f>
        <v>0</v>
      </c>
      <c r="AY697" s="132"/>
      <c r="AZ697" s="130">
        <f t="shared" si="352"/>
        <v>0</v>
      </c>
      <c r="BA697" s="134">
        <f t="shared" si="353"/>
        <v>0</v>
      </c>
      <c r="BB697" s="131">
        <f>+IF($I$7="SI",'INPUTS Y LISTAS'!$B$33,0)</f>
        <v>0</v>
      </c>
      <c r="BC697" s="132"/>
      <c r="BD697" s="130">
        <f t="shared" si="354"/>
        <v>0</v>
      </c>
      <c r="BE697" s="134">
        <f t="shared" si="355"/>
        <v>0</v>
      </c>
      <c r="BF697" s="136">
        <f t="shared" si="356"/>
        <v>0</v>
      </c>
    </row>
    <row r="698" spans="3:58" ht="15.75" outlineLevel="2" x14ac:dyDescent="0.2">
      <c r="C698" s="14">
        <f t="shared" si="357"/>
        <v>684</v>
      </c>
      <c r="D698" s="73"/>
      <c r="E698" s="69"/>
      <c r="F698" s="70"/>
      <c r="G698" s="71"/>
      <c r="H698" s="71"/>
      <c r="I698" s="71"/>
      <c r="J698" s="71"/>
      <c r="K698" s="72"/>
      <c r="L698" s="86"/>
      <c r="M698" s="15" t="str">
        <f>IF(G698="","",IF(L698="SI",G698*(1+'INPUTS Y LISTAS'!$B$15),'Modelo Estadistico'!G698))</f>
        <v/>
      </c>
      <c r="N698" s="15" t="str">
        <f>IF(H698="","",IF(L698="SI",H698*(1+'INPUTS Y LISTAS'!$B$15),'Modelo Estadistico'!H698))</f>
        <v/>
      </c>
      <c r="O698" s="15" t="str">
        <f>IF(I698="","",IF(L698="SI",I698*(1+'INPUTS Y LISTAS'!$B$15),'Modelo Estadistico'!I698))</f>
        <v/>
      </c>
      <c r="P698" s="15" t="str">
        <f>IF(J698="","",IF(L698="SI",J698*(1+'INPUTS Y LISTAS'!$B$15),'Modelo Estadistico'!J698))</f>
        <v/>
      </c>
      <c r="Q698" s="72"/>
      <c r="R698" s="29" t="str">
        <f t="shared" si="332"/>
        <v/>
      </c>
      <c r="S698" s="15" t="str">
        <f t="shared" si="333"/>
        <v/>
      </c>
      <c r="T698" s="15" t="str">
        <f t="shared" si="358"/>
        <v/>
      </c>
      <c r="U698" s="30" t="str">
        <f t="shared" si="359"/>
        <v/>
      </c>
      <c r="V698" s="28" t="str">
        <f t="shared" si="334"/>
        <v/>
      </c>
      <c r="W698" s="16" t="str">
        <f t="shared" si="335"/>
        <v/>
      </c>
      <c r="X698" s="16" t="str">
        <f t="shared" si="336"/>
        <v/>
      </c>
      <c r="Y698" s="16" t="str">
        <f t="shared" si="337"/>
        <v/>
      </c>
      <c r="Z698" s="28" t="str">
        <f t="shared" si="338"/>
        <v/>
      </c>
      <c r="AA698" s="16" t="str">
        <f t="shared" si="339"/>
        <v/>
      </c>
      <c r="AB698" s="16" t="str">
        <f t="shared" si="340"/>
        <v/>
      </c>
      <c r="AC698" s="16" t="str">
        <f>IF(Y698="Incluir Cotización",#REF!,"")</f>
        <v/>
      </c>
      <c r="AD698" s="66" t="str">
        <f t="shared" si="341"/>
        <v/>
      </c>
      <c r="AE698" s="42" t="str">
        <f t="shared" si="342"/>
        <v/>
      </c>
      <c r="AF698" s="42" t="str">
        <f t="shared" si="343"/>
        <v/>
      </c>
      <c r="AG698" s="42" t="str">
        <f t="shared" si="344"/>
        <v/>
      </c>
      <c r="AH698" s="42" t="str">
        <f t="shared" si="345"/>
        <v/>
      </c>
      <c r="AI698" s="42" t="str">
        <f t="shared" si="346"/>
        <v/>
      </c>
      <c r="AJ698" s="65">
        <f t="shared" si="347"/>
        <v>0</v>
      </c>
      <c r="AK698" s="74"/>
      <c r="AL698" s="41">
        <f t="shared" si="360"/>
        <v>0</v>
      </c>
      <c r="AM698" s="39">
        <f t="shared" si="361"/>
        <v>0</v>
      </c>
      <c r="AN698" s="40">
        <f t="shared" si="362"/>
        <v>0</v>
      </c>
      <c r="AO698" s="134">
        <f t="shared" si="363"/>
        <v>0</v>
      </c>
      <c r="AP698" s="17"/>
      <c r="AQ698" s="129"/>
      <c r="AR698" s="130">
        <f t="shared" si="348"/>
        <v>0</v>
      </c>
      <c r="AS698" s="134">
        <f t="shared" si="349"/>
        <v>0</v>
      </c>
      <c r="AT698" s="131">
        <f>+IF($I$7="SI",'INPUTS Y LISTAS'!$B$31,0)</f>
        <v>0</v>
      </c>
      <c r="AU698" s="132"/>
      <c r="AV698" s="130">
        <f t="shared" si="350"/>
        <v>0</v>
      </c>
      <c r="AW698" s="134">
        <f t="shared" si="351"/>
        <v>0</v>
      </c>
      <c r="AX698" s="131">
        <f>+IF($I$7="SI",'INPUTS Y LISTAS'!$B$32,0)</f>
        <v>0</v>
      </c>
      <c r="AY698" s="132"/>
      <c r="AZ698" s="130">
        <f t="shared" si="352"/>
        <v>0</v>
      </c>
      <c r="BA698" s="134">
        <f t="shared" si="353"/>
        <v>0</v>
      </c>
      <c r="BB698" s="131">
        <f>+IF($I$7="SI",'INPUTS Y LISTAS'!$B$33,0)</f>
        <v>0</v>
      </c>
      <c r="BC698" s="132"/>
      <c r="BD698" s="130">
        <f t="shared" si="354"/>
        <v>0</v>
      </c>
      <c r="BE698" s="134">
        <f t="shared" si="355"/>
        <v>0</v>
      </c>
      <c r="BF698" s="136">
        <f t="shared" si="356"/>
        <v>0</v>
      </c>
    </row>
    <row r="699" spans="3:58" ht="15.75" outlineLevel="2" x14ac:dyDescent="0.2">
      <c r="C699" s="14">
        <f t="shared" si="357"/>
        <v>685</v>
      </c>
      <c r="D699" s="73"/>
      <c r="E699" s="69"/>
      <c r="F699" s="70"/>
      <c r="G699" s="71"/>
      <c r="H699" s="71"/>
      <c r="I699" s="71"/>
      <c r="J699" s="71"/>
      <c r="K699" s="72"/>
      <c r="L699" s="86"/>
      <c r="M699" s="15" t="str">
        <f>IF(G699="","",IF(L699="SI",G699*(1+'INPUTS Y LISTAS'!$B$15),'Modelo Estadistico'!G699))</f>
        <v/>
      </c>
      <c r="N699" s="15" t="str">
        <f>IF(H699="","",IF(L699="SI",H699*(1+'INPUTS Y LISTAS'!$B$15),'Modelo Estadistico'!H699))</f>
        <v/>
      </c>
      <c r="O699" s="15" t="str">
        <f>IF(I699="","",IF(L699="SI",I699*(1+'INPUTS Y LISTAS'!$B$15),'Modelo Estadistico'!I699))</f>
        <v/>
      </c>
      <c r="P699" s="15" t="str">
        <f>IF(J699="","",IF(L699="SI",J699*(1+'INPUTS Y LISTAS'!$B$15),'Modelo Estadistico'!J699))</f>
        <v/>
      </c>
      <c r="Q699" s="72"/>
      <c r="R699" s="29" t="str">
        <f t="shared" si="332"/>
        <v/>
      </c>
      <c r="S699" s="15" t="str">
        <f t="shared" si="333"/>
        <v/>
      </c>
      <c r="T699" s="15" t="str">
        <f t="shared" si="358"/>
        <v/>
      </c>
      <c r="U699" s="30" t="str">
        <f t="shared" si="359"/>
        <v/>
      </c>
      <c r="V699" s="28" t="str">
        <f t="shared" si="334"/>
        <v/>
      </c>
      <c r="W699" s="16" t="str">
        <f t="shared" si="335"/>
        <v/>
      </c>
      <c r="X699" s="16" t="str">
        <f t="shared" si="336"/>
        <v/>
      </c>
      <c r="Y699" s="16" t="str">
        <f t="shared" si="337"/>
        <v/>
      </c>
      <c r="Z699" s="28" t="str">
        <f t="shared" si="338"/>
        <v/>
      </c>
      <c r="AA699" s="16" t="str">
        <f t="shared" si="339"/>
        <v/>
      </c>
      <c r="AB699" s="16" t="str">
        <f t="shared" si="340"/>
        <v/>
      </c>
      <c r="AC699" s="16" t="str">
        <f>IF(Y699="Incluir Cotización",#REF!,"")</f>
        <v/>
      </c>
      <c r="AD699" s="66" t="str">
        <f t="shared" si="341"/>
        <v/>
      </c>
      <c r="AE699" s="42" t="str">
        <f t="shared" si="342"/>
        <v/>
      </c>
      <c r="AF699" s="42" t="str">
        <f t="shared" si="343"/>
        <v/>
      </c>
      <c r="AG699" s="42" t="str">
        <f t="shared" si="344"/>
        <v/>
      </c>
      <c r="AH699" s="42" t="str">
        <f t="shared" si="345"/>
        <v/>
      </c>
      <c r="AI699" s="42" t="str">
        <f t="shared" si="346"/>
        <v/>
      </c>
      <c r="AJ699" s="65">
        <f t="shared" si="347"/>
        <v>0</v>
      </c>
      <c r="AK699" s="74"/>
      <c r="AL699" s="41">
        <f t="shared" si="360"/>
        <v>0</v>
      </c>
      <c r="AM699" s="39">
        <f t="shared" si="361"/>
        <v>0</v>
      </c>
      <c r="AN699" s="40">
        <f t="shared" si="362"/>
        <v>0</v>
      </c>
      <c r="AO699" s="134">
        <f t="shared" si="363"/>
        <v>0</v>
      </c>
      <c r="AP699" s="17"/>
      <c r="AQ699" s="129"/>
      <c r="AR699" s="130">
        <f t="shared" si="348"/>
        <v>0</v>
      </c>
      <c r="AS699" s="134">
        <f t="shared" si="349"/>
        <v>0</v>
      </c>
      <c r="AT699" s="131">
        <f>+IF($I$7="SI",'INPUTS Y LISTAS'!$B$31,0)</f>
        <v>0</v>
      </c>
      <c r="AU699" s="132"/>
      <c r="AV699" s="130">
        <f t="shared" si="350"/>
        <v>0</v>
      </c>
      <c r="AW699" s="134">
        <f t="shared" si="351"/>
        <v>0</v>
      </c>
      <c r="AX699" s="131">
        <f>+IF($I$7="SI",'INPUTS Y LISTAS'!$B$32,0)</f>
        <v>0</v>
      </c>
      <c r="AY699" s="132"/>
      <c r="AZ699" s="130">
        <f t="shared" si="352"/>
        <v>0</v>
      </c>
      <c r="BA699" s="134">
        <f t="shared" si="353"/>
        <v>0</v>
      </c>
      <c r="BB699" s="131">
        <f>+IF($I$7="SI",'INPUTS Y LISTAS'!$B$33,0)</f>
        <v>0</v>
      </c>
      <c r="BC699" s="132"/>
      <c r="BD699" s="130">
        <f t="shared" si="354"/>
        <v>0</v>
      </c>
      <c r="BE699" s="134">
        <f t="shared" si="355"/>
        <v>0</v>
      </c>
      <c r="BF699" s="136">
        <f t="shared" si="356"/>
        <v>0</v>
      </c>
    </row>
    <row r="700" spans="3:58" ht="15.75" outlineLevel="2" x14ac:dyDescent="0.2">
      <c r="C700" s="14">
        <f t="shared" si="357"/>
        <v>686</v>
      </c>
      <c r="D700" s="73"/>
      <c r="E700" s="69"/>
      <c r="F700" s="70"/>
      <c r="G700" s="71"/>
      <c r="H700" s="71"/>
      <c r="I700" s="71"/>
      <c r="J700" s="71"/>
      <c r="K700" s="72"/>
      <c r="L700" s="86"/>
      <c r="M700" s="15" t="str">
        <f>IF(G700="","",IF(L700="SI",G700*(1+'INPUTS Y LISTAS'!$B$15),'Modelo Estadistico'!G700))</f>
        <v/>
      </c>
      <c r="N700" s="15" t="str">
        <f>IF(H700="","",IF(L700="SI",H700*(1+'INPUTS Y LISTAS'!$B$15),'Modelo Estadistico'!H700))</f>
        <v/>
      </c>
      <c r="O700" s="15" t="str">
        <f>IF(I700="","",IF(L700="SI",I700*(1+'INPUTS Y LISTAS'!$B$15),'Modelo Estadistico'!I700))</f>
        <v/>
      </c>
      <c r="P700" s="15" t="str">
        <f>IF(J700="","",IF(L700="SI",J700*(1+'INPUTS Y LISTAS'!$B$15),'Modelo Estadistico'!J700))</f>
        <v/>
      </c>
      <c r="Q700" s="72"/>
      <c r="R700" s="29" t="str">
        <f t="shared" si="332"/>
        <v/>
      </c>
      <c r="S700" s="15" t="str">
        <f t="shared" si="333"/>
        <v/>
      </c>
      <c r="T700" s="15" t="str">
        <f t="shared" si="358"/>
        <v/>
      </c>
      <c r="U700" s="30" t="str">
        <f t="shared" si="359"/>
        <v/>
      </c>
      <c r="V700" s="28" t="str">
        <f t="shared" si="334"/>
        <v/>
      </c>
      <c r="W700" s="16" t="str">
        <f t="shared" si="335"/>
        <v/>
      </c>
      <c r="X700" s="16" t="str">
        <f t="shared" si="336"/>
        <v/>
      </c>
      <c r="Y700" s="16" t="str">
        <f t="shared" si="337"/>
        <v/>
      </c>
      <c r="Z700" s="28" t="str">
        <f t="shared" si="338"/>
        <v/>
      </c>
      <c r="AA700" s="16" t="str">
        <f t="shared" si="339"/>
        <v/>
      </c>
      <c r="AB700" s="16" t="str">
        <f t="shared" si="340"/>
        <v/>
      </c>
      <c r="AC700" s="16" t="str">
        <f>IF(Y700="Incluir Cotización",#REF!,"")</f>
        <v/>
      </c>
      <c r="AD700" s="66" t="str">
        <f t="shared" si="341"/>
        <v/>
      </c>
      <c r="AE700" s="42" t="str">
        <f t="shared" si="342"/>
        <v/>
      </c>
      <c r="AF700" s="42" t="str">
        <f t="shared" si="343"/>
        <v/>
      </c>
      <c r="AG700" s="42" t="str">
        <f t="shared" si="344"/>
        <v/>
      </c>
      <c r="AH700" s="42" t="str">
        <f t="shared" si="345"/>
        <v/>
      </c>
      <c r="AI700" s="42" t="str">
        <f t="shared" si="346"/>
        <v/>
      </c>
      <c r="AJ700" s="65">
        <f t="shared" si="347"/>
        <v>0</v>
      </c>
      <c r="AK700" s="74"/>
      <c r="AL700" s="41">
        <f t="shared" si="360"/>
        <v>0</v>
      </c>
      <c r="AM700" s="39">
        <f t="shared" si="361"/>
        <v>0</v>
      </c>
      <c r="AN700" s="40">
        <f t="shared" si="362"/>
        <v>0</v>
      </c>
      <c r="AO700" s="134">
        <f t="shared" si="363"/>
        <v>0</v>
      </c>
      <c r="AP700" s="17"/>
      <c r="AQ700" s="129"/>
      <c r="AR700" s="130">
        <f t="shared" si="348"/>
        <v>0</v>
      </c>
      <c r="AS700" s="134">
        <f t="shared" si="349"/>
        <v>0</v>
      </c>
      <c r="AT700" s="131">
        <f>+IF($I$7="SI",'INPUTS Y LISTAS'!$B$31,0)</f>
        <v>0</v>
      </c>
      <c r="AU700" s="132"/>
      <c r="AV700" s="130">
        <f t="shared" si="350"/>
        <v>0</v>
      </c>
      <c r="AW700" s="134">
        <f t="shared" si="351"/>
        <v>0</v>
      </c>
      <c r="AX700" s="131">
        <f>+IF($I$7="SI",'INPUTS Y LISTAS'!$B$32,0)</f>
        <v>0</v>
      </c>
      <c r="AY700" s="132"/>
      <c r="AZ700" s="130">
        <f t="shared" si="352"/>
        <v>0</v>
      </c>
      <c r="BA700" s="134">
        <f t="shared" si="353"/>
        <v>0</v>
      </c>
      <c r="BB700" s="131">
        <f>+IF($I$7="SI",'INPUTS Y LISTAS'!$B$33,0)</f>
        <v>0</v>
      </c>
      <c r="BC700" s="132"/>
      <c r="BD700" s="130">
        <f t="shared" si="354"/>
        <v>0</v>
      </c>
      <c r="BE700" s="134">
        <f t="shared" si="355"/>
        <v>0</v>
      </c>
      <c r="BF700" s="136">
        <f t="shared" si="356"/>
        <v>0</v>
      </c>
    </row>
    <row r="701" spans="3:58" ht="15.75" outlineLevel="2" x14ac:dyDescent="0.2">
      <c r="C701" s="14">
        <f t="shared" si="357"/>
        <v>687</v>
      </c>
      <c r="D701" s="73"/>
      <c r="E701" s="69"/>
      <c r="F701" s="70"/>
      <c r="G701" s="71"/>
      <c r="H701" s="71"/>
      <c r="I701" s="71"/>
      <c r="J701" s="71"/>
      <c r="K701" s="72"/>
      <c r="L701" s="86"/>
      <c r="M701" s="15" t="str">
        <f>IF(G701="","",IF(L701="SI",G701*(1+'INPUTS Y LISTAS'!$B$15),'Modelo Estadistico'!G701))</f>
        <v/>
      </c>
      <c r="N701" s="15" t="str">
        <f>IF(H701="","",IF(L701="SI",H701*(1+'INPUTS Y LISTAS'!$B$15),'Modelo Estadistico'!H701))</f>
        <v/>
      </c>
      <c r="O701" s="15" t="str">
        <f>IF(I701="","",IF(L701="SI",I701*(1+'INPUTS Y LISTAS'!$B$15),'Modelo Estadistico'!I701))</f>
        <v/>
      </c>
      <c r="P701" s="15" t="str">
        <f>IF(J701="","",IF(L701="SI",J701*(1+'INPUTS Y LISTAS'!$B$15),'Modelo Estadistico'!J701))</f>
        <v/>
      </c>
      <c r="Q701" s="72"/>
      <c r="R701" s="29" t="str">
        <f t="shared" si="332"/>
        <v/>
      </c>
      <c r="S701" s="15" t="str">
        <f t="shared" si="333"/>
        <v/>
      </c>
      <c r="T701" s="15" t="str">
        <f t="shared" si="358"/>
        <v/>
      </c>
      <c r="U701" s="30" t="str">
        <f t="shared" si="359"/>
        <v/>
      </c>
      <c r="V701" s="28" t="str">
        <f t="shared" si="334"/>
        <v/>
      </c>
      <c r="W701" s="16" t="str">
        <f t="shared" si="335"/>
        <v/>
      </c>
      <c r="X701" s="16" t="str">
        <f t="shared" si="336"/>
        <v/>
      </c>
      <c r="Y701" s="16" t="str">
        <f t="shared" si="337"/>
        <v/>
      </c>
      <c r="Z701" s="28" t="str">
        <f t="shared" si="338"/>
        <v/>
      </c>
      <c r="AA701" s="16" t="str">
        <f t="shared" si="339"/>
        <v/>
      </c>
      <c r="AB701" s="16" t="str">
        <f t="shared" si="340"/>
        <v/>
      </c>
      <c r="AC701" s="16" t="str">
        <f>IF(Y701="Incluir Cotización",#REF!,"")</f>
        <v/>
      </c>
      <c r="AD701" s="66" t="str">
        <f t="shared" si="341"/>
        <v/>
      </c>
      <c r="AE701" s="42" t="str">
        <f t="shared" si="342"/>
        <v/>
      </c>
      <c r="AF701" s="42" t="str">
        <f t="shared" si="343"/>
        <v/>
      </c>
      <c r="AG701" s="42" t="str">
        <f t="shared" si="344"/>
        <v/>
      </c>
      <c r="AH701" s="42" t="str">
        <f t="shared" si="345"/>
        <v/>
      </c>
      <c r="AI701" s="42" t="str">
        <f t="shared" si="346"/>
        <v/>
      </c>
      <c r="AJ701" s="65">
        <f t="shared" si="347"/>
        <v>0</v>
      </c>
      <c r="AK701" s="74"/>
      <c r="AL701" s="41">
        <f t="shared" si="360"/>
        <v>0</v>
      </c>
      <c r="AM701" s="39">
        <f t="shared" si="361"/>
        <v>0</v>
      </c>
      <c r="AN701" s="40">
        <f t="shared" si="362"/>
        <v>0</v>
      </c>
      <c r="AO701" s="134">
        <f t="shared" si="363"/>
        <v>0</v>
      </c>
      <c r="AP701" s="17"/>
      <c r="AQ701" s="129"/>
      <c r="AR701" s="130">
        <f t="shared" si="348"/>
        <v>0</v>
      </c>
      <c r="AS701" s="134">
        <f t="shared" si="349"/>
        <v>0</v>
      </c>
      <c r="AT701" s="131">
        <f>+IF($I$7="SI",'INPUTS Y LISTAS'!$B$31,0)</f>
        <v>0</v>
      </c>
      <c r="AU701" s="132"/>
      <c r="AV701" s="130">
        <f t="shared" si="350"/>
        <v>0</v>
      </c>
      <c r="AW701" s="134">
        <f t="shared" si="351"/>
        <v>0</v>
      </c>
      <c r="AX701" s="131">
        <f>+IF($I$7="SI",'INPUTS Y LISTAS'!$B$32,0)</f>
        <v>0</v>
      </c>
      <c r="AY701" s="132"/>
      <c r="AZ701" s="130">
        <f t="shared" si="352"/>
        <v>0</v>
      </c>
      <c r="BA701" s="134">
        <f t="shared" si="353"/>
        <v>0</v>
      </c>
      <c r="BB701" s="131">
        <f>+IF($I$7="SI",'INPUTS Y LISTAS'!$B$33,0)</f>
        <v>0</v>
      </c>
      <c r="BC701" s="132"/>
      <c r="BD701" s="130">
        <f t="shared" si="354"/>
        <v>0</v>
      </c>
      <c r="BE701" s="134">
        <f t="shared" si="355"/>
        <v>0</v>
      </c>
      <c r="BF701" s="136">
        <f t="shared" si="356"/>
        <v>0</v>
      </c>
    </row>
    <row r="702" spans="3:58" ht="15.75" outlineLevel="2" x14ac:dyDescent="0.2">
      <c r="C702" s="14">
        <f t="shared" si="357"/>
        <v>688</v>
      </c>
      <c r="D702" s="73"/>
      <c r="E702" s="69"/>
      <c r="F702" s="70"/>
      <c r="G702" s="71"/>
      <c r="H702" s="71"/>
      <c r="I702" s="71"/>
      <c r="J702" s="71"/>
      <c r="K702" s="72"/>
      <c r="L702" s="86"/>
      <c r="M702" s="15" t="str">
        <f>IF(G702="","",IF(L702="SI",G702*(1+'INPUTS Y LISTAS'!$B$15),'Modelo Estadistico'!G702))</f>
        <v/>
      </c>
      <c r="N702" s="15" t="str">
        <f>IF(H702="","",IF(L702="SI",H702*(1+'INPUTS Y LISTAS'!$B$15),'Modelo Estadistico'!H702))</f>
        <v/>
      </c>
      <c r="O702" s="15" t="str">
        <f>IF(I702="","",IF(L702="SI",I702*(1+'INPUTS Y LISTAS'!$B$15),'Modelo Estadistico'!I702))</f>
        <v/>
      </c>
      <c r="P702" s="15" t="str">
        <f>IF(J702="","",IF(L702="SI",J702*(1+'INPUTS Y LISTAS'!$B$15),'Modelo Estadistico'!J702))</f>
        <v/>
      </c>
      <c r="Q702" s="72"/>
      <c r="R702" s="29" t="str">
        <f t="shared" si="332"/>
        <v/>
      </c>
      <c r="S702" s="15" t="str">
        <f t="shared" si="333"/>
        <v/>
      </c>
      <c r="T702" s="15" t="str">
        <f t="shared" si="358"/>
        <v/>
      </c>
      <c r="U702" s="30" t="str">
        <f t="shared" si="359"/>
        <v/>
      </c>
      <c r="V702" s="28" t="str">
        <f t="shared" si="334"/>
        <v/>
      </c>
      <c r="W702" s="16" t="str">
        <f t="shared" si="335"/>
        <v/>
      </c>
      <c r="X702" s="16" t="str">
        <f t="shared" si="336"/>
        <v/>
      </c>
      <c r="Y702" s="16" t="str">
        <f t="shared" si="337"/>
        <v/>
      </c>
      <c r="Z702" s="28" t="str">
        <f t="shared" si="338"/>
        <v/>
      </c>
      <c r="AA702" s="16" t="str">
        <f t="shared" si="339"/>
        <v/>
      </c>
      <c r="AB702" s="16" t="str">
        <f t="shared" si="340"/>
        <v/>
      </c>
      <c r="AC702" s="16" t="str">
        <f>IF(Y702="Incluir Cotización",#REF!,"")</f>
        <v/>
      </c>
      <c r="AD702" s="66" t="str">
        <f t="shared" si="341"/>
        <v/>
      </c>
      <c r="AE702" s="42" t="str">
        <f t="shared" si="342"/>
        <v/>
      </c>
      <c r="AF702" s="42" t="str">
        <f t="shared" si="343"/>
        <v/>
      </c>
      <c r="AG702" s="42" t="str">
        <f t="shared" si="344"/>
        <v/>
      </c>
      <c r="AH702" s="42" t="str">
        <f t="shared" si="345"/>
        <v/>
      </c>
      <c r="AI702" s="42" t="str">
        <f t="shared" si="346"/>
        <v/>
      </c>
      <c r="AJ702" s="65">
        <f t="shared" si="347"/>
        <v>0</v>
      </c>
      <c r="AK702" s="74"/>
      <c r="AL702" s="41">
        <f t="shared" si="360"/>
        <v>0</v>
      </c>
      <c r="AM702" s="39">
        <f t="shared" si="361"/>
        <v>0</v>
      </c>
      <c r="AN702" s="40">
        <f t="shared" si="362"/>
        <v>0</v>
      </c>
      <c r="AO702" s="134">
        <f t="shared" si="363"/>
        <v>0</v>
      </c>
      <c r="AP702" s="17"/>
      <c r="AQ702" s="129"/>
      <c r="AR702" s="130">
        <f t="shared" si="348"/>
        <v>0</v>
      </c>
      <c r="AS702" s="134">
        <f t="shared" si="349"/>
        <v>0</v>
      </c>
      <c r="AT702" s="131">
        <f>+IF($I$7="SI",'INPUTS Y LISTAS'!$B$31,0)</f>
        <v>0</v>
      </c>
      <c r="AU702" s="132"/>
      <c r="AV702" s="130">
        <f t="shared" si="350"/>
        <v>0</v>
      </c>
      <c r="AW702" s="134">
        <f t="shared" si="351"/>
        <v>0</v>
      </c>
      <c r="AX702" s="131">
        <f>+IF($I$7="SI",'INPUTS Y LISTAS'!$B$32,0)</f>
        <v>0</v>
      </c>
      <c r="AY702" s="132"/>
      <c r="AZ702" s="130">
        <f t="shared" si="352"/>
        <v>0</v>
      </c>
      <c r="BA702" s="134">
        <f t="shared" si="353"/>
        <v>0</v>
      </c>
      <c r="BB702" s="131">
        <f>+IF($I$7="SI",'INPUTS Y LISTAS'!$B$33,0)</f>
        <v>0</v>
      </c>
      <c r="BC702" s="132"/>
      <c r="BD702" s="130">
        <f t="shared" si="354"/>
        <v>0</v>
      </c>
      <c r="BE702" s="134">
        <f t="shared" si="355"/>
        <v>0</v>
      </c>
      <c r="BF702" s="136">
        <f t="shared" si="356"/>
        <v>0</v>
      </c>
    </row>
    <row r="703" spans="3:58" ht="15.75" outlineLevel="2" x14ac:dyDescent="0.2">
      <c r="C703" s="14">
        <f t="shared" si="357"/>
        <v>689</v>
      </c>
      <c r="D703" s="73"/>
      <c r="E703" s="69"/>
      <c r="F703" s="70"/>
      <c r="G703" s="71"/>
      <c r="H703" s="71"/>
      <c r="I703" s="71"/>
      <c r="J703" s="71"/>
      <c r="K703" s="72"/>
      <c r="L703" s="86"/>
      <c r="M703" s="15" t="str">
        <f>IF(G703="","",IF(L703="SI",G703*(1+'INPUTS Y LISTAS'!$B$15),'Modelo Estadistico'!G703))</f>
        <v/>
      </c>
      <c r="N703" s="15" t="str">
        <f>IF(H703="","",IF(L703="SI",H703*(1+'INPUTS Y LISTAS'!$B$15),'Modelo Estadistico'!H703))</f>
        <v/>
      </c>
      <c r="O703" s="15" t="str">
        <f>IF(I703="","",IF(L703="SI",I703*(1+'INPUTS Y LISTAS'!$B$15),'Modelo Estadistico'!I703))</f>
        <v/>
      </c>
      <c r="P703" s="15" t="str">
        <f>IF(J703="","",IF(L703="SI",J703*(1+'INPUTS Y LISTAS'!$B$15),'Modelo Estadistico'!J703))</f>
        <v/>
      </c>
      <c r="Q703" s="72"/>
      <c r="R703" s="29" t="str">
        <f t="shared" si="332"/>
        <v/>
      </c>
      <c r="S703" s="15" t="str">
        <f t="shared" si="333"/>
        <v/>
      </c>
      <c r="T703" s="15" t="str">
        <f t="shared" si="358"/>
        <v/>
      </c>
      <c r="U703" s="30" t="str">
        <f t="shared" si="359"/>
        <v/>
      </c>
      <c r="V703" s="28" t="str">
        <f t="shared" si="334"/>
        <v/>
      </c>
      <c r="W703" s="16" t="str">
        <f t="shared" si="335"/>
        <v/>
      </c>
      <c r="X703" s="16" t="str">
        <f t="shared" si="336"/>
        <v/>
      </c>
      <c r="Y703" s="16" t="str">
        <f t="shared" si="337"/>
        <v/>
      </c>
      <c r="Z703" s="28" t="str">
        <f t="shared" si="338"/>
        <v/>
      </c>
      <c r="AA703" s="16" t="str">
        <f t="shared" si="339"/>
        <v/>
      </c>
      <c r="AB703" s="16" t="str">
        <f t="shared" si="340"/>
        <v/>
      </c>
      <c r="AC703" s="16" t="str">
        <f>IF(Y703="Incluir Cotización",#REF!,"")</f>
        <v/>
      </c>
      <c r="AD703" s="66" t="str">
        <f t="shared" si="341"/>
        <v/>
      </c>
      <c r="AE703" s="42" t="str">
        <f t="shared" si="342"/>
        <v/>
      </c>
      <c r="AF703" s="42" t="str">
        <f t="shared" si="343"/>
        <v/>
      </c>
      <c r="AG703" s="42" t="str">
        <f t="shared" si="344"/>
        <v/>
      </c>
      <c r="AH703" s="42" t="str">
        <f t="shared" si="345"/>
        <v/>
      </c>
      <c r="AI703" s="42" t="str">
        <f t="shared" si="346"/>
        <v/>
      </c>
      <c r="AJ703" s="65">
        <f t="shared" si="347"/>
        <v>0</v>
      </c>
      <c r="AK703" s="74"/>
      <c r="AL703" s="41">
        <f t="shared" si="360"/>
        <v>0</v>
      </c>
      <c r="AM703" s="39">
        <f t="shared" si="361"/>
        <v>0</v>
      </c>
      <c r="AN703" s="40">
        <f t="shared" si="362"/>
        <v>0</v>
      </c>
      <c r="AO703" s="134">
        <f t="shared" si="363"/>
        <v>0</v>
      </c>
      <c r="AP703" s="17"/>
      <c r="AQ703" s="129"/>
      <c r="AR703" s="130">
        <f t="shared" si="348"/>
        <v>0</v>
      </c>
      <c r="AS703" s="134">
        <f t="shared" si="349"/>
        <v>0</v>
      </c>
      <c r="AT703" s="131">
        <f>+IF($I$7="SI",'INPUTS Y LISTAS'!$B$31,0)</f>
        <v>0</v>
      </c>
      <c r="AU703" s="132"/>
      <c r="AV703" s="130">
        <f t="shared" si="350"/>
        <v>0</v>
      </c>
      <c r="AW703" s="134">
        <f t="shared" si="351"/>
        <v>0</v>
      </c>
      <c r="AX703" s="131">
        <f>+IF($I$7="SI",'INPUTS Y LISTAS'!$B$32,0)</f>
        <v>0</v>
      </c>
      <c r="AY703" s="132"/>
      <c r="AZ703" s="130">
        <f t="shared" si="352"/>
        <v>0</v>
      </c>
      <c r="BA703" s="134">
        <f t="shared" si="353"/>
        <v>0</v>
      </c>
      <c r="BB703" s="131">
        <f>+IF($I$7="SI",'INPUTS Y LISTAS'!$B$33,0)</f>
        <v>0</v>
      </c>
      <c r="BC703" s="132"/>
      <c r="BD703" s="130">
        <f t="shared" si="354"/>
        <v>0</v>
      </c>
      <c r="BE703" s="134">
        <f t="shared" si="355"/>
        <v>0</v>
      </c>
      <c r="BF703" s="136">
        <f t="shared" si="356"/>
        <v>0</v>
      </c>
    </row>
    <row r="704" spans="3:58" ht="15.75" outlineLevel="2" x14ac:dyDescent="0.2">
      <c r="C704" s="14">
        <f t="shared" si="357"/>
        <v>690</v>
      </c>
      <c r="D704" s="73"/>
      <c r="E704" s="69"/>
      <c r="F704" s="70"/>
      <c r="G704" s="71"/>
      <c r="H704" s="71"/>
      <c r="I704" s="71"/>
      <c r="J704" s="71"/>
      <c r="K704" s="72"/>
      <c r="L704" s="86"/>
      <c r="M704" s="15" t="str">
        <f>IF(G704="","",IF(L704="SI",G704*(1+'INPUTS Y LISTAS'!$B$15),'Modelo Estadistico'!G704))</f>
        <v/>
      </c>
      <c r="N704" s="15" t="str">
        <f>IF(H704="","",IF(L704="SI",H704*(1+'INPUTS Y LISTAS'!$B$15),'Modelo Estadistico'!H704))</f>
        <v/>
      </c>
      <c r="O704" s="15" t="str">
        <f>IF(I704="","",IF(L704="SI",I704*(1+'INPUTS Y LISTAS'!$B$15),'Modelo Estadistico'!I704))</f>
        <v/>
      </c>
      <c r="P704" s="15" t="str">
        <f>IF(J704="","",IF(L704="SI",J704*(1+'INPUTS Y LISTAS'!$B$15),'Modelo Estadistico'!J704))</f>
        <v/>
      </c>
      <c r="Q704" s="72"/>
      <c r="R704" s="29" t="str">
        <f t="shared" si="332"/>
        <v/>
      </c>
      <c r="S704" s="15" t="str">
        <f t="shared" si="333"/>
        <v/>
      </c>
      <c r="T704" s="15" t="str">
        <f t="shared" si="358"/>
        <v/>
      </c>
      <c r="U704" s="30" t="str">
        <f t="shared" si="359"/>
        <v/>
      </c>
      <c r="V704" s="28" t="str">
        <f t="shared" si="334"/>
        <v/>
      </c>
      <c r="W704" s="16" t="str">
        <f t="shared" si="335"/>
        <v/>
      </c>
      <c r="X704" s="16" t="str">
        <f t="shared" si="336"/>
        <v/>
      </c>
      <c r="Y704" s="16" t="str">
        <f t="shared" si="337"/>
        <v/>
      </c>
      <c r="Z704" s="28" t="str">
        <f t="shared" si="338"/>
        <v/>
      </c>
      <c r="AA704" s="16" t="str">
        <f t="shared" si="339"/>
        <v/>
      </c>
      <c r="AB704" s="16" t="str">
        <f t="shared" si="340"/>
        <v/>
      </c>
      <c r="AC704" s="16" t="str">
        <f>IF(Y704="Incluir Cotización",#REF!,"")</f>
        <v/>
      </c>
      <c r="AD704" s="66" t="str">
        <f t="shared" si="341"/>
        <v/>
      </c>
      <c r="AE704" s="42" t="str">
        <f t="shared" si="342"/>
        <v/>
      </c>
      <c r="AF704" s="42" t="str">
        <f t="shared" si="343"/>
        <v/>
      </c>
      <c r="AG704" s="42" t="str">
        <f t="shared" si="344"/>
        <v/>
      </c>
      <c r="AH704" s="42" t="str">
        <f t="shared" si="345"/>
        <v/>
      </c>
      <c r="AI704" s="42" t="str">
        <f t="shared" si="346"/>
        <v/>
      </c>
      <c r="AJ704" s="65">
        <f t="shared" si="347"/>
        <v>0</v>
      </c>
      <c r="AK704" s="74"/>
      <c r="AL704" s="41">
        <f t="shared" si="360"/>
        <v>0</v>
      </c>
      <c r="AM704" s="39">
        <f t="shared" si="361"/>
        <v>0</v>
      </c>
      <c r="AN704" s="40">
        <f t="shared" si="362"/>
        <v>0</v>
      </c>
      <c r="AO704" s="134">
        <f t="shared" si="363"/>
        <v>0</v>
      </c>
      <c r="AP704" s="17"/>
      <c r="AQ704" s="129"/>
      <c r="AR704" s="130">
        <f t="shared" si="348"/>
        <v>0</v>
      </c>
      <c r="AS704" s="134">
        <f t="shared" si="349"/>
        <v>0</v>
      </c>
      <c r="AT704" s="131">
        <f>+IF($I$7="SI",'INPUTS Y LISTAS'!$B$31,0)</f>
        <v>0</v>
      </c>
      <c r="AU704" s="132"/>
      <c r="AV704" s="130">
        <f t="shared" si="350"/>
        <v>0</v>
      </c>
      <c r="AW704" s="134">
        <f t="shared" si="351"/>
        <v>0</v>
      </c>
      <c r="AX704" s="131">
        <f>+IF($I$7="SI",'INPUTS Y LISTAS'!$B$32,0)</f>
        <v>0</v>
      </c>
      <c r="AY704" s="132"/>
      <c r="AZ704" s="130">
        <f t="shared" si="352"/>
        <v>0</v>
      </c>
      <c r="BA704" s="134">
        <f t="shared" si="353"/>
        <v>0</v>
      </c>
      <c r="BB704" s="131">
        <f>+IF($I$7="SI",'INPUTS Y LISTAS'!$B$33,0)</f>
        <v>0</v>
      </c>
      <c r="BC704" s="132"/>
      <c r="BD704" s="130">
        <f t="shared" si="354"/>
        <v>0</v>
      </c>
      <c r="BE704" s="134">
        <f t="shared" si="355"/>
        <v>0</v>
      </c>
      <c r="BF704" s="136">
        <f t="shared" si="356"/>
        <v>0</v>
      </c>
    </row>
    <row r="705" spans="3:58" ht="15.75" outlineLevel="2" x14ac:dyDescent="0.2">
      <c r="C705" s="14">
        <f t="shared" si="357"/>
        <v>691</v>
      </c>
      <c r="D705" s="73"/>
      <c r="E705" s="69"/>
      <c r="F705" s="70"/>
      <c r="G705" s="71"/>
      <c r="H705" s="71"/>
      <c r="I705" s="71"/>
      <c r="J705" s="71"/>
      <c r="K705" s="72"/>
      <c r="L705" s="86"/>
      <c r="M705" s="15" t="str">
        <f>IF(G705="","",IF(L705="SI",G705*(1+'INPUTS Y LISTAS'!$B$15),'Modelo Estadistico'!G705))</f>
        <v/>
      </c>
      <c r="N705" s="15" t="str">
        <f>IF(H705="","",IF(L705="SI",H705*(1+'INPUTS Y LISTAS'!$B$15),'Modelo Estadistico'!H705))</f>
        <v/>
      </c>
      <c r="O705" s="15" t="str">
        <f>IF(I705="","",IF(L705="SI",I705*(1+'INPUTS Y LISTAS'!$B$15),'Modelo Estadistico'!I705))</f>
        <v/>
      </c>
      <c r="P705" s="15" t="str">
        <f>IF(J705="","",IF(L705="SI",J705*(1+'INPUTS Y LISTAS'!$B$15),'Modelo Estadistico'!J705))</f>
        <v/>
      </c>
      <c r="Q705" s="72"/>
      <c r="R705" s="29" t="str">
        <f t="shared" si="332"/>
        <v/>
      </c>
      <c r="S705" s="15" t="str">
        <f t="shared" si="333"/>
        <v/>
      </c>
      <c r="T705" s="15" t="str">
        <f t="shared" si="358"/>
        <v/>
      </c>
      <c r="U705" s="30" t="str">
        <f t="shared" si="359"/>
        <v/>
      </c>
      <c r="V705" s="28" t="str">
        <f t="shared" si="334"/>
        <v/>
      </c>
      <c r="W705" s="16" t="str">
        <f t="shared" si="335"/>
        <v/>
      </c>
      <c r="X705" s="16" t="str">
        <f t="shared" si="336"/>
        <v/>
      </c>
      <c r="Y705" s="16" t="str">
        <f t="shared" si="337"/>
        <v/>
      </c>
      <c r="Z705" s="28" t="str">
        <f t="shared" si="338"/>
        <v/>
      </c>
      <c r="AA705" s="16" t="str">
        <f t="shared" si="339"/>
        <v/>
      </c>
      <c r="AB705" s="16" t="str">
        <f t="shared" si="340"/>
        <v/>
      </c>
      <c r="AC705" s="16" t="str">
        <f>IF(Y705="Incluir Cotización",#REF!,"")</f>
        <v/>
      </c>
      <c r="AD705" s="66" t="str">
        <f t="shared" si="341"/>
        <v/>
      </c>
      <c r="AE705" s="42" t="str">
        <f t="shared" si="342"/>
        <v/>
      </c>
      <c r="AF705" s="42" t="str">
        <f t="shared" si="343"/>
        <v/>
      </c>
      <c r="AG705" s="42" t="str">
        <f t="shared" si="344"/>
        <v/>
      </c>
      <c r="AH705" s="42" t="str">
        <f t="shared" si="345"/>
        <v/>
      </c>
      <c r="AI705" s="42" t="str">
        <f t="shared" si="346"/>
        <v/>
      </c>
      <c r="AJ705" s="65">
        <f t="shared" si="347"/>
        <v>0</v>
      </c>
      <c r="AK705" s="74"/>
      <c r="AL705" s="41">
        <f t="shared" si="360"/>
        <v>0</v>
      </c>
      <c r="AM705" s="39">
        <f t="shared" si="361"/>
        <v>0</v>
      </c>
      <c r="AN705" s="40">
        <f t="shared" si="362"/>
        <v>0</v>
      </c>
      <c r="AO705" s="134">
        <f t="shared" si="363"/>
        <v>0</v>
      </c>
      <c r="AP705" s="17"/>
      <c r="AQ705" s="129"/>
      <c r="AR705" s="130">
        <f t="shared" si="348"/>
        <v>0</v>
      </c>
      <c r="AS705" s="134">
        <f t="shared" si="349"/>
        <v>0</v>
      </c>
      <c r="AT705" s="131">
        <f>+IF($I$7="SI",'INPUTS Y LISTAS'!$B$31,0)</f>
        <v>0</v>
      </c>
      <c r="AU705" s="132"/>
      <c r="AV705" s="130">
        <f t="shared" si="350"/>
        <v>0</v>
      </c>
      <c r="AW705" s="134">
        <f t="shared" si="351"/>
        <v>0</v>
      </c>
      <c r="AX705" s="131">
        <f>+IF($I$7="SI",'INPUTS Y LISTAS'!$B$32,0)</f>
        <v>0</v>
      </c>
      <c r="AY705" s="132"/>
      <c r="AZ705" s="130">
        <f t="shared" si="352"/>
        <v>0</v>
      </c>
      <c r="BA705" s="134">
        <f t="shared" si="353"/>
        <v>0</v>
      </c>
      <c r="BB705" s="131">
        <f>+IF($I$7="SI",'INPUTS Y LISTAS'!$B$33,0)</f>
        <v>0</v>
      </c>
      <c r="BC705" s="132"/>
      <c r="BD705" s="130">
        <f t="shared" si="354"/>
        <v>0</v>
      </c>
      <c r="BE705" s="134">
        <f t="shared" si="355"/>
        <v>0</v>
      </c>
      <c r="BF705" s="136">
        <f t="shared" si="356"/>
        <v>0</v>
      </c>
    </row>
    <row r="706" spans="3:58" ht="15.75" outlineLevel="2" x14ac:dyDescent="0.2">
      <c r="C706" s="14">
        <f t="shared" si="357"/>
        <v>692</v>
      </c>
      <c r="D706" s="73"/>
      <c r="E706" s="69"/>
      <c r="F706" s="70"/>
      <c r="G706" s="71"/>
      <c r="H706" s="71"/>
      <c r="I706" s="71"/>
      <c r="J706" s="71"/>
      <c r="K706" s="72"/>
      <c r="L706" s="86"/>
      <c r="M706" s="15" t="str">
        <f>IF(G706="","",IF(L706="SI",G706*(1+'INPUTS Y LISTAS'!$B$15),'Modelo Estadistico'!G706))</f>
        <v/>
      </c>
      <c r="N706" s="15" t="str">
        <f>IF(H706="","",IF(L706="SI",H706*(1+'INPUTS Y LISTAS'!$B$15),'Modelo Estadistico'!H706))</f>
        <v/>
      </c>
      <c r="O706" s="15" t="str">
        <f>IF(I706="","",IF(L706="SI",I706*(1+'INPUTS Y LISTAS'!$B$15),'Modelo Estadistico'!I706))</f>
        <v/>
      </c>
      <c r="P706" s="15" t="str">
        <f>IF(J706="","",IF(L706="SI",J706*(1+'INPUTS Y LISTAS'!$B$15),'Modelo Estadistico'!J706))</f>
        <v/>
      </c>
      <c r="Q706" s="72"/>
      <c r="R706" s="29" t="str">
        <f t="shared" si="332"/>
        <v/>
      </c>
      <c r="S706" s="15" t="str">
        <f t="shared" si="333"/>
        <v/>
      </c>
      <c r="T706" s="15" t="str">
        <f t="shared" si="358"/>
        <v/>
      </c>
      <c r="U706" s="30" t="str">
        <f t="shared" si="359"/>
        <v/>
      </c>
      <c r="V706" s="28" t="str">
        <f t="shared" si="334"/>
        <v/>
      </c>
      <c r="W706" s="16" t="str">
        <f t="shared" si="335"/>
        <v/>
      </c>
      <c r="X706" s="16" t="str">
        <f t="shared" si="336"/>
        <v/>
      </c>
      <c r="Y706" s="16" t="str">
        <f t="shared" si="337"/>
        <v/>
      </c>
      <c r="Z706" s="28" t="str">
        <f t="shared" si="338"/>
        <v/>
      </c>
      <c r="AA706" s="16" t="str">
        <f t="shared" si="339"/>
        <v/>
      </c>
      <c r="AB706" s="16" t="str">
        <f t="shared" si="340"/>
        <v/>
      </c>
      <c r="AC706" s="16" t="str">
        <f>IF(Y706="Incluir Cotización",#REF!,"")</f>
        <v/>
      </c>
      <c r="AD706" s="66" t="str">
        <f t="shared" si="341"/>
        <v/>
      </c>
      <c r="AE706" s="42" t="str">
        <f t="shared" si="342"/>
        <v/>
      </c>
      <c r="AF706" s="42" t="str">
        <f t="shared" si="343"/>
        <v/>
      </c>
      <c r="AG706" s="42" t="str">
        <f t="shared" si="344"/>
        <v/>
      </c>
      <c r="AH706" s="42" t="str">
        <f t="shared" si="345"/>
        <v/>
      </c>
      <c r="AI706" s="42" t="str">
        <f t="shared" si="346"/>
        <v/>
      </c>
      <c r="AJ706" s="65">
        <f t="shared" si="347"/>
        <v>0</v>
      </c>
      <c r="AK706" s="74"/>
      <c r="AL706" s="41">
        <f t="shared" si="360"/>
        <v>0</v>
      </c>
      <c r="AM706" s="39">
        <f t="shared" si="361"/>
        <v>0</v>
      </c>
      <c r="AN706" s="40">
        <f t="shared" si="362"/>
        <v>0</v>
      </c>
      <c r="AO706" s="134">
        <f t="shared" si="363"/>
        <v>0</v>
      </c>
      <c r="AP706" s="17"/>
      <c r="AQ706" s="129"/>
      <c r="AR706" s="130">
        <f t="shared" si="348"/>
        <v>0</v>
      </c>
      <c r="AS706" s="134">
        <f t="shared" si="349"/>
        <v>0</v>
      </c>
      <c r="AT706" s="131">
        <f>+IF($I$7="SI",'INPUTS Y LISTAS'!$B$31,0)</f>
        <v>0</v>
      </c>
      <c r="AU706" s="132"/>
      <c r="AV706" s="130">
        <f t="shared" si="350"/>
        <v>0</v>
      </c>
      <c r="AW706" s="134">
        <f t="shared" si="351"/>
        <v>0</v>
      </c>
      <c r="AX706" s="131">
        <f>+IF($I$7="SI",'INPUTS Y LISTAS'!$B$32,0)</f>
        <v>0</v>
      </c>
      <c r="AY706" s="132"/>
      <c r="AZ706" s="130">
        <f t="shared" si="352"/>
        <v>0</v>
      </c>
      <c r="BA706" s="134">
        <f t="shared" si="353"/>
        <v>0</v>
      </c>
      <c r="BB706" s="131">
        <f>+IF($I$7="SI",'INPUTS Y LISTAS'!$B$33,0)</f>
        <v>0</v>
      </c>
      <c r="BC706" s="132"/>
      <c r="BD706" s="130">
        <f t="shared" si="354"/>
        <v>0</v>
      </c>
      <c r="BE706" s="134">
        <f t="shared" si="355"/>
        <v>0</v>
      </c>
      <c r="BF706" s="136">
        <f t="shared" si="356"/>
        <v>0</v>
      </c>
    </row>
    <row r="707" spans="3:58" ht="15.75" outlineLevel="2" x14ac:dyDescent="0.2">
      <c r="C707" s="14">
        <f t="shared" si="357"/>
        <v>693</v>
      </c>
      <c r="D707" s="73"/>
      <c r="E707" s="69"/>
      <c r="F707" s="70"/>
      <c r="G707" s="71"/>
      <c r="H707" s="71"/>
      <c r="I707" s="71"/>
      <c r="J707" s="71"/>
      <c r="K707" s="72"/>
      <c r="L707" s="86"/>
      <c r="M707" s="15" t="str">
        <f>IF(G707="","",IF(L707="SI",G707*(1+'INPUTS Y LISTAS'!$B$15),'Modelo Estadistico'!G707))</f>
        <v/>
      </c>
      <c r="N707" s="15" t="str">
        <f>IF(H707="","",IF(L707="SI",H707*(1+'INPUTS Y LISTAS'!$B$15),'Modelo Estadistico'!H707))</f>
        <v/>
      </c>
      <c r="O707" s="15" t="str">
        <f>IF(I707="","",IF(L707="SI",I707*(1+'INPUTS Y LISTAS'!$B$15),'Modelo Estadistico'!I707))</f>
        <v/>
      </c>
      <c r="P707" s="15" t="str">
        <f>IF(J707="","",IF(L707="SI",J707*(1+'INPUTS Y LISTAS'!$B$15),'Modelo Estadistico'!J707))</f>
        <v/>
      </c>
      <c r="Q707" s="72"/>
      <c r="R707" s="29" t="str">
        <f t="shared" si="332"/>
        <v/>
      </c>
      <c r="S707" s="15" t="str">
        <f t="shared" si="333"/>
        <v/>
      </c>
      <c r="T707" s="15" t="str">
        <f t="shared" si="358"/>
        <v/>
      </c>
      <c r="U707" s="30" t="str">
        <f t="shared" si="359"/>
        <v/>
      </c>
      <c r="V707" s="28" t="str">
        <f t="shared" si="334"/>
        <v/>
      </c>
      <c r="W707" s="16" t="str">
        <f t="shared" si="335"/>
        <v/>
      </c>
      <c r="X707" s="16" t="str">
        <f t="shared" si="336"/>
        <v/>
      </c>
      <c r="Y707" s="16" t="str">
        <f t="shared" si="337"/>
        <v/>
      </c>
      <c r="Z707" s="28" t="str">
        <f t="shared" si="338"/>
        <v/>
      </c>
      <c r="AA707" s="16" t="str">
        <f t="shared" si="339"/>
        <v/>
      </c>
      <c r="AB707" s="16" t="str">
        <f t="shared" si="340"/>
        <v/>
      </c>
      <c r="AC707" s="16" t="str">
        <f>IF(Y707="Incluir Cotización",#REF!,"")</f>
        <v/>
      </c>
      <c r="AD707" s="66" t="str">
        <f t="shared" si="341"/>
        <v/>
      </c>
      <c r="AE707" s="42" t="str">
        <f t="shared" si="342"/>
        <v/>
      </c>
      <c r="AF707" s="42" t="str">
        <f t="shared" si="343"/>
        <v/>
      </c>
      <c r="AG707" s="42" t="str">
        <f t="shared" si="344"/>
        <v/>
      </c>
      <c r="AH707" s="42" t="str">
        <f t="shared" si="345"/>
        <v/>
      </c>
      <c r="AI707" s="42" t="str">
        <f t="shared" si="346"/>
        <v/>
      </c>
      <c r="AJ707" s="65">
        <f t="shared" si="347"/>
        <v>0</v>
      </c>
      <c r="AK707" s="74"/>
      <c r="AL707" s="41">
        <f t="shared" si="360"/>
        <v>0</v>
      </c>
      <c r="AM707" s="39">
        <f t="shared" si="361"/>
        <v>0</v>
      </c>
      <c r="AN707" s="40">
        <f t="shared" si="362"/>
        <v>0</v>
      </c>
      <c r="AO707" s="134">
        <f t="shared" si="363"/>
        <v>0</v>
      </c>
      <c r="AP707" s="17"/>
      <c r="AQ707" s="129"/>
      <c r="AR707" s="130">
        <f t="shared" si="348"/>
        <v>0</v>
      </c>
      <c r="AS707" s="134">
        <f t="shared" si="349"/>
        <v>0</v>
      </c>
      <c r="AT707" s="131">
        <f>+IF($I$7="SI",'INPUTS Y LISTAS'!$B$31,0)</f>
        <v>0</v>
      </c>
      <c r="AU707" s="132"/>
      <c r="AV707" s="130">
        <f t="shared" si="350"/>
        <v>0</v>
      </c>
      <c r="AW707" s="134">
        <f t="shared" si="351"/>
        <v>0</v>
      </c>
      <c r="AX707" s="131">
        <f>+IF($I$7="SI",'INPUTS Y LISTAS'!$B$32,0)</f>
        <v>0</v>
      </c>
      <c r="AY707" s="132"/>
      <c r="AZ707" s="130">
        <f t="shared" si="352"/>
        <v>0</v>
      </c>
      <c r="BA707" s="134">
        <f t="shared" si="353"/>
        <v>0</v>
      </c>
      <c r="BB707" s="131">
        <f>+IF($I$7="SI",'INPUTS Y LISTAS'!$B$33,0)</f>
        <v>0</v>
      </c>
      <c r="BC707" s="132"/>
      <c r="BD707" s="130">
        <f t="shared" si="354"/>
        <v>0</v>
      </c>
      <c r="BE707" s="134">
        <f t="shared" si="355"/>
        <v>0</v>
      </c>
      <c r="BF707" s="136">
        <f t="shared" si="356"/>
        <v>0</v>
      </c>
    </row>
    <row r="708" spans="3:58" ht="15.75" outlineLevel="2" x14ac:dyDescent="0.2">
      <c r="C708" s="14">
        <f t="shared" si="357"/>
        <v>694</v>
      </c>
      <c r="D708" s="73"/>
      <c r="E708" s="69"/>
      <c r="F708" s="70"/>
      <c r="G708" s="71"/>
      <c r="H708" s="71"/>
      <c r="I708" s="71"/>
      <c r="J708" s="71"/>
      <c r="K708" s="72"/>
      <c r="L708" s="86"/>
      <c r="M708" s="15" t="str">
        <f>IF(G708="","",IF(L708="SI",G708*(1+'INPUTS Y LISTAS'!$B$15),'Modelo Estadistico'!G708))</f>
        <v/>
      </c>
      <c r="N708" s="15" t="str">
        <f>IF(H708="","",IF(L708="SI",H708*(1+'INPUTS Y LISTAS'!$B$15),'Modelo Estadistico'!H708))</f>
        <v/>
      </c>
      <c r="O708" s="15" t="str">
        <f>IF(I708="","",IF(L708="SI",I708*(1+'INPUTS Y LISTAS'!$B$15),'Modelo Estadistico'!I708))</f>
        <v/>
      </c>
      <c r="P708" s="15" t="str">
        <f>IF(J708="","",IF(L708="SI",J708*(1+'INPUTS Y LISTAS'!$B$15),'Modelo Estadistico'!J708))</f>
        <v/>
      </c>
      <c r="Q708" s="72"/>
      <c r="R708" s="29" t="str">
        <f t="shared" si="332"/>
        <v/>
      </c>
      <c r="S708" s="15" t="str">
        <f t="shared" si="333"/>
        <v/>
      </c>
      <c r="T708" s="15" t="str">
        <f t="shared" si="358"/>
        <v/>
      </c>
      <c r="U708" s="30" t="str">
        <f t="shared" si="359"/>
        <v/>
      </c>
      <c r="V708" s="28" t="str">
        <f t="shared" si="334"/>
        <v/>
      </c>
      <c r="W708" s="16" t="str">
        <f t="shared" si="335"/>
        <v/>
      </c>
      <c r="X708" s="16" t="str">
        <f t="shared" si="336"/>
        <v/>
      </c>
      <c r="Y708" s="16" t="str">
        <f t="shared" si="337"/>
        <v/>
      </c>
      <c r="Z708" s="28" t="str">
        <f t="shared" si="338"/>
        <v/>
      </c>
      <c r="AA708" s="16" t="str">
        <f t="shared" si="339"/>
        <v/>
      </c>
      <c r="AB708" s="16" t="str">
        <f t="shared" si="340"/>
        <v/>
      </c>
      <c r="AC708" s="16" t="str">
        <f>IF(Y708="Incluir Cotización",#REF!,"")</f>
        <v/>
      </c>
      <c r="AD708" s="66" t="str">
        <f t="shared" si="341"/>
        <v/>
      </c>
      <c r="AE708" s="42" t="str">
        <f t="shared" si="342"/>
        <v/>
      </c>
      <c r="AF708" s="42" t="str">
        <f t="shared" si="343"/>
        <v/>
      </c>
      <c r="AG708" s="42" t="str">
        <f t="shared" si="344"/>
        <v/>
      </c>
      <c r="AH708" s="42" t="str">
        <f t="shared" si="345"/>
        <v/>
      </c>
      <c r="AI708" s="42" t="str">
        <f t="shared" si="346"/>
        <v/>
      </c>
      <c r="AJ708" s="65">
        <f t="shared" si="347"/>
        <v>0</v>
      </c>
      <c r="AK708" s="74"/>
      <c r="AL708" s="41">
        <f t="shared" si="360"/>
        <v>0</v>
      </c>
      <c r="AM708" s="39">
        <f t="shared" si="361"/>
        <v>0</v>
      </c>
      <c r="AN708" s="40">
        <f t="shared" si="362"/>
        <v>0</v>
      </c>
      <c r="AO708" s="134">
        <f t="shared" si="363"/>
        <v>0</v>
      </c>
      <c r="AP708" s="17"/>
      <c r="AQ708" s="129"/>
      <c r="AR708" s="130">
        <f t="shared" si="348"/>
        <v>0</v>
      </c>
      <c r="AS708" s="134">
        <f t="shared" si="349"/>
        <v>0</v>
      </c>
      <c r="AT708" s="131">
        <f>+IF($I$7="SI",'INPUTS Y LISTAS'!$B$31,0)</f>
        <v>0</v>
      </c>
      <c r="AU708" s="132"/>
      <c r="AV708" s="130">
        <f t="shared" si="350"/>
        <v>0</v>
      </c>
      <c r="AW708" s="134">
        <f t="shared" si="351"/>
        <v>0</v>
      </c>
      <c r="AX708" s="131">
        <f>+IF($I$7="SI",'INPUTS Y LISTAS'!$B$32,0)</f>
        <v>0</v>
      </c>
      <c r="AY708" s="132"/>
      <c r="AZ708" s="130">
        <f t="shared" si="352"/>
        <v>0</v>
      </c>
      <c r="BA708" s="134">
        <f t="shared" si="353"/>
        <v>0</v>
      </c>
      <c r="BB708" s="131">
        <f>+IF($I$7="SI",'INPUTS Y LISTAS'!$B$33,0)</f>
        <v>0</v>
      </c>
      <c r="BC708" s="132"/>
      <c r="BD708" s="130">
        <f t="shared" si="354"/>
        <v>0</v>
      </c>
      <c r="BE708" s="134">
        <f t="shared" si="355"/>
        <v>0</v>
      </c>
      <c r="BF708" s="136">
        <f t="shared" si="356"/>
        <v>0</v>
      </c>
    </row>
    <row r="709" spans="3:58" ht="15.75" outlineLevel="2" x14ac:dyDescent="0.2">
      <c r="C709" s="14">
        <f t="shared" si="357"/>
        <v>695</v>
      </c>
      <c r="D709" s="73"/>
      <c r="E709" s="69"/>
      <c r="F709" s="70"/>
      <c r="G709" s="71"/>
      <c r="H709" s="71"/>
      <c r="I709" s="71"/>
      <c r="J709" s="71"/>
      <c r="K709" s="72"/>
      <c r="L709" s="86"/>
      <c r="M709" s="15" t="str">
        <f>IF(G709="","",IF(L709="SI",G709*(1+'INPUTS Y LISTAS'!$B$15),'Modelo Estadistico'!G709))</f>
        <v/>
      </c>
      <c r="N709" s="15" t="str">
        <f>IF(H709="","",IF(L709="SI",H709*(1+'INPUTS Y LISTAS'!$B$15),'Modelo Estadistico'!H709))</f>
        <v/>
      </c>
      <c r="O709" s="15" t="str">
        <f>IF(I709="","",IF(L709="SI",I709*(1+'INPUTS Y LISTAS'!$B$15),'Modelo Estadistico'!I709))</f>
        <v/>
      </c>
      <c r="P709" s="15" t="str">
        <f>IF(J709="","",IF(L709="SI",J709*(1+'INPUTS Y LISTAS'!$B$15),'Modelo Estadistico'!J709))</f>
        <v/>
      </c>
      <c r="Q709" s="72"/>
      <c r="R709" s="29" t="str">
        <f t="shared" si="332"/>
        <v/>
      </c>
      <c r="S709" s="15" t="str">
        <f t="shared" si="333"/>
        <v/>
      </c>
      <c r="T709" s="15" t="str">
        <f t="shared" si="358"/>
        <v/>
      </c>
      <c r="U709" s="30" t="str">
        <f t="shared" si="359"/>
        <v/>
      </c>
      <c r="V709" s="28" t="str">
        <f t="shared" si="334"/>
        <v/>
      </c>
      <c r="W709" s="16" t="str">
        <f t="shared" si="335"/>
        <v/>
      </c>
      <c r="X709" s="16" t="str">
        <f t="shared" si="336"/>
        <v/>
      </c>
      <c r="Y709" s="16" t="str">
        <f t="shared" si="337"/>
        <v/>
      </c>
      <c r="Z709" s="28" t="str">
        <f t="shared" si="338"/>
        <v/>
      </c>
      <c r="AA709" s="16" t="str">
        <f t="shared" si="339"/>
        <v/>
      </c>
      <c r="AB709" s="16" t="str">
        <f t="shared" si="340"/>
        <v/>
      </c>
      <c r="AC709" s="16" t="str">
        <f>IF(Y709="Incluir Cotización",#REF!,"")</f>
        <v/>
      </c>
      <c r="AD709" s="66" t="str">
        <f t="shared" si="341"/>
        <v/>
      </c>
      <c r="AE709" s="42" t="str">
        <f t="shared" si="342"/>
        <v/>
      </c>
      <c r="AF709" s="42" t="str">
        <f t="shared" si="343"/>
        <v/>
      </c>
      <c r="AG709" s="42" t="str">
        <f t="shared" si="344"/>
        <v/>
      </c>
      <c r="AH709" s="42" t="str">
        <f t="shared" si="345"/>
        <v/>
      </c>
      <c r="AI709" s="42" t="str">
        <f t="shared" si="346"/>
        <v/>
      </c>
      <c r="AJ709" s="65">
        <f t="shared" si="347"/>
        <v>0</v>
      </c>
      <c r="AK709" s="74"/>
      <c r="AL709" s="41">
        <f t="shared" si="360"/>
        <v>0</v>
      </c>
      <c r="AM709" s="39">
        <f t="shared" si="361"/>
        <v>0</v>
      </c>
      <c r="AN709" s="40">
        <f t="shared" si="362"/>
        <v>0</v>
      </c>
      <c r="AO709" s="134">
        <f t="shared" si="363"/>
        <v>0</v>
      </c>
      <c r="AP709" s="17"/>
      <c r="AQ709" s="129"/>
      <c r="AR709" s="130">
        <f t="shared" si="348"/>
        <v>0</v>
      </c>
      <c r="AS709" s="134">
        <f t="shared" si="349"/>
        <v>0</v>
      </c>
      <c r="AT709" s="131">
        <f>+IF($I$7="SI",'INPUTS Y LISTAS'!$B$31,0)</f>
        <v>0</v>
      </c>
      <c r="AU709" s="132"/>
      <c r="AV709" s="130">
        <f t="shared" si="350"/>
        <v>0</v>
      </c>
      <c r="AW709" s="134">
        <f t="shared" si="351"/>
        <v>0</v>
      </c>
      <c r="AX709" s="131">
        <f>+IF($I$7="SI",'INPUTS Y LISTAS'!$B$32,0)</f>
        <v>0</v>
      </c>
      <c r="AY709" s="132"/>
      <c r="AZ709" s="130">
        <f t="shared" si="352"/>
        <v>0</v>
      </c>
      <c r="BA709" s="134">
        <f t="shared" si="353"/>
        <v>0</v>
      </c>
      <c r="BB709" s="131">
        <f>+IF($I$7="SI",'INPUTS Y LISTAS'!$B$33,0)</f>
        <v>0</v>
      </c>
      <c r="BC709" s="132"/>
      <c r="BD709" s="130">
        <f t="shared" si="354"/>
        <v>0</v>
      </c>
      <c r="BE709" s="134">
        <f t="shared" si="355"/>
        <v>0</v>
      </c>
      <c r="BF709" s="136">
        <f t="shared" si="356"/>
        <v>0</v>
      </c>
    </row>
    <row r="710" spans="3:58" ht="15.75" outlineLevel="2" x14ac:dyDescent="0.2">
      <c r="C710" s="14">
        <f t="shared" si="357"/>
        <v>696</v>
      </c>
      <c r="D710" s="73"/>
      <c r="E710" s="69"/>
      <c r="F710" s="70"/>
      <c r="G710" s="71"/>
      <c r="H710" s="71"/>
      <c r="I710" s="71"/>
      <c r="J710" s="71"/>
      <c r="K710" s="72"/>
      <c r="L710" s="86"/>
      <c r="M710" s="15" t="str">
        <f>IF(G710="","",IF(L710="SI",G710*(1+'INPUTS Y LISTAS'!$B$15),'Modelo Estadistico'!G710))</f>
        <v/>
      </c>
      <c r="N710" s="15" t="str">
        <f>IF(H710="","",IF(L710="SI",H710*(1+'INPUTS Y LISTAS'!$B$15),'Modelo Estadistico'!H710))</f>
        <v/>
      </c>
      <c r="O710" s="15" t="str">
        <f>IF(I710="","",IF(L710="SI",I710*(1+'INPUTS Y LISTAS'!$B$15),'Modelo Estadistico'!I710))</f>
        <v/>
      </c>
      <c r="P710" s="15" t="str">
        <f>IF(J710="","",IF(L710="SI",J710*(1+'INPUTS Y LISTAS'!$B$15),'Modelo Estadistico'!J710))</f>
        <v/>
      </c>
      <c r="Q710" s="72"/>
      <c r="R710" s="29" t="str">
        <f t="shared" si="332"/>
        <v/>
      </c>
      <c r="S710" s="15" t="str">
        <f t="shared" si="333"/>
        <v/>
      </c>
      <c r="T710" s="15" t="str">
        <f t="shared" si="358"/>
        <v/>
      </c>
      <c r="U710" s="30" t="str">
        <f t="shared" si="359"/>
        <v/>
      </c>
      <c r="V710" s="28" t="str">
        <f t="shared" si="334"/>
        <v/>
      </c>
      <c r="W710" s="16" t="str">
        <f t="shared" si="335"/>
        <v/>
      </c>
      <c r="X710" s="16" t="str">
        <f t="shared" si="336"/>
        <v/>
      </c>
      <c r="Y710" s="16" t="str">
        <f t="shared" si="337"/>
        <v/>
      </c>
      <c r="Z710" s="28" t="str">
        <f t="shared" si="338"/>
        <v/>
      </c>
      <c r="AA710" s="16" t="str">
        <f t="shared" si="339"/>
        <v/>
      </c>
      <c r="AB710" s="16" t="str">
        <f t="shared" si="340"/>
        <v/>
      </c>
      <c r="AC710" s="16" t="str">
        <f>IF(Y710="Incluir Cotización",#REF!,"")</f>
        <v/>
      </c>
      <c r="AD710" s="66" t="str">
        <f t="shared" si="341"/>
        <v/>
      </c>
      <c r="AE710" s="42" t="str">
        <f t="shared" si="342"/>
        <v/>
      </c>
      <c r="AF710" s="42" t="str">
        <f t="shared" si="343"/>
        <v/>
      </c>
      <c r="AG710" s="42" t="str">
        <f t="shared" si="344"/>
        <v/>
      </c>
      <c r="AH710" s="42" t="str">
        <f t="shared" si="345"/>
        <v/>
      </c>
      <c r="AI710" s="42" t="str">
        <f t="shared" si="346"/>
        <v/>
      </c>
      <c r="AJ710" s="65">
        <f t="shared" si="347"/>
        <v>0</v>
      </c>
      <c r="AK710" s="74"/>
      <c r="AL710" s="41">
        <f t="shared" si="360"/>
        <v>0</v>
      </c>
      <c r="AM710" s="39">
        <f t="shared" si="361"/>
        <v>0</v>
      </c>
      <c r="AN710" s="40">
        <f t="shared" si="362"/>
        <v>0</v>
      </c>
      <c r="AO710" s="134">
        <f t="shared" si="363"/>
        <v>0</v>
      </c>
      <c r="AP710" s="17"/>
      <c r="AQ710" s="129"/>
      <c r="AR710" s="130">
        <f t="shared" si="348"/>
        <v>0</v>
      </c>
      <c r="AS710" s="134">
        <f t="shared" si="349"/>
        <v>0</v>
      </c>
      <c r="AT710" s="131">
        <f>+IF($I$7="SI",'INPUTS Y LISTAS'!$B$31,0)</f>
        <v>0</v>
      </c>
      <c r="AU710" s="132"/>
      <c r="AV710" s="130">
        <f t="shared" si="350"/>
        <v>0</v>
      </c>
      <c r="AW710" s="134">
        <f t="shared" si="351"/>
        <v>0</v>
      </c>
      <c r="AX710" s="131">
        <f>+IF($I$7="SI",'INPUTS Y LISTAS'!$B$32,0)</f>
        <v>0</v>
      </c>
      <c r="AY710" s="132"/>
      <c r="AZ710" s="130">
        <f t="shared" si="352"/>
        <v>0</v>
      </c>
      <c r="BA710" s="134">
        <f t="shared" si="353"/>
        <v>0</v>
      </c>
      <c r="BB710" s="131">
        <f>+IF($I$7="SI",'INPUTS Y LISTAS'!$B$33,0)</f>
        <v>0</v>
      </c>
      <c r="BC710" s="132"/>
      <c r="BD710" s="130">
        <f t="shared" si="354"/>
        <v>0</v>
      </c>
      <c r="BE710" s="134">
        <f t="shared" si="355"/>
        <v>0</v>
      </c>
      <c r="BF710" s="136">
        <f t="shared" si="356"/>
        <v>0</v>
      </c>
    </row>
    <row r="711" spans="3:58" ht="15.75" outlineLevel="2" x14ac:dyDescent="0.2">
      <c r="C711" s="14">
        <f t="shared" si="357"/>
        <v>697</v>
      </c>
      <c r="D711" s="73"/>
      <c r="E711" s="69"/>
      <c r="F711" s="70"/>
      <c r="G711" s="71"/>
      <c r="H711" s="71"/>
      <c r="I711" s="71"/>
      <c r="J711" s="71"/>
      <c r="K711" s="72"/>
      <c r="L711" s="86"/>
      <c r="M711" s="15" t="str">
        <f>IF(G711="","",IF(L711="SI",G711*(1+'INPUTS Y LISTAS'!$B$15),'Modelo Estadistico'!G711))</f>
        <v/>
      </c>
      <c r="N711" s="15" t="str">
        <f>IF(H711="","",IF(L711="SI",H711*(1+'INPUTS Y LISTAS'!$B$15),'Modelo Estadistico'!H711))</f>
        <v/>
      </c>
      <c r="O711" s="15" t="str">
        <f>IF(I711="","",IF(L711="SI",I711*(1+'INPUTS Y LISTAS'!$B$15),'Modelo Estadistico'!I711))</f>
        <v/>
      </c>
      <c r="P711" s="15" t="str">
        <f>IF(J711="","",IF(L711="SI",J711*(1+'INPUTS Y LISTAS'!$B$15),'Modelo Estadistico'!J711))</f>
        <v/>
      </c>
      <c r="Q711" s="72"/>
      <c r="R711" s="29" t="str">
        <f t="shared" si="332"/>
        <v/>
      </c>
      <c r="S711" s="15" t="str">
        <f t="shared" si="333"/>
        <v/>
      </c>
      <c r="T711" s="15" t="str">
        <f t="shared" si="358"/>
        <v/>
      </c>
      <c r="U711" s="30" t="str">
        <f t="shared" si="359"/>
        <v/>
      </c>
      <c r="V711" s="28" t="str">
        <f t="shared" si="334"/>
        <v/>
      </c>
      <c r="W711" s="16" t="str">
        <f t="shared" si="335"/>
        <v/>
      </c>
      <c r="X711" s="16" t="str">
        <f t="shared" si="336"/>
        <v/>
      </c>
      <c r="Y711" s="16" t="str">
        <f t="shared" si="337"/>
        <v/>
      </c>
      <c r="Z711" s="28" t="str">
        <f t="shared" si="338"/>
        <v/>
      </c>
      <c r="AA711" s="16" t="str">
        <f t="shared" si="339"/>
        <v/>
      </c>
      <c r="AB711" s="16" t="str">
        <f t="shared" si="340"/>
        <v/>
      </c>
      <c r="AC711" s="16" t="str">
        <f>IF(Y711="Incluir Cotización",#REF!,"")</f>
        <v/>
      </c>
      <c r="AD711" s="66" t="str">
        <f t="shared" si="341"/>
        <v/>
      </c>
      <c r="AE711" s="42" t="str">
        <f t="shared" si="342"/>
        <v/>
      </c>
      <c r="AF711" s="42" t="str">
        <f t="shared" si="343"/>
        <v/>
      </c>
      <c r="AG711" s="42" t="str">
        <f t="shared" si="344"/>
        <v/>
      </c>
      <c r="AH711" s="42" t="str">
        <f t="shared" si="345"/>
        <v/>
      </c>
      <c r="AI711" s="42" t="str">
        <f t="shared" si="346"/>
        <v/>
      </c>
      <c r="AJ711" s="65">
        <f t="shared" si="347"/>
        <v>0</v>
      </c>
      <c r="AK711" s="74"/>
      <c r="AL711" s="41">
        <f t="shared" si="360"/>
        <v>0</v>
      </c>
      <c r="AM711" s="39">
        <f t="shared" si="361"/>
        <v>0</v>
      </c>
      <c r="AN711" s="40">
        <f t="shared" si="362"/>
        <v>0</v>
      </c>
      <c r="AO711" s="134">
        <f t="shared" si="363"/>
        <v>0</v>
      </c>
      <c r="AP711" s="17"/>
      <c r="AQ711" s="129"/>
      <c r="AR711" s="130">
        <f t="shared" si="348"/>
        <v>0</v>
      </c>
      <c r="AS711" s="134">
        <f t="shared" si="349"/>
        <v>0</v>
      </c>
      <c r="AT711" s="131">
        <f>+IF($I$7="SI",'INPUTS Y LISTAS'!$B$31,0)</f>
        <v>0</v>
      </c>
      <c r="AU711" s="132"/>
      <c r="AV711" s="130">
        <f t="shared" si="350"/>
        <v>0</v>
      </c>
      <c r="AW711" s="134">
        <f t="shared" si="351"/>
        <v>0</v>
      </c>
      <c r="AX711" s="131">
        <f>+IF($I$7="SI",'INPUTS Y LISTAS'!$B$32,0)</f>
        <v>0</v>
      </c>
      <c r="AY711" s="132"/>
      <c r="AZ711" s="130">
        <f t="shared" si="352"/>
        <v>0</v>
      </c>
      <c r="BA711" s="134">
        <f t="shared" si="353"/>
        <v>0</v>
      </c>
      <c r="BB711" s="131">
        <f>+IF($I$7="SI",'INPUTS Y LISTAS'!$B$33,0)</f>
        <v>0</v>
      </c>
      <c r="BC711" s="132"/>
      <c r="BD711" s="130">
        <f t="shared" si="354"/>
        <v>0</v>
      </c>
      <c r="BE711" s="134">
        <f t="shared" si="355"/>
        <v>0</v>
      </c>
      <c r="BF711" s="136">
        <f t="shared" si="356"/>
        <v>0</v>
      </c>
    </row>
    <row r="712" spans="3:58" ht="15.75" outlineLevel="2" x14ac:dyDescent="0.2">
      <c r="C712" s="14">
        <f t="shared" si="357"/>
        <v>698</v>
      </c>
      <c r="D712" s="73"/>
      <c r="E712" s="69"/>
      <c r="F712" s="70"/>
      <c r="G712" s="71"/>
      <c r="H712" s="71"/>
      <c r="I712" s="71"/>
      <c r="J712" s="71"/>
      <c r="K712" s="72"/>
      <c r="L712" s="86"/>
      <c r="M712" s="15" t="str">
        <f>IF(G712="","",IF(L712="SI",G712*(1+'INPUTS Y LISTAS'!$B$15),'Modelo Estadistico'!G712))</f>
        <v/>
      </c>
      <c r="N712" s="15" t="str">
        <f>IF(H712="","",IF(L712="SI",H712*(1+'INPUTS Y LISTAS'!$B$15),'Modelo Estadistico'!H712))</f>
        <v/>
      </c>
      <c r="O712" s="15" t="str">
        <f>IF(I712="","",IF(L712="SI",I712*(1+'INPUTS Y LISTAS'!$B$15),'Modelo Estadistico'!I712))</f>
        <v/>
      </c>
      <c r="P712" s="15" t="str">
        <f>IF(J712="","",IF(L712="SI",J712*(1+'INPUTS Y LISTAS'!$B$15),'Modelo Estadistico'!J712))</f>
        <v/>
      </c>
      <c r="Q712" s="72"/>
      <c r="R712" s="29" t="str">
        <f t="shared" si="332"/>
        <v/>
      </c>
      <c r="S712" s="15" t="str">
        <f t="shared" si="333"/>
        <v/>
      </c>
      <c r="T712" s="15" t="str">
        <f t="shared" si="358"/>
        <v/>
      </c>
      <c r="U712" s="30" t="str">
        <f t="shared" si="359"/>
        <v/>
      </c>
      <c r="V712" s="28" t="str">
        <f t="shared" si="334"/>
        <v/>
      </c>
      <c r="W712" s="16" t="str">
        <f t="shared" si="335"/>
        <v/>
      </c>
      <c r="X712" s="16" t="str">
        <f t="shared" si="336"/>
        <v/>
      </c>
      <c r="Y712" s="16" t="str">
        <f t="shared" si="337"/>
        <v/>
      </c>
      <c r="Z712" s="28" t="str">
        <f t="shared" si="338"/>
        <v/>
      </c>
      <c r="AA712" s="16" t="str">
        <f t="shared" si="339"/>
        <v/>
      </c>
      <c r="AB712" s="16" t="str">
        <f t="shared" si="340"/>
        <v/>
      </c>
      <c r="AC712" s="16" t="str">
        <f>IF(Y712="Incluir Cotización",#REF!,"")</f>
        <v/>
      </c>
      <c r="AD712" s="66" t="str">
        <f t="shared" si="341"/>
        <v/>
      </c>
      <c r="AE712" s="42" t="str">
        <f t="shared" si="342"/>
        <v/>
      </c>
      <c r="AF712" s="42" t="str">
        <f t="shared" si="343"/>
        <v/>
      </c>
      <c r="AG712" s="42" t="str">
        <f t="shared" si="344"/>
        <v/>
      </c>
      <c r="AH712" s="42" t="str">
        <f t="shared" si="345"/>
        <v/>
      </c>
      <c r="AI712" s="42" t="str">
        <f t="shared" si="346"/>
        <v/>
      </c>
      <c r="AJ712" s="65">
        <f t="shared" si="347"/>
        <v>0</v>
      </c>
      <c r="AK712" s="74"/>
      <c r="AL712" s="41">
        <f t="shared" si="360"/>
        <v>0</v>
      </c>
      <c r="AM712" s="39">
        <f t="shared" si="361"/>
        <v>0</v>
      </c>
      <c r="AN712" s="40">
        <f t="shared" si="362"/>
        <v>0</v>
      </c>
      <c r="AO712" s="134">
        <f t="shared" si="363"/>
        <v>0</v>
      </c>
      <c r="AP712" s="17"/>
      <c r="AQ712" s="129"/>
      <c r="AR712" s="130">
        <f t="shared" si="348"/>
        <v>0</v>
      </c>
      <c r="AS712" s="134">
        <f t="shared" si="349"/>
        <v>0</v>
      </c>
      <c r="AT712" s="131">
        <f>+IF($I$7="SI",'INPUTS Y LISTAS'!$B$31,0)</f>
        <v>0</v>
      </c>
      <c r="AU712" s="132"/>
      <c r="AV712" s="130">
        <f t="shared" si="350"/>
        <v>0</v>
      </c>
      <c r="AW712" s="134">
        <f t="shared" si="351"/>
        <v>0</v>
      </c>
      <c r="AX712" s="131">
        <f>+IF($I$7="SI",'INPUTS Y LISTAS'!$B$32,0)</f>
        <v>0</v>
      </c>
      <c r="AY712" s="132"/>
      <c r="AZ712" s="130">
        <f t="shared" si="352"/>
        <v>0</v>
      </c>
      <c r="BA712" s="134">
        <f t="shared" si="353"/>
        <v>0</v>
      </c>
      <c r="BB712" s="131">
        <f>+IF($I$7="SI",'INPUTS Y LISTAS'!$B$33,0)</f>
        <v>0</v>
      </c>
      <c r="BC712" s="132"/>
      <c r="BD712" s="130">
        <f t="shared" si="354"/>
        <v>0</v>
      </c>
      <c r="BE712" s="134">
        <f t="shared" si="355"/>
        <v>0</v>
      </c>
      <c r="BF712" s="136">
        <f t="shared" si="356"/>
        <v>0</v>
      </c>
    </row>
    <row r="713" spans="3:58" ht="15.75" outlineLevel="2" x14ac:dyDescent="0.2">
      <c r="C713" s="14">
        <f t="shared" si="357"/>
        <v>699</v>
      </c>
      <c r="D713" s="73"/>
      <c r="E713" s="69"/>
      <c r="F713" s="70"/>
      <c r="G713" s="71"/>
      <c r="H713" s="71"/>
      <c r="I713" s="71"/>
      <c r="J713" s="71"/>
      <c r="K713" s="72"/>
      <c r="L713" s="86"/>
      <c r="M713" s="15" t="str">
        <f>IF(G713="","",IF(L713="SI",G713*(1+'INPUTS Y LISTAS'!$B$15),'Modelo Estadistico'!G713))</f>
        <v/>
      </c>
      <c r="N713" s="15" t="str">
        <f>IF(H713="","",IF(L713="SI",H713*(1+'INPUTS Y LISTAS'!$B$15),'Modelo Estadistico'!H713))</f>
        <v/>
      </c>
      <c r="O713" s="15" t="str">
        <f>IF(I713="","",IF(L713="SI",I713*(1+'INPUTS Y LISTAS'!$B$15),'Modelo Estadistico'!I713))</f>
        <v/>
      </c>
      <c r="P713" s="15" t="str">
        <f>IF(J713="","",IF(L713="SI",J713*(1+'INPUTS Y LISTAS'!$B$15),'Modelo Estadistico'!J713))</f>
        <v/>
      </c>
      <c r="Q713" s="72"/>
      <c r="R713" s="29" t="str">
        <f t="shared" si="332"/>
        <v/>
      </c>
      <c r="S713" s="15" t="str">
        <f t="shared" si="333"/>
        <v/>
      </c>
      <c r="T713" s="15" t="str">
        <f t="shared" si="358"/>
        <v/>
      </c>
      <c r="U713" s="30" t="str">
        <f t="shared" si="359"/>
        <v/>
      </c>
      <c r="V713" s="28" t="str">
        <f t="shared" si="334"/>
        <v/>
      </c>
      <c r="W713" s="16" t="str">
        <f t="shared" si="335"/>
        <v/>
      </c>
      <c r="X713" s="16" t="str">
        <f t="shared" si="336"/>
        <v/>
      </c>
      <c r="Y713" s="16" t="str">
        <f t="shared" si="337"/>
        <v/>
      </c>
      <c r="Z713" s="28" t="str">
        <f t="shared" si="338"/>
        <v/>
      </c>
      <c r="AA713" s="16" t="str">
        <f t="shared" si="339"/>
        <v/>
      </c>
      <c r="AB713" s="16" t="str">
        <f t="shared" si="340"/>
        <v/>
      </c>
      <c r="AC713" s="16" t="str">
        <f>IF(Y713="Incluir Cotización",#REF!,"")</f>
        <v/>
      </c>
      <c r="AD713" s="66" t="str">
        <f t="shared" si="341"/>
        <v/>
      </c>
      <c r="AE713" s="42" t="str">
        <f t="shared" si="342"/>
        <v/>
      </c>
      <c r="AF713" s="42" t="str">
        <f t="shared" si="343"/>
        <v/>
      </c>
      <c r="AG713" s="42" t="str">
        <f t="shared" si="344"/>
        <v/>
      </c>
      <c r="AH713" s="42" t="str">
        <f t="shared" si="345"/>
        <v/>
      </c>
      <c r="AI713" s="42" t="str">
        <f t="shared" si="346"/>
        <v/>
      </c>
      <c r="AJ713" s="65">
        <f t="shared" si="347"/>
        <v>0</v>
      </c>
      <c r="AK713" s="74"/>
      <c r="AL713" s="41">
        <f t="shared" si="360"/>
        <v>0</v>
      </c>
      <c r="AM713" s="39">
        <f t="shared" si="361"/>
        <v>0</v>
      </c>
      <c r="AN713" s="40">
        <f t="shared" si="362"/>
        <v>0</v>
      </c>
      <c r="AO713" s="134">
        <f t="shared" si="363"/>
        <v>0</v>
      </c>
      <c r="AP713" s="17"/>
      <c r="AQ713" s="129"/>
      <c r="AR713" s="130">
        <f t="shared" si="348"/>
        <v>0</v>
      </c>
      <c r="AS713" s="134">
        <f t="shared" si="349"/>
        <v>0</v>
      </c>
      <c r="AT713" s="131">
        <f>+IF($I$7="SI",'INPUTS Y LISTAS'!$B$31,0)</f>
        <v>0</v>
      </c>
      <c r="AU713" s="132"/>
      <c r="AV713" s="130">
        <f t="shared" si="350"/>
        <v>0</v>
      </c>
      <c r="AW713" s="134">
        <f t="shared" si="351"/>
        <v>0</v>
      </c>
      <c r="AX713" s="131">
        <f>+IF($I$7="SI",'INPUTS Y LISTAS'!$B$32,0)</f>
        <v>0</v>
      </c>
      <c r="AY713" s="132"/>
      <c r="AZ713" s="130">
        <f t="shared" si="352"/>
        <v>0</v>
      </c>
      <c r="BA713" s="134">
        <f t="shared" si="353"/>
        <v>0</v>
      </c>
      <c r="BB713" s="131">
        <f>+IF($I$7="SI",'INPUTS Y LISTAS'!$B$33,0)</f>
        <v>0</v>
      </c>
      <c r="BC713" s="132"/>
      <c r="BD713" s="130">
        <f t="shared" si="354"/>
        <v>0</v>
      </c>
      <c r="BE713" s="134">
        <f t="shared" si="355"/>
        <v>0</v>
      </c>
      <c r="BF713" s="136">
        <f t="shared" si="356"/>
        <v>0</v>
      </c>
    </row>
    <row r="714" spans="3:58" ht="15.75" outlineLevel="2" x14ac:dyDescent="0.2">
      <c r="C714" s="14">
        <f t="shared" si="357"/>
        <v>700</v>
      </c>
      <c r="D714" s="73"/>
      <c r="E714" s="69"/>
      <c r="F714" s="70"/>
      <c r="G714" s="71"/>
      <c r="H714" s="71"/>
      <c r="I714" s="71"/>
      <c r="J714" s="71"/>
      <c r="K714" s="72"/>
      <c r="L714" s="86"/>
      <c r="M714" s="15" t="str">
        <f>IF(G714="","",IF(L714="SI",G714*(1+'INPUTS Y LISTAS'!$B$15),'Modelo Estadistico'!G714))</f>
        <v/>
      </c>
      <c r="N714" s="15" t="str">
        <f>IF(H714="","",IF(L714="SI",H714*(1+'INPUTS Y LISTAS'!$B$15),'Modelo Estadistico'!H714))</f>
        <v/>
      </c>
      <c r="O714" s="15" t="str">
        <f>IF(I714="","",IF(L714="SI",I714*(1+'INPUTS Y LISTAS'!$B$15),'Modelo Estadistico'!I714))</f>
        <v/>
      </c>
      <c r="P714" s="15" t="str">
        <f>IF(J714="","",IF(L714="SI",J714*(1+'INPUTS Y LISTAS'!$B$15),'Modelo Estadistico'!J714))</f>
        <v/>
      </c>
      <c r="Q714" s="72"/>
      <c r="R714" s="29" t="str">
        <f t="shared" si="332"/>
        <v/>
      </c>
      <c r="S714" s="15" t="str">
        <f t="shared" si="333"/>
        <v/>
      </c>
      <c r="T714" s="15" t="str">
        <f t="shared" ref="T714:T777" si="364">IFERROR(R714-S714,"")</f>
        <v/>
      </c>
      <c r="U714" s="30" t="str">
        <f t="shared" ref="U714:U777" si="365">IFERROR(+R714+S714,"")</f>
        <v/>
      </c>
      <c r="V714" s="28" t="str">
        <f t="shared" si="334"/>
        <v/>
      </c>
      <c r="W714" s="16" t="str">
        <f t="shared" si="335"/>
        <v/>
      </c>
      <c r="X714" s="16" t="str">
        <f t="shared" si="336"/>
        <v/>
      </c>
      <c r="Y714" s="16" t="str">
        <f t="shared" si="337"/>
        <v/>
      </c>
      <c r="Z714" s="28" t="str">
        <f t="shared" si="338"/>
        <v/>
      </c>
      <c r="AA714" s="16" t="str">
        <f t="shared" si="339"/>
        <v/>
      </c>
      <c r="AB714" s="16" t="str">
        <f t="shared" si="340"/>
        <v/>
      </c>
      <c r="AC714" s="16" t="str">
        <f>IF(Y714="Incluir Cotización",#REF!,"")</f>
        <v/>
      </c>
      <c r="AD714" s="66" t="str">
        <f t="shared" si="341"/>
        <v/>
      </c>
      <c r="AE714" s="42" t="str">
        <f t="shared" si="342"/>
        <v/>
      </c>
      <c r="AF714" s="42" t="str">
        <f t="shared" si="343"/>
        <v/>
      </c>
      <c r="AG714" s="42" t="str">
        <f t="shared" si="344"/>
        <v/>
      </c>
      <c r="AH714" s="42" t="str">
        <f t="shared" si="345"/>
        <v/>
      </c>
      <c r="AI714" s="42" t="str">
        <f t="shared" si="346"/>
        <v/>
      </c>
      <c r="AJ714" s="65">
        <f t="shared" si="347"/>
        <v>0</v>
      </c>
      <c r="AK714" s="74"/>
      <c r="AL714" s="41">
        <f t="shared" ref="AL714:AL777" si="366">+AK714-AJ714</f>
        <v>0</v>
      </c>
      <c r="AM714" s="39">
        <f t="shared" ref="AM714:AM777" si="367">+AJ714*$E714</f>
        <v>0</v>
      </c>
      <c r="AN714" s="40">
        <f t="shared" ref="AN714:AN777" si="368">+AK714*$E714</f>
        <v>0</v>
      </c>
      <c r="AO714" s="134">
        <f t="shared" ref="AO714:AO777" si="369">+AN714-AM714</f>
        <v>0</v>
      </c>
      <c r="AP714" s="17"/>
      <c r="AQ714" s="129"/>
      <c r="AR714" s="130">
        <f t="shared" si="348"/>
        <v>0</v>
      </c>
      <c r="AS714" s="134">
        <f t="shared" si="349"/>
        <v>0</v>
      </c>
      <c r="AT714" s="131">
        <f>+IF($I$7="SI",'INPUTS Y LISTAS'!$B$31,0)</f>
        <v>0</v>
      </c>
      <c r="AU714" s="132"/>
      <c r="AV714" s="130">
        <f t="shared" si="350"/>
        <v>0</v>
      </c>
      <c r="AW714" s="134">
        <f t="shared" si="351"/>
        <v>0</v>
      </c>
      <c r="AX714" s="131">
        <f>+IF($I$7="SI",'INPUTS Y LISTAS'!$B$32,0)</f>
        <v>0</v>
      </c>
      <c r="AY714" s="132"/>
      <c r="AZ714" s="130">
        <f t="shared" si="352"/>
        <v>0</v>
      </c>
      <c r="BA714" s="134">
        <f t="shared" si="353"/>
        <v>0</v>
      </c>
      <c r="BB714" s="131">
        <f>+IF($I$7="SI",'INPUTS Y LISTAS'!$B$33,0)</f>
        <v>0</v>
      </c>
      <c r="BC714" s="132"/>
      <c r="BD714" s="130">
        <f t="shared" si="354"/>
        <v>0</v>
      </c>
      <c r="BE714" s="134">
        <f t="shared" si="355"/>
        <v>0</v>
      </c>
      <c r="BF714" s="136">
        <f t="shared" si="356"/>
        <v>0</v>
      </c>
    </row>
    <row r="715" spans="3:58" ht="15.75" outlineLevel="2" x14ac:dyDescent="0.2">
      <c r="C715" s="14">
        <f t="shared" si="357"/>
        <v>701</v>
      </c>
      <c r="D715" s="73"/>
      <c r="E715" s="69"/>
      <c r="F715" s="70"/>
      <c r="G715" s="71"/>
      <c r="H715" s="71"/>
      <c r="I715" s="71"/>
      <c r="J715" s="71"/>
      <c r="K715" s="72"/>
      <c r="L715" s="86"/>
      <c r="M715" s="15" t="str">
        <f>IF(G715="","",IF(L715="SI",G715*(1+'INPUTS Y LISTAS'!$B$15),'Modelo Estadistico'!G715))</f>
        <v/>
      </c>
      <c r="N715" s="15" t="str">
        <f>IF(H715="","",IF(L715="SI",H715*(1+'INPUTS Y LISTAS'!$B$15),'Modelo Estadistico'!H715))</f>
        <v/>
      </c>
      <c r="O715" s="15" t="str">
        <f>IF(I715="","",IF(L715="SI",I715*(1+'INPUTS Y LISTAS'!$B$15),'Modelo Estadistico'!I715))</f>
        <v/>
      </c>
      <c r="P715" s="15" t="str">
        <f>IF(J715="","",IF(L715="SI",J715*(1+'INPUTS Y LISTAS'!$B$15),'Modelo Estadistico'!J715))</f>
        <v/>
      </c>
      <c r="Q715" s="72"/>
      <c r="R715" s="29" t="str">
        <f t="shared" si="332"/>
        <v/>
      </c>
      <c r="S715" s="15" t="str">
        <f t="shared" si="333"/>
        <v/>
      </c>
      <c r="T715" s="15" t="str">
        <f t="shared" si="364"/>
        <v/>
      </c>
      <c r="U715" s="30" t="str">
        <f t="shared" si="365"/>
        <v/>
      </c>
      <c r="V715" s="28" t="str">
        <f t="shared" si="334"/>
        <v/>
      </c>
      <c r="W715" s="16" t="str">
        <f t="shared" si="335"/>
        <v/>
      </c>
      <c r="X715" s="16" t="str">
        <f t="shared" si="336"/>
        <v/>
      </c>
      <c r="Y715" s="16" t="str">
        <f t="shared" si="337"/>
        <v/>
      </c>
      <c r="Z715" s="28" t="str">
        <f t="shared" si="338"/>
        <v/>
      </c>
      <c r="AA715" s="16" t="str">
        <f t="shared" si="339"/>
        <v/>
      </c>
      <c r="AB715" s="16" t="str">
        <f t="shared" si="340"/>
        <v/>
      </c>
      <c r="AC715" s="16" t="str">
        <f>IF(Y715="Incluir Cotización",#REF!,"")</f>
        <v/>
      </c>
      <c r="AD715" s="66" t="str">
        <f t="shared" si="341"/>
        <v/>
      </c>
      <c r="AE715" s="42" t="str">
        <f t="shared" si="342"/>
        <v/>
      </c>
      <c r="AF715" s="42" t="str">
        <f t="shared" si="343"/>
        <v/>
      </c>
      <c r="AG715" s="42" t="str">
        <f t="shared" si="344"/>
        <v/>
      </c>
      <c r="AH715" s="42" t="str">
        <f t="shared" si="345"/>
        <v/>
      </c>
      <c r="AI715" s="42" t="str">
        <f t="shared" si="346"/>
        <v/>
      </c>
      <c r="AJ715" s="65">
        <f t="shared" si="347"/>
        <v>0</v>
      </c>
      <c r="AK715" s="74"/>
      <c r="AL715" s="41">
        <f t="shared" si="366"/>
        <v>0</v>
      </c>
      <c r="AM715" s="39">
        <f t="shared" si="367"/>
        <v>0</v>
      </c>
      <c r="AN715" s="40">
        <f t="shared" si="368"/>
        <v>0</v>
      </c>
      <c r="AO715" s="134">
        <f t="shared" si="369"/>
        <v>0</v>
      </c>
      <c r="AP715" s="17"/>
      <c r="AQ715" s="129"/>
      <c r="AR715" s="130">
        <f t="shared" si="348"/>
        <v>0</v>
      </c>
      <c r="AS715" s="134">
        <f t="shared" si="349"/>
        <v>0</v>
      </c>
      <c r="AT715" s="131">
        <f>+IF($I$7="SI",'INPUTS Y LISTAS'!$B$31,0)</f>
        <v>0</v>
      </c>
      <c r="AU715" s="132"/>
      <c r="AV715" s="130">
        <f t="shared" si="350"/>
        <v>0</v>
      </c>
      <c r="AW715" s="134">
        <f t="shared" si="351"/>
        <v>0</v>
      </c>
      <c r="AX715" s="131">
        <f>+IF($I$7="SI",'INPUTS Y LISTAS'!$B$32,0)</f>
        <v>0</v>
      </c>
      <c r="AY715" s="132"/>
      <c r="AZ715" s="130">
        <f t="shared" si="352"/>
        <v>0</v>
      </c>
      <c r="BA715" s="134">
        <f t="shared" si="353"/>
        <v>0</v>
      </c>
      <c r="BB715" s="131">
        <f>+IF($I$7="SI",'INPUTS Y LISTAS'!$B$33,0)</f>
        <v>0</v>
      </c>
      <c r="BC715" s="132"/>
      <c r="BD715" s="130">
        <f t="shared" si="354"/>
        <v>0</v>
      </c>
      <c r="BE715" s="134">
        <f t="shared" si="355"/>
        <v>0</v>
      </c>
      <c r="BF715" s="136">
        <f t="shared" si="356"/>
        <v>0</v>
      </c>
    </row>
    <row r="716" spans="3:58" ht="15.75" outlineLevel="2" x14ac:dyDescent="0.2">
      <c r="C716" s="14">
        <f t="shared" si="357"/>
        <v>702</v>
      </c>
      <c r="D716" s="73"/>
      <c r="E716" s="69"/>
      <c r="F716" s="70"/>
      <c r="G716" s="71"/>
      <c r="H716" s="71"/>
      <c r="I716" s="71"/>
      <c r="J716" s="71"/>
      <c r="K716" s="72"/>
      <c r="L716" s="86"/>
      <c r="M716" s="15" t="str">
        <f>IF(G716="","",IF(L716="SI",G716*(1+'INPUTS Y LISTAS'!$B$15),'Modelo Estadistico'!G716))</f>
        <v/>
      </c>
      <c r="N716" s="15" t="str">
        <f>IF(H716="","",IF(L716="SI",H716*(1+'INPUTS Y LISTAS'!$B$15),'Modelo Estadistico'!H716))</f>
        <v/>
      </c>
      <c r="O716" s="15" t="str">
        <f>IF(I716="","",IF(L716="SI",I716*(1+'INPUTS Y LISTAS'!$B$15),'Modelo Estadistico'!I716))</f>
        <v/>
      </c>
      <c r="P716" s="15" t="str">
        <f>IF(J716="","",IF(L716="SI",J716*(1+'INPUTS Y LISTAS'!$B$15),'Modelo Estadistico'!J716))</f>
        <v/>
      </c>
      <c r="Q716" s="72"/>
      <c r="R716" s="29" t="str">
        <f t="shared" si="332"/>
        <v/>
      </c>
      <c r="S716" s="15" t="str">
        <f t="shared" si="333"/>
        <v/>
      </c>
      <c r="T716" s="15" t="str">
        <f t="shared" si="364"/>
        <v/>
      </c>
      <c r="U716" s="30" t="str">
        <f t="shared" si="365"/>
        <v/>
      </c>
      <c r="V716" s="28" t="str">
        <f t="shared" si="334"/>
        <v/>
      </c>
      <c r="W716" s="16" t="str">
        <f t="shared" si="335"/>
        <v/>
      </c>
      <c r="X716" s="16" t="str">
        <f t="shared" si="336"/>
        <v/>
      </c>
      <c r="Y716" s="16" t="str">
        <f t="shared" si="337"/>
        <v/>
      </c>
      <c r="Z716" s="28" t="str">
        <f t="shared" si="338"/>
        <v/>
      </c>
      <c r="AA716" s="16" t="str">
        <f t="shared" si="339"/>
        <v/>
      </c>
      <c r="AB716" s="16" t="str">
        <f t="shared" si="340"/>
        <v/>
      </c>
      <c r="AC716" s="16" t="str">
        <f>IF(Y716="Incluir Cotización",#REF!,"")</f>
        <v/>
      </c>
      <c r="AD716" s="66" t="str">
        <f t="shared" si="341"/>
        <v/>
      </c>
      <c r="AE716" s="42" t="str">
        <f t="shared" si="342"/>
        <v/>
      </c>
      <c r="AF716" s="42" t="str">
        <f t="shared" si="343"/>
        <v/>
      </c>
      <c r="AG716" s="42" t="str">
        <f t="shared" si="344"/>
        <v/>
      </c>
      <c r="AH716" s="42" t="str">
        <f t="shared" si="345"/>
        <v/>
      </c>
      <c r="AI716" s="42" t="str">
        <f t="shared" si="346"/>
        <v/>
      </c>
      <c r="AJ716" s="65">
        <f t="shared" si="347"/>
        <v>0</v>
      </c>
      <c r="AK716" s="74"/>
      <c r="AL716" s="41">
        <f t="shared" si="366"/>
        <v>0</v>
      </c>
      <c r="AM716" s="39">
        <f t="shared" si="367"/>
        <v>0</v>
      </c>
      <c r="AN716" s="40">
        <f t="shared" si="368"/>
        <v>0</v>
      </c>
      <c r="AO716" s="134">
        <f t="shared" si="369"/>
        <v>0</v>
      </c>
      <c r="AP716" s="17"/>
      <c r="AQ716" s="129"/>
      <c r="AR716" s="130">
        <f t="shared" si="348"/>
        <v>0</v>
      </c>
      <c r="AS716" s="134">
        <f t="shared" si="349"/>
        <v>0</v>
      </c>
      <c r="AT716" s="131">
        <f>+IF($I$7="SI",'INPUTS Y LISTAS'!$B$31,0)</f>
        <v>0</v>
      </c>
      <c r="AU716" s="132"/>
      <c r="AV716" s="130">
        <f t="shared" si="350"/>
        <v>0</v>
      </c>
      <c r="AW716" s="134">
        <f t="shared" si="351"/>
        <v>0</v>
      </c>
      <c r="AX716" s="131">
        <f>+IF($I$7="SI",'INPUTS Y LISTAS'!$B$32,0)</f>
        <v>0</v>
      </c>
      <c r="AY716" s="132"/>
      <c r="AZ716" s="130">
        <f t="shared" si="352"/>
        <v>0</v>
      </c>
      <c r="BA716" s="134">
        <f t="shared" si="353"/>
        <v>0</v>
      </c>
      <c r="BB716" s="131">
        <f>+IF($I$7="SI",'INPUTS Y LISTAS'!$B$33,0)</f>
        <v>0</v>
      </c>
      <c r="BC716" s="132"/>
      <c r="BD716" s="130">
        <f t="shared" si="354"/>
        <v>0</v>
      </c>
      <c r="BE716" s="134">
        <f t="shared" si="355"/>
        <v>0</v>
      </c>
      <c r="BF716" s="136">
        <f t="shared" si="356"/>
        <v>0</v>
      </c>
    </row>
    <row r="717" spans="3:58" ht="15.75" outlineLevel="2" x14ac:dyDescent="0.2">
      <c r="C717" s="14">
        <f t="shared" si="357"/>
        <v>703</v>
      </c>
      <c r="D717" s="73"/>
      <c r="E717" s="69"/>
      <c r="F717" s="70"/>
      <c r="G717" s="71"/>
      <c r="H717" s="71"/>
      <c r="I717" s="71"/>
      <c r="J717" s="71"/>
      <c r="K717" s="72"/>
      <c r="L717" s="86"/>
      <c r="M717" s="15" t="str">
        <f>IF(G717="","",IF(L717="SI",G717*(1+'INPUTS Y LISTAS'!$B$15),'Modelo Estadistico'!G717))</f>
        <v/>
      </c>
      <c r="N717" s="15" t="str">
        <f>IF(H717="","",IF(L717="SI",H717*(1+'INPUTS Y LISTAS'!$B$15),'Modelo Estadistico'!H717))</f>
        <v/>
      </c>
      <c r="O717" s="15" t="str">
        <f>IF(I717="","",IF(L717="SI",I717*(1+'INPUTS Y LISTAS'!$B$15),'Modelo Estadistico'!I717))</f>
        <v/>
      </c>
      <c r="P717" s="15" t="str">
        <f>IF(J717="","",IF(L717="SI",J717*(1+'INPUTS Y LISTAS'!$B$15),'Modelo Estadistico'!J717))</f>
        <v/>
      </c>
      <c r="Q717" s="72"/>
      <c r="R717" s="29" t="str">
        <f t="shared" si="332"/>
        <v/>
      </c>
      <c r="S717" s="15" t="str">
        <f t="shared" si="333"/>
        <v/>
      </c>
      <c r="T717" s="15" t="str">
        <f t="shared" si="364"/>
        <v/>
      </c>
      <c r="U717" s="30" t="str">
        <f t="shared" si="365"/>
        <v/>
      </c>
      <c r="V717" s="28" t="str">
        <f t="shared" si="334"/>
        <v/>
      </c>
      <c r="W717" s="16" t="str">
        <f t="shared" si="335"/>
        <v/>
      </c>
      <c r="X717" s="16" t="str">
        <f t="shared" si="336"/>
        <v/>
      </c>
      <c r="Y717" s="16" t="str">
        <f t="shared" si="337"/>
        <v/>
      </c>
      <c r="Z717" s="28" t="str">
        <f t="shared" si="338"/>
        <v/>
      </c>
      <c r="AA717" s="16" t="str">
        <f t="shared" si="339"/>
        <v/>
      </c>
      <c r="AB717" s="16" t="str">
        <f t="shared" si="340"/>
        <v/>
      </c>
      <c r="AC717" s="16" t="str">
        <f>IF(Y717="Incluir Cotización",#REF!,"")</f>
        <v/>
      </c>
      <c r="AD717" s="66" t="str">
        <f t="shared" si="341"/>
        <v/>
      </c>
      <c r="AE717" s="42" t="str">
        <f t="shared" si="342"/>
        <v/>
      </c>
      <c r="AF717" s="42" t="str">
        <f t="shared" si="343"/>
        <v/>
      </c>
      <c r="AG717" s="42" t="str">
        <f t="shared" si="344"/>
        <v/>
      </c>
      <c r="AH717" s="42" t="str">
        <f t="shared" si="345"/>
        <v/>
      </c>
      <c r="AI717" s="42" t="str">
        <f t="shared" si="346"/>
        <v/>
      </c>
      <c r="AJ717" s="65">
        <f t="shared" si="347"/>
        <v>0</v>
      </c>
      <c r="AK717" s="74"/>
      <c r="AL717" s="41">
        <f t="shared" si="366"/>
        <v>0</v>
      </c>
      <c r="AM717" s="39">
        <f t="shared" si="367"/>
        <v>0</v>
      </c>
      <c r="AN717" s="40">
        <f t="shared" si="368"/>
        <v>0</v>
      </c>
      <c r="AO717" s="134">
        <f t="shared" si="369"/>
        <v>0</v>
      </c>
      <c r="AP717" s="17"/>
      <c r="AQ717" s="129"/>
      <c r="AR717" s="130">
        <f t="shared" si="348"/>
        <v>0</v>
      </c>
      <c r="AS717" s="134">
        <f t="shared" si="349"/>
        <v>0</v>
      </c>
      <c r="AT717" s="131">
        <f>+IF($I$7="SI",'INPUTS Y LISTAS'!$B$31,0)</f>
        <v>0</v>
      </c>
      <c r="AU717" s="132"/>
      <c r="AV717" s="130">
        <f t="shared" si="350"/>
        <v>0</v>
      </c>
      <c r="AW717" s="134">
        <f t="shared" si="351"/>
        <v>0</v>
      </c>
      <c r="AX717" s="131">
        <f>+IF($I$7="SI",'INPUTS Y LISTAS'!$B$32,0)</f>
        <v>0</v>
      </c>
      <c r="AY717" s="132"/>
      <c r="AZ717" s="130">
        <f t="shared" si="352"/>
        <v>0</v>
      </c>
      <c r="BA717" s="134">
        <f t="shared" si="353"/>
        <v>0</v>
      </c>
      <c r="BB717" s="131">
        <f>+IF($I$7="SI",'INPUTS Y LISTAS'!$B$33,0)</f>
        <v>0</v>
      </c>
      <c r="BC717" s="132"/>
      <c r="BD717" s="130">
        <f t="shared" si="354"/>
        <v>0</v>
      </c>
      <c r="BE717" s="134">
        <f t="shared" si="355"/>
        <v>0</v>
      </c>
      <c r="BF717" s="136">
        <f t="shared" si="356"/>
        <v>0</v>
      </c>
    </row>
    <row r="718" spans="3:58" ht="15.75" outlineLevel="2" x14ac:dyDescent="0.2">
      <c r="C718" s="14">
        <f t="shared" si="357"/>
        <v>704</v>
      </c>
      <c r="D718" s="73"/>
      <c r="E718" s="69"/>
      <c r="F718" s="70"/>
      <c r="G718" s="71"/>
      <c r="H718" s="71"/>
      <c r="I718" s="71"/>
      <c r="J718" s="71"/>
      <c r="K718" s="72"/>
      <c r="L718" s="86"/>
      <c r="M718" s="15" t="str">
        <f>IF(G718="","",IF(L718="SI",G718*(1+'INPUTS Y LISTAS'!$B$15),'Modelo Estadistico'!G718))</f>
        <v/>
      </c>
      <c r="N718" s="15" t="str">
        <f>IF(H718="","",IF(L718="SI",H718*(1+'INPUTS Y LISTAS'!$B$15),'Modelo Estadistico'!H718))</f>
        <v/>
      </c>
      <c r="O718" s="15" t="str">
        <f>IF(I718="","",IF(L718="SI",I718*(1+'INPUTS Y LISTAS'!$B$15),'Modelo Estadistico'!I718))</f>
        <v/>
      </c>
      <c r="P718" s="15" t="str">
        <f>IF(J718="","",IF(L718="SI",J718*(1+'INPUTS Y LISTAS'!$B$15),'Modelo Estadistico'!J718))</f>
        <v/>
      </c>
      <c r="Q718" s="72"/>
      <c r="R718" s="29" t="str">
        <f t="shared" si="332"/>
        <v/>
      </c>
      <c r="S718" s="15" t="str">
        <f t="shared" si="333"/>
        <v/>
      </c>
      <c r="T718" s="15" t="str">
        <f t="shared" si="364"/>
        <v/>
      </c>
      <c r="U718" s="30" t="str">
        <f t="shared" si="365"/>
        <v/>
      </c>
      <c r="V718" s="28" t="str">
        <f t="shared" si="334"/>
        <v/>
      </c>
      <c r="W718" s="16" t="str">
        <f t="shared" si="335"/>
        <v/>
      </c>
      <c r="X718" s="16" t="str">
        <f t="shared" si="336"/>
        <v/>
      </c>
      <c r="Y718" s="16" t="str">
        <f t="shared" si="337"/>
        <v/>
      </c>
      <c r="Z718" s="28" t="str">
        <f t="shared" si="338"/>
        <v/>
      </c>
      <c r="AA718" s="16" t="str">
        <f t="shared" si="339"/>
        <v/>
      </c>
      <c r="AB718" s="16" t="str">
        <f t="shared" si="340"/>
        <v/>
      </c>
      <c r="AC718" s="16" t="str">
        <f>IF(Y718="Incluir Cotización",#REF!,"")</f>
        <v/>
      </c>
      <c r="AD718" s="66" t="str">
        <f t="shared" si="341"/>
        <v/>
      </c>
      <c r="AE718" s="42" t="str">
        <f t="shared" si="342"/>
        <v/>
      </c>
      <c r="AF718" s="42" t="str">
        <f t="shared" si="343"/>
        <v/>
      </c>
      <c r="AG718" s="42" t="str">
        <f t="shared" si="344"/>
        <v/>
      </c>
      <c r="AH718" s="42" t="str">
        <f t="shared" si="345"/>
        <v/>
      </c>
      <c r="AI718" s="42" t="str">
        <f t="shared" si="346"/>
        <v/>
      </c>
      <c r="AJ718" s="65">
        <f t="shared" si="347"/>
        <v>0</v>
      </c>
      <c r="AK718" s="74"/>
      <c r="AL718" s="41">
        <f t="shared" si="366"/>
        <v>0</v>
      </c>
      <c r="AM718" s="39">
        <f t="shared" si="367"/>
        <v>0</v>
      </c>
      <c r="AN718" s="40">
        <f t="shared" si="368"/>
        <v>0</v>
      </c>
      <c r="AO718" s="134">
        <f t="shared" si="369"/>
        <v>0</v>
      </c>
      <c r="AP718" s="17"/>
      <c r="AQ718" s="129"/>
      <c r="AR718" s="130">
        <f t="shared" si="348"/>
        <v>0</v>
      </c>
      <c r="AS718" s="134">
        <f t="shared" si="349"/>
        <v>0</v>
      </c>
      <c r="AT718" s="131">
        <f>+IF($I$7="SI",'INPUTS Y LISTAS'!$B$31,0)</f>
        <v>0</v>
      </c>
      <c r="AU718" s="132"/>
      <c r="AV718" s="130">
        <f t="shared" si="350"/>
        <v>0</v>
      </c>
      <c r="AW718" s="134">
        <f t="shared" si="351"/>
        <v>0</v>
      </c>
      <c r="AX718" s="131">
        <f>+IF($I$7="SI",'INPUTS Y LISTAS'!$B$32,0)</f>
        <v>0</v>
      </c>
      <c r="AY718" s="132"/>
      <c r="AZ718" s="130">
        <f t="shared" si="352"/>
        <v>0</v>
      </c>
      <c r="BA718" s="134">
        <f t="shared" si="353"/>
        <v>0</v>
      </c>
      <c r="BB718" s="131">
        <f>+IF($I$7="SI",'INPUTS Y LISTAS'!$B$33,0)</f>
        <v>0</v>
      </c>
      <c r="BC718" s="132"/>
      <c r="BD718" s="130">
        <f t="shared" si="354"/>
        <v>0</v>
      </c>
      <c r="BE718" s="134">
        <f t="shared" si="355"/>
        <v>0</v>
      </c>
      <c r="BF718" s="136">
        <f t="shared" si="356"/>
        <v>0</v>
      </c>
    </row>
    <row r="719" spans="3:58" ht="15.75" outlineLevel="2" x14ac:dyDescent="0.2">
      <c r="C719" s="14">
        <f t="shared" si="357"/>
        <v>705</v>
      </c>
      <c r="D719" s="73"/>
      <c r="E719" s="69"/>
      <c r="F719" s="70"/>
      <c r="G719" s="71"/>
      <c r="H719" s="71"/>
      <c r="I719" s="71"/>
      <c r="J719" s="71"/>
      <c r="K719" s="72"/>
      <c r="L719" s="86"/>
      <c r="M719" s="15" t="str">
        <f>IF(G719="","",IF(L719="SI",G719*(1+'INPUTS Y LISTAS'!$B$15),'Modelo Estadistico'!G719))</f>
        <v/>
      </c>
      <c r="N719" s="15" t="str">
        <f>IF(H719="","",IF(L719="SI",H719*(1+'INPUTS Y LISTAS'!$B$15),'Modelo Estadistico'!H719))</f>
        <v/>
      </c>
      <c r="O719" s="15" t="str">
        <f>IF(I719="","",IF(L719="SI",I719*(1+'INPUTS Y LISTAS'!$B$15),'Modelo Estadistico'!I719))</f>
        <v/>
      </c>
      <c r="P719" s="15" t="str">
        <f>IF(J719="","",IF(L719="SI",J719*(1+'INPUTS Y LISTAS'!$B$15),'Modelo Estadistico'!J719))</f>
        <v/>
      </c>
      <c r="Q719" s="72"/>
      <c r="R719" s="29" t="str">
        <f t="shared" ref="R719:R782" si="370">IFERROR(AVERAGE(M719:P719),"")</f>
        <v/>
      </c>
      <c r="S719" s="15" t="str">
        <f t="shared" ref="S719:S782" si="371">IFERROR(STDEV(M719:P719),"")</f>
        <v/>
      </c>
      <c r="T719" s="15" t="str">
        <f t="shared" si="364"/>
        <v/>
      </c>
      <c r="U719" s="30" t="str">
        <f t="shared" si="365"/>
        <v/>
      </c>
      <c r="V719" s="28" t="str">
        <f t="shared" ref="V719:V782" si="372">IF(M719="","",IF(COUNT($M719:$P719)=1,"Incluir Cotización",IF(OR(M719&lt;$T719,M719&gt;$U719),"Excluir Cotización","Incluir Cotización")))</f>
        <v/>
      </c>
      <c r="W719" s="16" t="str">
        <f t="shared" ref="W719:W782" si="373">IF(N719="","",IF(COUNT($M719:$P719)=1,"Incluir Cotización",IF(OR(N719&lt;$T719,N719&gt;$U719),"Excluir Cotización","Incluir Cotización")))</f>
        <v/>
      </c>
      <c r="X719" s="16" t="str">
        <f t="shared" ref="X719:X782" si="374">IF(O719="","",IF(COUNT($M719:$P719)=1,"Incluir Cotización",IF(OR(O719&lt;$T719,O719&gt;$U719),"Excluir Cotización","Incluir Cotización")))</f>
        <v/>
      </c>
      <c r="Y719" s="16" t="str">
        <f t="shared" ref="Y719:Y782" si="375">IF(P719="","",IF(COUNT($M719:$P719)=1,"Incluir Cotización",IF(OR(P719&lt;$T719,P719&gt;$U719),"Excluir Cotización","Incluir Cotización")))</f>
        <v/>
      </c>
      <c r="Z719" s="28" t="str">
        <f t="shared" ref="Z719:Z782" si="376">IF(V719="Incluir Cotización",$M719,"")</f>
        <v/>
      </c>
      <c r="AA719" s="16" t="str">
        <f t="shared" ref="AA719:AA782" si="377">IF(W719="Incluir Cotización",$N719,"")</f>
        <v/>
      </c>
      <c r="AB719" s="16" t="str">
        <f t="shared" ref="AB719:AB782" si="378">IF(X719="Incluir Cotización",$O719,"")</f>
        <v/>
      </c>
      <c r="AC719" s="16" t="str">
        <f>IF(Y719="Incluir Cotización",#REF!,"")</f>
        <v/>
      </c>
      <c r="AD719" s="66" t="str">
        <f t="shared" ref="AD719:AD782" si="379">IFERROR(AVERAGE(M719:P719),"")</f>
        <v/>
      </c>
      <c r="AE719" s="42" t="str">
        <f t="shared" ref="AE719:AE782" si="380">IFERROR(AVERAGE(Z719:AC719),"")</f>
        <v/>
      </c>
      <c r="AF719" s="42" t="str">
        <f t="shared" ref="AF719:AF782" si="381">IFERROR(MEDIAN(Z719:AC719),"")</f>
        <v/>
      </c>
      <c r="AG719" s="42" t="str">
        <f t="shared" ref="AG719:AG782" si="382">IFERROR(GEOMEAN(Z719:AC719),"")</f>
        <v/>
      </c>
      <c r="AH719" s="42" t="str">
        <f t="shared" ref="AH719:AH782" si="383">IFERROR(TRIMMEAN(Z719:AC719,$AH$10),"")</f>
        <v/>
      </c>
      <c r="AI719" s="42" t="str">
        <f t="shared" ref="AI719:AI782" si="384">IFERROR(HARMEAN(Z719:AC719),"")</f>
        <v/>
      </c>
      <c r="AJ719" s="65">
        <f t="shared" si="347"/>
        <v>0</v>
      </c>
      <c r="AK719" s="74"/>
      <c r="AL719" s="41">
        <f t="shared" si="366"/>
        <v>0</v>
      </c>
      <c r="AM719" s="39">
        <f t="shared" si="367"/>
        <v>0</v>
      </c>
      <c r="AN719" s="40">
        <f t="shared" si="368"/>
        <v>0</v>
      </c>
      <c r="AO719" s="134">
        <f t="shared" si="369"/>
        <v>0</v>
      </c>
      <c r="AP719" s="17"/>
      <c r="AQ719" s="129"/>
      <c r="AR719" s="130">
        <f t="shared" si="348"/>
        <v>0</v>
      </c>
      <c r="AS719" s="134">
        <f t="shared" si="349"/>
        <v>0</v>
      </c>
      <c r="AT719" s="131">
        <f>+IF($I$7="SI",'INPUTS Y LISTAS'!$B$31,0)</f>
        <v>0</v>
      </c>
      <c r="AU719" s="132"/>
      <c r="AV719" s="130">
        <f t="shared" si="350"/>
        <v>0</v>
      </c>
      <c r="AW719" s="134">
        <f t="shared" si="351"/>
        <v>0</v>
      </c>
      <c r="AX719" s="131">
        <f>+IF($I$7="SI",'INPUTS Y LISTAS'!$B$32,0)</f>
        <v>0</v>
      </c>
      <c r="AY719" s="132"/>
      <c r="AZ719" s="130">
        <f t="shared" si="352"/>
        <v>0</v>
      </c>
      <c r="BA719" s="134">
        <f t="shared" si="353"/>
        <v>0</v>
      </c>
      <c r="BB719" s="131">
        <f>+IF($I$7="SI",'INPUTS Y LISTAS'!$B$33,0)</f>
        <v>0</v>
      </c>
      <c r="BC719" s="132"/>
      <c r="BD719" s="130">
        <f t="shared" si="354"/>
        <v>0</v>
      </c>
      <c r="BE719" s="134">
        <f t="shared" si="355"/>
        <v>0</v>
      </c>
      <c r="BF719" s="136">
        <f t="shared" si="356"/>
        <v>0</v>
      </c>
    </row>
    <row r="720" spans="3:58" ht="15.75" outlineLevel="2" x14ac:dyDescent="0.2">
      <c r="C720" s="14">
        <f t="shared" si="357"/>
        <v>706</v>
      </c>
      <c r="D720" s="73"/>
      <c r="E720" s="69"/>
      <c r="F720" s="70"/>
      <c r="G720" s="71"/>
      <c r="H720" s="71"/>
      <c r="I720" s="71"/>
      <c r="J720" s="71"/>
      <c r="K720" s="72"/>
      <c r="L720" s="86"/>
      <c r="M720" s="15" t="str">
        <f>IF(G720="","",IF(L720="SI",G720*(1+'INPUTS Y LISTAS'!$B$15),'Modelo Estadistico'!G720))</f>
        <v/>
      </c>
      <c r="N720" s="15" t="str">
        <f>IF(H720="","",IF(L720="SI",H720*(1+'INPUTS Y LISTAS'!$B$15),'Modelo Estadistico'!H720))</f>
        <v/>
      </c>
      <c r="O720" s="15" t="str">
        <f>IF(I720="","",IF(L720="SI",I720*(1+'INPUTS Y LISTAS'!$B$15),'Modelo Estadistico'!I720))</f>
        <v/>
      </c>
      <c r="P720" s="15" t="str">
        <f>IF(J720="","",IF(L720="SI",J720*(1+'INPUTS Y LISTAS'!$B$15),'Modelo Estadistico'!J720))</f>
        <v/>
      </c>
      <c r="Q720" s="72"/>
      <c r="R720" s="29" t="str">
        <f t="shared" si="370"/>
        <v/>
      </c>
      <c r="S720" s="15" t="str">
        <f t="shared" si="371"/>
        <v/>
      </c>
      <c r="T720" s="15" t="str">
        <f t="shared" si="364"/>
        <v/>
      </c>
      <c r="U720" s="30" t="str">
        <f t="shared" si="365"/>
        <v/>
      </c>
      <c r="V720" s="28" t="str">
        <f t="shared" si="372"/>
        <v/>
      </c>
      <c r="W720" s="16" t="str">
        <f t="shared" si="373"/>
        <v/>
      </c>
      <c r="X720" s="16" t="str">
        <f t="shared" si="374"/>
        <v/>
      </c>
      <c r="Y720" s="16" t="str">
        <f t="shared" si="375"/>
        <v/>
      </c>
      <c r="Z720" s="28" t="str">
        <f t="shared" si="376"/>
        <v/>
      </c>
      <c r="AA720" s="16" t="str">
        <f t="shared" si="377"/>
        <v/>
      </c>
      <c r="AB720" s="16" t="str">
        <f t="shared" si="378"/>
        <v/>
      </c>
      <c r="AC720" s="16" t="str">
        <f>IF(Y720="Incluir Cotización",#REF!,"")</f>
        <v/>
      </c>
      <c r="AD720" s="66" t="str">
        <f t="shared" si="379"/>
        <v/>
      </c>
      <c r="AE720" s="42" t="str">
        <f t="shared" si="380"/>
        <v/>
      </c>
      <c r="AF720" s="42" t="str">
        <f t="shared" si="381"/>
        <v/>
      </c>
      <c r="AG720" s="42" t="str">
        <f t="shared" si="382"/>
        <v/>
      </c>
      <c r="AH720" s="42" t="str">
        <f t="shared" si="383"/>
        <v/>
      </c>
      <c r="AI720" s="42" t="str">
        <f t="shared" si="384"/>
        <v/>
      </c>
      <c r="AJ720" s="65">
        <f t="shared" ref="AJ720:AJ783" si="385">IFERROR(MIN(AE720:AG720),0)</f>
        <v>0</v>
      </c>
      <c r="AK720" s="74"/>
      <c r="AL720" s="41">
        <f t="shared" si="366"/>
        <v>0</v>
      </c>
      <c r="AM720" s="39">
        <f t="shared" si="367"/>
        <v>0</v>
      </c>
      <c r="AN720" s="40">
        <f t="shared" si="368"/>
        <v>0</v>
      </c>
      <c r="AO720" s="134">
        <f t="shared" si="369"/>
        <v>0</v>
      </c>
      <c r="AP720" s="17"/>
      <c r="AQ720" s="129"/>
      <c r="AR720" s="130">
        <f t="shared" ref="AR720:AR783" si="386">+AJ720</f>
        <v>0</v>
      </c>
      <c r="AS720" s="134">
        <f t="shared" ref="AS720:AS783" si="387">+AR720*AQ720</f>
        <v>0</v>
      </c>
      <c r="AT720" s="131">
        <f>+IF($I$7="SI",'INPUTS Y LISTAS'!$B$31,0)</f>
        <v>0</v>
      </c>
      <c r="AU720" s="132"/>
      <c r="AV720" s="130">
        <f t="shared" ref="AV720:AV783" si="388">+AR720*(1+AT720)</f>
        <v>0</v>
      </c>
      <c r="AW720" s="134">
        <f t="shared" ref="AW720:AW783" si="389">+AV720*AU720</f>
        <v>0</v>
      </c>
      <c r="AX720" s="131">
        <f>+IF($I$7="SI",'INPUTS Y LISTAS'!$B$32,0)</f>
        <v>0</v>
      </c>
      <c r="AY720" s="132"/>
      <c r="AZ720" s="130">
        <f t="shared" ref="AZ720:AZ783" si="390">+AV720*(1+AX720)</f>
        <v>0</v>
      </c>
      <c r="BA720" s="134">
        <f t="shared" ref="BA720:BA783" si="391">+AZ720*AY720</f>
        <v>0</v>
      </c>
      <c r="BB720" s="131">
        <f>+IF($I$7="SI",'INPUTS Y LISTAS'!$B$33,0)</f>
        <v>0</v>
      </c>
      <c r="BC720" s="132"/>
      <c r="BD720" s="130">
        <f t="shared" ref="BD720:BD783" si="392">+AZ720*(1+BB720)</f>
        <v>0</v>
      </c>
      <c r="BE720" s="134">
        <f t="shared" ref="BE720:BE783" si="393">+BD720*BC720</f>
        <v>0</v>
      </c>
      <c r="BF720" s="136">
        <f t="shared" ref="BF720:BF783" si="394">+AS720+AW720+BA720+BE720</f>
        <v>0</v>
      </c>
    </row>
    <row r="721" spans="3:58" ht="15.75" outlineLevel="2" x14ac:dyDescent="0.2">
      <c r="C721" s="14">
        <f t="shared" si="357"/>
        <v>707</v>
      </c>
      <c r="D721" s="73"/>
      <c r="E721" s="69"/>
      <c r="F721" s="70"/>
      <c r="G721" s="71"/>
      <c r="H721" s="71"/>
      <c r="I721" s="71"/>
      <c r="J721" s="71"/>
      <c r="K721" s="72"/>
      <c r="L721" s="86"/>
      <c r="M721" s="15" t="str">
        <f>IF(G721="","",IF(L721="SI",G721*(1+'INPUTS Y LISTAS'!$B$15),'Modelo Estadistico'!G721))</f>
        <v/>
      </c>
      <c r="N721" s="15" t="str">
        <f>IF(H721="","",IF(L721="SI",H721*(1+'INPUTS Y LISTAS'!$B$15),'Modelo Estadistico'!H721))</f>
        <v/>
      </c>
      <c r="O721" s="15" t="str">
        <f>IF(I721="","",IF(L721="SI",I721*(1+'INPUTS Y LISTAS'!$B$15),'Modelo Estadistico'!I721))</f>
        <v/>
      </c>
      <c r="P721" s="15" t="str">
        <f>IF(J721="","",IF(L721="SI",J721*(1+'INPUTS Y LISTAS'!$B$15),'Modelo Estadistico'!J721))</f>
        <v/>
      </c>
      <c r="Q721" s="72"/>
      <c r="R721" s="29" t="str">
        <f t="shared" si="370"/>
        <v/>
      </c>
      <c r="S721" s="15" t="str">
        <f t="shared" si="371"/>
        <v/>
      </c>
      <c r="T721" s="15" t="str">
        <f t="shared" si="364"/>
        <v/>
      </c>
      <c r="U721" s="30" t="str">
        <f t="shared" si="365"/>
        <v/>
      </c>
      <c r="V721" s="28" t="str">
        <f t="shared" si="372"/>
        <v/>
      </c>
      <c r="W721" s="16" t="str">
        <f t="shared" si="373"/>
        <v/>
      </c>
      <c r="X721" s="16" t="str">
        <f t="shared" si="374"/>
        <v/>
      </c>
      <c r="Y721" s="16" t="str">
        <f t="shared" si="375"/>
        <v/>
      </c>
      <c r="Z721" s="28" t="str">
        <f t="shared" si="376"/>
        <v/>
      </c>
      <c r="AA721" s="16" t="str">
        <f t="shared" si="377"/>
        <v/>
      </c>
      <c r="AB721" s="16" t="str">
        <f t="shared" si="378"/>
        <v/>
      </c>
      <c r="AC721" s="16" t="str">
        <f>IF(Y721="Incluir Cotización",#REF!,"")</f>
        <v/>
      </c>
      <c r="AD721" s="66" t="str">
        <f t="shared" si="379"/>
        <v/>
      </c>
      <c r="AE721" s="42" t="str">
        <f t="shared" si="380"/>
        <v/>
      </c>
      <c r="AF721" s="42" t="str">
        <f t="shared" si="381"/>
        <v/>
      </c>
      <c r="AG721" s="42" t="str">
        <f t="shared" si="382"/>
        <v/>
      </c>
      <c r="AH721" s="42" t="str">
        <f t="shared" si="383"/>
        <v/>
      </c>
      <c r="AI721" s="42" t="str">
        <f t="shared" si="384"/>
        <v/>
      </c>
      <c r="AJ721" s="65">
        <f t="shared" si="385"/>
        <v>0</v>
      </c>
      <c r="AK721" s="74"/>
      <c r="AL721" s="41">
        <f t="shared" si="366"/>
        <v>0</v>
      </c>
      <c r="AM721" s="39">
        <f t="shared" si="367"/>
        <v>0</v>
      </c>
      <c r="AN721" s="40">
        <f t="shared" si="368"/>
        <v>0</v>
      </c>
      <c r="AO721" s="134">
        <f t="shared" si="369"/>
        <v>0</v>
      </c>
      <c r="AP721" s="17"/>
      <c r="AQ721" s="129"/>
      <c r="AR721" s="130">
        <f t="shared" si="386"/>
        <v>0</v>
      </c>
      <c r="AS721" s="134">
        <f t="shared" si="387"/>
        <v>0</v>
      </c>
      <c r="AT721" s="131">
        <f>+IF($I$7="SI",'INPUTS Y LISTAS'!$B$31,0)</f>
        <v>0</v>
      </c>
      <c r="AU721" s="132"/>
      <c r="AV721" s="130">
        <f t="shared" si="388"/>
        <v>0</v>
      </c>
      <c r="AW721" s="134">
        <f t="shared" si="389"/>
        <v>0</v>
      </c>
      <c r="AX721" s="131">
        <f>+IF($I$7="SI",'INPUTS Y LISTAS'!$B$32,0)</f>
        <v>0</v>
      </c>
      <c r="AY721" s="132"/>
      <c r="AZ721" s="130">
        <f t="shared" si="390"/>
        <v>0</v>
      </c>
      <c r="BA721" s="134">
        <f t="shared" si="391"/>
        <v>0</v>
      </c>
      <c r="BB721" s="131">
        <f>+IF($I$7="SI",'INPUTS Y LISTAS'!$B$33,0)</f>
        <v>0</v>
      </c>
      <c r="BC721" s="132"/>
      <c r="BD721" s="130">
        <f t="shared" si="392"/>
        <v>0</v>
      </c>
      <c r="BE721" s="134">
        <f t="shared" si="393"/>
        <v>0</v>
      </c>
      <c r="BF721" s="136">
        <f t="shared" si="394"/>
        <v>0</v>
      </c>
    </row>
    <row r="722" spans="3:58" ht="15.75" outlineLevel="2" x14ac:dyDescent="0.2">
      <c r="C722" s="14">
        <f t="shared" si="357"/>
        <v>708</v>
      </c>
      <c r="D722" s="73"/>
      <c r="E722" s="69"/>
      <c r="F722" s="70"/>
      <c r="G722" s="71"/>
      <c r="H722" s="71"/>
      <c r="I722" s="71"/>
      <c r="J722" s="71"/>
      <c r="K722" s="72"/>
      <c r="L722" s="86"/>
      <c r="M722" s="15" t="str">
        <f>IF(G722="","",IF(L722="SI",G722*(1+'INPUTS Y LISTAS'!$B$15),'Modelo Estadistico'!G722))</f>
        <v/>
      </c>
      <c r="N722" s="15" t="str">
        <f>IF(H722="","",IF(L722="SI",H722*(1+'INPUTS Y LISTAS'!$B$15),'Modelo Estadistico'!H722))</f>
        <v/>
      </c>
      <c r="O722" s="15" t="str">
        <f>IF(I722="","",IF(L722="SI",I722*(1+'INPUTS Y LISTAS'!$B$15),'Modelo Estadistico'!I722))</f>
        <v/>
      </c>
      <c r="P722" s="15" t="str">
        <f>IF(J722="","",IF(L722="SI",J722*(1+'INPUTS Y LISTAS'!$B$15),'Modelo Estadistico'!J722))</f>
        <v/>
      </c>
      <c r="Q722" s="72"/>
      <c r="R722" s="29" t="str">
        <f t="shared" si="370"/>
        <v/>
      </c>
      <c r="S722" s="15" t="str">
        <f t="shared" si="371"/>
        <v/>
      </c>
      <c r="T722" s="15" t="str">
        <f t="shared" si="364"/>
        <v/>
      </c>
      <c r="U722" s="30" t="str">
        <f t="shared" si="365"/>
        <v/>
      </c>
      <c r="V722" s="28" t="str">
        <f t="shared" si="372"/>
        <v/>
      </c>
      <c r="W722" s="16" t="str">
        <f t="shared" si="373"/>
        <v/>
      </c>
      <c r="X722" s="16" t="str">
        <f t="shared" si="374"/>
        <v/>
      </c>
      <c r="Y722" s="16" t="str">
        <f t="shared" si="375"/>
        <v/>
      </c>
      <c r="Z722" s="28" t="str">
        <f t="shared" si="376"/>
        <v/>
      </c>
      <c r="AA722" s="16" t="str">
        <f t="shared" si="377"/>
        <v/>
      </c>
      <c r="AB722" s="16" t="str">
        <f t="shared" si="378"/>
        <v/>
      </c>
      <c r="AC722" s="16" t="str">
        <f>IF(Y722="Incluir Cotización",#REF!,"")</f>
        <v/>
      </c>
      <c r="AD722" s="66" t="str">
        <f t="shared" si="379"/>
        <v/>
      </c>
      <c r="AE722" s="42" t="str">
        <f t="shared" si="380"/>
        <v/>
      </c>
      <c r="AF722" s="42" t="str">
        <f t="shared" si="381"/>
        <v/>
      </c>
      <c r="AG722" s="42" t="str">
        <f t="shared" si="382"/>
        <v/>
      </c>
      <c r="AH722" s="42" t="str">
        <f t="shared" si="383"/>
        <v/>
      </c>
      <c r="AI722" s="42" t="str">
        <f t="shared" si="384"/>
        <v/>
      </c>
      <c r="AJ722" s="65">
        <f t="shared" si="385"/>
        <v>0</v>
      </c>
      <c r="AK722" s="74"/>
      <c r="AL722" s="41">
        <f t="shared" si="366"/>
        <v>0</v>
      </c>
      <c r="AM722" s="39">
        <f t="shared" si="367"/>
        <v>0</v>
      </c>
      <c r="AN722" s="40">
        <f t="shared" si="368"/>
        <v>0</v>
      </c>
      <c r="AO722" s="134">
        <f t="shared" si="369"/>
        <v>0</v>
      </c>
      <c r="AP722" s="17"/>
      <c r="AQ722" s="129"/>
      <c r="AR722" s="130">
        <f t="shared" si="386"/>
        <v>0</v>
      </c>
      <c r="AS722" s="134">
        <f t="shared" si="387"/>
        <v>0</v>
      </c>
      <c r="AT722" s="131">
        <f>+IF($I$7="SI",'INPUTS Y LISTAS'!$B$31,0)</f>
        <v>0</v>
      </c>
      <c r="AU722" s="132"/>
      <c r="AV722" s="130">
        <f t="shared" si="388"/>
        <v>0</v>
      </c>
      <c r="AW722" s="134">
        <f t="shared" si="389"/>
        <v>0</v>
      </c>
      <c r="AX722" s="131">
        <f>+IF($I$7="SI",'INPUTS Y LISTAS'!$B$32,0)</f>
        <v>0</v>
      </c>
      <c r="AY722" s="132"/>
      <c r="AZ722" s="130">
        <f t="shared" si="390"/>
        <v>0</v>
      </c>
      <c r="BA722" s="134">
        <f t="shared" si="391"/>
        <v>0</v>
      </c>
      <c r="BB722" s="131">
        <f>+IF($I$7="SI",'INPUTS Y LISTAS'!$B$33,0)</f>
        <v>0</v>
      </c>
      <c r="BC722" s="132"/>
      <c r="BD722" s="130">
        <f t="shared" si="392"/>
        <v>0</v>
      </c>
      <c r="BE722" s="134">
        <f t="shared" si="393"/>
        <v>0</v>
      </c>
      <c r="BF722" s="136">
        <f t="shared" si="394"/>
        <v>0</v>
      </c>
    </row>
    <row r="723" spans="3:58" ht="15.75" outlineLevel="2" x14ac:dyDescent="0.2">
      <c r="C723" s="14">
        <f t="shared" si="357"/>
        <v>709</v>
      </c>
      <c r="D723" s="73"/>
      <c r="E723" s="69"/>
      <c r="F723" s="70"/>
      <c r="G723" s="71"/>
      <c r="H723" s="71"/>
      <c r="I723" s="71"/>
      <c r="J723" s="71"/>
      <c r="K723" s="72"/>
      <c r="L723" s="86"/>
      <c r="M723" s="15" t="str">
        <f>IF(G723="","",IF(L723="SI",G723*(1+'INPUTS Y LISTAS'!$B$15),'Modelo Estadistico'!G723))</f>
        <v/>
      </c>
      <c r="N723" s="15" t="str">
        <f>IF(H723="","",IF(L723="SI",H723*(1+'INPUTS Y LISTAS'!$B$15),'Modelo Estadistico'!H723))</f>
        <v/>
      </c>
      <c r="O723" s="15" t="str">
        <f>IF(I723="","",IF(L723="SI",I723*(1+'INPUTS Y LISTAS'!$B$15),'Modelo Estadistico'!I723))</f>
        <v/>
      </c>
      <c r="P723" s="15" t="str">
        <f>IF(J723="","",IF(L723="SI",J723*(1+'INPUTS Y LISTAS'!$B$15),'Modelo Estadistico'!J723))</f>
        <v/>
      </c>
      <c r="Q723" s="72"/>
      <c r="R723" s="29" t="str">
        <f t="shared" si="370"/>
        <v/>
      </c>
      <c r="S723" s="15" t="str">
        <f t="shared" si="371"/>
        <v/>
      </c>
      <c r="T723" s="15" t="str">
        <f t="shared" si="364"/>
        <v/>
      </c>
      <c r="U723" s="30" t="str">
        <f t="shared" si="365"/>
        <v/>
      </c>
      <c r="V723" s="28" t="str">
        <f t="shared" si="372"/>
        <v/>
      </c>
      <c r="W723" s="16" t="str">
        <f t="shared" si="373"/>
        <v/>
      </c>
      <c r="X723" s="16" t="str">
        <f t="shared" si="374"/>
        <v/>
      </c>
      <c r="Y723" s="16" t="str">
        <f t="shared" si="375"/>
        <v/>
      </c>
      <c r="Z723" s="28" t="str">
        <f t="shared" si="376"/>
        <v/>
      </c>
      <c r="AA723" s="16" t="str">
        <f t="shared" si="377"/>
        <v/>
      </c>
      <c r="AB723" s="16" t="str">
        <f t="shared" si="378"/>
        <v/>
      </c>
      <c r="AC723" s="16" t="str">
        <f>IF(Y723="Incluir Cotización",#REF!,"")</f>
        <v/>
      </c>
      <c r="AD723" s="66" t="str">
        <f t="shared" si="379"/>
        <v/>
      </c>
      <c r="AE723" s="42" t="str">
        <f t="shared" si="380"/>
        <v/>
      </c>
      <c r="AF723" s="42" t="str">
        <f t="shared" si="381"/>
        <v/>
      </c>
      <c r="AG723" s="42" t="str">
        <f t="shared" si="382"/>
        <v/>
      </c>
      <c r="AH723" s="42" t="str">
        <f t="shared" si="383"/>
        <v/>
      </c>
      <c r="AI723" s="42" t="str">
        <f t="shared" si="384"/>
        <v/>
      </c>
      <c r="AJ723" s="65">
        <f t="shared" si="385"/>
        <v>0</v>
      </c>
      <c r="AK723" s="74"/>
      <c r="AL723" s="41">
        <f t="shared" si="366"/>
        <v>0</v>
      </c>
      <c r="AM723" s="39">
        <f t="shared" si="367"/>
        <v>0</v>
      </c>
      <c r="AN723" s="40">
        <f t="shared" si="368"/>
        <v>0</v>
      </c>
      <c r="AO723" s="134">
        <f t="shared" si="369"/>
        <v>0</v>
      </c>
      <c r="AP723" s="17"/>
      <c r="AQ723" s="129"/>
      <c r="AR723" s="130">
        <f t="shared" si="386"/>
        <v>0</v>
      </c>
      <c r="AS723" s="134">
        <f t="shared" si="387"/>
        <v>0</v>
      </c>
      <c r="AT723" s="131">
        <f>+IF($I$7="SI",'INPUTS Y LISTAS'!$B$31,0)</f>
        <v>0</v>
      </c>
      <c r="AU723" s="132"/>
      <c r="AV723" s="130">
        <f t="shared" si="388"/>
        <v>0</v>
      </c>
      <c r="AW723" s="134">
        <f t="shared" si="389"/>
        <v>0</v>
      </c>
      <c r="AX723" s="131">
        <f>+IF($I$7="SI",'INPUTS Y LISTAS'!$B$32,0)</f>
        <v>0</v>
      </c>
      <c r="AY723" s="132"/>
      <c r="AZ723" s="130">
        <f t="shared" si="390"/>
        <v>0</v>
      </c>
      <c r="BA723" s="134">
        <f t="shared" si="391"/>
        <v>0</v>
      </c>
      <c r="BB723" s="131">
        <f>+IF($I$7="SI",'INPUTS Y LISTAS'!$B$33,0)</f>
        <v>0</v>
      </c>
      <c r="BC723" s="132"/>
      <c r="BD723" s="130">
        <f t="shared" si="392"/>
        <v>0</v>
      </c>
      <c r="BE723" s="134">
        <f t="shared" si="393"/>
        <v>0</v>
      </c>
      <c r="BF723" s="136">
        <f t="shared" si="394"/>
        <v>0</v>
      </c>
    </row>
    <row r="724" spans="3:58" ht="15.75" outlineLevel="2" x14ac:dyDescent="0.2">
      <c r="C724" s="14">
        <f t="shared" si="357"/>
        <v>710</v>
      </c>
      <c r="D724" s="73"/>
      <c r="E724" s="69"/>
      <c r="F724" s="70"/>
      <c r="G724" s="71"/>
      <c r="H724" s="71"/>
      <c r="I724" s="71"/>
      <c r="J724" s="71"/>
      <c r="K724" s="72"/>
      <c r="L724" s="86"/>
      <c r="M724" s="15" t="str">
        <f>IF(G724="","",IF(L724="SI",G724*(1+'INPUTS Y LISTAS'!$B$15),'Modelo Estadistico'!G724))</f>
        <v/>
      </c>
      <c r="N724" s="15" t="str">
        <f>IF(H724="","",IF(L724="SI",H724*(1+'INPUTS Y LISTAS'!$B$15),'Modelo Estadistico'!H724))</f>
        <v/>
      </c>
      <c r="O724" s="15" t="str">
        <f>IF(I724="","",IF(L724="SI",I724*(1+'INPUTS Y LISTAS'!$B$15),'Modelo Estadistico'!I724))</f>
        <v/>
      </c>
      <c r="P724" s="15" t="str">
        <f>IF(J724="","",IF(L724="SI",J724*(1+'INPUTS Y LISTAS'!$B$15),'Modelo Estadistico'!J724))</f>
        <v/>
      </c>
      <c r="Q724" s="72"/>
      <c r="R724" s="29" t="str">
        <f t="shared" si="370"/>
        <v/>
      </c>
      <c r="S724" s="15" t="str">
        <f t="shared" si="371"/>
        <v/>
      </c>
      <c r="T724" s="15" t="str">
        <f t="shared" si="364"/>
        <v/>
      </c>
      <c r="U724" s="30" t="str">
        <f t="shared" si="365"/>
        <v/>
      </c>
      <c r="V724" s="28" t="str">
        <f t="shared" si="372"/>
        <v/>
      </c>
      <c r="W724" s="16" t="str">
        <f t="shared" si="373"/>
        <v/>
      </c>
      <c r="X724" s="16" t="str">
        <f t="shared" si="374"/>
        <v/>
      </c>
      <c r="Y724" s="16" t="str">
        <f t="shared" si="375"/>
        <v/>
      </c>
      <c r="Z724" s="28" t="str">
        <f t="shared" si="376"/>
        <v/>
      </c>
      <c r="AA724" s="16" t="str">
        <f t="shared" si="377"/>
        <v/>
      </c>
      <c r="AB724" s="16" t="str">
        <f t="shared" si="378"/>
        <v/>
      </c>
      <c r="AC724" s="16" t="str">
        <f>IF(Y724="Incluir Cotización",#REF!,"")</f>
        <v/>
      </c>
      <c r="AD724" s="66" t="str">
        <f t="shared" si="379"/>
        <v/>
      </c>
      <c r="AE724" s="42" t="str">
        <f t="shared" si="380"/>
        <v/>
      </c>
      <c r="AF724" s="42" t="str">
        <f t="shared" si="381"/>
        <v/>
      </c>
      <c r="AG724" s="42" t="str">
        <f t="shared" si="382"/>
        <v/>
      </c>
      <c r="AH724" s="42" t="str">
        <f t="shared" si="383"/>
        <v/>
      </c>
      <c r="AI724" s="42" t="str">
        <f t="shared" si="384"/>
        <v/>
      </c>
      <c r="AJ724" s="65">
        <f t="shared" si="385"/>
        <v>0</v>
      </c>
      <c r="AK724" s="74"/>
      <c r="AL724" s="41">
        <f t="shared" si="366"/>
        <v>0</v>
      </c>
      <c r="AM724" s="39">
        <f t="shared" si="367"/>
        <v>0</v>
      </c>
      <c r="AN724" s="40">
        <f t="shared" si="368"/>
        <v>0</v>
      </c>
      <c r="AO724" s="134">
        <f t="shared" si="369"/>
        <v>0</v>
      </c>
      <c r="AP724" s="17"/>
      <c r="AQ724" s="129"/>
      <c r="AR724" s="130">
        <f t="shared" si="386"/>
        <v>0</v>
      </c>
      <c r="AS724" s="134">
        <f t="shared" si="387"/>
        <v>0</v>
      </c>
      <c r="AT724" s="131">
        <f>+IF($I$7="SI",'INPUTS Y LISTAS'!$B$31,0)</f>
        <v>0</v>
      </c>
      <c r="AU724" s="132"/>
      <c r="AV724" s="130">
        <f t="shared" si="388"/>
        <v>0</v>
      </c>
      <c r="AW724" s="134">
        <f t="shared" si="389"/>
        <v>0</v>
      </c>
      <c r="AX724" s="131">
        <f>+IF($I$7="SI",'INPUTS Y LISTAS'!$B$32,0)</f>
        <v>0</v>
      </c>
      <c r="AY724" s="132"/>
      <c r="AZ724" s="130">
        <f t="shared" si="390"/>
        <v>0</v>
      </c>
      <c r="BA724" s="134">
        <f t="shared" si="391"/>
        <v>0</v>
      </c>
      <c r="BB724" s="131">
        <f>+IF($I$7="SI",'INPUTS Y LISTAS'!$B$33,0)</f>
        <v>0</v>
      </c>
      <c r="BC724" s="132"/>
      <c r="BD724" s="130">
        <f t="shared" si="392"/>
        <v>0</v>
      </c>
      <c r="BE724" s="134">
        <f t="shared" si="393"/>
        <v>0</v>
      </c>
      <c r="BF724" s="136">
        <f t="shared" si="394"/>
        <v>0</v>
      </c>
    </row>
    <row r="725" spans="3:58" ht="15.75" outlineLevel="2" x14ac:dyDescent="0.2">
      <c r="C725" s="14">
        <f t="shared" si="357"/>
        <v>711</v>
      </c>
      <c r="D725" s="73"/>
      <c r="E725" s="69"/>
      <c r="F725" s="70"/>
      <c r="G725" s="71"/>
      <c r="H725" s="71"/>
      <c r="I725" s="71"/>
      <c r="J725" s="71"/>
      <c r="K725" s="72"/>
      <c r="L725" s="86"/>
      <c r="M725" s="15" t="str">
        <f>IF(G725="","",IF(L725="SI",G725*(1+'INPUTS Y LISTAS'!$B$15),'Modelo Estadistico'!G725))</f>
        <v/>
      </c>
      <c r="N725" s="15" t="str">
        <f>IF(H725="","",IF(L725="SI",H725*(1+'INPUTS Y LISTAS'!$B$15),'Modelo Estadistico'!H725))</f>
        <v/>
      </c>
      <c r="O725" s="15" t="str">
        <f>IF(I725="","",IF(L725="SI",I725*(1+'INPUTS Y LISTAS'!$B$15),'Modelo Estadistico'!I725))</f>
        <v/>
      </c>
      <c r="P725" s="15" t="str">
        <f>IF(J725="","",IF(L725="SI",J725*(1+'INPUTS Y LISTAS'!$B$15),'Modelo Estadistico'!J725))</f>
        <v/>
      </c>
      <c r="Q725" s="72"/>
      <c r="R725" s="29" t="str">
        <f t="shared" si="370"/>
        <v/>
      </c>
      <c r="S725" s="15" t="str">
        <f t="shared" si="371"/>
        <v/>
      </c>
      <c r="T725" s="15" t="str">
        <f t="shared" si="364"/>
        <v/>
      </c>
      <c r="U725" s="30" t="str">
        <f t="shared" si="365"/>
        <v/>
      </c>
      <c r="V725" s="28" t="str">
        <f t="shared" si="372"/>
        <v/>
      </c>
      <c r="W725" s="16" t="str">
        <f t="shared" si="373"/>
        <v/>
      </c>
      <c r="X725" s="16" t="str">
        <f t="shared" si="374"/>
        <v/>
      </c>
      <c r="Y725" s="16" t="str">
        <f t="shared" si="375"/>
        <v/>
      </c>
      <c r="Z725" s="28" t="str">
        <f t="shared" si="376"/>
        <v/>
      </c>
      <c r="AA725" s="16" t="str">
        <f t="shared" si="377"/>
        <v/>
      </c>
      <c r="AB725" s="16" t="str">
        <f t="shared" si="378"/>
        <v/>
      </c>
      <c r="AC725" s="16" t="str">
        <f>IF(Y725="Incluir Cotización",#REF!,"")</f>
        <v/>
      </c>
      <c r="AD725" s="66" t="str">
        <f t="shared" si="379"/>
        <v/>
      </c>
      <c r="AE725" s="42" t="str">
        <f t="shared" si="380"/>
        <v/>
      </c>
      <c r="AF725" s="42" t="str">
        <f t="shared" si="381"/>
        <v/>
      </c>
      <c r="AG725" s="42" t="str">
        <f t="shared" si="382"/>
        <v/>
      </c>
      <c r="AH725" s="42" t="str">
        <f t="shared" si="383"/>
        <v/>
      </c>
      <c r="AI725" s="42" t="str">
        <f t="shared" si="384"/>
        <v/>
      </c>
      <c r="AJ725" s="65">
        <f t="shared" si="385"/>
        <v>0</v>
      </c>
      <c r="AK725" s="74"/>
      <c r="AL725" s="41">
        <f t="shared" si="366"/>
        <v>0</v>
      </c>
      <c r="AM725" s="39">
        <f t="shared" si="367"/>
        <v>0</v>
      </c>
      <c r="AN725" s="40">
        <f t="shared" si="368"/>
        <v>0</v>
      </c>
      <c r="AO725" s="134">
        <f t="shared" si="369"/>
        <v>0</v>
      </c>
      <c r="AP725" s="17"/>
      <c r="AQ725" s="129"/>
      <c r="AR725" s="130">
        <f t="shared" si="386"/>
        <v>0</v>
      </c>
      <c r="AS725" s="134">
        <f t="shared" si="387"/>
        <v>0</v>
      </c>
      <c r="AT725" s="131">
        <f>+IF($I$7="SI",'INPUTS Y LISTAS'!$B$31,0)</f>
        <v>0</v>
      </c>
      <c r="AU725" s="132"/>
      <c r="AV725" s="130">
        <f t="shared" si="388"/>
        <v>0</v>
      </c>
      <c r="AW725" s="134">
        <f t="shared" si="389"/>
        <v>0</v>
      </c>
      <c r="AX725" s="131">
        <f>+IF($I$7="SI",'INPUTS Y LISTAS'!$B$32,0)</f>
        <v>0</v>
      </c>
      <c r="AY725" s="132"/>
      <c r="AZ725" s="130">
        <f t="shared" si="390"/>
        <v>0</v>
      </c>
      <c r="BA725" s="134">
        <f t="shared" si="391"/>
        <v>0</v>
      </c>
      <c r="BB725" s="131">
        <f>+IF($I$7="SI",'INPUTS Y LISTAS'!$B$33,0)</f>
        <v>0</v>
      </c>
      <c r="BC725" s="132"/>
      <c r="BD725" s="130">
        <f t="shared" si="392"/>
        <v>0</v>
      </c>
      <c r="BE725" s="134">
        <f t="shared" si="393"/>
        <v>0</v>
      </c>
      <c r="BF725" s="136">
        <f t="shared" si="394"/>
        <v>0</v>
      </c>
    </row>
    <row r="726" spans="3:58" ht="15.75" outlineLevel="2" x14ac:dyDescent="0.2">
      <c r="C726" s="14">
        <f t="shared" si="357"/>
        <v>712</v>
      </c>
      <c r="D726" s="73"/>
      <c r="E726" s="69"/>
      <c r="F726" s="70"/>
      <c r="G726" s="71"/>
      <c r="H726" s="71"/>
      <c r="I726" s="71"/>
      <c r="J726" s="71"/>
      <c r="K726" s="72"/>
      <c r="L726" s="86"/>
      <c r="M726" s="15" t="str">
        <f>IF(G726="","",IF(L726="SI",G726*(1+'INPUTS Y LISTAS'!$B$15),'Modelo Estadistico'!G726))</f>
        <v/>
      </c>
      <c r="N726" s="15" t="str">
        <f>IF(H726="","",IF(L726="SI",H726*(1+'INPUTS Y LISTAS'!$B$15),'Modelo Estadistico'!H726))</f>
        <v/>
      </c>
      <c r="O726" s="15" t="str">
        <f>IF(I726="","",IF(L726="SI",I726*(1+'INPUTS Y LISTAS'!$B$15),'Modelo Estadistico'!I726))</f>
        <v/>
      </c>
      <c r="P726" s="15" t="str">
        <f>IF(J726="","",IF(L726="SI",J726*(1+'INPUTS Y LISTAS'!$B$15),'Modelo Estadistico'!J726))</f>
        <v/>
      </c>
      <c r="Q726" s="72"/>
      <c r="R726" s="29" t="str">
        <f t="shared" si="370"/>
        <v/>
      </c>
      <c r="S726" s="15" t="str">
        <f t="shared" si="371"/>
        <v/>
      </c>
      <c r="T726" s="15" t="str">
        <f t="shared" si="364"/>
        <v/>
      </c>
      <c r="U726" s="30" t="str">
        <f t="shared" si="365"/>
        <v/>
      </c>
      <c r="V726" s="28" t="str">
        <f t="shared" si="372"/>
        <v/>
      </c>
      <c r="W726" s="16" t="str">
        <f t="shared" si="373"/>
        <v/>
      </c>
      <c r="X726" s="16" t="str">
        <f t="shared" si="374"/>
        <v/>
      </c>
      <c r="Y726" s="16" t="str">
        <f t="shared" si="375"/>
        <v/>
      </c>
      <c r="Z726" s="28" t="str">
        <f t="shared" si="376"/>
        <v/>
      </c>
      <c r="AA726" s="16" t="str">
        <f t="shared" si="377"/>
        <v/>
      </c>
      <c r="AB726" s="16" t="str">
        <f t="shared" si="378"/>
        <v/>
      </c>
      <c r="AC726" s="16" t="str">
        <f>IF(Y726="Incluir Cotización",#REF!,"")</f>
        <v/>
      </c>
      <c r="AD726" s="66" t="str">
        <f t="shared" si="379"/>
        <v/>
      </c>
      <c r="AE726" s="42" t="str">
        <f t="shared" si="380"/>
        <v/>
      </c>
      <c r="AF726" s="42" t="str">
        <f t="shared" si="381"/>
        <v/>
      </c>
      <c r="AG726" s="42" t="str">
        <f t="shared" si="382"/>
        <v/>
      </c>
      <c r="AH726" s="42" t="str">
        <f t="shared" si="383"/>
        <v/>
      </c>
      <c r="AI726" s="42" t="str">
        <f t="shared" si="384"/>
        <v/>
      </c>
      <c r="AJ726" s="65">
        <f t="shared" si="385"/>
        <v>0</v>
      </c>
      <c r="AK726" s="74"/>
      <c r="AL726" s="41">
        <f t="shared" si="366"/>
        <v>0</v>
      </c>
      <c r="AM726" s="39">
        <f t="shared" si="367"/>
        <v>0</v>
      </c>
      <c r="AN726" s="40">
        <f t="shared" si="368"/>
        <v>0</v>
      </c>
      <c r="AO726" s="134">
        <f t="shared" si="369"/>
        <v>0</v>
      </c>
      <c r="AP726" s="17"/>
      <c r="AQ726" s="129"/>
      <c r="AR726" s="130">
        <f t="shared" si="386"/>
        <v>0</v>
      </c>
      <c r="AS726" s="134">
        <f t="shared" si="387"/>
        <v>0</v>
      </c>
      <c r="AT726" s="131">
        <f>+IF($I$7="SI",'INPUTS Y LISTAS'!$B$31,0)</f>
        <v>0</v>
      </c>
      <c r="AU726" s="132"/>
      <c r="AV726" s="130">
        <f t="shared" si="388"/>
        <v>0</v>
      </c>
      <c r="AW726" s="134">
        <f t="shared" si="389"/>
        <v>0</v>
      </c>
      <c r="AX726" s="131">
        <f>+IF($I$7="SI",'INPUTS Y LISTAS'!$B$32,0)</f>
        <v>0</v>
      </c>
      <c r="AY726" s="132"/>
      <c r="AZ726" s="130">
        <f t="shared" si="390"/>
        <v>0</v>
      </c>
      <c r="BA726" s="134">
        <f t="shared" si="391"/>
        <v>0</v>
      </c>
      <c r="BB726" s="131">
        <f>+IF($I$7="SI",'INPUTS Y LISTAS'!$B$33,0)</f>
        <v>0</v>
      </c>
      <c r="BC726" s="132"/>
      <c r="BD726" s="130">
        <f t="shared" si="392"/>
        <v>0</v>
      </c>
      <c r="BE726" s="134">
        <f t="shared" si="393"/>
        <v>0</v>
      </c>
      <c r="BF726" s="136">
        <f t="shared" si="394"/>
        <v>0</v>
      </c>
    </row>
    <row r="727" spans="3:58" ht="15.75" outlineLevel="2" x14ac:dyDescent="0.2">
      <c r="C727" s="14">
        <f t="shared" si="357"/>
        <v>713</v>
      </c>
      <c r="D727" s="73"/>
      <c r="E727" s="69"/>
      <c r="F727" s="70"/>
      <c r="G727" s="71"/>
      <c r="H727" s="71"/>
      <c r="I727" s="71"/>
      <c r="J727" s="71"/>
      <c r="K727" s="72"/>
      <c r="L727" s="86"/>
      <c r="M727" s="15" t="str">
        <f>IF(G727="","",IF(L727="SI",G727*(1+'INPUTS Y LISTAS'!$B$15),'Modelo Estadistico'!G727))</f>
        <v/>
      </c>
      <c r="N727" s="15" t="str">
        <f>IF(H727="","",IF(L727="SI",H727*(1+'INPUTS Y LISTAS'!$B$15),'Modelo Estadistico'!H727))</f>
        <v/>
      </c>
      <c r="O727" s="15" t="str">
        <f>IF(I727="","",IF(L727="SI",I727*(1+'INPUTS Y LISTAS'!$B$15),'Modelo Estadistico'!I727))</f>
        <v/>
      </c>
      <c r="P727" s="15" t="str">
        <f>IF(J727="","",IF(L727="SI",J727*(1+'INPUTS Y LISTAS'!$B$15),'Modelo Estadistico'!J727))</f>
        <v/>
      </c>
      <c r="Q727" s="72"/>
      <c r="R727" s="29" t="str">
        <f t="shared" si="370"/>
        <v/>
      </c>
      <c r="S727" s="15" t="str">
        <f t="shared" si="371"/>
        <v/>
      </c>
      <c r="T727" s="15" t="str">
        <f t="shared" si="364"/>
        <v/>
      </c>
      <c r="U727" s="30" t="str">
        <f t="shared" si="365"/>
        <v/>
      </c>
      <c r="V727" s="28" t="str">
        <f t="shared" si="372"/>
        <v/>
      </c>
      <c r="W727" s="16" t="str">
        <f t="shared" si="373"/>
        <v/>
      </c>
      <c r="X727" s="16" t="str">
        <f t="shared" si="374"/>
        <v/>
      </c>
      <c r="Y727" s="16" t="str">
        <f t="shared" si="375"/>
        <v/>
      </c>
      <c r="Z727" s="28" t="str">
        <f t="shared" si="376"/>
        <v/>
      </c>
      <c r="AA727" s="16" t="str">
        <f t="shared" si="377"/>
        <v/>
      </c>
      <c r="AB727" s="16" t="str">
        <f t="shared" si="378"/>
        <v/>
      </c>
      <c r="AC727" s="16" t="str">
        <f>IF(Y727="Incluir Cotización",#REF!,"")</f>
        <v/>
      </c>
      <c r="AD727" s="66" t="str">
        <f t="shared" si="379"/>
        <v/>
      </c>
      <c r="AE727" s="42" t="str">
        <f t="shared" si="380"/>
        <v/>
      </c>
      <c r="AF727" s="42" t="str">
        <f t="shared" si="381"/>
        <v/>
      </c>
      <c r="AG727" s="42" t="str">
        <f t="shared" si="382"/>
        <v/>
      </c>
      <c r="AH727" s="42" t="str">
        <f t="shared" si="383"/>
        <v/>
      </c>
      <c r="AI727" s="42" t="str">
        <f t="shared" si="384"/>
        <v/>
      </c>
      <c r="AJ727" s="65">
        <f t="shared" si="385"/>
        <v>0</v>
      </c>
      <c r="AK727" s="74"/>
      <c r="AL727" s="41">
        <f t="shared" si="366"/>
        <v>0</v>
      </c>
      <c r="AM727" s="39">
        <f t="shared" si="367"/>
        <v>0</v>
      </c>
      <c r="AN727" s="40">
        <f t="shared" si="368"/>
        <v>0</v>
      </c>
      <c r="AO727" s="134">
        <f t="shared" si="369"/>
        <v>0</v>
      </c>
      <c r="AP727" s="17"/>
      <c r="AQ727" s="129"/>
      <c r="AR727" s="130">
        <f t="shared" si="386"/>
        <v>0</v>
      </c>
      <c r="AS727" s="134">
        <f t="shared" si="387"/>
        <v>0</v>
      </c>
      <c r="AT727" s="131">
        <f>+IF($I$7="SI",'INPUTS Y LISTAS'!$B$31,0)</f>
        <v>0</v>
      </c>
      <c r="AU727" s="132"/>
      <c r="AV727" s="130">
        <f t="shared" si="388"/>
        <v>0</v>
      </c>
      <c r="AW727" s="134">
        <f t="shared" si="389"/>
        <v>0</v>
      </c>
      <c r="AX727" s="131">
        <f>+IF($I$7="SI",'INPUTS Y LISTAS'!$B$32,0)</f>
        <v>0</v>
      </c>
      <c r="AY727" s="132"/>
      <c r="AZ727" s="130">
        <f t="shared" si="390"/>
        <v>0</v>
      </c>
      <c r="BA727" s="134">
        <f t="shared" si="391"/>
        <v>0</v>
      </c>
      <c r="BB727" s="131">
        <f>+IF($I$7="SI",'INPUTS Y LISTAS'!$B$33,0)</f>
        <v>0</v>
      </c>
      <c r="BC727" s="132"/>
      <c r="BD727" s="130">
        <f t="shared" si="392"/>
        <v>0</v>
      </c>
      <c r="BE727" s="134">
        <f t="shared" si="393"/>
        <v>0</v>
      </c>
      <c r="BF727" s="136">
        <f t="shared" si="394"/>
        <v>0</v>
      </c>
    </row>
    <row r="728" spans="3:58" ht="15.75" outlineLevel="2" x14ac:dyDescent="0.2">
      <c r="C728" s="14">
        <f t="shared" si="357"/>
        <v>714</v>
      </c>
      <c r="D728" s="73"/>
      <c r="E728" s="69"/>
      <c r="F728" s="70"/>
      <c r="G728" s="71"/>
      <c r="H728" s="71"/>
      <c r="I728" s="71"/>
      <c r="J728" s="71"/>
      <c r="K728" s="72"/>
      <c r="L728" s="86"/>
      <c r="M728" s="15" t="str">
        <f>IF(G728="","",IF(L728="SI",G728*(1+'INPUTS Y LISTAS'!$B$15),'Modelo Estadistico'!G728))</f>
        <v/>
      </c>
      <c r="N728" s="15" t="str">
        <f>IF(H728="","",IF(L728="SI",H728*(1+'INPUTS Y LISTAS'!$B$15),'Modelo Estadistico'!H728))</f>
        <v/>
      </c>
      <c r="O728" s="15" t="str">
        <f>IF(I728="","",IF(L728="SI",I728*(1+'INPUTS Y LISTAS'!$B$15),'Modelo Estadistico'!I728))</f>
        <v/>
      </c>
      <c r="P728" s="15" t="str">
        <f>IF(J728="","",IF(L728="SI",J728*(1+'INPUTS Y LISTAS'!$B$15),'Modelo Estadistico'!J728))</f>
        <v/>
      </c>
      <c r="Q728" s="72"/>
      <c r="R728" s="29" t="str">
        <f t="shared" si="370"/>
        <v/>
      </c>
      <c r="S728" s="15" t="str">
        <f t="shared" si="371"/>
        <v/>
      </c>
      <c r="T728" s="15" t="str">
        <f t="shared" si="364"/>
        <v/>
      </c>
      <c r="U728" s="30" t="str">
        <f t="shared" si="365"/>
        <v/>
      </c>
      <c r="V728" s="28" t="str">
        <f t="shared" si="372"/>
        <v/>
      </c>
      <c r="W728" s="16" t="str">
        <f t="shared" si="373"/>
        <v/>
      </c>
      <c r="X728" s="16" t="str">
        <f t="shared" si="374"/>
        <v/>
      </c>
      <c r="Y728" s="16" t="str">
        <f t="shared" si="375"/>
        <v/>
      </c>
      <c r="Z728" s="28" t="str">
        <f t="shared" si="376"/>
        <v/>
      </c>
      <c r="AA728" s="16" t="str">
        <f t="shared" si="377"/>
        <v/>
      </c>
      <c r="AB728" s="16" t="str">
        <f t="shared" si="378"/>
        <v/>
      </c>
      <c r="AC728" s="16" t="str">
        <f>IF(Y728="Incluir Cotización",#REF!,"")</f>
        <v/>
      </c>
      <c r="AD728" s="66" t="str">
        <f t="shared" si="379"/>
        <v/>
      </c>
      <c r="AE728" s="42" t="str">
        <f t="shared" si="380"/>
        <v/>
      </c>
      <c r="AF728" s="42" t="str">
        <f t="shared" si="381"/>
        <v/>
      </c>
      <c r="AG728" s="42" t="str">
        <f t="shared" si="382"/>
        <v/>
      </c>
      <c r="AH728" s="42" t="str">
        <f t="shared" si="383"/>
        <v/>
      </c>
      <c r="AI728" s="42" t="str">
        <f t="shared" si="384"/>
        <v/>
      </c>
      <c r="AJ728" s="65">
        <f t="shared" si="385"/>
        <v>0</v>
      </c>
      <c r="AK728" s="74"/>
      <c r="AL728" s="41">
        <f t="shared" si="366"/>
        <v>0</v>
      </c>
      <c r="AM728" s="39">
        <f t="shared" si="367"/>
        <v>0</v>
      </c>
      <c r="AN728" s="40">
        <f t="shared" si="368"/>
        <v>0</v>
      </c>
      <c r="AO728" s="134">
        <f t="shared" si="369"/>
        <v>0</v>
      </c>
      <c r="AP728" s="17"/>
      <c r="AQ728" s="129"/>
      <c r="AR728" s="130">
        <f t="shared" si="386"/>
        <v>0</v>
      </c>
      <c r="AS728" s="134">
        <f t="shared" si="387"/>
        <v>0</v>
      </c>
      <c r="AT728" s="131">
        <f>+IF($I$7="SI",'INPUTS Y LISTAS'!$B$31,0)</f>
        <v>0</v>
      </c>
      <c r="AU728" s="132"/>
      <c r="AV728" s="130">
        <f t="shared" si="388"/>
        <v>0</v>
      </c>
      <c r="AW728" s="134">
        <f t="shared" si="389"/>
        <v>0</v>
      </c>
      <c r="AX728" s="131">
        <f>+IF($I$7="SI",'INPUTS Y LISTAS'!$B$32,0)</f>
        <v>0</v>
      </c>
      <c r="AY728" s="132"/>
      <c r="AZ728" s="130">
        <f t="shared" si="390"/>
        <v>0</v>
      </c>
      <c r="BA728" s="134">
        <f t="shared" si="391"/>
        <v>0</v>
      </c>
      <c r="BB728" s="131">
        <f>+IF($I$7="SI",'INPUTS Y LISTAS'!$B$33,0)</f>
        <v>0</v>
      </c>
      <c r="BC728" s="132"/>
      <c r="BD728" s="130">
        <f t="shared" si="392"/>
        <v>0</v>
      </c>
      <c r="BE728" s="134">
        <f t="shared" si="393"/>
        <v>0</v>
      </c>
      <c r="BF728" s="136">
        <f t="shared" si="394"/>
        <v>0</v>
      </c>
    </row>
    <row r="729" spans="3:58" ht="15.75" outlineLevel="2" x14ac:dyDescent="0.2">
      <c r="C729" s="14">
        <f t="shared" si="357"/>
        <v>715</v>
      </c>
      <c r="D729" s="73"/>
      <c r="E729" s="69"/>
      <c r="F729" s="70"/>
      <c r="G729" s="71"/>
      <c r="H729" s="71"/>
      <c r="I729" s="71"/>
      <c r="J729" s="71"/>
      <c r="K729" s="72"/>
      <c r="L729" s="86"/>
      <c r="M729" s="15" t="str">
        <f>IF(G729="","",IF(L729="SI",G729*(1+'INPUTS Y LISTAS'!$B$15),'Modelo Estadistico'!G729))</f>
        <v/>
      </c>
      <c r="N729" s="15" t="str">
        <f>IF(H729="","",IF(L729="SI",H729*(1+'INPUTS Y LISTAS'!$B$15),'Modelo Estadistico'!H729))</f>
        <v/>
      </c>
      <c r="O729" s="15" t="str">
        <f>IF(I729="","",IF(L729="SI",I729*(1+'INPUTS Y LISTAS'!$B$15),'Modelo Estadistico'!I729))</f>
        <v/>
      </c>
      <c r="P729" s="15" t="str">
        <f>IF(J729="","",IF(L729="SI",J729*(1+'INPUTS Y LISTAS'!$B$15),'Modelo Estadistico'!J729))</f>
        <v/>
      </c>
      <c r="Q729" s="72"/>
      <c r="R729" s="29" t="str">
        <f t="shared" si="370"/>
        <v/>
      </c>
      <c r="S729" s="15" t="str">
        <f t="shared" si="371"/>
        <v/>
      </c>
      <c r="T729" s="15" t="str">
        <f t="shared" si="364"/>
        <v/>
      </c>
      <c r="U729" s="30" t="str">
        <f t="shared" si="365"/>
        <v/>
      </c>
      <c r="V729" s="28" t="str">
        <f t="shared" si="372"/>
        <v/>
      </c>
      <c r="W729" s="16" t="str">
        <f t="shared" si="373"/>
        <v/>
      </c>
      <c r="X729" s="16" t="str">
        <f t="shared" si="374"/>
        <v/>
      </c>
      <c r="Y729" s="16" t="str">
        <f t="shared" si="375"/>
        <v/>
      </c>
      <c r="Z729" s="28" t="str">
        <f t="shared" si="376"/>
        <v/>
      </c>
      <c r="AA729" s="16" t="str">
        <f t="shared" si="377"/>
        <v/>
      </c>
      <c r="AB729" s="16" t="str">
        <f t="shared" si="378"/>
        <v/>
      </c>
      <c r="AC729" s="16" t="str">
        <f>IF(Y729="Incluir Cotización",#REF!,"")</f>
        <v/>
      </c>
      <c r="AD729" s="66" t="str">
        <f t="shared" si="379"/>
        <v/>
      </c>
      <c r="AE729" s="42" t="str">
        <f t="shared" si="380"/>
        <v/>
      </c>
      <c r="AF729" s="42" t="str">
        <f t="shared" si="381"/>
        <v/>
      </c>
      <c r="AG729" s="42" t="str">
        <f t="shared" si="382"/>
        <v/>
      </c>
      <c r="AH729" s="42" t="str">
        <f t="shared" si="383"/>
        <v/>
      </c>
      <c r="AI729" s="42" t="str">
        <f t="shared" si="384"/>
        <v/>
      </c>
      <c r="AJ729" s="65">
        <f t="shared" si="385"/>
        <v>0</v>
      </c>
      <c r="AK729" s="74"/>
      <c r="AL729" s="41">
        <f t="shared" si="366"/>
        <v>0</v>
      </c>
      <c r="AM729" s="39">
        <f t="shared" si="367"/>
        <v>0</v>
      </c>
      <c r="AN729" s="40">
        <f t="shared" si="368"/>
        <v>0</v>
      </c>
      <c r="AO729" s="134">
        <f t="shared" si="369"/>
        <v>0</v>
      </c>
      <c r="AP729" s="17"/>
      <c r="AQ729" s="129"/>
      <c r="AR729" s="130">
        <f t="shared" si="386"/>
        <v>0</v>
      </c>
      <c r="AS729" s="134">
        <f t="shared" si="387"/>
        <v>0</v>
      </c>
      <c r="AT729" s="131">
        <f>+IF($I$7="SI",'INPUTS Y LISTAS'!$B$31,0)</f>
        <v>0</v>
      </c>
      <c r="AU729" s="132"/>
      <c r="AV729" s="130">
        <f t="shared" si="388"/>
        <v>0</v>
      </c>
      <c r="AW729" s="134">
        <f t="shared" si="389"/>
        <v>0</v>
      </c>
      <c r="AX729" s="131">
        <f>+IF($I$7="SI",'INPUTS Y LISTAS'!$B$32,0)</f>
        <v>0</v>
      </c>
      <c r="AY729" s="132"/>
      <c r="AZ729" s="130">
        <f t="shared" si="390"/>
        <v>0</v>
      </c>
      <c r="BA729" s="134">
        <f t="shared" si="391"/>
        <v>0</v>
      </c>
      <c r="BB729" s="131">
        <f>+IF($I$7="SI",'INPUTS Y LISTAS'!$B$33,0)</f>
        <v>0</v>
      </c>
      <c r="BC729" s="132"/>
      <c r="BD729" s="130">
        <f t="shared" si="392"/>
        <v>0</v>
      </c>
      <c r="BE729" s="134">
        <f t="shared" si="393"/>
        <v>0</v>
      </c>
      <c r="BF729" s="136">
        <f t="shared" si="394"/>
        <v>0</v>
      </c>
    </row>
    <row r="730" spans="3:58" ht="15.75" outlineLevel="2" x14ac:dyDescent="0.2">
      <c r="C730" s="14">
        <f t="shared" si="357"/>
        <v>716</v>
      </c>
      <c r="D730" s="73"/>
      <c r="E730" s="69"/>
      <c r="F730" s="70"/>
      <c r="G730" s="71"/>
      <c r="H730" s="71"/>
      <c r="I730" s="71"/>
      <c r="J730" s="71"/>
      <c r="K730" s="72"/>
      <c r="L730" s="86"/>
      <c r="M730" s="15" t="str">
        <f>IF(G730="","",IF(L730="SI",G730*(1+'INPUTS Y LISTAS'!$B$15),'Modelo Estadistico'!G730))</f>
        <v/>
      </c>
      <c r="N730" s="15" t="str">
        <f>IF(H730="","",IF(L730="SI",H730*(1+'INPUTS Y LISTAS'!$B$15),'Modelo Estadistico'!H730))</f>
        <v/>
      </c>
      <c r="O730" s="15" t="str">
        <f>IF(I730="","",IF(L730="SI",I730*(1+'INPUTS Y LISTAS'!$B$15),'Modelo Estadistico'!I730))</f>
        <v/>
      </c>
      <c r="P730" s="15" t="str">
        <f>IF(J730="","",IF(L730="SI",J730*(1+'INPUTS Y LISTAS'!$B$15),'Modelo Estadistico'!J730))</f>
        <v/>
      </c>
      <c r="Q730" s="72"/>
      <c r="R730" s="29" t="str">
        <f t="shared" si="370"/>
        <v/>
      </c>
      <c r="S730" s="15" t="str">
        <f t="shared" si="371"/>
        <v/>
      </c>
      <c r="T730" s="15" t="str">
        <f t="shared" si="364"/>
        <v/>
      </c>
      <c r="U730" s="30" t="str">
        <f t="shared" si="365"/>
        <v/>
      </c>
      <c r="V730" s="28" t="str">
        <f t="shared" si="372"/>
        <v/>
      </c>
      <c r="W730" s="16" t="str">
        <f t="shared" si="373"/>
        <v/>
      </c>
      <c r="X730" s="16" t="str">
        <f t="shared" si="374"/>
        <v/>
      </c>
      <c r="Y730" s="16" t="str">
        <f t="shared" si="375"/>
        <v/>
      </c>
      <c r="Z730" s="28" t="str">
        <f t="shared" si="376"/>
        <v/>
      </c>
      <c r="AA730" s="16" t="str">
        <f t="shared" si="377"/>
        <v/>
      </c>
      <c r="AB730" s="16" t="str">
        <f t="shared" si="378"/>
        <v/>
      </c>
      <c r="AC730" s="16" t="str">
        <f>IF(Y730="Incluir Cotización",#REF!,"")</f>
        <v/>
      </c>
      <c r="AD730" s="66" t="str">
        <f t="shared" si="379"/>
        <v/>
      </c>
      <c r="AE730" s="42" t="str">
        <f t="shared" si="380"/>
        <v/>
      </c>
      <c r="AF730" s="42" t="str">
        <f t="shared" si="381"/>
        <v/>
      </c>
      <c r="AG730" s="42" t="str">
        <f t="shared" si="382"/>
        <v/>
      </c>
      <c r="AH730" s="42" t="str">
        <f t="shared" si="383"/>
        <v/>
      </c>
      <c r="AI730" s="42" t="str">
        <f t="shared" si="384"/>
        <v/>
      </c>
      <c r="AJ730" s="65">
        <f t="shared" si="385"/>
        <v>0</v>
      </c>
      <c r="AK730" s="74"/>
      <c r="AL730" s="41">
        <f t="shared" si="366"/>
        <v>0</v>
      </c>
      <c r="AM730" s="39">
        <f t="shared" si="367"/>
        <v>0</v>
      </c>
      <c r="AN730" s="40">
        <f t="shared" si="368"/>
        <v>0</v>
      </c>
      <c r="AO730" s="134">
        <f t="shared" si="369"/>
        <v>0</v>
      </c>
      <c r="AP730" s="17"/>
      <c r="AQ730" s="129"/>
      <c r="AR730" s="130">
        <f t="shared" si="386"/>
        <v>0</v>
      </c>
      <c r="AS730" s="134">
        <f t="shared" si="387"/>
        <v>0</v>
      </c>
      <c r="AT730" s="131">
        <f>+IF($I$7="SI",'INPUTS Y LISTAS'!$B$31,0)</f>
        <v>0</v>
      </c>
      <c r="AU730" s="132"/>
      <c r="AV730" s="130">
        <f t="shared" si="388"/>
        <v>0</v>
      </c>
      <c r="AW730" s="134">
        <f t="shared" si="389"/>
        <v>0</v>
      </c>
      <c r="AX730" s="131">
        <f>+IF($I$7="SI",'INPUTS Y LISTAS'!$B$32,0)</f>
        <v>0</v>
      </c>
      <c r="AY730" s="132"/>
      <c r="AZ730" s="130">
        <f t="shared" si="390"/>
        <v>0</v>
      </c>
      <c r="BA730" s="134">
        <f t="shared" si="391"/>
        <v>0</v>
      </c>
      <c r="BB730" s="131">
        <f>+IF($I$7="SI",'INPUTS Y LISTAS'!$B$33,0)</f>
        <v>0</v>
      </c>
      <c r="BC730" s="132"/>
      <c r="BD730" s="130">
        <f t="shared" si="392"/>
        <v>0</v>
      </c>
      <c r="BE730" s="134">
        <f t="shared" si="393"/>
        <v>0</v>
      </c>
      <c r="BF730" s="136">
        <f t="shared" si="394"/>
        <v>0</v>
      </c>
    </row>
    <row r="731" spans="3:58" ht="15.75" outlineLevel="2" x14ac:dyDescent="0.2">
      <c r="C731" s="14">
        <f t="shared" si="357"/>
        <v>717</v>
      </c>
      <c r="D731" s="73"/>
      <c r="E731" s="69"/>
      <c r="F731" s="70"/>
      <c r="G731" s="71"/>
      <c r="H731" s="71"/>
      <c r="I731" s="71"/>
      <c r="J731" s="71"/>
      <c r="K731" s="72"/>
      <c r="L731" s="86"/>
      <c r="M731" s="15" t="str">
        <f>IF(G731="","",IF(L731="SI",G731*(1+'INPUTS Y LISTAS'!$B$15),'Modelo Estadistico'!G731))</f>
        <v/>
      </c>
      <c r="N731" s="15" t="str">
        <f>IF(H731="","",IF(L731="SI",H731*(1+'INPUTS Y LISTAS'!$B$15),'Modelo Estadistico'!H731))</f>
        <v/>
      </c>
      <c r="O731" s="15" t="str">
        <f>IF(I731="","",IF(L731="SI",I731*(1+'INPUTS Y LISTAS'!$B$15),'Modelo Estadistico'!I731))</f>
        <v/>
      </c>
      <c r="P731" s="15" t="str">
        <f>IF(J731="","",IF(L731="SI",J731*(1+'INPUTS Y LISTAS'!$B$15),'Modelo Estadistico'!J731))</f>
        <v/>
      </c>
      <c r="Q731" s="72"/>
      <c r="R731" s="29" t="str">
        <f t="shared" si="370"/>
        <v/>
      </c>
      <c r="S731" s="15" t="str">
        <f t="shared" si="371"/>
        <v/>
      </c>
      <c r="T731" s="15" t="str">
        <f t="shared" si="364"/>
        <v/>
      </c>
      <c r="U731" s="30" t="str">
        <f t="shared" si="365"/>
        <v/>
      </c>
      <c r="V731" s="28" t="str">
        <f t="shared" si="372"/>
        <v/>
      </c>
      <c r="W731" s="16" t="str">
        <f t="shared" si="373"/>
        <v/>
      </c>
      <c r="X731" s="16" t="str">
        <f t="shared" si="374"/>
        <v/>
      </c>
      <c r="Y731" s="16" t="str">
        <f t="shared" si="375"/>
        <v/>
      </c>
      <c r="Z731" s="28" t="str">
        <f t="shared" si="376"/>
        <v/>
      </c>
      <c r="AA731" s="16" t="str">
        <f t="shared" si="377"/>
        <v/>
      </c>
      <c r="AB731" s="16" t="str">
        <f t="shared" si="378"/>
        <v/>
      </c>
      <c r="AC731" s="16" t="str">
        <f>IF(Y731="Incluir Cotización",#REF!,"")</f>
        <v/>
      </c>
      <c r="AD731" s="66" t="str">
        <f t="shared" si="379"/>
        <v/>
      </c>
      <c r="AE731" s="42" t="str">
        <f t="shared" si="380"/>
        <v/>
      </c>
      <c r="AF731" s="42" t="str">
        <f t="shared" si="381"/>
        <v/>
      </c>
      <c r="AG731" s="42" t="str">
        <f t="shared" si="382"/>
        <v/>
      </c>
      <c r="AH731" s="42" t="str">
        <f t="shared" si="383"/>
        <v/>
      </c>
      <c r="AI731" s="42" t="str">
        <f t="shared" si="384"/>
        <v/>
      </c>
      <c r="AJ731" s="65">
        <f t="shared" si="385"/>
        <v>0</v>
      </c>
      <c r="AK731" s="74"/>
      <c r="AL731" s="41">
        <f t="shared" si="366"/>
        <v>0</v>
      </c>
      <c r="AM731" s="39">
        <f t="shared" si="367"/>
        <v>0</v>
      </c>
      <c r="AN731" s="40">
        <f t="shared" si="368"/>
        <v>0</v>
      </c>
      <c r="AO731" s="134">
        <f t="shared" si="369"/>
        <v>0</v>
      </c>
      <c r="AP731" s="17"/>
      <c r="AQ731" s="129"/>
      <c r="AR731" s="130">
        <f t="shared" si="386"/>
        <v>0</v>
      </c>
      <c r="AS731" s="134">
        <f t="shared" si="387"/>
        <v>0</v>
      </c>
      <c r="AT731" s="131">
        <f>+IF($I$7="SI",'INPUTS Y LISTAS'!$B$31,0)</f>
        <v>0</v>
      </c>
      <c r="AU731" s="132"/>
      <c r="AV731" s="130">
        <f t="shared" si="388"/>
        <v>0</v>
      </c>
      <c r="AW731" s="134">
        <f t="shared" si="389"/>
        <v>0</v>
      </c>
      <c r="AX731" s="131">
        <f>+IF($I$7="SI",'INPUTS Y LISTAS'!$B$32,0)</f>
        <v>0</v>
      </c>
      <c r="AY731" s="132"/>
      <c r="AZ731" s="130">
        <f t="shared" si="390"/>
        <v>0</v>
      </c>
      <c r="BA731" s="134">
        <f t="shared" si="391"/>
        <v>0</v>
      </c>
      <c r="BB731" s="131">
        <f>+IF($I$7="SI",'INPUTS Y LISTAS'!$B$33,0)</f>
        <v>0</v>
      </c>
      <c r="BC731" s="132"/>
      <c r="BD731" s="130">
        <f t="shared" si="392"/>
        <v>0</v>
      </c>
      <c r="BE731" s="134">
        <f t="shared" si="393"/>
        <v>0</v>
      </c>
      <c r="BF731" s="136">
        <f t="shared" si="394"/>
        <v>0</v>
      </c>
    </row>
    <row r="732" spans="3:58" ht="15.75" outlineLevel="2" x14ac:dyDescent="0.2">
      <c r="C732" s="14">
        <f t="shared" si="357"/>
        <v>718</v>
      </c>
      <c r="D732" s="73"/>
      <c r="E732" s="69"/>
      <c r="F732" s="70"/>
      <c r="G732" s="71"/>
      <c r="H732" s="71"/>
      <c r="I732" s="71"/>
      <c r="J732" s="71"/>
      <c r="K732" s="72"/>
      <c r="L732" s="86"/>
      <c r="M732" s="15" t="str">
        <f>IF(G732="","",IF(L732="SI",G732*(1+'INPUTS Y LISTAS'!$B$15),'Modelo Estadistico'!G732))</f>
        <v/>
      </c>
      <c r="N732" s="15" t="str">
        <f>IF(H732="","",IF(L732="SI",H732*(1+'INPUTS Y LISTAS'!$B$15),'Modelo Estadistico'!H732))</f>
        <v/>
      </c>
      <c r="O732" s="15" t="str">
        <f>IF(I732="","",IF(L732="SI",I732*(1+'INPUTS Y LISTAS'!$B$15),'Modelo Estadistico'!I732))</f>
        <v/>
      </c>
      <c r="P732" s="15" t="str">
        <f>IF(J732="","",IF(L732="SI",J732*(1+'INPUTS Y LISTAS'!$B$15),'Modelo Estadistico'!J732))</f>
        <v/>
      </c>
      <c r="Q732" s="72"/>
      <c r="R732" s="29" t="str">
        <f t="shared" si="370"/>
        <v/>
      </c>
      <c r="S732" s="15" t="str">
        <f t="shared" si="371"/>
        <v/>
      </c>
      <c r="T732" s="15" t="str">
        <f t="shared" si="364"/>
        <v/>
      </c>
      <c r="U732" s="30" t="str">
        <f t="shared" si="365"/>
        <v/>
      </c>
      <c r="V732" s="28" t="str">
        <f t="shared" si="372"/>
        <v/>
      </c>
      <c r="W732" s="16" t="str">
        <f t="shared" si="373"/>
        <v/>
      </c>
      <c r="X732" s="16" t="str">
        <f t="shared" si="374"/>
        <v/>
      </c>
      <c r="Y732" s="16" t="str">
        <f t="shared" si="375"/>
        <v/>
      </c>
      <c r="Z732" s="28" t="str">
        <f t="shared" si="376"/>
        <v/>
      </c>
      <c r="AA732" s="16" t="str">
        <f t="shared" si="377"/>
        <v/>
      </c>
      <c r="AB732" s="16" t="str">
        <f t="shared" si="378"/>
        <v/>
      </c>
      <c r="AC732" s="16" t="str">
        <f>IF(Y732="Incluir Cotización",#REF!,"")</f>
        <v/>
      </c>
      <c r="AD732" s="66" t="str">
        <f t="shared" si="379"/>
        <v/>
      </c>
      <c r="AE732" s="42" t="str">
        <f t="shared" si="380"/>
        <v/>
      </c>
      <c r="AF732" s="42" t="str">
        <f t="shared" si="381"/>
        <v/>
      </c>
      <c r="AG732" s="42" t="str">
        <f t="shared" si="382"/>
        <v/>
      </c>
      <c r="AH732" s="42" t="str">
        <f t="shared" si="383"/>
        <v/>
      </c>
      <c r="AI732" s="42" t="str">
        <f t="shared" si="384"/>
        <v/>
      </c>
      <c r="AJ732" s="65">
        <f t="shared" si="385"/>
        <v>0</v>
      </c>
      <c r="AK732" s="74"/>
      <c r="AL732" s="41">
        <f t="shared" si="366"/>
        <v>0</v>
      </c>
      <c r="AM732" s="39">
        <f t="shared" si="367"/>
        <v>0</v>
      </c>
      <c r="AN732" s="40">
        <f t="shared" si="368"/>
        <v>0</v>
      </c>
      <c r="AO732" s="134">
        <f t="shared" si="369"/>
        <v>0</v>
      </c>
      <c r="AP732" s="17"/>
      <c r="AQ732" s="129"/>
      <c r="AR732" s="130">
        <f t="shared" si="386"/>
        <v>0</v>
      </c>
      <c r="AS732" s="134">
        <f t="shared" si="387"/>
        <v>0</v>
      </c>
      <c r="AT732" s="131">
        <f>+IF($I$7="SI",'INPUTS Y LISTAS'!$B$31,0)</f>
        <v>0</v>
      </c>
      <c r="AU732" s="132"/>
      <c r="AV732" s="130">
        <f t="shared" si="388"/>
        <v>0</v>
      </c>
      <c r="AW732" s="134">
        <f t="shared" si="389"/>
        <v>0</v>
      </c>
      <c r="AX732" s="131">
        <f>+IF($I$7="SI",'INPUTS Y LISTAS'!$B$32,0)</f>
        <v>0</v>
      </c>
      <c r="AY732" s="132"/>
      <c r="AZ732" s="130">
        <f t="shared" si="390"/>
        <v>0</v>
      </c>
      <c r="BA732" s="134">
        <f t="shared" si="391"/>
        <v>0</v>
      </c>
      <c r="BB732" s="131">
        <f>+IF($I$7="SI",'INPUTS Y LISTAS'!$B$33,0)</f>
        <v>0</v>
      </c>
      <c r="BC732" s="132"/>
      <c r="BD732" s="130">
        <f t="shared" si="392"/>
        <v>0</v>
      </c>
      <c r="BE732" s="134">
        <f t="shared" si="393"/>
        <v>0</v>
      </c>
      <c r="BF732" s="136">
        <f t="shared" si="394"/>
        <v>0</v>
      </c>
    </row>
    <row r="733" spans="3:58" ht="15.75" outlineLevel="2" x14ac:dyDescent="0.2">
      <c r="C733" s="14">
        <f t="shared" si="357"/>
        <v>719</v>
      </c>
      <c r="D733" s="73"/>
      <c r="E733" s="69"/>
      <c r="F733" s="70"/>
      <c r="G733" s="71"/>
      <c r="H733" s="71"/>
      <c r="I733" s="71"/>
      <c r="J733" s="71"/>
      <c r="K733" s="72"/>
      <c r="L733" s="86"/>
      <c r="M733" s="15" t="str">
        <f>IF(G733="","",IF(L733="SI",G733*(1+'INPUTS Y LISTAS'!$B$15),'Modelo Estadistico'!G733))</f>
        <v/>
      </c>
      <c r="N733" s="15" t="str">
        <f>IF(H733="","",IF(L733="SI",H733*(1+'INPUTS Y LISTAS'!$B$15),'Modelo Estadistico'!H733))</f>
        <v/>
      </c>
      <c r="O733" s="15" t="str">
        <f>IF(I733="","",IF(L733="SI",I733*(1+'INPUTS Y LISTAS'!$B$15),'Modelo Estadistico'!I733))</f>
        <v/>
      </c>
      <c r="P733" s="15" t="str">
        <f>IF(J733="","",IF(L733="SI",J733*(1+'INPUTS Y LISTAS'!$B$15),'Modelo Estadistico'!J733))</f>
        <v/>
      </c>
      <c r="Q733" s="72"/>
      <c r="R733" s="29" t="str">
        <f t="shared" si="370"/>
        <v/>
      </c>
      <c r="S733" s="15" t="str">
        <f t="shared" si="371"/>
        <v/>
      </c>
      <c r="T733" s="15" t="str">
        <f t="shared" si="364"/>
        <v/>
      </c>
      <c r="U733" s="30" t="str">
        <f t="shared" si="365"/>
        <v/>
      </c>
      <c r="V733" s="28" t="str">
        <f t="shared" si="372"/>
        <v/>
      </c>
      <c r="W733" s="16" t="str">
        <f t="shared" si="373"/>
        <v/>
      </c>
      <c r="X733" s="16" t="str">
        <f t="shared" si="374"/>
        <v/>
      </c>
      <c r="Y733" s="16" t="str">
        <f t="shared" si="375"/>
        <v/>
      </c>
      <c r="Z733" s="28" t="str">
        <f t="shared" si="376"/>
        <v/>
      </c>
      <c r="AA733" s="16" t="str">
        <f t="shared" si="377"/>
        <v/>
      </c>
      <c r="AB733" s="16" t="str">
        <f t="shared" si="378"/>
        <v/>
      </c>
      <c r="AC733" s="16" t="str">
        <f>IF(Y733="Incluir Cotización",#REF!,"")</f>
        <v/>
      </c>
      <c r="AD733" s="66" t="str">
        <f t="shared" si="379"/>
        <v/>
      </c>
      <c r="AE733" s="42" t="str">
        <f t="shared" si="380"/>
        <v/>
      </c>
      <c r="AF733" s="42" t="str">
        <f t="shared" si="381"/>
        <v/>
      </c>
      <c r="AG733" s="42" t="str">
        <f t="shared" si="382"/>
        <v/>
      </c>
      <c r="AH733" s="42" t="str">
        <f t="shared" si="383"/>
        <v/>
      </c>
      <c r="AI733" s="42" t="str">
        <f t="shared" si="384"/>
        <v/>
      </c>
      <c r="AJ733" s="65">
        <f t="shared" si="385"/>
        <v>0</v>
      </c>
      <c r="AK733" s="74"/>
      <c r="AL733" s="41">
        <f t="shared" si="366"/>
        <v>0</v>
      </c>
      <c r="AM733" s="39">
        <f t="shared" si="367"/>
        <v>0</v>
      </c>
      <c r="AN733" s="40">
        <f t="shared" si="368"/>
        <v>0</v>
      </c>
      <c r="AO733" s="134">
        <f t="shared" si="369"/>
        <v>0</v>
      </c>
      <c r="AP733" s="17"/>
      <c r="AQ733" s="129"/>
      <c r="AR733" s="130">
        <f t="shared" si="386"/>
        <v>0</v>
      </c>
      <c r="AS733" s="134">
        <f t="shared" si="387"/>
        <v>0</v>
      </c>
      <c r="AT733" s="131">
        <f>+IF($I$7="SI",'INPUTS Y LISTAS'!$B$31,0)</f>
        <v>0</v>
      </c>
      <c r="AU733" s="132"/>
      <c r="AV733" s="130">
        <f t="shared" si="388"/>
        <v>0</v>
      </c>
      <c r="AW733" s="134">
        <f t="shared" si="389"/>
        <v>0</v>
      </c>
      <c r="AX733" s="131">
        <f>+IF($I$7="SI",'INPUTS Y LISTAS'!$B$32,0)</f>
        <v>0</v>
      </c>
      <c r="AY733" s="132"/>
      <c r="AZ733" s="130">
        <f t="shared" si="390"/>
        <v>0</v>
      </c>
      <c r="BA733" s="134">
        <f t="shared" si="391"/>
        <v>0</v>
      </c>
      <c r="BB733" s="131">
        <f>+IF($I$7="SI",'INPUTS Y LISTAS'!$B$33,0)</f>
        <v>0</v>
      </c>
      <c r="BC733" s="132"/>
      <c r="BD733" s="130">
        <f t="shared" si="392"/>
        <v>0</v>
      </c>
      <c r="BE733" s="134">
        <f t="shared" si="393"/>
        <v>0</v>
      </c>
      <c r="BF733" s="136">
        <f t="shared" si="394"/>
        <v>0</v>
      </c>
    </row>
    <row r="734" spans="3:58" ht="15.75" outlineLevel="2" x14ac:dyDescent="0.2">
      <c r="C734" s="14">
        <f t="shared" si="357"/>
        <v>720</v>
      </c>
      <c r="D734" s="73"/>
      <c r="E734" s="69"/>
      <c r="F734" s="70"/>
      <c r="G734" s="71"/>
      <c r="H734" s="71"/>
      <c r="I734" s="71"/>
      <c r="J734" s="71"/>
      <c r="K734" s="72"/>
      <c r="L734" s="86"/>
      <c r="M734" s="15" t="str">
        <f>IF(G734="","",IF(L734="SI",G734*(1+'INPUTS Y LISTAS'!$B$15),'Modelo Estadistico'!G734))</f>
        <v/>
      </c>
      <c r="N734" s="15" t="str">
        <f>IF(H734="","",IF(L734="SI",H734*(1+'INPUTS Y LISTAS'!$B$15),'Modelo Estadistico'!H734))</f>
        <v/>
      </c>
      <c r="O734" s="15" t="str">
        <f>IF(I734="","",IF(L734="SI",I734*(1+'INPUTS Y LISTAS'!$B$15),'Modelo Estadistico'!I734))</f>
        <v/>
      </c>
      <c r="P734" s="15" t="str">
        <f>IF(J734="","",IF(L734="SI",J734*(1+'INPUTS Y LISTAS'!$B$15),'Modelo Estadistico'!J734))</f>
        <v/>
      </c>
      <c r="Q734" s="72"/>
      <c r="R734" s="29" t="str">
        <f t="shared" si="370"/>
        <v/>
      </c>
      <c r="S734" s="15" t="str">
        <f t="shared" si="371"/>
        <v/>
      </c>
      <c r="T734" s="15" t="str">
        <f t="shared" si="364"/>
        <v/>
      </c>
      <c r="U734" s="30" t="str">
        <f t="shared" si="365"/>
        <v/>
      </c>
      <c r="V734" s="28" t="str">
        <f t="shared" si="372"/>
        <v/>
      </c>
      <c r="W734" s="16" t="str">
        <f t="shared" si="373"/>
        <v/>
      </c>
      <c r="X734" s="16" t="str">
        <f t="shared" si="374"/>
        <v/>
      </c>
      <c r="Y734" s="16" t="str">
        <f t="shared" si="375"/>
        <v/>
      </c>
      <c r="Z734" s="28" t="str">
        <f t="shared" si="376"/>
        <v/>
      </c>
      <c r="AA734" s="16" t="str">
        <f t="shared" si="377"/>
        <v/>
      </c>
      <c r="AB734" s="16" t="str">
        <f t="shared" si="378"/>
        <v/>
      </c>
      <c r="AC734" s="16" t="str">
        <f>IF(Y734="Incluir Cotización",#REF!,"")</f>
        <v/>
      </c>
      <c r="AD734" s="66" t="str">
        <f t="shared" si="379"/>
        <v/>
      </c>
      <c r="AE734" s="42" t="str">
        <f t="shared" si="380"/>
        <v/>
      </c>
      <c r="AF734" s="42" t="str">
        <f t="shared" si="381"/>
        <v/>
      </c>
      <c r="AG734" s="42" t="str">
        <f t="shared" si="382"/>
        <v/>
      </c>
      <c r="AH734" s="42" t="str">
        <f t="shared" si="383"/>
        <v/>
      </c>
      <c r="AI734" s="42" t="str">
        <f t="shared" si="384"/>
        <v/>
      </c>
      <c r="AJ734" s="65">
        <f t="shared" si="385"/>
        <v>0</v>
      </c>
      <c r="AK734" s="74"/>
      <c r="AL734" s="41">
        <f t="shared" si="366"/>
        <v>0</v>
      </c>
      <c r="AM734" s="39">
        <f t="shared" si="367"/>
        <v>0</v>
      </c>
      <c r="AN734" s="40">
        <f t="shared" si="368"/>
        <v>0</v>
      </c>
      <c r="AO734" s="134">
        <f t="shared" si="369"/>
        <v>0</v>
      </c>
      <c r="AP734" s="17"/>
      <c r="AQ734" s="129"/>
      <c r="AR734" s="130">
        <f t="shared" si="386"/>
        <v>0</v>
      </c>
      <c r="AS734" s="134">
        <f t="shared" si="387"/>
        <v>0</v>
      </c>
      <c r="AT734" s="131">
        <f>+IF($I$7="SI",'INPUTS Y LISTAS'!$B$31,0)</f>
        <v>0</v>
      </c>
      <c r="AU734" s="132"/>
      <c r="AV734" s="130">
        <f t="shared" si="388"/>
        <v>0</v>
      </c>
      <c r="AW734" s="134">
        <f t="shared" si="389"/>
        <v>0</v>
      </c>
      <c r="AX734" s="131">
        <f>+IF($I$7="SI",'INPUTS Y LISTAS'!$B$32,0)</f>
        <v>0</v>
      </c>
      <c r="AY734" s="132"/>
      <c r="AZ734" s="130">
        <f t="shared" si="390"/>
        <v>0</v>
      </c>
      <c r="BA734" s="134">
        <f t="shared" si="391"/>
        <v>0</v>
      </c>
      <c r="BB734" s="131">
        <f>+IF($I$7="SI",'INPUTS Y LISTAS'!$B$33,0)</f>
        <v>0</v>
      </c>
      <c r="BC734" s="132"/>
      <c r="BD734" s="130">
        <f t="shared" si="392"/>
        <v>0</v>
      </c>
      <c r="BE734" s="134">
        <f t="shared" si="393"/>
        <v>0</v>
      </c>
      <c r="BF734" s="136">
        <f t="shared" si="394"/>
        <v>0</v>
      </c>
    </row>
    <row r="735" spans="3:58" ht="15.75" outlineLevel="2" x14ac:dyDescent="0.2">
      <c r="C735" s="14">
        <f t="shared" si="357"/>
        <v>721</v>
      </c>
      <c r="D735" s="73"/>
      <c r="E735" s="69"/>
      <c r="F735" s="70"/>
      <c r="G735" s="71"/>
      <c r="H735" s="71"/>
      <c r="I735" s="71"/>
      <c r="J735" s="71"/>
      <c r="K735" s="72"/>
      <c r="L735" s="86"/>
      <c r="M735" s="15" t="str">
        <f>IF(G735="","",IF(L735="SI",G735*(1+'INPUTS Y LISTAS'!$B$15),'Modelo Estadistico'!G735))</f>
        <v/>
      </c>
      <c r="N735" s="15" t="str">
        <f>IF(H735="","",IF(L735="SI",H735*(1+'INPUTS Y LISTAS'!$B$15),'Modelo Estadistico'!H735))</f>
        <v/>
      </c>
      <c r="O735" s="15" t="str">
        <f>IF(I735="","",IF(L735="SI",I735*(1+'INPUTS Y LISTAS'!$B$15),'Modelo Estadistico'!I735))</f>
        <v/>
      </c>
      <c r="P735" s="15" t="str">
        <f>IF(J735="","",IF(L735="SI",J735*(1+'INPUTS Y LISTAS'!$B$15),'Modelo Estadistico'!J735))</f>
        <v/>
      </c>
      <c r="Q735" s="72"/>
      <c r="R735" s="29" t="str">
        <f t="shared" si="370"/>
        <v/>
      </c>
      <c r="S735" s="15" t="str">
        <f t="shared" si="371"/>
        <v/>
      </c>
      <c r="T735" s="15" t="str">
        <f t="shared" si="364"/>
        <v/>
      </c>
      <c r="U735" s="30" t="str">
        <f t="shared" si="365"/>
        <v/>
      </c>
      <c r="V735" s="28" t="str">
        <f t="shared" si="372"/>
        <v/>
      </c>
      <c r="W735" s="16" t="str">
        <f t="shared" si="373"/>
        <v/>
      </c>
      <c r="X735" s="16" t="str">
        <f t="shared" si="374"/>
        <v/>
      </c>
      <c r="Y735" s="16" t="str">
        <f t="shared" si="375"/>
        <v/>
      </c>
      <c r="Z735" s="28" t="str">
        <f t="shared" si="376"/>
        <v/>
      </c>
      <c r="AA735" s="16" t="str">
        <f t="shared" si="377"/>
        <v/>
      </c>
      <c r="AB735" s="16" t="str">
        <f t="shared" si="378"/>
        <v/>
      </c>
      <c r="AC735" s="16" t="str">
        <f>IF(Y735="Incluir Cotización",#REF!,"")</f>
        <v/>
      </c>
      <c r="AD735" s="66" t="str">
        <f t="shared" si="379"/>
        <v/>
      </c>
      <c r="AE735" s="42" t="str">
        <f t="shared" si="380"/>
        <v/>
      </c>
      <c r="AF735" s="42" t="str">
        <f t="shared" si="381"/>
        <v/>
      </c>
      <c r="AG735" s="42" t="str">
        <f t="shared" si="382"/>
        <v/>
      </c>
      <c r="AH735" s="42" t="str">
        <f t="shared" si="383"/>
        <v/>
      </c>
      <c r="AI735" s="42" t="str">
        <f t="shared" si="384"/>
        <v/>
      </c>
      <c r="AJ735" s="65">
        <f t="shared" si="385"/>
        <v>0</v>
      </c>
      <c r="AK735" s="74"/>
      <c r="AL735" s="41">
        <f t="shared" si="366"/>
        <v>0</v>
      </c>
      <c r="AM735" s="39">
        <f t="shared" si="367"/>
        <v>0</v>
      </c>
      <c r="AN735" s="40">
        <f t="shared" si="368"/>
        <v>0</v>
      </c>
      <c r="AO735" s="134">
        <f t="shared" si="369"/>
        <v>0</v>
      </c>
      <c r="AP735" s="17"/>
      <c r="AQ735" s="129"/>
      <c r="AR735" s="130">
        <f t="shared" si="386"/>
        <v>0</v>
      </c>
      <c r="AS735" s="134">
        <f t="shared" si="387"/>
        <v>0</v>
      </c>
      <c r="AT735" s="131">
        <f>+IF($I$7="SI",'INPUTS Y LISTAS'!$B$31,0)</f>
        <v>0</v>
      </c>
      <c r="AU735" s="132"/>
      <c r="AV735" s="130">
        <f t="shared" si="388"/>
        <v>0</v>
      </c>
      <c r="AW735" s="134">
        <f t="shared" si="389"/>
        <v>0</v>
      </c>
      <c r="AX735" s="131">
        <f>+IF($I$7="SI",'INPUTS Y LISTAS'!$B$32,0)</f>
        <v>0</v>
      </c>
      <c r="AY735" s="132"/>
      <c r="AZ735" s="130">
        <f t="shared" si="390"/>
        <v>0</v>
      </c>
      <c r="BA735" s="134">
        <f t="shared" si="391"/>
        <v>0</v>
      </c>
      <c r="BB735" s="131">
        <f>+IF($I$7="SI",'INPUTS Y LISTAS'!$B$33,0)</f>
        <v>0</v>
      </c>
      <c r="BC735" s="132"/>
      <c r="BD735" s="130">
        <f t="shared" si="392"/>
        <v>0</v>
      </c>
      <c r="BE735" s="134">
        <f t="shared" si="393"/>
        <v>0</v>
      </c>
      <c r="BF735" s="136">
        <f t="shared" si="394"/>
        <v>0</v>
      </c>
    </row>
    <row r="736" spans="3:58" ht="15.75" outlineLevel="2" x14ac:dyDescent="0.2">
      <c r="C736" s="14">
        <f t="shared" si="357"/>
        <v>722</v>
      </c>
      <c r="D736" s="73"/>
      <c r="E736" s="69"/>
      <c r="F736" s="70"/>
      <c r="G736" s="71"/>
      <c r="H736" s="71"/>
      <c r="I736" s="71"/>
      <c r="J736" s="71"/>
      <c r="K736" s="72"/>
      <c r="L736" s="86"/>
      <c r="M736" s="15" t="str">
        <f>IF(G736="","",IF(L736="SI",G736*(1+'INPUTS Y LISTAS'!$B$15),'Modelo Estadistico'!G736))</f>
        <v/>
      </c>
      <c r="N736" s="15" t="str">
        <f>IF(H736="","",IF(L736="SI",H736*(1+'INPUTS Y LISTAS'!$B$15),'Modelo Estadistico'!H736))</f>
        <v/>
      </c>
      <c r="O736" s="15" t="str">
        <f>IF(I736="","",IF(L736="SI",I736*(1+'INPUTS Y LISTAS'!$B$15),'Modelo Estadistico'!I736))</f>
        <v/>
      </c>
      <c r="P736" s="15" t="str">
        <f>IF(J736="","",IF(L736="SI",J736*(1+'INPUTS Y LISTAS'!$B$15),'Modelo Estadistico'!J736))</f>
        <v/>
      </c>
      <c r="Q736" s="72"/>
      <c r="R736" s="29" t="str">
        <f t="shared" si="370"/>
        <v/>
      </c>
      <c r="S736" s="15" t="str">
        <f t="shared" si="371"/>
        <v/>
      </c>
      <c r="T736" s="15" t="str">
        <f t="shared" si="364"/>
        <v/>
      </c>
      <c r="U736" s="30" t="str">
        <f t="shared" si="365"/>
        <v/>
      </c>
      <c r="V736" s="28" t="str">
        <f t="shared" si="372"/>
        <v/>
      </c>
      <c r="W736" s="16" t="str">
        <f t="shared" si="373"/>
        <v/>
      </c>
      <c r="X736" s="16" t="str">
        <f t="shared" si="374"/>
        <v/>
      </c>
      <c r="Y736" s="16" t="str">
        <f t="shared" si="375"/>
        <v/>
      </c>
      <c r="Z736" s="28" t="str">
        <f t="shared" si="376"/>
        <v/>
      </c>
      <c r="AA736" s="16" t="str">
        <f t="shared" si="377"/>
        <v/>
      </c>
      <c r="AB736" s="16" t="str">
        <f t="shared" si="378"/>
        <v/>
      </c>
      <c r="AC736" s="16" t="str">
        <f>IF(Y736="Incluir Cotización",#REF!,"")</f>
        <v/>
      </c>
      <c r="AD736" s="66" t="str">
        <f t="shared" si="379"/>
        <v/>
      </c>
      <c r="AE736" s="42" t="str">
        <f t="shared" si="380"/>
        <v/>
      </c>
      <c r="AF736" s="42" t="str">
        <f t="shared" si="381"/>
        <v/>
      </c>
      <c r="AG736" s="42" t="str">
        <f t="shared" si="382"/>
        <v/>
      </c>
      <c r="AH736" s="42" t="str">
        <f t="shared" si="383"/>
        <v/>
      </c>
      <c r="AI736" s="42" t="str">
        <f t="shared" si="384"/>
        <v/>
      </c>
      <c r="AJ736" s="65">
        <f t="shared" si="385"/>
        <v>0</v>
      </c>
      <c r="AK736" s="74"/>
      <c r="AL736" s="41">
        <f t="shared" si="366"/>
        <v>0</v>
      </c>
      <c r="AM736" s="39">
        <f t="shared" si="367"/>
        <v>0</v>
      </c>
      <c r="AN736" s="40">
        <f t="shared" si="368"/>
        <v>0</v>
      </c>
      <c r="AO736" s="134">
        <f t="shared" si="369"/>
        <v>0</v>
      </c>
      <c r="AP736" s="17"/>
      <c r="AQ736" s="129"/>
      <c r="AR736" s="130">
        <f t="shared" si="386"/>
        <v>0</v>
      </c>
      <c r="AS736" s="134">
        <f t="shared" si="387"/>
        <v>0</v>
      </c>
      <c r="AT736" s="131">
        <f>+IF($I$7="SI",'INPUTS Y LISTAS'!$B$31,0)</f>
        <v>0</v>
      </c>
      <c r="AU736" s="132"/>
      <c r="AV736" s="130">
        <f t="shared" si="388"/>
        <v>0</v>
      </c>
      <c r="AW736" s="134">
        <f t="shared" si="389"/>
        <v>0</v>
      </c>
      <c r="AX736" s="131">
        <f>+IF($I$7="SI",'INPUTS Y LISTAS'!$B$32,0)</f>
        <v>0</v>
      </c>
      <c r="AY736" s="132"/>
      <c r="AZ736" s="130">
        <f t="shared" si="390"/>
        <v>0</v>
      </c>
      <c r="BA736" s="134">
        <f t="shared" si="391"/>
        <v>0</v>
      </c>
      <c r="BB736" s="131">
        <f>+IF($I$7="SI",'INPUTS Y LISTAS'!$B$33,0)</f>
        <v>0</v>
      </c>
      <c r="BC736" s="132"/>
      <c r="BD736" s="130">
        <f t="shared" si="392"/>
        <v>0</v>
      </c>
      <c r="BE736" s="134">
        <f t="shared" si="393"/>
        <v>0</v>
      </c>
      <c r="BF736" s="136">
        <f t="shared" si="394"/>
        <v>0</v>
      </c>
    </row>
    <row r="737" spans="3:58" ht="15.75" outlineLevel="2" x14ac:dyDescent="0.2">
      <c r="C737" s="14">
        <f t="shared" ref="C737:C800" si="395">+C736+1</f>
        <v>723</v>
      </c>
      <c r="D737" s="73"/>
      <c r="E737" s="69"/>
      <c r="F737" s="70"/>
      <c r="G737" s="71"/>
      <c r="H737" s="71"/>
      <c r="I737" s="71"/>
      <c r="J737" s="71"/>
      <c r="K737" s="72"/>
      <c r="L737" s="86"/>
      <c r="M737" s="15" t="str">
        <f>IF(G737="","",IF(L737="SI",G737*(1+'INPUTS Y LISTAS'!$B$15),'Modelo Estadistico'!G737))</f>
        <v/>
      </c>
      <c r="N737" s="15" t="str">
        <f>IF(H737="","",IF(L737="SI",H737*(1+'INPUTS Y LISTAS'!$B$15),'Modelo Estadistico'!H737))</f>
        <v/>
      </c>
      <c r="O737" s="15" t="str">
        <f>IF(I737="","",IF(L737="SI",I737*(1+'INPUTS Y LISTAS'!$B$15),'Modelo Estadistico'!I737))</f>
        <v/>
      </c>
      <c r="P737" s="15" t="str">
        <f>IF(J737="","",IF(L737="SI",J737*(1+'INPUTS Y LISTAS'!$B$15),'Modelo Estadistico'!J737))</f>
        <v/>
      </c>
      <c r="Q737" s="72"/>
      <c r="R737" s="29" t="str">
        <f t="shared" si="370"/>
        <v/>
      </c>
      <c r="S737" s="15" t="str">
        <f t="shared" si="371"/>
        <v/>
      </c>
      <c r="T737" s="15" t="str">
        <f t="shared" si="364"/>
        <v/>
      </c>
      <c r="U737" s="30" t="str">
        <f t="shared" si="365"/>
        <v/>
      </c>
      <c r="V737" s="28" t="str">
        <f t="shared" si="372"/>
        <v/>
      </c>
      <c r="W737" s="16" t="str">
        <f t="shared" si="373"/>
        <v/>
      </c>
      <c r="X737" s="16" t="str">
        <f t="shared" si="374"/>
        <v/>
      </c>
      <c r="Y737" s="16" t="str">
        <f t="shared" si="375"/>
        <v/>
      </c>
      <c r="Z737" s="28" t="str">
        <f t="shared" si="376"/>
        <v/>
      </c>
      <c r="AA737" s="16" t="str">
        <f t="shared" si="377"/>
        <v/>
      </c>
      <c r="AB737" s="16" t="str">
        <f t="shared" si="378"/>
        <v/>
      </c>
      <c r="AC737" s="16" t="str">
        <f>IF(Y737="Incluir Cotización",#REF!,"")</f>
        <v/>
      </c>
      <c r="AD737" s="66" t="str">
        <f t="shared" si="379"/>
        <v/>
      </c>
      <c r="AE737" s="42" t="str">
        <f t="shared" si="380"/>
        <v/>
      </c>
      <c r="AF737" s="42" t="str">
        <f t="shared" si="381"/>
        <v/>
      </c>
      <c r="AG737" s="42" t="str">
        <f t="shared" si="382"/>
        <v/>
      </c>
      <c r="AH737" s="42" t="str">
        <f t="shared" si="383"/>
        <v/>
      </c>
      <c r="AI737" s="42" t="str">
        <f t="shared" si="384"/>
        <v/>
      </c>
      <c r="AJ737" s="65">
        <f t="shared" si="385"/>
        <v>0</v>
      </c>
      <c r="AK737" s="74"/>
      <c r="AL737" s="41">
        <f t="shared" si="366"/>
        <v>0</v>
      </c>
      <c r="AM737" s="39">
        <f t="shared" si="367"/>
        <v>0</v>
      </c>
      <c r="AN737" s="40">
        <f t="shared" si="368"/>
        <v>0</v>
      </c>
      <c r="AO737" s="134">
        <f t="shared" si="369"/>
        <v>0</v>
      </c>
      <c r="AP737" s="17"/>
      <c r="AQ737" s="129"/>
      <c r="AR737" s="130">
        <f t="shared" si="386"/>
        <v>0</v>
      </c>
      <c r="AS737" s="134">
        <f t="shared" si="387"/>
        <v>0</v>
      </c>
      <c r="AT737" s="131">
        <f>+IF($I$7="SI",'INPUTS Y LISTAS'!$B$31,0)</f>
        <v>0</v>
      </c>
      <c r="AU737" s="132"/>
      <c r="AV737" s="130">
        <f t="shared" si="388"/>
        <v>0</v>
      </c>
      <c r="AW737" s="134">
        <f t="shared" si="389"/>
        <v>0</v>
      </c>
      <c r="AX737" s="131">
        <f>+IF($I$7="SI",'INPUTS Y LISTAS'!$B$32,0)</f>
        <v>0</v>
      </c>
      <c r="AY737" s="132"/>
      <c r="AZ737" s="130">
        <f t="shared" si="390"/>
        <v>0</v>
      </c>
      <c r="BA737" s="134">
        <f t="shared" si="391"/>
        <v>0</v>
      </c>
      <c r="BB737" s="131">
        <f>+IF($I$7="SI",'INPUTS Y LISTAS'!$B$33,0)</f>
        <v>0</v>
      </c>
      <c r="BC737" s="132"/>
      <c r="BD737" s="130">
        <f t="shared" si="392"/>
        <v>0</v>
      </c>
      <c r="BE737" s="134">
        <f t="shared" si="393"/>
        <v>0</v>
      </c>
      <c r="BF737" s="136">
        <f t="shared" si="394"/>
        <v>0</v>
      </c>
    </row>
    <row r="738" spans="3:58" ht="15.75" outlineLevel="2" x14ac:dyDescent="0.2">
      <c r="C738" s="14">
        <f t="shared" si="395"/>
        <v>724</v>
      </c>
      <c r="D738" s="73"/>
      <c r="E738" s="69"/>
      <c r="F738" s="70"/>
      <c r="G738" s="71"/>
      <c r="H738" s="71"/>
      <c r="I738" s="71"/>
      <c r="J738" s="71"/>
      <c r="K738" s="72"/>
      <c r="L738" s="86"/>
      <c r="M738" s="15" t="str">
        <f>IF(G738="","",IF(L738="SI",G738*(1+'INPUTS Y LISTAS'!$B$15),'Modelo Estadistico'!G738))</f>
        <v/>
      </c>
      <c r="N738" s="15" t="str">
        <f>IF(H738="","",IF(L738="SI",H738*(1+'INPUTS Y LISTAS'!$B$15),'Modelo Estadistico'!H738))</f>
        <v/>
      </c>
      <c r="O738" s="15" t="str">
        <f>IF(I738="","",IF(L738="SI",I738*(1+'INPUTS Y LISTAS'!$B$15),'Modelo Estadistico'!I738))</f>
        <v/>
      </c>
      <c r="P738" s="15" t="str">
        <f>IF(J738="","",IF(L738="SI",J738*(1+'INPUTS Y LISTAS'!$B$15),'Modelo Estadistico'!J738))</f>
        <v/>
      </c>
      <c r="Q738" s="72"/>
      <c r="R738" s="29" t="str">
        <f t="shared" si="370"/>
        <v/>
      </c>
      <c r="S738" s="15" t="str">
        <f t="shared" si="371"/>
        <v/>
      </c>
      <c r="T738" s="15" t="str">
        <f t="shared" si="364"/>
        <v/>
      </c>
      <c r="U738" s="30" t="str">
        <f t="shared" si="365"/>
        <v/>
      </c>
      <c r="V738" s="28" t="str">
        <f t="shared" si="372"/>
        <v/>
      </c>
      <c r="W738" s="16" t="str">
        <f t="shared" si="373"/>
        <v/>
      </c>
      <c r="X738" s="16" t="str">
        <f t="shared" si="374"/>
        <v/>
      </c>
      <c r="Y738" s="16" t="str">
        <f t="shared" si="375"/>
        <v/>
      </c>
      <c r="Z738" s="28" t="str">
        <f t="shared" si="376"/>
        <v/>
      </c>
      <c r="AA738" s="16" t="str">
        <f t="shared" si="377"/>
        <v/>
      </c>
      <c r="AB738" s="16" t="str">
        <f t="shared" si="378"/>
        <v/>
      </c>
      <c r="AC738" s="16" t="str">
        <f>IF(Y738="Incluir Cotización",#REF!,"")</f>
        <v/>
      </c>
      <c r="AD738" s="66" t="str">
        <f t="shared" si="379"/>
        <v/>
      </c>
      <c r="AE738" s="42" t="str">
        <f t="shared" si="380"/>
        <v/>
      </c>
      <c r="AF738" s="42" t="str">
        <f t="shared" si="381"/>
        <v/>
      </c>
      <c r="AG738" s="42" t="str">
        <f t="shared" si="382"/>
        <v/>
      </c>
      <c r="AH738" s="42" t="str">
        <f t="shared" si="383"/>
        <v/>
      </c>
      <c r="AI738" s="42" t="str">
        <f t="shared" si="384"/>
        <v/>
      </c>
      <c r="AJ738" s="65">
        <f t="shared" si="385"/>
        <v>0</v>
      </c>
      <c r="AK738" s="74"/>
      <c r="AL738" s="41">
        <f t="shared" si="366"/>
        <v>0</v>
      </c>
      <c r="AM738" s="39">
        <f t="shared" si="367"/>
        <v>0</v>
      </c>
      <c r="AN738" s="40">
        <f t="shared" si="368"/>
        <v>0</v>
      </c>
      <c r="AO738" s="134">
        <f t="shared" si="369"/>
        <v>0</v>
      </c>
      <c r="AP738" s="17"/>
      <c r="AQ738" s="129"/>
      <c r="AR738" s="130">
        <f t="shared" si="386"/>
        <v>0</v>
      </c>
      <c r="AS738" s="134">
        <f t="shared" si="387"/>
        <v>0</v>
      </c>
      <c r="AT738" s="131">
        <f>+IF($I$7="SI",'INPUTS Y LISTAS'!$B$31,0)</f>
        <v>0</v>
      </c>
      <c r="AU738" s="132"/>
      <c r="AV738" s="130">
        <f t="shared" si="388"/>
        <v>0</v>
      </c>
      <c r="AW738" s="134">
        <f t="shared" si="389"/>
        <v>0</v>
      </c>
      <c r="AX738" s="131">
        <f>+IF($I$7="SI",'INPUTS Y LISTAS'!$B$32,0)</f>
        <v>0</v>
      </c>
      <c r="AY738" s="132"/>
      <c r="AZ738" s="130">
        <f t="shared" si="390"/>
        <v>0</v>
      </c>
      <c r="BA738" s="134">
        <f t="shared" si="391"/>
        <v>0</v>
      </c>
      <c r="BB738" s="131">
        <f>+IF($I$7="SI",'INPUTS Y LISTAS'!$B$33,0)</f>
        <v>0</v>
      </c>
      <c r="BC738" s="132"/>
      <c r="BD738" s="130">
        <f t="shared" si="392"/>
        <v>0</v>
      </c>
      <c r="BE738" s="134">
        <f t="shared" si="393"/>
        <v>0</v>
      </c>
      <c r="BF738" s="136">
        <f t="shared" si="394"/>
        <v>0</v>
      </c>
    </row>
    <row r="739" spans="3:58" ht="15.75" outlineLevel="2" x14ac:dyDescent="0.2">
      <c r="C739" s="14">
        <f t="shared" si="395"/>
        <v>725</v>
      </c>
      <c r="D739" s="73"/>
      <c r="E739" s="69"/>
      <c r="F739" s="70"/>
      <c r="G739" s="71"/>
      <c r="H739" s="71"/>
      <c r="I739" s="71"/>
      <c r="J739" s="71"/>
      <c r="K739" s="72"/>
      <c r="L739" s="86"/>
      <c r="M739" s="15" t="str">
        <f>IF(G739="","",IF(L739="SI",G739*(1+'INPUTS Y LISTAS'!$B$15),'Modelo Estadistico'!G739))</f>
        <v/>
      </c>
      <c r="N739" s="15" t="str">
        <f>IF(H739="","",IF(L739="SI",H739*(1+'INPUTS Y LISTAS'!$B$15),'Modelo Estadistico'!H739))</f>
        <v/>
      </c>
      <c r="O739" s="15" t="str">
        <f>IF(I739="","",IF(L739="SI",I739*(1+'INPUTS Y LISTAS'!$B$15),'Modelo Estadistico'!I739))</f>
        <v/>
      </c>
      <c r="P739" s="15" t="str">
        <f>IF(J739="","",IF(L739="SI",J739*(1+'INPUTS Y LISTAS'!$B$15),'Modelo Estadistico'!J739))</f>
        <v/>
      </c>
      <c r="Q739" s="72"/>
      <c r="R739" s="29" t="str">
        <f t="shared" si="370"/>
        <v/>
      </c>
      <c r="S739" s="15" t="str">
        <f t="shared" si="371"/>
        <v/>
      </c>
      <c r="T739" s="15" t="str">
        <f t="shared" si="364"/>
        <v/>
      </c>
      <c r="U739" s="30" t="str">
        <f t="shared" si="365"/>
        <v/>
      </c>
      <c r="V739" s="28" t="str">
        <f t="shared" si="372"/>
        <v/>
      </c>
      <c r="W739" s="16" t="str">
        <f t="shared" si="373"/>
        <v/>
      </c>
      <c r="X739" s="16" t="str">
        <f t="shared" si="374"/>
        <v/>
      </c>
      <c r="Y739" s="16" t="str">
        <f t="shared" si="375"/>
        <v/>
      </c>
      <c r="Z739" s="28" t="str">
        <f t="shared" si="376"/>
        <v/>
      </c>
      <c r="AA739" s="16" t="str">
        <f t="shared" si="377"/>
        <v/>
      </c>
      <c r="AB739" s="16" t="str">
        <f t="shared" si="378"/>
        <v/>
      </c>
      <c r="AC739" s="16" t="str">
        <f>IF(Y739="Incluir Cotización",#REF!,"")</f>
        <v/>
      </c>
      <c r="AD739" s="66" t="str">
        <f t="shared" si="379"/>
        <v/>
      </c>
      <c r="AE739" s="42" t="str">
        <f t="shared" si="380"/>
        <v/>
      </c>
      <c r="AF739" s="42" t="str">
        <f t="shared" si="381"/>
        <v/>
      </c>
      <c r="AG739" s="42" t="str">
        <f t="shared" si="382"/>
        <v/>
      </c>
      <c r="AH739" s="42" t="str">
        <f t="shared" si="383"/>
        <v/>
      </c>
      <c r="AI739" s="42" t="str">
        <f t="shared" si="384"/>
        <v/>
      </c>
      <c r="AJ739" s="65">
        <f t="shared" si="385"/>
        <v>0</v>
      </c>
      <c r="AK739" s="74"/>
      <c r="AL739" s="41">
        <f t="shared" si="366"/>
        <v>0</v>
      </c>
      <c r="AM739" s="39">
        <f t="shared" si="367"/>
        <v>0</v>
      </c>
      <c r="AN739" s="40">
        <f t="shared" si="368"/>
        <v>0</v>
      </c>
      <c r="AO739" s="134">
        <f t="shared" si="369"/>
        <v>0</v>
      </c>
      <c r="AP739" s="17"/>
      <c r="AQ739" s="129"/>
      <c r="AR739" s="130">
        <f t="shared" si="386"/>
        <v>0</v>
      </c>
      <c r="AS739" s="134">
        <f t="shared" si="387"/>
        <v>0</v>
      </c>
      <c r="AT739" s="131">
        <f>+IF($I$7="SI",'INPUTS Y LISTAS'!$B$31,0)</f>
        <v>0</v>
      </c>
      <c r="AU739" s="132"/>
      <c r="AV739" s="130">
        <f t="shared" si="388"/>
        <v>0</v>
      </c>
      <c r="AW739" s="134">
        <f t="shared" si="389"/>
        <v>0</v>
      </c>
      <c r="AX739" s="131">
        <f>+IF($I$7="SI",'INPUTS Y LISTAS'!$B$32,0)</f>
        <v>0</v>
      </c>
      <c r="AY739" s="132"/>
      <c r="AZ739" s="130">
        <f t="shared" si="390"/>
        <v>0</v>
      </c>
      <c r="BA739" s="134">
        <f t="shared" si="391"/>
        <v>0</v>
      </c>
      <c r="BB739" s="131">
        <f>+IF($I$7="SI",'INPUTS Y LISTAS'!$B$33,0)</f>
        <v>0</v>
      </c>
      <c r="BC739" s="132"/>
      <c r="BD739" s="130">
        <f t="shared" si="392"/>
        <v>0</v>
      </c>
      <c r="BE739" s="134">
        <f t="shared" si="393"/>
        <v>0</v>
      </c>
      <c r="BF739" s="136">
        <f t="shared" si="394"/>
        <v>0</v>
      </c>
    </row>
    <row r="740" spans="3:58" ht="15.75" outlineLevel="2" x14ac:dyDescent="0.2">
      <c r="C740" s="14">
        <f t="shared" si="395"/>
        <v>726</v>
      </c>
      <c r="D740" s="73"/>
      <c r="E740" s="69"/>
      <c r="F740" s="70"/>
      <c r="G740" s="71"/>
      <c r="H740" s="71"/>
      <c r="I740" s="71"/>
      <c r="J740" s="71"/>
      <c r="K740" s="72"/>
      <c r="L740" s="86"/>
      <c r="M740" s="15" t="str">
        <f>IF(G740="","",IF(L740="SI",G740*(1+'INPUTS Y LISTAS'!$B$15),'Modelo Estadistico'!G740))</f>
        <v/>
      </c>
      <c r="N740" s="15" t="str">
        <f>IF(H740="","",IF(L740="SI",H740*(1+'INPUTS Y LISTAS'!$B$15),'Modelo Estadistico'!H740))</f>
        <v/>
      </c>
      <c r="O740" s="15" t="str">
        <f>IF(I740="","",IF(L740="SI",I740*(1+'INPUTS Y LISTAS'!$B$15),'Modelo Estadistico'!I740))</f>
        <v/>
      </c>
      <c r="P740" s="15" t="str">
        <f>IF(J740="","",IF(L740="SI",J740*(1+'INPUTS Y LISTAS'!$B$15),'Modelo Estadistico'!J740))</f>
        <v/>
      </c>
      <c r="Q740" s="72"/>
      <c r="R740" s="29" t="str">
        <f t="shared" si="370"/>
        <v/>
      </c>
      <c r="S740" s="15" t="str">
        <f t="shared" si="371"/>
        <v/>
      </c>
      <c r="T740" s="15" t="str">
        <f t="shared" si="364"/>
        <v/>
      </c>
      <c r="U740" s="30" t="str">
        <f t="shared" si="365"/>
        <v/>
      </c>
      <c r="V740" s="28" t="str">
        <f t="shared" si="372"/>
        <v/>
      </c>
      <c r="W740" s="16" t="str">
        <f t="shared" si="373"/>
        <v/>
      </c>
      <c r="X740" s="16" t="str">
        <f t="shared" si="374"/>
        <v/>
      </c>
      <c r="Y740" s="16" t="str">
        <f t="shared" si="375"/>
        <v/>
      </c>
      <c r="Z740" s="28" t="str">
        <f t="shared" si="376"/>
        <v/>
      </c>
      <c r="AA740" s="16" t="str">
        <f t="shared" si="377"/>
        <v/>
      </c>
      <c r="AB740" s="16" t="str">
        <f t="shared" si="378"/>
        <v/>
      </c>
      <c r="AC740" s="16" t="str">
        <f>IF(Y740="Incluir Cotización",#REF!,"")</f>
        <v/>
      </c>
      <c r="AD740" s="66" t="str">
        <f t="shared" si="379"/>
        <v/>
      </c>
      <c r="AE740" s="42" t="str">
        <f t="shared" si="380"/>
        <v/>
      </c>
      <c r="AF740" s="42" t="str">
        <f t="shared" si="381"/>
        <v/>
      </c>
      <c r="AG740" s="42" t="str">
        <f t="shared" si="382"/>
        <v/>
      </c>
      <c r="AH740" s="42" t="str">
        <f t="shared" si="383"/>
        <v/>
      </c>
      <c r="AI740" s="42" t="str">
        <f t="shared" si="384"/>
        <v/>
      </c>
      <c r="AJ740" s="65">
        <f t="shared" si="385"/>
        <v>0</v>
      </c>
      <c r="AK740" s="74"/>
      <c r="AL740" s="41">
        <f t="shared" si="366"/>
        <v>0</v>
      </c>
      <c r="AM740" s="39">
        <f t="shared" si="367"/>
        <v>0</v>
      </c>
      <c r="AN740" s="40">
        <f t="shared" si="368"/>
        <v>0</v>
      </c>
      <c r="AO740" s="134">
        <f t="shared" si="369"/>
        <v>0</v>
      </c>
      <c r="AP740" s="17"/>
      <c r="AQ740" s="129"/>
      <c r="AR740" s="130">
        <f t="shared" si="386"/>
        <v>0</v>
      </c>
      <c r="AS740" s="134">
        <f t="shared" si="387"/>
        <v>0</v>
      </c>
      <c r="AT740" s="131">
        <f>+IF($I$7="SI",'INPUTS Y LISTAS'!$B$31,0)</f>
        <v>0</v>
      </c>
      <c r="AU740" s="132"/>
      <c r="AV740" s="130">
        <f t="shared" si="388"/>
        <v>0</v>
      </c>
      <c r="AW740" s="134">
        <f t="shared" si="389"/>
        <v>0</v>
      </c>
      <c r="AX740" s="131">
        <f>+IF($I$7="SI",'INPUTS Y LISTAS'!$B$32,0)</f>
        <v>0</v>
      </c>
      <c r="AY740" s="132"/>
      <c r="AZ740" s="130">
        <f t="shared" si="390"/>
        <v>0</v>
      </c>
      <c r="BA740" s="134">
        <f t="shared" si="391"/>
        <v>0</v>
      </c>
      <c r="BB740" s="131">
        <f>+IF($I$7="SI",'INPUTS Y LISTAS'!$B$33,0)</f>
        <v>0</v>
      </c>
      <c r="BC740" s="132"/>
      <c r="BD740" s="130">
        <f t="shared" si="392"/>
        <v>0</v>
      </c>
      <c r="BE740" s="134">
        <f t="shared" si="393"/>
        <v>0</v>
      </c>
      <c r="BF740" s="136">
        <f t="shared" si="394"/>
        <v>0</v>
      </c>
    </row>
    <row r="741" spans="3:58" ht="15.75" outlineLevel="2" x14ac:dyDescent="0.2">
      <c r="C741" s="14">
        <f t="shared" si="395"/>
        <v>727</v>
      </c>
      <c r="D741" s="73"/>
      <c r="E741" s="69"/>
      <c r="F741" s="70"/>
      <c r="G741" s="71"/>
      <c r="H741" s="71"/>
      <c r="I741" s="71"/>
      <c r="J741" s="71"/>
      <c r="K741" s="72"/>
      <c r="L741" s="86"/>
      <c r="M741" s="15" t="str">
        <f>IF(G741="","",IF(L741="SI",G741*(1+'INPUTS Y LISTAS'!$B$15),'Modelo Estadistico'!G741))</f>
        <v/>
      </c>
      <c r="N741" s="15" t="str">
        <f>IF(H741="","",IF(L741="SI",H741*(1+'INPUTS Y LISTAS'!$B$15),'Modelo Estadistico'!H741))</f>
        <v/>
      </c>
      <c r="O741" s="15" t="str">
        <f>IF(I741="","",IF(L741="SI",I741*(1+'INPUTS Y LISTAS'!$B$15),'Modelo Estadistico'!I741))</f>
        <v/>
      </c>
      <c r="P741" s="15" t="str">
        <f>IF(J741="","",IF(L741="SI",J741*(1+'INPUTS Y LISTAS'!$B$15),'Modelo Estadistico'!J741))</f>
        <v/>
      </c>
      <c r="Q741" s="72"/>
      <c r="R741" s="29" t="str">
        <f t="shared" si="370"/>
        <v/>
      </c>
      <c r="S741" s="15" t="str">
        <f t="shared" si="371"/>
        <v/>
      </c>
      <c r="T741" s="15" t="str">
        <f t="shared" si="364"/>
        <v/>
      </c>
      <c r="U741" s="30" t="str">
        <f t="shared" si="365"/>
        <v/>
      </c>
      <c r="V741" s="28" t="str">
        <f t="shared" si="372"/>
        <v/>
      </c>
      <c r="W741" s="16" t="str">
        <f t="shared" si="373"/>
        <v/>
      </c>
      <c r="X741" s="16" t="str">
        <f t="shared" si="374"/>
        <v/>
      </c>
      <c r="Y741" s="16" t="str">
        <f t="shared" si="375"/>
        <v/>
      </c>
      <c r="Z741" s="28" t="str">
        <f t="shared" si="376"/>
        <v/>
      </c>
      <c r="AA741" s="16" t="str">
        <f t="shared" si="377"/>
        <v/>
      </c>
      <c r="AB741" s="16" t="str">
        <f t="shared" si="378"/>
        <v/>
      </c>
      <c r="AC741" s="16" t="str">
        <f>IF(Y741="Incluir Cotización",#REF!,"")</f>
        <v/>
      </c>
      <c r="AD741" s="66" t="str">
        <f t="shared" si="379"/>
        <v/>
      </c>
      <c r="AE741" s="42" t="str">
        <f t="shared" si="380"/>
        <v/>
      </c>
      <c r="AF741" s="42" t="str">
        <f t="shared" si="381"/>
        <v/>
      </c>
      <c r="AG741" s="42" t="str">
        <f t="shared" si="382"/>
        <v/>
      </c>
      <c r="AH741" s="42" t="str">
        <f t="shared" si="383"/>
        <v/>
      </c>
      <c r="AI741" s="42" t="str">
        <f t="shared" si="384"/>
        <v/>
      </c>
      <c r="AJ741" s="65">
        <f t="shared" si="385"/>
        <v>0</v>
      </c>
      <c r="AK741" s="74"/>
      <c r="AL741" s="41">
        <f t="shared" si="366"/>
        <v>0</v>
      </c>
      <c r="AM741" s="39">
        <f t="shared" si="367"/>
        <v>0</v>
      </c>
      <c r="AN741" s="40">
        <f t="shared" si="368"/>
        <v>0</v>
      </c>
      <c r="AO741" s="134">
        <f t="shared" si="369"/>
        <v>0</v>
      </c>
      <c r="AP741" s="17"/>
      <c r="AQ741" s="129"/>
      <c r="AR741" s="130">
        <f t="shared" si="386"/>
        <v>0</v>
      </c>
      <c r="AS741" s="134">
        <f t="shared" si="387"/>
        <v>0</v>
      </c>
      <c r="AT741" s="131">
        <f>+IF($I$7="SI",'INPUTS Y LISTAS'!$B$31,0)</f>
        <v>0</v>
      </c>
      <c r="AU741" s="132"/>
      <c r="AV741" s="130">
        <f t="shared" si="388"/>
        <v>0</v>
      </c>
      <c r="AW741" s="134">
        <f t="shared" si="389"/>
        <v>0</v>
      </c>
      <c r="AX741" s="131">
        <f>+IF($I$7="SI",'INPUTS Y LISTAS'!$B$32,0)</f>
        <v>0</v>
      </c>
      <c r="AY741" s="132"/>
      <c r="AZ741" s="130">
        <f t="shared" si="390"/>
        <v>0</v>
      </c>
      <c r="BA741" s="134">
        <f t="shared" si="391"/>
        <v>0</v>
      </c>
      <c r="BB741" s="131">
        <f>+IF($I$7="SI",'INPUTS Y LISTAS'!$B$33,0)</f>
        <v>0</v>
      </c>
      <c r="BC741" s="132"/>
      <c r="BD741" s="130">
        <f t="shared" si="392"/>
        <v>0</v>
      </c>
      <c r="BE741" s="134">
        <f t="shared" si="393"/>
        <v>0</v>
      </c>
      <c r="BF741" s="136">
        <f t="shared" si="394"/>
        <v>0</v>
      </c>
    </row>
    <row r="742" spans="3:58" ht="15.75" outlineLevel="2" x14ac:dyDescent="0.2">
      <c r="C742" s="14">
        <f t="shared" si="395"/>
        <v>728</v>
      </c>
      <c r="D742" s="73"/>
      <c r="E742" s="69"/>
      <c r="F742" s="70"/>
      <c r="G742" s="71"/>
      <c r="H742" s="71"/>
      <c r="I742" s="71"/>
      <c r="J742" s="71"/>
      <c r="K742" s="72"/>
      <c r="L742" s="86"/>
      <c r="M742" s="15" t="str">
        <f>IF(G742="","",IF(L742="SI",G742*(1+'INPUTS Y LISTAS'!$B$15),'Modelo Estadistico'!G742))</f>
        <v/>
      </c>
      <c r="N742" s="15" t="str">
        <f>IF(H742="","",IF(L742="SI",H742*(1+'INPUTS Y LISTAS'!$B$15),'Modelo Estadistico'!H742))</f>
        <v/>
      </c>
      <c r="O742" s="15" t="str">
        <f>IF(I742="","",IF(L742="SI",I742*(1+'INPUTS Y LISTAS'!$B$15),'Modelo Estadistico'!I742))</f>
        <v/>
      </c>
      <c r="P742" s="15" t="str">
        <f>IF(J742="","",IF(L742="SI",J742*(1+'INPUTS Y LISTAS'!$B$15),'Modelo Estadistico'!J742))</f>
        <v/>
      </c>
      <c r="Q742" s="72"/>
      <c r="R742" s="29" t="str">
        <f t="shared" si="370"/>
        <v/>
      </c>
      <c r="S742" s="15" t="str">
        <f t="shared" si="371"/>
        <v/>
      </c>
      <c r="T742" s="15" t="str">
        <f t="shared" si="364"/>
        <v/>
      </c>
      <c r="U742" s="30" t="str">
        <f t="shared" si="365"/>
        <v/>
      </c>
      <c r="V742" s="28" t="str">
        <f t="shared" si="372"/>
        <v/>
      </c>
      <c r="W742" s="16" t="str">
        <f t="shared" si="373"/>
        <v/>
      </c>
      <c r="X742" s="16" t="str">
        <f t="shared" si="374"/>
        <v/>
      </c>
      <c r="Y742" s="16" t="str">
        <f t="shared" si="375"/>
        <v/>
      </c>
      <c r="Z742" s="28" t="str">
        <f t="shared" si="376"/>
        <v/>
      </c>
      <c r="AA742" s="16" t="str">
        <f t="shared" si="377"/>
        <v/>
      </c>
      <c r="AB742" s="16" t="str">
        <f t="shared" si="378"/>
        <v/>
      </c>
      <c r="AC742" s="16" t="str">
        <f>IF(Y742="Incluir Cotización",#REF!,"")</f>
        <v/>
      </c>
      <c r="AD742" s="66" t="str">
        <f t="shared" si="379"/>
        <v/>
      </c>
      <c r="AE742" s="42" t="str">
        <f t="shared" si="380"/>
        <v/>
      </c>
      <c r="AF742" s="42" t="str">
        <f t="shared" si="381"/>
        <v/>
      </c>
      <c r="AG742" s="42" t="str">
        <f t="shared" si="382"/>
        <v/>
      </c>
      <c r="AH742" s="42" t="str">
        <f t="shared" si="383"/>
        <v/>
      </c>
      <c r="AI742" s="42" t="str">
        <f t="shared" si="384"/>
        <v/>
      </c>
      <c r="AJ742" s="65">
        <f t="shared" si="385"/>
        <v>0</v>
      </c>
      <c r="AK742" s="74"/>
      <c r="AL742" s="41">
        <f t="shared" si="366"/>
        <v>0</v>
      </c>
      <c r="AM742" s="39">
        <f t="shared" si="367"/>
        <v>0</v>
      </c>
      <c r="AN742" s="40">
        <f t="shared" si="368"/>
        <v>0</v>
      </c>
      <c r="AO742" s="134">
        <f t="shared" si="369"/>
        <v>0</v>
      </c>
      <c r="AP742" s="17"/>
      <c r="AQ742" s="129"/>
      <c r="AR742" s="130">
        <f t="shared" si="386"/>
        <v>0</v>
      </c>
      <c r="AS742" s="134">
        <f t="shared" si="387"/>
        <v>0</v>
      </c>
      <c r="AT742" s="131">
        <f>+IF($I$7="SI",'INPUTS Y LISTAS'!$B$31,0)</f>
        <v>0</v>
      </c>
      <c r="AU742" s="132"/>
      <c r="AV742" s="130">
        <f t="shared" si="388"/>
        <v>0</v>
      </c>
      <c r="AW742" s="134">
        <f t="shared" si="389"/>
        <v>0</v>
      </c>
      <c r="AX742" s="131">
        <f>+IF($I$7="SI",'INPUTS Y LISTAS'!$B$32,0)</f>
        <v>0</v>
      </c>
      <c r="AY742" s="132"/>
      <c r="AZ742" s="130">
        <f t="shared" si="390"/>
        <v>0</v>
      </c>
      <c r="BA742" s="134">
        <f t="shared" si="391"/>
        <v>0</v>
      </c>
      <c r="BB742" s="131">
        <f>+IF($I$7="SI",'INPUTS Y LISTAS'!$B$33,0)</f>
        <v>0</v>
      </c>
      <c r="BC742" s="132"/>
      <c r="BD742" s="130">
        <f t="shared" si="392"/>
        <v>0</v>
      </c>
      <c r="BE742" s="134">
        <f t="shared" si="393"/>
        <v>0</v>
      </c>
      <c r="BF742" s="136">
        <f t="shared" si="394"/>
        <v>0</v>
      </c>
    </row>
    <row r="743" spans="3:58" ht="15.75" outlineLevel="2" x14ac:dyDescent="0.2">
      <c r="C743" s="14">
        <f t="shared" si="395"/>
        <v>729</v>
      </c>
      <c r="D743" s="73"/>
      <c r="E743" s="69"/>
      <c r="F743" s="70"/>
      <c r="G743" s="71"/>
      <c r="H743" s="71"/>
      <c r="I743" s="71"/>
      <c r="J743" s="71"/>
      <c r="K743" s="72"/>
      <c r="L743" s="86"/>
      <c r="M743" s="15" t="str">
        <f>IF(G743="","",IF(L743="SI",G743*(1+'INPUTS Y LISTAS'!$B$15),'Modelo Estadistico'!G743))</f>
        <v/>
      </c>
      <c r="N743" s="15" t="str">
        <f>IF(H743="","",IF(L743="SI",H743*(1+'INPUTS Y LISTAS'!$B$15),'Modelo Estadistico'!H743))</f>
        <v/>
      </c>
      <c r="O743" s="15" t="str">
        <f>IF(I743="","",IF(L743="SI",I743*(1+'INPUTS Y LISTAS'!$B$15),'Modelo Estadistico'!I743))</f>
        <v/>
      </c>
      <c r="P743" s="15" t="str">
        <f>IF(J743="","",IF(L743="SI",J743*(1+'INPUTS Y LISTAS'!$B$15),'Modelo Estadistico'!J743))</f>
        <v/>
      </c>
      <c r="Q743" s="72"/>
      <c r="R743" s="29" t="str">
        <f t="shared" si="370"/>
        <v/>
      </c>
      <c r="S743" s="15" t="str">
        <f t="shared" si="371"/>
        <v/>
      </c>
      <c r="T743" s="15" t="str">
        <f t="shared" si="364"/>
        <v/>
      </c>
      <c r="U743" s="30" t="str">
        <f t="shared" si="365"/>
        <v/>
      </c>
      <c r="V743" s="28" t="str">
        <f t="shared" si="372"/>
        <v/>
      </c>
      <c r="W743" s="16" t="str">
        <f t="shared" si="373"/>
        <v/>
      </c>
      <c r="X743" s="16" t="str">
        <f t="shared" si="374"/>
        <v/>
      </c>
      <c r="Y743" s="16" t="str">
        <f t="shared" si="375"/>
        <v/>
      </c>
      <c r="Z743" s="28" t="str">
        <f t="shared" si="376"/>
        <v/>
      </c>
      <c r="AA743" s="16" t="str">
        <f t="shared" si="377"/>
        <v/>
      </c>
      <c r="AB743" s="16" t="str">
        <f t="shared" si="378"/>
        <v/>
      </c>
      <c r="AC743" s="16" t="str">
        <f>IF(Y743="Incluir Cotización",#REF!,"")</f>
        <v/>
      </c>
      <c r="AD743" s="66" t="str">
        <f t="shared" si="379"/>
        <v/>
      </c>
      <c r="AE743" s="42" t="str">
        <f t="shared" si="380"/>
        <v/>
      </c>
      <c r="AF743" s="42" t="str">
        <f t="shared" si="381"/>
        <v/>
      </c>
      <c r="AG743" s="42" t="str">
        <f t="shared" si="382"/>
        <v/>
      </c>
      <c r="AH743" s="42" t="str">
        <f t="shared" si="383"/>
        <v/>
      </c>
      <c r="AI743" s="42" t="str">
        <f t="shared" si="384"/>
        <v/>
      </c>
      <c r="AJ743" s="65">
        <f t="shared" si="385"/>
        <v>0</v>
      </c>
      <c r="AK743" s="74"/>
      <c r="AL743" s="41">
        <f t="shared" si="366"/>
        <v>0</v>
      </c>
      <c r="AM743" s="39">
        <f t="shared" si="367"/>
        <v>0</v>
      </c>
      <c r="AN743" s="40">
        <f t="shared" si="368"/>
        <v>0</v>
      </c>
      <c r="AO743" s="134">
        <f t="shared" si="369"/>
        <v>0</v>
      </c>
      <c r="AP743" s="17"/>
      <c r="AQ743" s="129"/>
      <c r="AR743" s="130">
        <f t="shared" si="386"/>
        <v>0</v>
      </c>
      <c r="AS743" s="134">
        <f t="shared" si="387"/>
        <v>0</v>
      </c>
      <c r="AT743" s="131">
        <f>+IF($I$7="SI",'INPUTS Y LISTAS'!$B$31,0)</f>
        <v>0</v>
      </c>
      <c r="AU743" s="132"/>
      <c r="AV743" s="130">
        <f t="shared" si="388"/>
        <v>0</v>
      </c>
      <c r="AW743" s="134">
        <f t="shared" si="389"/>
        <v>0</v>
      </c>
      <c r="AX743" s="131">
        <f>+IF($I$7="SI",'INPUTS Y LISTAS'!$B$32,0)</f>
        <v>0</v>
      </c>
      <c r="AY743" s="132"/>
      <c r="AZ743" s="130">
        <f t="shared" si="390"/>
        <v>0</v>
      </c>
      <c r="BA743" s="134">
        <f t="shared" si="391"/>
        <v>0</v>
      </c>
      <c r="BB743" s="131">
        <f>+IF($I$7="SI",'INPUTS Y LISTAS'!$B$33,0)</f>
        <v>0</v>
      </c>
      <c r="BC743" s="132"/>
      <c r="BD743" s="130">
        <f t="shared" si="392"/>
        <v>0</v>
      </c>
      <c r="BE743" s="134">
        <f t="shared" si="393"/>
        <v>0</v>
      </c>
      <c r="BF743" s="136">
        <f t="shared" si="394"/>
        <v>0</v>
      </c>
    </row>
    <row r="744" spans="3:58" ht="15.75" outlineLevel="2" x14ac:dyDescent="0.2">
      <c r="C744" s="14">
        <f t="shared" si="395"/>
        <v>730</v>
      </c>
      <c r="D744" s="73"/>
      <c r="E744" s="69"/>
      <c r="F744" s="70"/>
      <c r="G744" s="71"/>
      <c r="H744" s="71"/>
      <c r="I744" s="71"/>
      <c r="J744" s="71"/>
      <c r="K744" s="72"/>
      <c r="L744" s="86"/>
      <c r="M744" s="15" t="str">
        <f>IF(G744="","",IF(L744="SI",G744*(1+'INPUTS Y LISTAS'!$B$15),'Modelo Estadistico'!G744))</f>
        <v/>
      </c>
      <c r="N744" s="15" t="str">
        <f>IF(H744="","",IF(L744="SI",H744*(1+'INPUTS Y LISTAS'!$B$15),'Modelo Estadistico'!H744))</f>
        <v/>
      </c>
      <c r="O744" s="15" t="str">
        <f>IF(I744="","",IF(L744="SI",I744*(1+'INPUTS Y LISTAS'!$B$15),'Modelo Estadistico'!I744))</f>
        <v/>
      </c>
      <c r="P744" s="15" t="str">
        <f>IF(J744="","",IF(L744="SI",J744*(1+'INPUTS Y LISTAS'!$B$15),'Modelo Estadistico'!J744))</f>
        <v/>
      </c>
      <c r="Q744" s="72"/>
      <c r="R744" s="29" t="str">
        <f t="shared" si="370"/>
        <v/>
      </c>
      <c r="S744" s="15" t="str">
        <f t="shared" si="371"/>
        <v/>
      </c>
      <c r="T744" s="15" t="str">
        <f t="shared" si="364"/>
        <v/>
      </c>
      <c r="U744" s="30" t="str">
        <f t="shared" si="365"/>
        <v/>
      </c>
      <c r="V744" s="28" t="str">
        <f t="shared" si="372"/>
        <v/>
      </c>
      <c r="W744" s="16" t="str">
        <f t="shared" si="373"/>
        <v/>
      </c>
      <c r="X744" s="16" t="str">
        <f t="shared" si="374"/>
        <v/>
      </c>
      <c r="Y744" s="16" t="str">
        <f t="shared" si="375"/>
        <v/>
      </c>
      <c r="Z744" s="28" t="str">
        <f t="shared" si="376"/>
        <v/>
      </c>
      <c r="AA744" s="16" t="str">
        <f t="shared" si="377"/>
        <v/>
      </c>
      <c r="AB744" s="16" t="str">
        <f t="shared" si="378"/>
        <v/>
      </c>
      <c r="AC744" s="16" t="str">
        <f>IF(Y744="Incluir Cotización",#REF!,"")</f>
        <v/>
      </c>
      <c r="AD744" s="66" t="str">
        <f t="shared" si="379"/>
        <v/>
      </c>
      <c r="AE744" s="42" t="str">
        <f t="shared" si="380"/>
        <v/>
      </c>
      <c r="AF744" s="42" t="str">
        <f t="shared" si="381"/>
        <v/>
      </c>
      <c r="AG744" s="42" t="str">
        <f t="shared" si="382"/>
        <v/>
      </c>
      <c r="AH744" s="42" t="str">
        <f t="shared" si="383"/>
        <v/>
      </c>
      <c r="AI744" s="42" t="str">
        <f t="shared" si="384"/>
        <v/>
      </c>
      <c r="AJ744" s="65">
        <f t="shared" si="385"/>
        <v>0</v>
      </c>
      <c r="AK744" s="74"/>
      <c r="AL744" s="41">
        <f t="shared" si="366"/>
        <v>0</v>
      </c>
      <c r="AM744" s="39">
        <f t="shared" si="367"/>
        <v>0</v>
      </c>
      <c r="AN744" s="40">
        <f t="shared" si="368"/>
        <v>0</v>
      </c>
      <c r="AO744" s="134">
        <f t="shared" si="369"/>
        <v>0</v>
      </c>
      <c r="AP744" s="17"/>
      <c r="AQ744" s="129"/>
      <c r="AR744" s="130">
        <f t="shared" si="386"/>
        <v>0</v>
      </c>
      <c r="AS744" s="134">
        <f t="shared" si="387"/>
        <v>0</v>
      </c>
      <c r="AT744" s="131">
        <f>+IF($I$7="SI",'INPUTS Y LISTAS'!$B$31,0)</f>
        <v>0</v>
      </c>
      <c r="AU744" s="132"/>
      <c r="AV744" s="130">
        <f t="shared" si="388"/>
        <v>0</v>
      </c>
      <c r="AW744" s="134">
        <f t="shared" si="389"/>
        <v>0</v>
      </c>
      <c r="AX744" s="131">
        <f>+IF($I$7="SI",'INPUTS Y LISTAS'!$B$32,0)</f>
        <v>0</v>
      </c>
      <c r="AY744" s="132"/>
      <c r="AZ744" s="130">
        <f t="shared" si="390"/>
        <v>0</v>
      </c>
      <c r="BA744" s="134">
        <f t="shared" si="391"/>
        <v>0</v>
      </c>
      <c r="BB744" s="131">
        <f>+IF($I$7="SI",'INPUTS Y LISTAS'!$B$33,0)</f>
        <v>0</v>
      </c>
      <c r="BC744" s="132"/>
      <c r="BD744" s="130">
        <f t="shared" si="392"/>
        <v>0</v>
      </c>
      <c r="BE744" s="134">
        <f t="shared" si="393"/>
        <v>0</v>
      </c>
      <c r="BF744" s="136">
        <f t="shared" si="394"/>
        <v>0</v>
      </c>
    </row>
    <row r="745" spans="3:58" ht="15.75" outlineLevel="2" x14ac:dyDescent="0.2">
      <c r="C745" s="14">
        <f t="shared" si="395"/>
        <v>731</v>
      </c>
      <c r="D745" s="73"/>
      <c r="E745" s="69"/>
      <c r="F745" s="70"/>
      <c r="G745" s="71"/>
      <c r="H745" s="71"/>
      <c r="I745" s="71"/>
      <c r="J745" s="71"/>
      <c r="K745" s="72"/>
      <c r="L745" s="86"/>
      <c r="M745" s="15" t="str">
        <f>IF(G745="","",IF(L745="SI",G745*(1+'INPUTS Y LISTAS'!$B$15),'Modelo Estadistico'!G745))</f>
        <v/>
      </c>
      <c r="N745" s="15" t="str">
        <f>IF(H745="","",IF(L745="SI",H745*(1+'INPUTS Y LISTAS'!$B$15),'Modelo Estadistico'!H745))</f>
        <v/>
      </c>
      <c r="O745" s="15" t="str">
        <f>IF(I745="","",IF(L745="SI",I745*(1+'INPUTS Y LISTAS'!$B$15),'Modelo Estadistico'!I745))</f>
        <v/>
      </c>
      <c r="P745" s="15" t="str">
        <f>IF(J745="","",IF(L745="SI",J745*(1+'INPUTS Y LISTAS'!$B$15),'Modelo Estadistico'!J745))</f>
        <v/>
      </c>
      <c r="Q745" s="72"/>
      <c r="R745" s="29" t="str">
        <f t="shared" si="370"/>
        <v/>
      </c>
      <c r="S745" s="15" t="str">
        <f t="shared" si="371"/>
        <v/>
      </c>
      <c r="T745" s="15" t="str">
        <f t="shared" si="364"/>
        <v/>
      </c>
      <c r="U745" s="30" t="str">
        <f t="shared" si="365"/>
        <v/>
      </c>
      <c r="V745" s="28" t="str">
        <f t="shared" si="372"/>
        <v/>
      </c>
      <c r="W745" s="16" t="str">
        <f t="shared" si="373"/>
        <v/>
      </c>
      <c r="X745" s="16" t="str">
        <f t="shared" si="374"/>
        <v/>
      </c>
      <c r="Y745" s="16" t="str">
        <f t="shared" si="375"/>
        <v/>
      </c>
      <c r="Z745" s="28" t="str">
        <f t="shared" si="376"/>
        <v/>
      </c>
      <c r="AA745" s="16" t="str">
        <f t="shared" si="377"/>
        <v/>
      </c>
      <c r="AB745" s="16" t="str">
        <f t="shared" si="378"/>
        <v/>
      </c>
      <c r="AC745" s="16" t="str">
        <f>IF(Y745="Incluir Cotización",#REF!,"")</f>
        <v/>
      </c>
      <c r="AD745" s="66" t="str">
        <f t="shared" si="379"/>
        <v/>
      </c>
      <c r="AE745" s="42" t="str">
        <f t="shared" si="380"/>
        <v/>
      </c>
      <c r="AF745" s="42" t="str">
        <f t="shared" si="381"/>
        <v/>
      </c>
      <c r="AG745" s="42" t="str">
        <f t="shared" si="382"/>
        <v/>
      </c>
      <c r="AH745" s="42" t="str">
        <f t="shared" si="383"/>
        <v/>
      </c>
      <c r="AI745" s="42" t="str">
        <f t="shared" si="384"/>
        <v/>
      </c>
      <c r="AJ745" s="65">
        <f t="shared" si="385"/>
        <v>0</v>
      </c>
      <c r="AK745" s="74"/>
      <c r="AL745" s="41">
        <f t="shared" si="366"/>
        <v>0</v>
      </c>
      <c r="AM745" s="39">
        <f t="shared" si="367"/>
        <v>0</v>
      </c>
      <c r="AN745" s="40">
        <f t="shared" si="368"/>
        <v>0</v>
      </c>
      <c r="AO745" s="134">
        <f t="shared" si="369"/>
        <v>0</v>
      </c>
      <c r="AP745" s="17"/>
      <c r="AQ745" s="129"/>
      <c r="AR745" s="130">
        <f t="shared" si="386"/>
        <v>0</v>
      </c>
      <c r="AS745" s="134">
        <f t="shared" si="387"/>
        <v>0</v>
      </c>
      <c r="AT745" s="131">
        <f>+IF($I$7="SI",'INPUTS Y LISTAS'!$B$31,0)</f>
        <v>0</v>
      </c>
      <c r="AU745" s="132"/>
      <c r="AV745" s="130">
        <f t="shared" si="388"/>
        <v>0</v>
      </c>
      <c r="AW745" s="134">
        <f t="shared" si="389"/>
        <v>0</v>
      </c>
      <c r="AX745" s="131">
        <f>+IF($I$7="SI",'INPUTS Y LISTAS'!$B$32,0)</f>
        <v>0</v>
      </c>
      <c r="AY745" s="132"/>
      <c r="AZ745" s="130">
        <f t="shared" si="390"/>
        <v>0</v>
      </c>
      <c r="BA745" s="134">
        <f t="shared" si="391"/>
        <v>0</v>
      </c>
      <c r="BB745" s="131">
        <f>+IF($I$7="SI",'INPUTS Y LISTAS'!$B$33,0)</f>
        <v>0</v>
      </c>
      <c r="BC745" s="132"/>
      <c r="BD745" s="130">
        <f t="shared" si="392"/>
        <v>0</v>
      </c>
      <c r="BE745" s="134">
        <f t="shared" si="393"/>
        <v>0</v>
      </c>
      <c r="BF745" s="136">
        <f t="shared" si="394"/>
        <v>0</v>
      </c>
    </row>
    <row r="746" spans="3:58" ht="15.75" outlineLevel="2" x14ac:dyDescent="0.2">
      <c r="C746" s="14">
        <f t="shared" si="395"/>
        <v>732</v>
      </c>
      <c r="D746" s="73"/>
      <c r="E746" s="69"/>
      <c r="F746" s="70"/>
      <c r="G746" s="71"/>
      <c r="H746" s="71"/>
      <c r="I746" s="71"/>
      <c r="J746" s="71"/>
      <c r="K746" s="72"/>
      <c r="L746" s="86"/>
      <c r="M746" s="15" t="str">
        <f>IF(G746="","",IF(L746="SI",G746*(1+'INPUTS Y LISTAS'!$B$15),'Modelo Estadistico'!G746))</f>
        <v/>
      </c>
      <c r="N746" s="15" t="str">
        <f>IF(H746="","",IF(L746="SI",H746*(1+'INPUTS Y LISTAS'!$B$15),'Modelo Estadistico'!H746))</f>
        <v/>
      </c>
      <c r="O746" s="15" t="str">
        <f>IF(I746="","",IF(L746="SI",I746*(1+'INPUTS Y LISTAS'!$B$15),'Modelo Estadistico'!I746))</f>
        <v/>
      </c>
      <c r="P746" s="15" t="str">
        <f>IF(J746="","",IF(L746="SI",J746*(1+'INPUTS Y LISTAS'!$B$15),'Modelo Estadistico'!J746))</f>
        <v/>
      </c>
      <c r="Q746" s="72"/>
      <c r="R746" s="29" t="str">
        <f t="shared" si="370"/>
        <v/>
      </c>
      <c r="S746" s="15" t="str">
        <f t="shared" si="371"/>
        <v/>
      </c>
      <c r="T746" s="15" t="str">
        <f t="shared" si="364"/>
        <v/>
      </c>
      <c r="U746" s="30" t="str">
        <f t="shared" si="365"/>
        <v/>
      </c>
      <c r="V746" s="28" t="str">
        <f t="shared" si="372"/>
        <v/>
      </c>
      <c r="W746" s="16" t="str">
        <f t="shared" si="373"/>
        <v/>
      </c>
      <c r="X746" s="16" t="str">
        <f t="shared" si="374"/>
        <v/>
      </c>
      <c r="Y746" s="16" t="str">
        <f t="shared" si="375"/>
        <v/>
      </c>
      <c r="Z746" s="28" t="str">
        <f t="shared" si="376"/>
        <v/>
      </c>
      <c r="AA746" s="16" t="str">
        <f t="shared" si="377"/>
        <v/>
      </c>
      <c r="AB746" s="16" t="str">
        <f t="shared" si="378"/>
        <v/>
      </c>
      <c r="AC746" s="16" t="str">
        <f>IF(Y746="Incluir Cotización",#REF!,"")</f>
        <v/>
      </c>
      <c r="AD746" s="66" t="str">
        <f t="shared" si="379"/>
        <v/>
      </c>
      <c r="AE746" s="42" t="str">
        <f t="shared" si="380"/>
        <v/>
      </c>
      <c r="AF746" s="42" t="str">
        <f t="shared" si="381"/>
        <v/>
      </c>
      <c r="AG746" s="42" t="str">
        <f t="shared" si="382"/>
        <v/>
      </c>
      <c r="AH746" s="42" t="str">
        <f t="shared" si="383"/>
        <v/>
      </c>
      <c r="AI746" s="42" t="str">
        <f t="shared" si="384"/>
        <v/>
      </c>
      <c r="AJ746" s="65">
        <f t="shared" si="385"/>
        <v>0</v>
      </c>
      <c r="AK746" s="74"/>
      <c r="AL746" s="41">
        <f t="shared" si="366"/>
        <v>0</v>
      </c>
      <c r="AM746" s="39">
        <f t="shared" si="367"/>
        <v>0</v>
      </c>
      <c r="AN746" s="40">
        <f t="shared" si="368"/>
        <v>0</v>
      </c>
      <c r="AO746" s="134">
        <f t="shared" si="369"/>
        <v>0</v>
      </c>
      <c r="AP746" s="17"/>
      <c r="AQ746" s="129"/>
      <c r="AR746" s="130">
        <f t="shared" si="386"/>
        <v>0</v>
      </c>
      <c r="AS746" s="134">
        <f t="shared" si="387"/>
        <v>0</v>
      </c>
      <c r="AT746" s="131">
        <f>+IF($I$7="SI",'INPUTS Y LISTAS'!$B$31,0)</f>
        <v>0</v>
      </c>
      <c r="AU746" s="132"/>
      <c r="AV746" s="130">
        <f t="shared" si="388"/>
        <v>0</v>
      </c>
      <c r="AW746" s="134">
        <f t="shared" si="389"/>
        <v>0</v>
      </c>
      <c r="AX746" s="131">
        <f>+IF($I$7="SI",'INPUTS Y LISTAS'!$B$32,0)</f>
        <v>0</v>
      </c>
      <c r="AY746" s="132"/>
      <c r="AZ746" s="130">
        <f t="shared" si="390"/>
        <v>0</v>
      </c>
      <c r="BA746" s="134">
        <f t="shared" si="391"/>
        <v>0</v>
      </c>
      <c r="BB746" s="131">
        <f>+IF($I$7="SI",'INPUTS Y LISTAS'!$B$33,0)</f>
        <v>0</v>
      </c>
      <c r="BC746" s="132"/>
      <c r="BD746" s="130">
        <f t="shared" si="392"/>
        <v>0</v>
      </c>
      <c r="BE746" s="134">
        <f t="shared" si="393"/>
        <v>0</v>
      </c>
      <c r="BF746" s="136">
        <f t="shared" si="394"/>
        <v>0</v>
      </c>
    </row>
    <row r="747" spans="3:58" ht="15.75" outlineLevel="2" x14ac:dyDescent="0.2">
      <c r="C747" s="14">
        <f t="shared" si="395"/>
        <v>733</v>
      </c>
      <c r="D747" s="73"/>
      <c r="E747" s="69"/>
      <c r="F747" s="70"/>
      <c r="G747" s="71"/>
      <c r="H747" s="71"/>
      <c r="I747" s="71"/>
      <c r="J747" s="71"/>
      <c r="K747" s="72"/>
      <c r="L747" s="86"/>
      <c r="M747" s="15" t="str">
        <f>IF(G747="","",IF(L747="SI",G747*(1+'INPUTS Y LISTAS'!$B$15),'Modelo Estadistico'!G747))</f>
        <v/>
      </c>
      <c r="N747" s="15" t="str">
        <f>IF(H747="","",IF(L747="SI",H747*(1+'INPUTS Y LISTAS'!$B$15),'Modelo Estadistico'!H747))</f>
        <v/>
      </c>
      <c r="O747" s="15" t="str">
        <f>IF(I747="","",IF(L747="SI",I747*(1+'INPUTS Y LISTAS'!$B$15),'Modelo Estadistico'!I747))</f>
        <v/>
      </c>
      <c r="P747" s="15" t="str">
        <f>IF(J747="","",IF(L747="SI",J747*(1+'INPUTS Y LISTAS'!$B$15),'Modelo Estadistico'!J747))</f>
        <v/>
      </c>
      <c r="Q747" s="72"/>
      <c r="R747" s="29" t="str">
        <f t="shared" si="370"/>
        <v/>
      </c>
      <c r="S747" s="15" t="str">
        <f t="shared" si="371"/>
        <v/>
      </c>
      <c r="T747" s="15" t="str">
        <f t="shared" si="364"/>
        <v/>
      </c>
      <c r="U747" s="30" t="str">
        <f t="shared" si="365"/>
        <v/>
      </c>
      <c r="V747" s="28" t="str">
        <f t="shared" si="372"/>
        <v/>
      </c>
      <c r="W747" s="16" t="str">
        <f t="shared" si="373"/>
        <v/>
      </c>
      <c r="X747" s="16" t="str">
        <f t="shared" si="374"/>
        <v/>
      </c>
      <c r="Y747" s="16" t="str">
        <f t="shared" si="375"/>
        <v/>
      </c>
      <c r="Z747" s="28" t="str">
        <f t="shared" si="376"/>
        <v/>
      </c>
      <c r="AA747" s="16" t="str">
        <f t="shared" si="377"/>
        <v/>
      </c>
      <c r="AB747" s="16" t="str">
        <f t="shared" si="378"/>
        <v/>
      </c>
      <c r="AC747" s="16" t="str">
        <f>IF(Y747="Incluir Cotización",#REF!,"")</f>
        <v/>
      </c>
      <c r="AD747" s="66" t="str">
        <f t="shared" si="379"/>
        <v/>
      </c>
      <c r="AE747" s="42" t="str">
        <f t="shared" si="380"/>
        <v/>
      </c>
      <c r="AF747" s="42" t="str">
        <f t="shared" si="381"/>
        <v/>
      </c>
      <c r="AG747" s="42" t="str">
        <f t="shared" si="382"/>
        <v/>
      </c>
      <c r="AH747" s="42" t="str">
        <f t="shared" si="383"/>
        <v/>
      </c>
      <c r="AI747" s="42" t="str">
        <f t="shared" si="384"/>
        <v/>
      </c>
      <c r="AJ747" s="65">
        <f t="shared" si="385"/>
        <v>0</v>
      </c>
      <c r="AK747" s="74"/>
      <c r="AL747" s="41">
        <f t="shared" si="366"/>
        <v>0</v>
      </c>
      <c r="AM747" s="39">
        <f t="shared" si="367"/>
        <v>0</v>
      </c>
      <c r="AN747" s="40">
        <f t="shared" si="368"/>
        <v>0</v>
      </c>
      <c r="AO747" s="134">
        <f t="shared" si="369"/>
        <v>0</v>
      </c>
      <c r="AP747" s="17"/>
      <c r="AQ747" s="129"/>
      <c r="AR747" s="130">
        <f t="shared" si="386"/>
        <v>0</v>
      </c>
      <c r="AS747" s="134">
        <f t="shared" si="387"/>
        <v>0</v>
      </c>
      <c r="AT747" s="131">
        <f>+IF($I$7="SI",'INPUTS Y LISTAS'!$B$31,0)</f>
        <v>0</v>
      </c>
      <c r="AU747" s="132"/>
      <c r="AV747" s="130">
        <f t="shared" si="388"/>
        <v>0</v>
      </c>
      <c r="AW747" s="134">
        <f t="shared" si="389"/>
        <v>0</v>
      </c>
      <c r="AX747" s="131">
        <f>+IF($I$7="SI",'INPUTS Y LISTAS'!$B$32,0)</f>
        <v>0</v>
      </c>
      <c r="AY747" s="132"/>
      <c r="AZ747" s="130">
        <f t="shared" si="390"/>
        <v>0</v>
      </c>
      <c r="BA747" s="134">
        <f t="shared" si="391"/>
        <v>0</v>
      </c>
      <c r="BB747" s="131">
        <f>+IF($I$7="SI",'INPUTS Y LISTAS'!$B$33,0)</f>
        <v>0</v>
      </c>
      <c r="BC747" s="132"/>
      <c r="BD747" s="130">
        <f t="shared" si="392"/>
        <v>0</v>
      </c>
      <c r="BE747" s="134">
        <f t="shared" si="393"/>
        <v>0</v>
      </c>
      <c r="BF747" s="136">
        <f t="shared" si="394"/>
        <v>0</v>
      </c>
    </row>
    <row r="748" spans="3:58" ht="15.75" outlineLevel="2" x14ac:dyDescent="0.2">
      <c r="C748" s="14">
        <f t="shared" si="395"/>
        <v>734</v>
      </c>
      <c r="D748" s="73"/>
      <c r="E748" s="69"/>
      <c r="F748" s="70"/>
      <c r="G748" s="71"/>
      <c r="H748" s="71"/>
      <c r="I748" s="71"/>
      <c r="J748" s="71"/>
      <c r="K748" s="72"/>
      <c r="L748" s="86"/>
      <c r="M748" s="15" t="str">
        <f>IF(G748="","",IF(L748="SI",G748*(1+'INPUTS Y LISTAS'!$B$15),'Modelo Estadistico'!G748))</f>
        <v/>
      </c>
      <c r="N748" s="15" t="str">
        <f>IF(H748="","",IF(L748="SI",H748*(1+'INPUTS Y LISTAS'!$B$15),'Modelo Estadistico'!H748))</f>
        <v/>
      </c>
      <c r="O748" s="15" t="str">
        <f>IF(I748="","",IF(L748="SI",I748*(1+'INPUTS Y LISTAS'!$B$15),'Modelo Estadistico'!I748))</f>
        <v/>
      </c>
      <c r="P748" s="15" t="str">
        <f>IF(J748="","",IF(L748="SI",J748*(1+'INPUTS Y LISTAS'!$B$15),'Modelo Estadistico'!J748))</f>
        <v/>
      </c>
      <c r="Q748" s="72"/>
      <c r="R748" s="29" t="str">
        <f t="shared" si="370"/>
        <v/>
      </c>
      <c r="S748" s="15" t="str">
        <f t="shared" si="371"/>
        <v/>
      </c>
      <c r="T748" s="15" t="str">
        <f t="shared" si="364"/>
        <v/>
      </c>
      <c r="U748" s="30" t="str">
        <f t="shared" si="365"/>
        <v/>
      </c>
      <c r="V748" s="28" t="str">
        <f t="shared" si="372"/>
        <v/>
      </c>
      <c r="W748" s="16" t="str">
        <f t="shared" si="373"/>
        <v/>
      </c>
      <c r="X748" s="16" t="str">
        <f t="shared" si="374"/>
        <v/>
      </c>
      <c r="Y748" s="16" t="str">
        <f t="shared" si="375"/>
        <v/>
      </c>
      <c r="Z748" s="28" t="str">
        <f t="shared" si="376"/>
        <v/>
      </c>
      <c r="AA748" s="16" t="str">
        <f t="shared" si="377"/>
        <v/>
      </c>
      <c r="AB748" s="16" t="str">
        <f t="shared" si="378"/>
        <v/>
      </c>
      <c r="AC748" s="16" t="str">
        <f>IF(Y748="Incluir Cotización",#REF!,"")</f>
        <v/>
      </c>
      <c r="AD748" s="66" t="str">
        <f t="shared" si="379"/>
        <v/>
      </c>
      <c r="AE748" s="42" t="str">
        <f t="shared" si="380"/>
        <v/>
      </c>
      <c r="AF748" s="42" t="str">
        <f t="shared" si="381"/>
        <v/>
      </c>
      <c r="AG748" s="42" t="str">
        <f t="shared" si="382"/>
        <v/>
      </c>
      <c r="AH748" s="42" t="str">
        <f t="shared" si="383"/>
        <v/>
      </c>
      <c r="AI748" s="42" t="str">
        <f t="shared" si="384"/>
        <v/>
      </c>
      <c r="AJ748" s="65">
        <f t="shared" si="385"/>
        <v>0</v>
      </c>
      <c r="AK748" s="74"/>
      <c r="AL748" s="41">
        <f t="shared" si="366"/>
        <v>0</v>
      </c>
      <c r="AM748" s="39">
        <f t="shared" si="367"/>
        <v>0</v>
      </c>
      <c r="AN748" s="40">
        <f t="shared" si="368"/>
        <v>0</v>
      </c>
      <c r="AO748" s="134">
        <f t="shared" si="369"/>
        <v>0</v>
      </c>
      <c r="AP748" s="17"/>
      <c r="AQ748" s="129"/>
      <c r="AR748" s="130">
        <f t="shared" si="386"/>
        <v>0</v>
      </c>
      <c r="AS748" s="134">
        <f t="shared" si="387"/>
        <v>0</v>
      </c>
      <c r="AT748" s="131">
        <f>+IF($I$7="SI",'INPUTS Y LISTAS'!$B$31,0)</f>
        <v>0</v>
      </c>
      <c r="AU748" s="132"/>
      <c r="AV748" s="130">
        <f t="shared" si="388"/>
        <v>0</v>
      </c>
      <c r="AW748" s="134">
        <f t="shared" si="389"/>
        <v>0</v>
      </c>
      <c r="AX748" s="131">
        <f>+IF($I$7="SI",'INPUTS Y LISTAS'!$B$32,0)</f>
        <v>0</v>
      </c>
      <c r="AY748" s="132"/>
      <c r="AZ748" s="130">
        <f t="shared" si="390"/>
        <v>0</v>
      </c>
      <c r="BA748" s="134">
        <f t="shared" si="391"/>
        <v>0</v>
      </c>
      <c r="BB748" s="131">
        <f>+IF($I$7="SI",'INPUTS Y LISTAS'!$B$33,0)</f>
        <v>0</v>
      </c>
      <c r="BC748" s="132"/>
      <c r="BD748" s="130">
        <f t="shared" si="392"/>
        <v>0</v>
      </c>
      <c r="BE748" s="134">
        <f t="shared" si="393"/>
        <v>0</v>
      </c>
      <c r="BF748" s="136">
        <f t="shared" si="394"/>
        <v>0</v>
      </c>
    </row>
    <row r="749" spans="3:58" ht="15.75" outlineLevel="2" x14ac:dyDescent="0.2">
      <c r="C749" s="14">
        <f t="shared" si="395"/>
        <v>735</v>
      </c>
      <c r="D749" s="73"/>
      <c r="E749" s="69"/>
      <c r="F749" s="70"/>
      <c r="G749" s="71"/>
      <c r="H749" s="71"/>
      <c r="I749" s="71"/>
      <c r="J749" s="71"/>
      <c r="K749" s="72"/>
      <c r="L749" s="86"/>
      <c r="M749" s="15" t="str">
        <f>IF(G749="","",IF(L749="SI",G749*(1+'INPUTS Y LISTAS'!$B$15),'Modelo Estadistico'!G749))</f>
        <v/>
      </c>
      <c r="N749" s="15" t="str">
        <f>IF(H749="","",IF(L749="SI",H749*(1+'INPUTS Y LISTAS'!$B$15),'Modelo Estadistico'!H749))</f>
        <v/>
      </c>
      <c r="O749" s="15" t="str">
        <f>IF(I749="","",IF(L749="SI",I749*(1+'INPUTS Y LISTAS'!$B$15),'Modelo Estadistico'!I749))</f>
        <v/>
      </c>
      <c r="P749" s="15" t="str">
        <f>IF(J749="","",IF(L749="SI",J749*(1+'INPUTS Y LISTAS'!$B$15),'Modelo Estadistico'!J749))</f>
        <v/>
      </c>
      <c r="Q749" s="72"/>
      <c r="R749" s="29" t="str">
        <f t="shared" si="370"/>
        <v/>
      </c>
      <c r="S749" s="15" t="str">
        <f t="shared" si="371"/>
        <v/>
      </c>
      <c r="T749" s="15" t="str">
        <f t="shared" si="364"/>
        <v/>
      </c>
      <c r="U749" s="30" t="str">
        <f t="shared" si="365"/>
        <v/>
      </c>
      <c r="V749" s="28" t="str">
        <f t="shared" si="372"/>
        <v/>
      </c>
      <c r="W749" s="16" t="str">
        <f t="shared" si="373"/>
        <v/>
      </c>
      <c r="X749" s="16" t="str">
        <f t="shared" si="374"/>
        <v/>
      </c>
      <c r="Y749" s="16" t="str">
        <f t="shared" si="375"/>
        <v/>
      </c>
      <c r="Z749" s="28" t="str">
        <f t="shared" si="376"/>
        <v/>
      </c>
      <c r="AA749" s="16" t="str">
        <f t="shared" si="377"/>
        <v/>
      </c>
      <c r="AB749" s="16" t="str">
        <f t="shared" si="378"/>
        <v/>
      </c>
      <c r="AC749" s="16" t="str">
        <f>IF(Y749="Incluir Cotización",#REF!,"")</f>
        <v/>
      </c>
      <c r="AD749" s="66" t="str">
        <f t="shared" si="379"/>
        <v/>
      </c>
      <c r="AE749" s="42" t="str">
        <f t="shared" si="380"/>
        <v/>
      </c>
      <c r="AF749" s="42" t="str">
        <f t="shared" si="381"/>
        <v/>
      </c>
      <c r="AG749" s="42" t="str">
        <f t="shared" si="382"/>
        <v/>
      </c>
      <c r="AH749" s="42" t="str">
        <f t="shared" si="383"/>
        <v/>
      </c>
      <c r="AI749" s="42" t="str">
        <f t="shared" si="384"/>
        <v/>
      </c>
      <c r="AJ749" s="65">
        <f t="shared" si="385"/>
        <v>0</v>
      </c>
      <c r="AK749" s="74"/>
      <c r="AL749" s="41">
        <f t="shared" si="366"/>
        <v>0</v>
      </c>
      <c r="AM749" s="39">
        <f t="shared" si="367"/>
        <v>0</v>
      </c>
      <c r="AN749" s="40">
        <f t="shared" si="368"/>
        <v>0</v>
      </c>
      <c r="AO749" s="134">
        <f t="shared" si="369"/>
        <v>0</v>
      </c>
      <c r="AP749" s="17"/>
      <c r="AQ749" s="129"/>
      <c r="AR749" s="130">
        <f t="shared" si="386"/>
        <v>0</v>
      </c>
      <c r="AS749" s="134">
        <f t="shared" si="387"/>
        <v>0</v>
      </c>
      <c r="AT749" s="131">
        <f>+IF($I$7="SI",'INPUTS Y LISTAS'!$B$31,0)</f>
        <v>0</v>
      </c>
      <c r="AU749" s="132"/>
      <c r="AV749" s="130">
        <f t="shared" si="388"/>
        <v>0</v>
      </c>
      <c r="AW749" s="134">
        <f t="shared" si="389"/>
        <v>0</v>
      </c>
      <c r="AX749" s="131">
        <f>+IF($I$7="SI",'INPUTS Y LISTAS'!$B$32,0)</f>
        <v>0</v>
      </c>
      <c r="AY749" s="132"/>
      <c r="AZ749" s="130">
        <f t="shared" si="390"/>
        <v>0</v>
      </c>
      <c r="BA749" s="134">
        <f t="shared" si="391"/>
        <v>0</v>
      </c>
      <c r="BB749" s="131">
        <f>+IF($I$7="SI",'INPUTS Y LISTAS'!$B$33,0)</f>
        <v>0</v>
      </c>
      <c r="BC749" s="132"/>
      <c r="BD749" s="130">
        <f t="shared" si="392"/>
        <v>0</v>
      </c>
      <c r="BE749" s="134">
        <f t="shared" si="393"/>
        <v>0</v>
      </c>
      <c r="BF749" s="136">
        <f t="shared" si="394"/>
        <v>0</v>
      </c>
    </row>
    <row r="750" spans="3:58" ht="15.75" outlineLevel="2" x14ac:dyDescent="0.2">
      <c r="C750" s="14">
        <f t="shared" si="395"/>
        <v>736</v>
      </c>
      <c r="D750" s="73"/>
      <c r="E750" s="69"/>
      <c r="F750" s="70"/>
      <c r="G750" s="71"/>
      <c r="H750" s="71"/>
      <c r="I750" s="71"/>
      <c r="J750" s="71"/>
      <c r="K750" s="72"/>
      <c r="L750" s="86"/>
      <c r="M750" s="15" t="str">
        <f>IF(G750="","",IF(L750="SI",G750*(1+'INPUTS Y LISTAS'!$B$15),'Modelo Estadistico'!G750))</f>
        <v/>
      </c>
      <c r="N750" s="15" t="str">
        <f>IF(H750="","",IF(L750="SI",H750*(1+'INPUTS Y LISTAS'!$B$15),'Modelo Estadistico'!H750))</f>
        <v/>
      </c>
      <c r="O750" s="15" t="str">
        <f>IF(I750="","",IF(L750="SI",I750*(1+'INPUTS Y LISTAS'!$B$15),'Modelo Estadistico'!I750))</f>
        <v/>
      </c>
      <c r="P750" s="15" t="str">
        <f>IF(J750="","",IF(L750="SI",J750*(1+'INPUTS Y LISTAS'!$B$15),'Modelo Estadistico'!J750))</f>
        <v/>
      </c>
      <c r="Q750" s="72"/>
      <c r="R750" s="29" t="str">
        <f t="shared" si="370"/>
        <v/>
      </c>
      <c r="S750" s="15" t="str">
        <f t="shared" si="371"/>
        <v/>
      </c>
      <c r="T750" s="15" t="str">
        <f t="shared" si="364"/>
        <v/>
      </c>
      <c r="U750" s="30" t="str">
        <f t="shared" si="365"/>
        <v/>
      </c>
      <c r="V750" s="28" t="str">
        <f t="shared" si="372"/>
        <v/>
      </c>
      <c r="W750" s="16" t="str">
        <f t="shared" si="373"/>
        <v/>
      </c>
      <c r="X750" s="16" t="str">
        <f t="shared" si="374"/>
        <v/>
      </c>
      <c r="Y750" s="16" t="str">
        <f t="shared" si="375"/>
        <v/>
      </c>
      <c r="Z750" s="28" t="str">
        <f t="shared" si="376"/>
        <v/>
      </c>
      <c r="AA750" s="16" t="str">
        <f t="shared" si="377"/>
        <v/>
      </c>
      <c r="AB750" s="16" t="str">
        <f t="shared" si="378"/>
        <v/>
      </c>
      <c r="AC750" s="16" t="str">
        <f>IF(Y750="Incluir Cotización",#REF!,"")</f>
        <v/>
      </c>
      <c r="AD750" s="66" t="str">
        <f t="shared" si="379"/>
        <v/>
      </c>
      <c r="AE750" s="42" t="str">
        <f t="shared" si="380"/>
        <v/>
      </c>
      <c r="AF750" s="42" t="str">
        <f t="shared" si="381"/>
        <v/>
      </c>
      <c r="AG750" s="42" t="str">
        <f t="shared" si="382"/>
        <v/>
      </c>
      <c r="AH750" s="42" t="str">
        <f t="shared" si="383"/>
        <v/>
      </c>
      <c r="AI750" s="42" t="str">
        <f t="shared" si="384"/>
        <v/>
      </c>
      <c r="AJ750" s="65">
        <f t="shared" si="385"/>
        <v>0</v>
      </c>
      <c r="AK750" s="74"/>
      <c r="AL750" s="41">
        <f t="shared" si="366"/>
        <v>0</v>
      </c>
      <c r="AM750" s="39">
        <f t="shared" si="367"/>
        <v>0</v>
      </c>
      <c r="AN750" s="40">
        <f t="shared" si="368"/>
        <v>0</v>
      </c>
      <c r="AO750" s="134">
        <f t="shared" si="369"/>
        <v>0</v>
      </c>
      <c r="AP750" s="17"/>
      <c r="AQ750" s="129"/>
      <c r="AR750" s="130">
        <f t="shared" si="386"/>
        <v>0</v>
      </c>
      <c r="AS750" s="134">
        <f t="shared" si="387"/>
        <v>0</v>
      </c>
      <c r="AT750" s="131">
        <f>+IF($I$7="SI",'INPUTS Y LISTAS'!$B$31,0)</f>
        <v>0</v>
      </c>
      <c r="AU750" s="132"/>
      <c r="AV750" s="130">
        <f t="shared" si="388"/>
        <v>0</v>
      </c>
      <c r="AW750" s="134">
        <f t="shared" si="389"/>
        <v>0</v>
      </c>
      <c r="AX750" s="131">
        <f>+IF($I$7="SI",'INPUTS Y LISTAS'!$B$32,0)</f>
        <v>0</v>
      </c>
      <c r="AY750" s="132"/>
      <c r="AZ750" s="130">
        <f t="shared" si="390"/>
        <v>0</v>
      </c>
      <c r="BA750" s="134">
        <f t="shared" si="391"/>
        <v>0</v>
      </c>
      <c r="BB750" s="131">
        <f>+IF($I$7="SI",'INPUTS Y LISTAS'!$B$33,0)</f>
        <v>0</v>
      </c>
      <c r="BC750" s="132"/>
      <c r="BD750" s="130">
        <f t="shared" si="392"/>
        <v>0</v>
      </c>
      <c r="BE750" s="134">
        <f t="shared" si="393"/>
        <v>0</v>
      </c>
      <c r="BF750" s="136">
        <f t="shared" si="394"/>
        <v>0</v>
      </c>
    </row>
    <row r="751" spans="3:58" ht="15.75" outlineLevel="2" x14ac:dyDescent="0.2">
      <c r="C751" s="14">
        <f t="shared" si="395"/>
        <v>737</v>
      </c>
      <c r="D751" s="73"/>
      <c r="E751" s="69"/>
      <c r="F751" s="70"/>
      <c r="G751" s="71"/>
      <c r="H751" s="71"/>
      <c r="I751" s="71"/>
      <c r="J751" s="71"/>
      <c r="K751" s="72"/>
      <c r="L751" s="86"/>
      <c r="M751" s="15" t="str">
        <f>IF(G751="","",IF(L751="SI",G751*(1+'INPUTS Y LISTAS'!$B$15),'Modelo Estadistico'!G751))</f>
        <v/>
      </c>
      <c r="N751" s="15" t="str">
        <f>IF(H751="","",IF(L751="SI",H751*(1+'INPUTS Y LISTAS'!$B$15),'Modelo Estadistico'!H751))</f>
        <v/>
      </c>
      <c r="O751" s="15" t="str">
        <f>IF(I751="","",IF(L751="SI",I751*(1+'INPUTS Y LISTAS'!$B$15),'Modelo Estadistico'!I751))</f>
        <v/>
      </c>
      <c r="P751" s="15" t="str">
        <f>IF(J751="","",IF(L751="SI",J751*(1+'INPUTS Y LISTAS'!$B$15),'Modelo Estadistico'!J751))</f>
        <v/>
      </c>
      <c r="Q751" s="72"/>
      <c r="R751" s="29" t="str">
        <f t="shared" si="370"/>
        <v/>
      </c>
      <c r="S751" s="15" t="str">
        <f t="shared" si="371"/>
        <v/>
      </c>
      <c r="T751" s="15" t="str">
        <f t="shared" si="364"/>
        <v/>
      </c>
      <c r="U751" s="30" t="str">
        <f t="shared" si="365"/>
        <v/>
      </c>
      <c r="V751" s="28" t="str">
        <f t="shared" si="372"/>
        <v/>
      </c>
      <c r="W751" s="16" t="str">
        <f t="shared" si="373"/>
        <v/>
      </c>
      <c r="X751" s="16" t="str">
        <f t="shared" si="374"/>
        <v/>
      </c>
      <c r="Y751" s="16" t="str">
        <f t="shared" si="375"/>
        <v/>
      </c>
      <c r="Z751" s="28" t="str">
        <f t="shared" si="376"/>
        <v/>
      </c>
      <c r="AA751" s="16" t="str">
        <f t="shared" si="377"/>
        <v/>
      </c>
      <c r="AB751" s="16" t="str">
        <f t="shared" si="378"/>
        <v/>
      </c>
      <c r="AC751" s="16" t="str">
        <f>IF(Y751="Incluir Cotización",#REF!,"")</f>
        <v/>
      </c>
      <c r="AD751" s="66" t="str">
        <f t="shared" si="379"/>
        <v/>
      </c>
      <c r="AE751" s="42" t="str">
        <f t="shared" si="380"/>
        <v/>
      </c>
      <c r="AF751" s="42" t="str">
        <f t="shared" si="381"/>
        <v/>
      </c>
      <c r="AG751" s="42" t="str">
        <f t="shared" si="382"/>
        <v/>
      </c>
      <c r="AH751" s="42" t="str">
        <f t="shared" si="383"/>
        <v/>
      </c>
      <c r="AI751" s="42" t="str">
        <f t="shared" si="384"/>
        <v/>
      </c>
      <c r="AJ751" s="65">
        <f t="shared" si="385"/>
        <v>0</v>
      </c>
      <c r="AK751" s="74"/>
      <c r="AL751" s="41">
        <f t="shared" si="366"/>
        <v>0</v>
      </c>
      <c r="AM751" s="39">
        <f t="shared" si="367"/>
        <v>0</v>
      </c>
      <c r="AN751" s="40">
        <f t="shared" si="368"/>
        <v>0</v>
      </c>
      <c r="AO751" s="134">
        <f t="shared" si="369"/>
        <v>0</v>
      </c>
      <c r="AP751" s="17"/>
      <c r="AQ751" s="129"/>
      <c r="AR751" s="130">
        <f t="shared" si="386"/>
        <v>0</v>
      </c>
      <c r="AS751" s="134">
        <f t="shared" si="387"/>
        <v>0</v>
      </c>
      <c r="AT751" s="131">
        <f>+IF($I$7="SI",'INPUTS Y LISTAS'!$B$31,0)</f>
        <v>0</v>
      </c>
      <c r="AU751" s="132"/>
      <c r="AV751" s="130">
        <f t="shared" si="388"/>
        <v>0</v>
      </c>
      <c r="AW751" s="134">
        <f t="shared" si="389"/>
        <v>0</v>
      </c>
      <c r="AX751" s="131">
        <f>+IF($I$7="SI",'INPUTS Y LISTAS'!$B$32,0)</f>
        <v>0</v>
      </c>
      <c r="AY751" s="132"/>
      <c r="AZ751" s="130">
        <f t="shared" si="390"/>
        <v>0</v>
      </c>
      <c r="BA751" s="134">
        <f t="shared" si="391"/>
        <v>0</v>
      </c>
      <c r="BB751" s="131">
        <f>+IF($I$7="SI",'INPUTS Y LISTAS'!$B$33,0)</f>
        <v>0</v>
      </c>
      <c r="BC751" s="132"/>
      <c r="BD751" s="130">
        <f t="shared" si="392"/>
        <v>0</v>
      </c>
      <c r="BE751" s="134">
        <f t="shared" si="393"/>
        <v>0</v>
      </c>
      <c r="BF751" s="136">
        <f t="shared" si="394"/>
        <v>0</v>
      </c>
    </row>
    <row r="752" spans="3:58" ht="15.75" outlineLevel="2" x14ac:dyDescent="0.2">
      <c r="C752" s="14">
        <f t="shared" si="395"/>
        <v>738</v>
      </c>
      <c r="D752" s="73"/>
      <c r="E752" s="69"/>
      <c r="F752" s="70"/>
      <c r="G752" s="71"/>
      <c r="H752" s="71"/>
      <c r="I752" s="71"/>
      <c r="J752" s="71"/>
      <c r="K752" s="72"/>
      <c r="L752" s="86"/>
      <c r="M752" s="15" t="str">
        <f>IF(G752="","",IF(L752="SI",G752*(1+'INPUTS Y LISTAS'!$B$15),'Modelo Estadistico'!G752))</f>
        <v/>
      </c>
      <c r="N752" s="15" t="str">
        <f>IF(H752="","",IF(L752="SI",H752*(1+'INPUTS Y LISTAS'!$B$15),'Modelo Estadistico'!H752))</f>
        <v/>
      </c>
      <c r="O752" s="15" t="str">
        <f>IF(I752="","",IF(L752="SI",I752*(1+'INPUTS Y LISTAS'!$B$15),'Modelo Estadistico'!I752))</f>
        <v/>
      </c>
      <c r="P752" s="15" t="str">
        <f>IF(J752="","",IF(L752="SI",J752*(1+'INPUTS Y LISTAS'!$B$15),'Modelo Estadistico'!J752))</f>
        <v/>
      </c>
      <c r="Q752" s="72"/>
      <c r="R752" s="29" t="str">
        <f t="shared" si="370"/>
        <v/>
      </c>
      <c r="S752" s="15" t="str">
        <f t="shared" si="371"/>
        <v/>
      </c>
      <c r="T752" s="15" t="str">
        <f t="shared" si="364"/>
        <v/>
      </c>
      <c r="U752" s="30" t="str">
        <f t="shared" si="365"/>
        <v/>
      </c>
      <c r="V752" s="28" t="str">
        <f t="shared" si="372"/>
        <v/>
      </c>
      <c r="W752" s="16" t="str">
        <f t="shared" si="373"/>
        <v/>
      </c>
      <c r="X752" s="16" t="str">
        <f t="shared" si="374"/>
        <v/>
      </c>
      <c r="Y752" s="16" t="str">
        <f t="shared" si="375"/>
        <v/>
      </c>
      <c r="Z752" s="28" t="str">
        <f t="shared" si="376"/>
        <v/>
      </c>
      <c r="AA752" s="16" t="str">
        <f t="shared" si="377"/>
        <v/>
      </c>
      <c r="AB752" s="16" t="str">
        <f t="shared" si="378"/>
        <v/>
      </c>
      <c r="AC752" s="16" t="str">
        <f>IF(Y752="Incluir Cotización",#REF!,"")</f>
        <v/>
      </c>
      <c r="AD752" s="66" t="str">
        <f t="shared" si="379"/>
        <v/>
      </c>
      <c r="AE752" s="42" t="str">
        <f t="shared" si="380"/>
        <v/>
      </c>
      <c r="AF752" s="42" t="str">
        <f t="shared" si="381"/>
        <v/>
      </c>
      <c r="AG752" s="42" t="str">
        <f t="shared" si="382"/>
        <v/>
      </c>
      <c r="AH752" s="42" t="str">
        <f t="shared" si="383"/>
        <v/>
      </c>
      <c r="AI752" s="42" t="str">
        <f t="shared" si="384"/>
        <v/>
      </c>
      <c r="AJ752" s="65">
        <f t="shared" si="385"/>
        <v>0</v>
      </c>
      <c r="AK752" s="74"/>
      <c r="AL752" s="41">
        <f t="shared" si="366"/>
        <v>0</v>
      </c>
      <c r="AM752" s="39">
        <f t="shared" si="367"/>
        <v>0</v>
      </c>
      <c r="AN752" s="40">
        <f t="shared" si="368"/>
        <v>0</v>
      </c>
      <c r="AO752" s="134">
        <f t="shared" si="369"/>
        <v>0</v>
      </c>
      <c r="AP752" s="17"/>
      <c r="AQ752" s="129"/>
      <c r="AR752" s="130">
        <f t="shared" si="386"/>
        <v>0</v>
      </c>
      <c r="AS752" s="134">
        <f t="shared" si="387"/>
        <v>0</v>
      </c>
      <c r="AT752" s="131">
        <f>+IF($I$7="SI",'INPUTS Y LISTAS'!$B$31,0)</f>
        <v>0</v>
      </c>
      <c r="AU752" s="132"/>
      <c r="AV752" s="130">
        <f t="shared" si="388"/>
        <v>0</v>
      </c>
      <c r="AW752" s="134">
        <f t="shared" si="389"/>
        <v>0</v>
      </c>
      <c r="AX752" s="131">
        <f>+IF($I$7="SI",'INPUTS Y LISTAS'!$B$32,0)</f>
        <v>0</v>
      </c>
      <c r="AY752" s="132"/>
      <c r="AZ752" s="130">
        <f t="shared" si="390"/>
        <v>0</v>
      </c>
      <c r="BA752" s="134">
        <f t="shared" si="391"/>
        <v>0</v>
      </c>
      <c r="BB752" s="131">
        <f>+IF($I$7="SI",'INPUTS Y LISTAS'!$B$33,0)</f>
        <v>0</v>
      </c>
      <c r="BC752" s="132"/>
      <c r="BD752" s="130">
        <f t="shared" si="392"/>
        <v>0</v>
      </c>
      <c r="BE752" s="134">
        <f t="shared" si="393"/>
        <v>0</v>
      </c>
      <c r="BF752" s="136">
        <f t="shared" si="394"/>
        <v>0</v>
      </c>
    </row>
    <row r="753" spans="3:58" ht="15.75" outlineLevel="2" x14ac:dyDescent="0.2">
      <c r="C753" s="14">
        <f t="shared" si="395"/>
        <v>739</v>
      </c>
      <c r="D753" s="73"/>
      <c r="E753" s="69"/>
      <c r="F753" s="70"/>
      <c r="G753" s="71"/>
      <c r="H753" s="71"/>
      <c r="I753" s="71"/>
      <c r="J753" s="71"/>
      <c r="K753" s="72"/>
      <c r="L753" s="86"/>
      <c r="M753" s="15" t="str">
        <f>IF(G753="","",IF(L753="SI",G753*(1+'INPUTS Y LISTAS'!$B$15),'Modelo Estadistico'!G753))</f>
        <v/>
      </c>
      <c r="N753" s="15" t="str">
        <f>IF(H753="","",IF(L753="SI",H753*(1+'INPUTS Y LISTAS'!$B$15),'Modelo Estadistico'!H753))</f>
        <v/>
      </c>
      <c r="O753" s="15" t="str">
        <f>IF(I753="","",IF(L753="SI",I753*(1+'INPUTS Y LISTAS'!$B$15),'Modelo Estadistico'!I753))</f>
        <v/>
      </c>
      <c r="P753" s="15" t="str">
        <f>IF(J753="","",IF(L753="SI",J753*(1+'INPUTS Y LISTAS'!$B$15),'Modelo Estadistico'!J753))</f>
        <v/>
      </c>
      <c r="Q753" s="72"/>
      <c r="R753" s="29" t="str">
        <f t="shared" si="370"/>
        <v/>
      </c>
      <c r="S753" s="15" t="str">
        <f t="shared" si="371"/>
        <v/>
      </c>
      <c r="T753" s="15" t="str">
        <f t="shared" si="364"/>
        <v/>
      </c>
      <c r="U753" s="30" t="str">
        <f t="shared" si="365"/>
        <v/>
      </c>
      <c r="V753" s="28" t="str">
        <f t="shared" si="372"/>
        <v/>
      </c>
      <c r="W753" s="16" t="str">
        <f t="shared" si="373"/>
        <v/>
      </c>
      <c r="X753" s="16" t="str">
        <f t="shared" si="374"/>
        <v/>
      </c>
      <c r="Y753" s="16" t="str">
        <f t="shared" si="375"/>
        <v/>
      </c>
      <c r="Z753" s="28" t="str">
        <f t="shared" si="376"/>
        <v/>
      </c>
      <c r="AA753" s="16" t="str">
        <f t="shared" si="377"/>
        <v/>
      </c>
      <c r="AB753" s="16" t="str">
        <f t="shared" si="378"/>
        <v/>
      </c>
      <c r="AC753" s="16" t="str">
        <f>IF(Y753="Incluir Cotización",#REF!,"")</f>
        <v/>
      </c>
      <c r="AD753" s="66" t="str">
        <f t="shared" si="379"/>
        <v/>
      </c>
      <c r="AE753" s="42" t="str">
        <f t="shared" si="380"/>
        <v/>
      </c>
      <c r="AF753" s="42" t="str">
        <f t="shared" si="381"/>
        <v/>
      </c>
      <c r="AG753" s="42" t="str">
        <f t="shared" si="382"/>
        <v/>
      </c>
      <c r="AH753" s="42" t="str">
        <f t="shared" si="383"/>
        <v/>
      </c>
      <c r="AI753" s="42" t="str">
        <f t="shared" si="384"/>
        <v/>
      </c>
      <c r="AJ753" s="65">
        <f t="shared" si="385"/>
        <v>0</v>
      </c>
      <c r="AK753" s="74"/>
      <c r="AL753" s="41">
        <f t="shared" si="366"/>
        <v>0</v>
      </c>
      <c r="AM753" s="39">
        <f t="shared" si="367"/>
        <v>0</v>
      </c>
      <c r="AN753" s="40">
        <f t="shared" si="368"/>
        <v>0</v>
      </c>
      <c r="AO753" s="134">
        <f t="shared" si="369"/>
        <v>0</v>
      </c>
      <c r="AP753" s="17"/>
      <c r="AQ753" s="129"/>
      <c r="AR753" s="130">
        <f t="shared" si="386"/>
        <v>0</v>
      </c>
      <c r="AS753" s="134">
        <f t="shared" si="387"/>
        <v>0</v>
      </c>
      <c r="AT753" s="131">
        <f>+IF($I$7="SI",'INPUTS Y LISTAS'!$B$31,0)</f>
        <v>0</v>
      </c>
      <c r="AU753" s="132"/>
      <c r="AV753" s="130">
        <f t="shared" si="388"/>
        <v>0</v>
      </c>
      <c r="AW753" s="134">
        <f t="shared" si="389"/>
        <v>0</v>
      </c>
      <c r="AX753" s="131">
        <f>+IF($I$7="SI",'INPUTS Y LISTAS'!$B$32,0)</f>
        <v>0</v>
      </c>
      <c r="AY753" s="132"/>
      <c r="AZ753" s="130">
        <f t="shared" si="390"/>
        <v>0</v>
      </c>
      <c r="BA753" s="134">
        <f t="shared" si="391"/>
        <v>0</v>
      </c>
      <c r="BB753" s="131">
        <f>+IF($I$7="SI",'INPUTS Y LISTAS'!$B$33,0)</f>
        <v>0</v>
      </c>
      <c r="BC753" s="132"/>
      <c r="BD753" s="130">
        <f t="shared" si="392"/>
        <v>0</v>
      </c>
      <c r="BE753" s="134">
        <f t="shared" si="393"/>
        <v>0</v>
      </c>
      <c r="BF753" s="136">
        <f t="shared" si="394"/>
        <v>0</v>
      </c>
    </row>
    <row r="754" spans="3:58" ht="15.75" outlineLevel="2" x14ac:dyDescent="0.2">
      <c r="C754" s="14">
        <f t="shared" si="395"/>
        <v>740</v>
      </c>
      <c r="D754" s="73"/>
      <c r="E754" s="69"/>
      <c r="F754" s="70"/>
      <c r="G754" s="71"/>
      <c r="H754" s="71"/>
      <c r="I754" s="71"/>
      <c r="J754" s="71"/>
      <c r="K754" s="72"/>
      <c r="L754" s="86"/>
      <c r="M754" s="15" t="str">
        <f>IF(G754="","",IF(L754="SI",G754*(1+'INPUTS Y LISTAS'!$B$15),'Modelo Estadistico'!G754))</f>
        <v/>
      </c>
      <c r="N754" s="15" t="str">
        <f>IF(H754="","",IF(L754="SI",H754*(1+'INPUTS Y LISTAS'!$B$15),'Modelo Estadistico'!H754))</f>
        <v/>
      </c>
      <c r="O754" s="15" t="str">
        <f>IF(I754="","",IF(L754="SI",I754*(1+'INPUTS Y LISTAS'!$B$15),'Modelo Estadistico'!I754))</f>
        <v/>
      </c>
      <c r="P754" s="15" t="str">
        <f>IF(J754="","",IF(L754="SI",J754*(1+'INPUTS Y LISTAS'!$B$15),'Modelo Estadistico'!J754))</f>
        <v/>
      </c>
      <c r="Q754" s="72"/>
      <c r="R754" s="29" t="str">
        <f t="shared" si="370"/>
        <v/>
      </c>
      <c r="S754" s="15" t="str">
        <f t="shared" si="371"/>
        <v/>
      </c>
      <c r="T754" s="15" t="str">
        <f t="shared" si="364"/>
        <v/>
      </c>
      <c r="U754" s="30" t="str">
        <f t="shared" si="365"/>
        <v/>
      </c>
      <c r="V754" s="28" t="str">
        <f t="shared" si="372"/>
        <v/>
      </c>
      <c r="W754" s="16" t="str">
        <f t="shared" si="373"/>
        <v/>
      </c>
      <c r="X754" s="16" t="str">
        <f t="shared" si="374"/>
        <v/>
      </c>
      <c r="Y754" s="16" t="str">
        <f t="shared" si="375"/>
        <v/>
      </c>
      <c r="Z754" s="28" t="str">
        <f t="shared" si="376"/>
        <v/>
      </c>
      <c r="AA754" s="16" t="str">
        <f t="shared" si="377"/>
        <v/>
      </c>
      <c r="AB754" s="16" t="str">
        <f t="shared" si="378"/>
        <v/>
      </c>
      <c r="AC754" s="16" t="str">
        <f>IF(Y754="Incluir Cotización",#REF!,"")</f>
        <v/>
      </c>
      <c r="AD754" s="66" t="str">
        <f t="shared" si="379"/>
        <v/>
      </c>
      <c r="AE754" s="42" t="str">
        <f t="shared" si="380"/>
        <v/>
      </c>
      <c r="AF754" s="42" t="str">
        <f t="shared" si="381"/>
        <v/>
      </c>
      <c r="AG754" s="42" t="str">
        <f t="shared" si="382"/>
        <v/>
      </c>
      <c r="AH754" s="42" t="str">
        <f t="shared" si="383"/>
        <v/>
      </c>
      <c r="AI754" s="42" t="str">
        <f t="shared" si="384"/>
        <v/>
      </c>
      <c r="AJ754" s="65">
        <f t="shared" si="385"/>
        <v>0</v>
      </c>
      <c r="AK754" s="74"/>
      <c r="AL754" s="41">
        <f t="shared" si="366"/>
        <v>0</v>
      </c>
      <c r="AM754" s="39">
        <f t="shared" si="367"/>
        <v>0</v>
      </c>
      <c r="AN754" s="40">
        <f t="shared" si="368"/>
        <v>0</v>
      </c>
      <c r="AO754" s="134">
        <f t="shared" si="369"/>
        <v>0</v>
      </c>
      <c r="AP754" s="17"/>
      <c r="AQ754" s="129"/>
      <c r="AR754" s="130">
        <f t="shared" si="386"/>
        <v>0</v>
      </c>
      <c r="AS754" s="134">
        <f t="shared" si="387"/>
        <v>0</v>
      </c>
      <c r="AT754" s="131">
        <f>+IF($I$7="SI",'INPUTS Y LISTAS'!$B$31,0)</f>
        <v>0</v>
      </c>
      <c r="AU754" s="132"/>
      <c r="AV754" s="130">
        <f t="shared" si="388"/>
        <v>0</v>
      </c>
      <c r="AW754" s="134">
        <f t="shared" si="389"/>
        <v>0</v>
      </c>
      <c r="AX754" s="131">
        <f>+IF($I$7="SI",'INPUTS Y LISTAS'!$B$32,0)</f>
        <v>0</v>
      </c>
      <c r="AY754" s="132"/>
      <c r="AZ754" s="130">
        <f t="shared" si="390"/>
        <v>0</v>
      </c>
      <c r="BA754" s="134">
        <f t="shared" si="391"/>
        <v>0</v>
      </c>
      <c r="BB754" s="131">
        <f>+IF($I$7="SI",'INPUTS Y LISTAS'!$B$33,0)</f>
        <v>0</v>
      </c>
      <c r="BC754" s="132"/>
      <c r="BD754" s="130">
        <f t="shared" si="392"/>
        <v>0</v>
      </c>
      <c r="BE754" s="134">
        <f t="shared" si="393"/>
        <v>0</v>
      </c>
      <c r="BF754" s="136">
        <f t="shared" si="394"/>
        <v>0</v>
      </c>
    </row>
    <row r="755" spans="3:58" ht="15.75" outlineLevel="2" x14ac:dyDescent="0.2">
      <c r="C755" s="14">
        <f t="shared" si="395"/>
        <v>741</v>
      </c>
      <c r="D755" s="73"/>
      <c r="E755" s="69"/>
      <c r="F755" s="70"/>
      <c r="G755" s="71"/>
      <c r="H755" s="71"/>
      <c r="I755" s="71"/>
      <c r="J755" s="71"/>
      <c r="K755" s="72"/>
      <c r="L755" s="86"/>
      <c r="M755" s="15" t="str">
        <f>IF(G755="","",IF(L755="SI",G755*(1+'INPUTS Y LISTAS'!$B$15),'Modelo Estadistico'!G755))</f>
        <v/>
      </c>
      <c r="N755" s="15" t="str">
        <f>IF(H755="","",IF(L755="SI",H755*(1+'INPUTS Y LISTAS'!$B$15),'Modelo Estadistico'!H755))</f>
        <v/>
      </c>
      <c r="O755" s="15" t="str">
        <f>IF(I755="","",IF(L755="SI",I755*(1+'INPUTS Y LISTAS'!$B$15),'Modelo Estadistico'!I755))</f>
        <v/>
      </c>
      <c r="P755" s="15" t="str">
        <f>IF(J755="","",IF(L755="SI",J755*(1+'INPUTS Y LISTAS'!$B$15),'Modelo Estadistico'!J755))</f>
        <v/>
      </c>
      <c r="Q755" s="72"/>
      <c r="R755" s="29" t="str">
        <f t="shared" si="370"/>
        <v/>
      </c>
      <c r="S755" s="15" t="str">
        <f t="shared" si="371"/>
        <v/>
      </c>
      <c r="T755" s="15" t="str">
        <f t="shared" si="364"/>
        <v/>
      </c>
      <c r="U755" s="30" t="str">
        <f t="shared" si="365"/>
        <v/>
      </c>
      <c r="V755" s="28" t="str">
        <f t="shared" si="372"/>
        <v/>
      </c>
      <c r="W755" s="16" t="str">
        <f t="shared" si="373"/>
        <v/>
      </c>
      <c r="X755" s="16" t="str">
        <f t="shared" si="374"/>
        <v/>
      </c>
      <c r="Y755" s="16" t="str">
        <f t="shared" si="375"/>
        <v/>
      </c>
      <c r="Z755" s="28" t="str">
        <f t="shared" si="376"/>
        <v/>
      </c>
      <c r="AA755" s="16" t="str">
        <f t="shared" si="377"/>
        <v/>
      </c>
      <c r="AB755" s="16" t="str">
        <f t="shared" si="378"/>
        <v/>
      </c>
      <c r="AC755" s="16" t="str">
        <f>IF(Y755="Incluir Cotización",#REF!,"")</f>
        <v/>
      </c>
      <c r="AD755" s="66" t="str">
        <f t="shared" si="379"/>
        <v/>
      </c>
      <c r="AE755" s="42" t="str">
        <f t="shared" si="380"/>
        <v/>
      </c>
      <c r="AF755" s="42" t="str">
        <f t="shared" si="381"/>
        <v/>
      </c>
      <c r="AG755" s="42" t="str">
        <f t="shared" si="382"/>
        <v/>
      </c>
      <c r="AH755" s="42" t="str">
        <f t="shared" si="383"/>
        <v/>
      </c>
      <c r="AI755" s="42" t="str">
        <f t="shared" si="384"/>
        <v/>
      </c>
      <c r="AJ755" s="65">
        <f t="shared" si="385"/>
        <v>0</v>
      </c>
      <c r="AK755" s="74"/>
      <c r="AL755" s="41">
        <f t="shared" si="366"/>
        <v>0</v>
      </c>
      <c r="AM755" s="39">
        <f t="shared" si="367"/>
        <v>0</v>
      </c>
      <c r="AN755" s="40">
        <f t="shared" si="368"/>
        <v>0</v>
      </c>
      <c r="AO755" s="134">
        <f t="shared" si="369"/>
        <v>0</v>
      </c>
      <c r="AP755" s="17"/>
      <c r="AQ755" s="129"/>
      <c r="AR755" s="130">
        <f t="shared" si="386"/>
        <v>0</v>
      </c>
      <c r="AS755" s="134">
        <f t="shared" si="387"/>
        <v>0</v>
      </c>
      <c r="AT755" s="131">
        <f>+IF($I$7="SI",'INPUTS Y LISTAS'!$B$31,0)</f>
        <v>0</v>
      </c>
      <c r="AU755" s="132"/>
      <c r="AV755" s="130">
        <f t="shared" si="388"/>
        <v>0</v>
      </c>
      <c r="AW755" s="134">
        <f t="shared" si="389"/>
        <v>0</v>
      </c>
      <c r="AX755" s="131">
        <f>+IF($I$7="SI",'INPUTS Y LISTAS'!$B$32,0)</f>
        <v>0</v>
      </c>
      <c r="AY755" s="132"/>
      <c r="AZ755" s="130">
        <f t="shared" si="390"/>
        <v>0</v>
      </c>
      <c r="BA755" s="134">
        <f t="shared" si="391"/>
        <v>0</v>
      </c>
      <c r="BB755" s="131">
        <f>+IF($I$7="SI",'INPUTS Y LISTAS'!$B$33,0)</f>
        <v>0</v>
      </c>
      <c r="BC755" s="132"/>
      <c r="BD755" s="130">
        <f t="shared" si="392"/>
        <v>0</v>
      </c>
      <c r="BE755" s="134">
        <f t="shared" si="393"/>
        <v>0</v>
      </c>
      <c r="BF755" s="136">
        <f t="shared" si="394"/>
        <v>0</v>
      </c>
    </row>
    <row r="756" spans="3:58" ht="15.75" outlineLevel="2" x14ac:dyDescent="0.2">
      <c r="C756" s="14">
        <f t="shared" si="395"/>
        <v>742</v>
      </c>
      <c r="D756" s="73"/>
      <c r="E756" s="69"/>
      <c r="F756" s="70"/>
      <c r="G756" s="71"/>
      <c r="H756" s="71"/>
      <c r="I756" s="71"/>
      <c r="J756" s="71"/>
      <c r="K756" s="72"/>
      <c r="L756" s="86"/>
      <c r="M756" s="15" t="str">
        <f>IF(G756="","",IF(L756="SI",G756*(1+'INPUTS Y LISTAS'!$B$15),'Modelo Estadistico'!G756))</f>
        <v/>
      </c>
      <c r="N756" s="15" t="str">
        <f>IF(H756="","",IF(L756="SI",H756*(1+'INPUTS Y LISTAS'!$B$15),'Modelo Estadistico'!H756))</f>
        <v/>
      </c>
      <c r="O756" s="15" t="str">
        <f>IF(I756="","",IF(L756="SI",I756*(1+'INPUTS Y LISTAS'!$B$15),'Modelo Estadistico'!I756))</f>
        <v/>
      </c>
      <c r="P756" s="15" t="str">
        <f>IF(J756="","",IF(L756="SI",J756*(1+'INPUTS Y LISTAS'!$B$15),'Modelo Estadistico'!J756))</f>
        <v/>
      </c>
      <c r="Q756" s="72"/>
      <c r="R756" s="29" t="str">
        <f t="shared" si="370"/>
        <v/>
      </c>
      <c r="S756" s="15" t="str">
        <f t="shared" si="371"/>
        <v/>
      </c>
      <c r="T756" s="15" t="str">
        <f t="shared" si="364"/>
        <v/>
      </c>
      <c r="U756" s="30" t="str">
        <f t="shared" si="365"/>
        <v/>
      </c>
      <c r="V756" s="28" t="str">
        <f t="shared" si="372"/>
        <v/>
      </c>
      <c r="W756" s="16" t="str">
        <f t="shared" si="373"/>
        <v/>
      </c>
      <c r="X756" s="16" t="str">
        <f t="shared" si="374"/>
        <v/>
      </c>
      <c r="Y756" s="16" t="str">
        <f t="shared" si="375"/>
        <v/>
      </c>
      <c r="Z756" s="28" t="str">
        <f t="shared" si="376"/>
        <v/>
      </c>
      <c r="AA756" s="16" t="str">
        <f t="shared" si="377"/>
        <v/>
      </c>
      <c r="AB756" s="16" t="str">
        <f t="shared" si="378"/>
        <v/>
      </c>
      <c r="AC756" s="16" t="str">
        <f>IF(Y756="Incluir Cotización",#REF!,"")</f>
        <v/>
      </c>
      <c r="AD756" s="66" t="str">
        <f t="shared" si="379"/>
        <v/>
      </c>
      <c r="AE756" s="42" t="str">
        <f t="shared" si="380"/>
        <v/>
      </c>
      <c r="AF756" s="42" t="str">
        <f t="shared" si="381"/>
        <v/>
      </c>
      <c r="AG756" s="42" t="str">
        <f t="shared" si="382"/>
        <v/>
      </c>
      <c r="AH756" s="42" t="str">
        <f t="shared" si="383"/>
        <v/>
      </c>
      <c r="AI756" s="42" t="str">
        <f t="shared" si="384"/>
        <v/>
      </c>
      <c r="AJ756" s="65">
        <f t="shared" si="385"/>
        <v>0</v>
      </c>
      <c r="AK756" s="74"/>
      <c r="AL756" s="41">
        <f t="shared" si="366"/>
        <v>0</v>
      </c>
      <c r="AM756" s="39">
        <f t="shared" si="367"/>
        <v>0</v>
      </c>
      <c r="AN756" s="40">
        <f t="shared" si="368"/>
        <v>0</v>
      </c>
      <c r="AO756" s="134">
        <f t="shared" si="369"/>
        <v>0</v>
      </c>
      <c r="AP756" s="17"/>
      <c r="AQ756" s="129"/>
      <c r="AR756" s="130">
        <f t="shared" si="386"/>
        <v>0</v>
      </c>
      <c r="AS756" s="134">
        <f t="shared" si="387"/>
        <v>0</v>
      </c>
      <c r="AT756" s="131">
        <f>+IF($I$7="SI",'INPUTS Y LISTAS'!$B$31,0)</f>
        <v>0</v>
      </c>
      <c r="AU756" s="132"/>
      <c r="AV756" s="130">
        <f t="shared" si="388"/>
        <v>0</v>
      </c>
      <c r="AW756" s="134">
        <f t="shared" si="389"/>
        <v>0</v>
      </c>
      <c r="AX756" s="131">
        <f>+IF($I$7="SI",'INPUTS Y LISTAS'!$B$32,0)</f>
        <v>0</v>
      </c>
      <c r="AY756" s="132"/>
      <c r="AZ756" s="130">
        <f t="shared" si="390"/>
        <v>0</v>
      </c>
      <c r="BA756" s="134">
        <f t="shared" si="391"/>
        <v>0</v>
      </c>
      <c r="BB756" s="131">
        <f>+IF($I$7="SI",'INPUTS Y LISTAS'!$B$33,0)</f>
        <v>0</v>
      </c>
      <c r="BC756" s="132"/>
      <c r="BD756" s="130">
        <f t="shared" si="392"/>
        <v>0</v>
      </c>
      <c r="BE756" s="134">
        <f t="shared" si="393"/>
        <v>0</v>
      </c>
      <c r="BF756" s="136">
        <f t="shared" si="394"/>
        <v>0</v>
      </c>
    </row>
    <row r="757" spans="3:58" ht="15.75" outlineLevel="2" x14ac:dyDescent="0.2">
      <c r="C757" s="14">
        <f t="shared" si="395"/>
        <v>743</v>
      </c>
      <c r="D757" s="73"/>
      <c r="E757" s="69"/>
      <c r="F757" s="70"/>
      <c r="G757" s="71"/>
      <c r="H757" s="71"/>
      <c r="I757" s="71"/>
      <c r="J757" s="71"/>
      <c r="K757" s="72"/>
      <c r="L757" s="86"/>
      <c r="M757" s="15" t="str">
        <f>IF(G757="","",IF(L757="SI",G757*(1+'INPUTS Y LISTAS'!$B$15),'Modelo Estadistico'!G757))</f>
        <v/>
      </c>
      <c r="N757" s="15" t="str">
        <f>IF(H757="","",IF(L757="SI",H757*(1+'INPUTS Y LISTAS'!$B$15),'Modelo Estadistico'!H757))</f>
        <v/>
      </c>
      <c r="O757" s="15" t="str">
        <f>IF(I757="","",IF(L757="SI",I757*(1+'INPUTS Y LISTAS'!$B$15),'Modelo Estadistico'!I757))</f>
        <v/>
      </c>
      <c r="P757" s="15" t="str">
        <f>IF(J757="","",IF(L757="SI",J757*(1+'INPUTS Y LISTAS'!$B$15),'Modelo Estadistico'!J757))</f>
        <v/>
      </c>
      <c r="Q757" s="72"/>
      <c r="R757" s="29" t="str">
        <f t="shared" si="370"/>
        <v/>
      </c>
      <c r="S757" s="15" t="str">
        <f t="shared" si="371"/>
        <v/>
      </c>
      <c r="T757" s="15" t="str">
        <f t="shared" si="364"/>
        <v/>
      </c>
      <c r="U757" s="30" t="str">
        <f t="shared" si="365"/>
        <v/>
      </c>
      <c r="V757" s="28" t="str">
        <f t="shared" si="372"/>
        <v/>
      </c>
      <c r="W757" s="16" t="str">
        <f t="shared" si="373"/>
        <v/>
      </c>
      <c r="X757" s="16" t="str">
        <f t="shared" si="374"/>
        <v/>
      </c>
      <c r="Y757" s="16" t="str">
        <f t="shared" si="375"/>
        <v/>
      </c>
      <c r="Z757" s="28" t="str">
        <f t="shared" si="376"/>
        <v/>
      </c>
      <c r="AA757" s="16" t="str">
        <f t="shared" si="377"/>
        <v/>
      </c>
      <c r="AB757" s="16" t="str">
        <f t="shared" si="378"/>
        <v/>
      </c>
      <c r="AC757" s="16" t="str">
        <f>IF(Y757="Incluir Cotización",#REF!,"")</f>
        <v/>
      </c>
      <c r="AD757" s="66" t="str">
        <f t="shared" si="379"/>
        <v/>
      </c>
      <c r="AE757" s="42" t="str">
        <f t="shared" si="380"/>
        <v/>
      </c>
      <c r="AF757" s="42" t="str">
        <f t="shared" si="381"/>
        <v/>
      </c>
      <c r="AG757" s="42" t="str">
        <f t="shared" si="382"/>
        <v/>
      </c>
      <c r="AH757" s="42" t="str">
        <f t="shared" si="383"/>
        <v/>
      </c>
      <c r="AI757" s="42" t="str">
        <f t="shared" si="384"/>
        <v/>
      </c>
      <c r="AJ757" s="65">
        <f t="shared" si="385"/>
        <v>0</v>
      </c>
      <c r="AK757" s="74"/>
      <c r="AL757" s="41">
        <f t="shared" si="366"/>
        <v>0</v>
      </c>
      <c r="AM757" s="39">
        <f t="shared" si="367"/>
        <v>0</v>
      </c>
      <c r="AN757" s="40">
        <f t="shared" si="368"/>
        <v>0</v>
      </c>
      <c r="AO757" s="134">
        <f t="shared" si="369"/>
        <v>0</v>
      </c>
      <c r="AP757" s="17"/>
      <c r="AQ757" s="129"/>
      <c r="AR757" s="130">
        <f t="shared" si="386"/>
        <v>0</v>
      </c>
      <c r="AS757" s="134">
        <f t="shared" si="387"/>
        <v>0</v>
      </c>
      <c r="AT757" s="131">
        <f>+IF($I$7="SI",'INPUTS Y LISTAS'!$B$31,0)</f>
        <v>0</v>
      </c>
      <c r="AU757" s="132"/>
      <c r="AV757" s="130">
        <f t="shared" si="388"/>
        <v>0</v>
      </c>
      <c r="AW757" s="134">
        <f t="shared" si="389"/>
        <v>0</v>
      </c>
      <c r="AX757" s="131">
        <f>+IF($I$7="SI",'INPUTS Y LISTAS'!$B$32,0)</f>
        <v>0</v>
      </c>
      <c r="AY757" s="132"/>
      <c r="AZ757" s="130">
        <f t="shared" si="390"/>
        <v>0</v>
      </c>
      <c r="BA757" s="134">
        <f t="shared" si="391"/>
        <v>0</v>
      </c>
      <c r="BB757" s="131">
        <f>+IF($I$7="SI",'INPUTS Y LISTAS'!$B$33,0)</f>
        <v>0</v>
      </c>
      <c r="BC757" s="132"/>
      <c r="BD757" s="130">
        <f t="shared" si="392"/>
        <v>0</v>
      </c>
      <c r="BE757" s="134">
        <f t="shared" si="393"/>
        <v>0</v>
      </c>
      <c r="BF757" s="136">
        <f t="shared" si="394"/>
        <v>0</v>
      </c>
    </row>
    <row r="758" spans="3:58" ht="15.75" outlineLevel="2" x14ac:dyDescent="0.2">
      <c r="C758" s="14">
        <f t="shared" si="395"/>
        <v>744</v>
      </c>
      <c r="D758" s="73"/>
      <c r="E758" s="69"/>
      <c r="F758" s="70"/>
      <c r="G758" s="71"/>
      <c r="H758" s="71"/>
      <c r="I758" s="71"/>
      <c r="J758" s="71"/>
      <c r="K758" s="72"/>
      <c r="L758" s="86"/>
      <c r="M758" s="15" t="str">
        <f>IF(G758="","",IF(L758="SI",G758*(1+'INPUTS Y LISTAS'!$B$15),'Modelo Estadistico'!G758))</f>
        <v/>
      </c>
      <c r="N758" s="15" t="str">
        <f>IF(H758="","",IF(L758="SI",H758*(1+'INPUTS Y LISTAS'!$B$15),'Modelo Estadistico'!H758))</f>
        <v/>
      </c>
      <c r="O758" s="15" t="str">
        <f>IF(I758="","",IF(L758="SI",I758*(1+'INPUTS Y LISTAS'!$B$15),'Modelo Estadistico'!I758))</f>
        <v/>
      </c>
      <c r="P758" s="15" t="str">
        <f>IF(J758="","",IF(L758="SI",J758*(1+'INPUTS Y LISTAS'!$B$15),'Modelo Estadistico'!J758))</f>
        <v/>
      </c>
      <c r="Q758" s="72"/>
      <c r="R758" s="29" t="str">
        <f t="shared" si="370"/>
        <v/>
      </c>
      <c r="S758" s="15" t="str">
        <f t="shared" si="371"/>
        <v/>
      </c>
      <c r="T758" s="15" t="str">
        <f t="shared" si="364"/>
        <v/>
      </c>
      <c r="U758" s="30" t="str">
        <f t="shared" si="365"/>
        <v/>
      </c>
      <c r="V758" s="28" t="str">
        <f t="shared" si="372"/>
        <v/>
      </c>
      <c r="W758" s="16" t="str">
        <f t="shared" si="373"/>
        <v/>
      </c>
      <c r="X758" s="16" t="str">
        <f t="shared" si="374"/>
        <v/>
      </c>
      <c r="Y758" s="16" t="str">
        <f t="shared" si="375"/>
        <v/>
      </c>
      <c r="Z758" s="28" t="str">
        <f t="shared" si="376"/>
        <v/>
      </c>
      <c r="AA758" s="16" t="str">
        <f t="shared" si="377"/>
        <v/>
      </c>
      <c r="AB758" s="16" t="str">
        <f t="shared" si="378"/>
        <v/>
      </c>
      <c r="AC758" s="16" t="str">
        <f>IF(Y758="Incluir Cotización",#REF!,"")</f>
        <v/>
      </c>
      <c r="AD758" s="66" t="str">
        <f t="shared" si="379"/>
        <v/>
      </c>
      <c r="AE758" s="42" t="str">
        <f t="shared" si="380"/>
        <v/>
      </c>
      <c r="AF758" s="42" t="str">
        <f t="shared" si="381"/>
        <v/>
      </c>
      <c r="AG758" s="42" t="str">
        <f t="shared" si="382"/>
        <v/>
      </c>
      <c r="AH758" s="42" t="str">
        <f t="shared" si="383"/>
        <v/>
      </c>
      <c r="AI758" s="42" t="str">
        <f t="shared" si="384"/>
        <v/>
      </c>
      <c r="AJ758" s="65">
        <f t="shared" si="385"/>
        <v>0</v>
      </c>
      <c r="AK758" s="74"/>
      <c r="AL758" s="41">
        <f t="shared" si="366"/>
        <v>0</v>
      </c>
      <c r="AM758" s="39">
        <f t="shared" si="367"/>
        <v>0</v>
      </c>
      <c r="AN758" s="40">
        <f t="shared" si="368"/>
        <v>0</v>
      </c>
      <c r="AO758" s="134">
        <f t="shared" si="369"/>
        <v>0</v>
      </c>
      <c r="AP758" s="17"/>
      <c r="AQ758" s="129"/>
      <c r="AR758" s="130">
        <f t="shared" si="386"/>
        <v>0</v>
      </c>
      <c r="AS758" s="134">
        <f t="shared" si="387"/>
        <v>0</v>
      </c>
      <c r="AT758" s="131">
        <f>+IF($I$7="SI",'INPUTS Y LISTAS'!$B$31,0)</f>
        <v>0</v>
      </c>
      <c r="AU758" s="132"/>
      <c r="AV758" s="130">
        <f t="shared" si="388"/>
        <v>0</v>
      </c>
      <c r="AW758" s="134">
        <f t="shared" si="389"/>
        <v>0</v>
      </c>
      <c r="AX758" s="131">
        <f>+IF($I$7="SI",'INPUTS Y LISTAS'!$B$32,0)</f>
        <v>0</v>
      </c>
      <c r="AY758" s="132"/>
      <c r="AZ758" s="130">
        <f t="shared" si="390"/>
        <v>0</v>
      </c>
      <c r="BA758" s="134">
        <f t="shared" si="391"/>
        <v>0</v>
      </c>
      <c r="BB758" s="131">
        <f>+IF($I$7="SI",'INPUTS Y LISTAS'!$B$33,0)</f>
        <v>0</v>
      </c>
      <c r="BC758" s="132"/>
      <c r="BD758" s="130">
        <f t="shared" si="392"/>
        <v>0</v>
      </c>
      <c r="BE758" s="134">
        <f t="shared" si="393"/>
        <v>0</v>
      </c>
      <c r="BF758" s="136">
        <f t="shared" si="394"/>
        <v>0</v>
      </c>
    </row>
    <row r="759" spans="3:58" ht="15.75" outlineLevel="2" x14ac:dyDescent="0.2">
      <c r="C759" s="14">
        <f t="shared" si="395"/>
        <v>745</v>
      </c>
      <c r="D759" s="73"/>
      <c r="E759" s="69"/>
      <c r="F759" s="70"/>
      <c r="G759" s="71"/>
      <c r="H759" s="71"/>
      <c r="I759" s="71"/>
      <c r="J759" s="71"/>
      <c r="K759" s="72"/>
      <c r="L759" s="86"/>
      <c r="M759" s="15" t="str">
        <f>IF(G759="","",IF(L759="SI",G759*(1+'INPUTS Y LISTAS'!$B$15),'Modelo Estadistico'!G759))</f>
        <v/>
      </c>
      <c r="N759" s="15" t="str">
        <f>IF(H759="","",IF(L759="SI",H759*(1+'INPUTS Y LISTAS'!$B$15),'Modelo Estadistico'!H759))</f>
        <v/>
      </c>
      <c r="O759" s="15" t="str">
        <f>IF(I759="","",IF(L759="SI",I759*(1+'INPUTS Y LISTAS'!$B$15),'Modelo Estadistico'!I759))</f>
        <v/>
      </c>
      <c r="P759" s="15" t="str">
        <f>IF(J759="","",IF(L759="SI",J759*(1+'INPUTS Y LISTAS'!$B$15),'Modelo Estadistico'!J759))</f>
        <v/>
      </c>
      <c r="Q759" s="72"/>
      <c r="R759" s="29" t="str">
        <f t="shared" si="370"/>
        <v/>
      </c>
      <c r="S759" s="15" t="str">
        <f t="shared" si="371"/>
        <v/>
      </c>
      <c r="T759" s="15" t="str">
        <f t="shared" si="364"/>
        <v/>
      </c>
      <c r="U759" s="30" t="str">
        <f t="shared" si="365"/>
        <v/>
      </c>
      <c r="V759" s="28" t="str">
        <f t="shared" si="372"/>
        <v/>
      </c>
      <c r="W759" s="16" t="str">
        <f t="shared" si="373"/>
        <v/>
      </c>
      <c r="X759" s="16" t="str">
        <f t="shared" si="374"/>
        <v/>
      </c>
      <c r="Y759" s="16" t="str">
        <f t="shared" si="375"/>
        <v/>
      </c>
      <c r="Z759" s="28" t="str">
        <f t="shared" si="376"/>
        <v/>
      </c>
      <c r="AA759" s="16" t="str">
        <f t="shared" si="377"/>
        <v/>
      </c>
      <c r="AB759" s="16" t="str">
        <f t="shared" si="378"/>
        <v/>
      </c>
      <c r="AC759" s="16" t="str">
        <f>IF(Y759="Incluir Cotización",#REF!,"")</f>
        <v/>
      </c>
      <c r="AD759" s="66" t="str">
        <f t="shared" si="379"/>
        <v/>
      </c>
      <c r="AE759" s="42" t="str">
        <f t="shared" si="380"/>
        <v/>
      </c>
      <c r="AF759" s="42" t="str">
        <f t="shared" si="381"/>
        <v/>
      </c>
      <c r="AG759" s="42" t="str">
        <f t="shared" si="382"/>
        <v/>
      </c>
      <c r="AH759" s="42" t="str">
        <f t="shared" si="383"/>
        <v/>
      </c>
      <c r="AI759" s="42" t="str">
        <f t="shared" si="384"/>
        <v/>
      </c>
      <c r="AJ759" s="65">
        <f t="shared" si="385"/>
        <v>0</v>
      </c>
      <c r="AK759" s="74"/>
      <c r="AL759" s="41">
        <f t="shared" si="366"/>
        <v>0</v>
      </c>
      <c r="AM759" s="39">
        <f t="shared" si="367"/>
        <v>0</v>
      </c>
      <c r="AN759" s="40">
        <f t="shared" si="368"/>
        <v>0</v>
      </c>
      <c r="AO759" s="134">
        <f t="shared" si="369"/>
        <v>0</v>
      </c>
      <c r="AP759" s="17"/>
      <c r="AQ759" s="129"/>
      <c r="AR759" s="130">
        <f t="shared" si="386"/>
        <v>0</v>
      </c>
      <c r="AS759" s="134">
        <f t="shared" si="387"/>
        <v>0</v>
      </c>
      <c r="AT759" s="131">
        <f>+IF($I$7="SI",'INPUTS Y LISTAS'!$B$31,0)</f>
        <v>0</v>
      </c>
      <c r="AU759" s="132"/>
      <c r="AV759" s="130">
        <f t="shared" si="388"/>
        <v>0</v>
      </c>
      <c r="AW759" s="134">
        <f t="shared" si="389"/>
        <v>0</v>
      </c>
      <c r="AX759" s="131">
        <f>+IF($I$7="SI",'INPUTS Y LISTAS'!$B$32,0)</f>
        <v>0</v>
      </c>
      <c r="AY759" s="132"/>
      <c r="AZ759" s="130">
        <f t="shared" si="390"/>
        <v>0</v>
      </c>
      <c r="BA759" s="134">
        <f t="shared" si="391"/>
        <v>0</v>
      </c>
      <c r="BB759" s="131">
        <f>+IF($I$7="SI",'INPUTS Y LISTAS'!$B$33,0)</f>
        <v>0</v>
      </c>
      <c r="BC759" s="132"/>
      <c r="BD759" s="130">
        <f t="shared" si="392"/>
        <v>0</v>
      </c>
      <c r="BE759" s="134">
        <f t="shared" si="393"/>
        <v>0</v>
      </c>
      <c r="BF759" s="136">
        <f t="shared" si="394"/>
        <v>0</v>
      </c>
    </row>
    <row r="760" spans="3:58" ht="15.75" outlineLevel="2" x14ac:dyDescent="0.2">
      <c r="C760" s="14">
        <f t="shared" si="395"/>
        <v>746</v>
      </c>
      <c r="D760" s="73"/>
      <c r="E760" s="69"/>
      <c r="F760" s="70"/>
      <c r="G760" s="71"/>
      <c r="H760" s="71"/>
      <c r="I760" s="71"/>
      <c r="J760" s="71"/>
      <c r="K760" s="72"/>
      <c r="L760" s="86"/>
      <c r="M760" s="15" t="str">
        <f>IF(G760="","",IF(L760="SI",G760*(1+'INPUTS Y LISTAS'!$B$15),'Modelo Estadistico'!G760))</f>
        <v/>
      </c>
      <c r="N760" s="15" t="str">
        <f>IF(H760="","",IF(L760="SI",H760*(1+'INPUTS Y LISTAS'!$B$15),'Modelo Estadistico'!H760))</f>
        <v/>
      </c>
      <c r="O760" s="15" t="str">
        <f>IF(I760="","",IF(L760="SI",I760*(1+'INPUTS Y LISTAS'!$B$15),'Modelo Estadistico'!I760))</f>
        <v/>
      </c>
      <c r="P760" s="15" t="str">
        <f>IF(J760="","",IF(L760="SI",J760*(1+'INPUTS Y LISTAS'!$B$15),'Modelo Estadistico'!J760))</f>
        <v/>
      </c>
      <c r="Q760" s="72"/>
      <c r="R760" s="29" t="str">
        <f t="shared" si="370"/>
        <v/>
      </c>
      <c r="S760" s="15" t="str">
        <f t="shared" si="371"/>
        <v/>
      </c>
      <c r="T760" s="15" t="str">
        <f t="shared" si="364"/>
        <v/>
      </c>
      <c r="U760" s="30" t="str">
        <f t="shared" si="365"/>
        <v/>
      </c>
      <c r="V760" s="28" t="str">
        <f t="shared" si="372"/>
        <v/>
      </c>
      <c r="W760" s="16" t="str">
        <f t="shared" si="373"/>
        <v/>
      </c>
      <c r="X760" s="16" t="str">
        <f t="shared" si="374"/>
        <v/>
      </c>
      <c r="Y760" s="16" t="str">
        <f t="shared" si="375"/>
        <v/>
      </c>
      <c r="Z760" s="28" t="str">
        <f t="shared" si="376"/>
        <v/>
      </c>
      <c r="AA760" s="16" t="str">
        <f t="shared" si="377"/>
        <v/>
      </c>
      <c r="AB760" s="16" t="str">
        <f t="shared" si="378"/>
        <v/>
      </c>
      <c r="AC760" s="16" t="str">
        <f>IF(Y760="Incluir Cotización",#REF!,"")</f>
        <v/>
      </c>
      <c r="AD760" s="66" t="str">
        <f t="shared" si="379"/>
        <v/>
      </c>
      <c r="AE760" s="42" t="str">
        <f t="shared" si="380"/>
        <v/>
      </c>
      <c r="AF760" s="42" t="str">
        <f t="shared" si="381"/>
        <v/>
      </c>
      <c r="AG760" s="42" t="str">
        <f t="shared" si="382"/>
        <v/>
      </c>
      <c r="AH760" s="42" t="str">
        <f t="shared" si="383"/>
        <v/>
      </c>
      <c r="AI760" s="42" t="str">
        <f t="shared" si="384"/>
        <v/>
      </c>
      <c r="AJ760" s="65">
        <f t="shared" si="385"/>
        <v>0</v>
      </c>
      <c r="AK760" s="74"/>
      <c r="AL760" s="41">
        <f t="shared" si="366"/>
        <v>0</v>
      </c>
      <c r="AM760" s="39">
        <f t="shared" si="367"/>
        <v>0</v>
      </c>
      <c r="AN760" s="40">
        <f t="shared" si="368"/>
        <v>0</v>
      </c>
      <c r="AO760" s="134">
        <f t="shared" si="369"/>
        <v>0</v>
      </c>
      <c r="AP760" s="17"/>
      <c r="AQ760" s="129"/>
      <c r="AR760" s="130">
        <f t="shared" si="386"/>
        <v>0</v>
      </c>
      <c r="AS760" s="134">
        <f t="shared" si="387"/>
        <v>0</v>
      </c>
      <c r="AT760" s="131">
        <f>+IF($I$7="SI",'INPUTS Y LISTAS'!$B$31,0)</f>
        <v>0</v>
      </c>
      <c r="AU760" s="132"/>
      <c r="AV760" s="130">
        <f t="shared" si="388"/>
        <v>0</v>
      </c>
      <c r="AW760" s="134">
        <f t="shared" si="389"/>
        <v>0</v>
      </c>
      <c r="AX760" s="131">
        <f>+IF($I$7="SI",'INPUTS Y LISTAS'!$B$32,0)</f>
        <v>0</v>
      </c>
      <c r="AY760" s="132"/>
      <c r="AZ760" s="130">
        <f t="shared" si="390"/>
        <v>0</v>
      </c>
      <c r="BA760" s="134">
        <f t="shared" si="391"/>
        <v>0</v>
      </c>
      <c r="BB760" s="131">
        <f>+IF($I$7="SI",'INPUTS Y LISTAS'!$B$33,0)</f>
        <v>0</v>
      </c>
      <c r="BC760" s="132"/>
      <c r="BD760" s="130">
        <f t="shared" si="392"/>
        <v>0</v>
      </c>
      <c r="BE760" s="134">
        <f t="shared" si="393"/>
        <v>0</v>
      </c>
      <c r="BF760" s="136">
        <f t="shared" si="394"/>
        <v>0</v>
      </c>
    </row>
    <row r="761" spans="3:58" ht="15.75" outlineLevel="2" x14ac:dyDescent="0.2">
      <c r="C761" s="14">
        <f t="shared" si="395"/>
        <v>747</v>
      </c>
      <c r="D761" s="73"/>
      <c r="E761" s="69"/>
      <c r="F761" s="70"/>
      <c r="G761" s="71"/>
      <c r="H761" s="71"/>
      <c r="I761" s="71"/>
      <c r="J761" s="71"/>
      <c r="K761" s="72"/>
      <c r="L761" s="86"/>
      <c r="M761" s="15" t="str">
        <f>IF(G761="","",IF(L761="SI",G761*(1+'INPUTS Y LISTAS'!$B$15),'Modelo Estadistico'!G761))</f>
        <v/>
      </c>
      <c r="N761" s="15" t="str">
        <f>IF(H761="","",IF(L761="SI",H761*(1+'INPUTS Y LISTAS'!$B$15),'Modelo Estadistico'!H761))</f>
        <v/>
      </c>
      <c r="O761" s="15" t="str">
        <f>IF(I761="","",IF(L761="SI",I761*(1+'INPUTS Y LISTAS'!$B$15),'Modelo Estadistico'!I761))</f>
        <v/>
      </c>
      <c r="P761" s="15" t="str">
        <f>IF(J761="","",IF(L761="SI",J761*(1+'INPUTS Y LISTAS'!$B$15),'Modelo Estadistico'!J761))</f>
        <v/>
      </c>
      <c r="Q761" s="72"/>
      <c r="R761" s="29" t="str">
        <f t="shared" si="370"/>
        <v/>
      </c>
      <c r="S761" s="15" t="str">
        <f t="shared" si="371"/>
        <v/>
      </c>
      <c r="T761" s="15" t="str">
        <f t="shared" si="364"/>
        <v/>
      </c>
      <c r="U761" s="30" t="str">
        <f t="shared" si="365"/>
        <v/>
      </c>
      <c r="V761" s="28" t="str">
        <f t="shared" si="372"/>
        <v/>
      </c>
      <c r="W761" s="16" t="str">
        <f t="shared" si="373"/>
        <v/>
      </c>
      <c r="X761" s="16" t="str">
        <f t="shared" si="374"/>
        <v/>
      </c>
      <c r="Y761" s="16" t="str">
        <f t="shared" si="375"/>
        <v/>
      </c>
      <c r="Z761" s="28" t="str">
        <f t="shared" si="376"/>
        <v/>
      </c>
      <c r="AA761" s="16" t="str">
        <f t="shared" si="377"/>
        <v/>
      </c>
      <c r="AB761" s="16" t="str">
        <f t="shared" si="378"/>
        <v/>
      </c>
      <c r="AC761" s="16" t="str">
        <f>IF(Y761="Incluir Cotización",#REF!,"")</f>
        <v/>
      </c>
      <c r="AD761" s="66" t="str">
        <f t="shared" si="379"/>
        <v/>
      </c>
      <c r="AE761" s="42" t="str">
        <f t="shared" si="380"/>
        <v/>
      </c>
      <c r="AF761" s="42" t="str">
        <f t="shared" si="381"/>
        <v/>
      </c>
      <c r="AG761" s="42" t="str">
        <f t="shared" si="382"/>
        <v/>
      </c>
      <c r="AH761" s="42" t="str">
        <f t="shared" si="383"/>
        <v/>
      </c>
      <c r="AI761" s="42" t="str">
        <f t="shared" si="384"/>
        <v/>
      </c>
      <c r="AJ761" s="65">
        <f t="shared" si="385"/>
        <v>0</v>
      </c>
      <c r="AK761" s="74"/>
      <c r="AL761" s="41">
        <f t="shared" si="366"/>
        <v>0</v>
      </c>
      <c r="AM761" s="39">
        <f t="shared" si="367"/>
        <v>0</v>
      </c>
      <c r="AN761" s="40">
        <f t="shared" si="368"/>
        <v>0</v>
      </c>
      <c r="AO761" s="134">
        <f t="shared" si="369"/>
        <v>0</v>
      </c>
      <c r="AP761" s="17"/>
      <c r="AQ761" s="129"/>
      <c r="AR761" s="130">
        <f t="shared" si="386"/>
        <v>0</v>
      </c>
      <c r="AS761" s="134">
        <f t="shared" si="387"/>
        <v>0</v>
      </c>
      <c r="AT761" s="131">
        <f>+IF($I$7="SI",'INPUTS Y LISTAS'!$B$31,0)</f>
        <v>0</v>
      </c>
      <c r="AU761" s="132"/>
      <c r="AV761" s="130">
        <f t="shared" si="388"/>
        <v>0</v>
      </c>
      <c r="AW761" s="134">
        <f t="shared" si="389"/>
        <v>0</v>
      </c>
      <c r="AX761" s="131">
        <f>+IF($I$7="SI",'INPUTS Y LISTAS'!$B$32,0)</f>
        <v>0</v>
      </c>
      <c r="AY761" s="132"/>
      <c r="AZ761" s="130">
        <f t="shared" si="390"/>
        <v>0</v>
      </c>
      <c r="BA761" s="134">
        <f t="shared" si="391"/>
        <v>0</v>
      </c>
      <c r="BB761" s="131">
        <f>+IF($I$7="SI",'INPUTS Y LISTAS'!$B$33,0)</f>
        <v>0</v>
      </c>
      <c r="BC761" s="132"/>
      <c r="BD761" s="130">
        <f t="shared" si="392"/>
        <v>0</v>
      </c>
      <c r="BE761" s="134">
        <f t="shared" si="393"/>
        <v>0</v>
      </c>
      <c r="BF761" s="136">
        <f t="shared" si="394"/>
        <v>0</v>
      </c>
    </row>
    <row r="762" spans="3:58" ht="15.75" outlineLevel="2" x14ac:dyDescent="0.2">
      <c r="C762" s="14">
        <f t="shared" si="395"/>
        <v>748</v>
      </c>
      <c r="D762" s="73"/>
      <c r="E762" s="69"/>
      <c r="F762" s="70"/>
      <c r="G762" s="71"/>
      <c r="H762" s="71"/>
      <c r="I762" s="71"/>
      <c r="J762" s="71"/>
      <c r="K762" s="72"/>
      <c r="L762" s="86"/>
      <c r="M762" s="15" t="str">
        <f>IF(G762="","",IF(L762="SI",G762*(1+'INPUTS Y LISTAS'!$B$15),'Modelo Estadistico'!G762))</f>
        <v/>
      </c>
      <c r="N762" s="15" t="str">
        <f>IF(H762="","",IF(L762="SI",H762*(1+'INPUTS Y LISTAS'!$B$15),'Modelo Estadistico'!H762))</f>
        <v/>
      </c>
      <c r="O762" s="15" t="str">
        <f>IF(I762="","",IF(L762="SI",I762*(1+'INPUTS Y LISTAS'!$B$15),'Modelo Estadistico'!I762))</f>
        <v/>
      </c>
      <c r="P762" s="15" t="str">
        <f>IF(J762="","",IF(L762="SI",J762*(1+'INPUTS Y LISTAS'!$B$15),'Modelo Estadistico'!J762))</f>
        <v/>
      </c>
      <c r="Q762" s="72"/>
      <c r="R762" s="29" t="str">
        <f t="shared" si="370"/>
        <v/>
      </c>
      <c r="S762" s="15" t="str">
        <f t="shared" si="371"/>
        <v/>
      </c>
      <c r="T762" s="15" t="str">
        <f t="shared" si="364"/>
        <v/>
      </c>
      <c r="U762" s="30" t="str">
        <f t="shared" si="365"/>
        <v/>
      </c>
      <c r="V762" s="28" t="str">
        <f t="shared" si="372"/>
        <v/>
      </c>
      <c r="W762" s="16" t="str">
        <f t="shared" si="373"/>
        <v/>
      </c>
      <c r="X762" s="16" t="str">
        <f t="shared" si="374"/>
        <v/>
      </c>
      <c r="Y762" s="16" t="str">
        <f t="shared" si="375"/>
        <v/>
      </c>
      <c r="Z762" s="28" t="str">
        <f t="shared" si="376"/>
        <v/>
      </c>
      <c r="AA762" s="16" t="str">
        <f t="shared" si="377"/>
        <v/>
      </c>
      <c r="AB762" s="16" t="str">
        <f t="shared" si="378"/>
        <v/>
      </c>
      <c r="AC762" s="16" t="str">
        <f>IF(Y762="Incluir Cotización",#REF!,"")</f>
        <v/>
      </c>
      <c r="AD762" s="66" t="str">
        <f t="shared" si="379"/>
        <v/>
      </c>
      <c r="AE762" s="42" t="str">
        <f t="shared" si="380"/>
        <v/>
      </c>
      <c r="AF762" s="42" t="str">
        <f t="shared" si="381"/>
        <v/>
      </c>
      <c r="AG762" s="42" t="str">
        <f t="shared" si="382"/>
        <v/>
      </c>
      <c r="AH762" s="42" t="str">
        <f t="shared" si="383"/>
        <v/>
      </c>
      <c r="AI762" s="42" t="str">
        <f t="shared" si="384"/>
        <v/>
      </c>
      <c r="AJ762" s="65">
        <f t="shared" si="385"/>
        <v>0</v>
      </c>
      <c r="AK762" s="74"/>
      <c r="AL762" s="41">
        <f t="shared" si="366"/>
        <v>0</v>
      </c>
      <c r="AM762" s="39">
        <f t="shared" si="367"/>
        <v>0</v>
      </c>
      <c r="AN762" s="40">
        <f t="shared" si="368"/>
        <v>0</v>
      </c>
      <c r="AO762" s="134">
        <f t="shared" si="369"/>
        <v>0</v>
      </c>
      <c r="AP762" s="17"/>
      <c r="AQ762" s="129"/>
      <c r="AR762" s="130">
        <f t="shared" si="386"/>
        <v>0</v>
      </c>
      <c r="AS762" s="134">
        <f t="shared" si="387"/>
        <v>0</v>
      </c>
      <c r="AT762" s="131">
        <f>+IF($I$7="SI",'INPUTS Y LISTAS'!$B$31,0)</f>
        <v>0</v>
      </c>
      <c r="AU762" s="132"/>
      <c r="AV762" s="130">
        <f t="shared" si="388"/>
        <v>0</v>
      </c>
      <c r="AW762" s="134">
        <f t="shared" si="389"/>
        <v>0</v>
      </c>
      <c r="AX762" s="131">
        <f>+IF($I$7="SI",'INPUTS Y LISTAS'!$B$32,0)</f>
        <v>0</v>
      </c>
      <c r="AY762" s="132"/>
      <c r="AZ762" s="130">
        <f t="shared" si="390"/>
        <v>0</v>
      </c>
      <c r="BA762" s="134">
        <f t="shared" si="391"/>
        <v>0</v>
      </c>
      <c r="BB762" s="131">
        <f>+IF($I$7="SI",'INPUTS Y LISTAS'!$B$33,0)</f>
        <v>0</v>
      </c>
      <c r="BC762" s="132"/>
      <c r="BD762" s="130">
        <f t="shared" si="392"/>
        <v>0</v>
      </c>
      <c r="BE762" s="134">
        <f t="shared" si="393"/>
        <v>0</v>
      </c>
      <c r="BF762" s="136">
        <f t="shared" si="394"/>
        <v>0</v>
      </c>
    </row>
    <row r="763" spans="3:58" ht="15.75" outlineLevel="2" x14ac:dyDescent="0.2">
      <c r="C763" s="14">
        <f t="shared" si="395"/>
        <v>749</v>
      </c>
      <c r="D763" s="73"/>
      <c r="E763" s="69"/>
      <c r="F763" s="70"/>
      <c r="G763" s="71"/>
      <c r="H763" s="71"/>
      <c r="I763" s="71"/>
      <c r="J763" s="71"/>
      <c r="K763" s="72"/>
      <c r="L763" s="86"/>
      <c r="M763" s="15" t="str">
        <f>IF(G763="","",IF(L763="SI",G763*(1+'INPUTS Y LISTAS'!$B$15),'Modelo Estadistico'!G763))</f>
        <v/>
      </c>
      <c r="N763" s="15" t="str">
        <f>IF(H763="","",IF(L763="SI",H763*(1+'INPUTS Y LISTAS'!$B$15),'Modelo Estadistico'!H763))</f>
        <v/>
      </c>
      <c r="O763" s="15" t="str">
        <f>IF(I763="","",IF(L763="SI",I763*(1+'INPUTS Y LISTAS'!$B$15),'Modelo Estadistico'!I763))</f>
        <v/>
      </c>
      <c r="P763" s="15" t="str">
        <f>IF(J763="","",IF(L763="SI",J763*(1+'INPUTS Y LISTAS'!$B$15),'Modelo Estadistico'!J763))</f>
        <v/>
      </c>
      <c r="Q763" s="72"/>
      <c r="R763" s="29" t="str">
        <f t="shared" si="370"/>
        <v/>
      </c>
      <c r="S763" s="15" t="str">
        <f t="shared" si="371"/>
        <v/>
      </c>
      <c r="T763" s="15" t="str">
        <f t="shared" si="364"/>
        <v/>
      </c>
      <c r="U763" s="30" t="str">
        <f t="shared" si="365"/>
        <v/>
      </c>
      <c r="V763" s="28" t="str">
        <f t="shared" si="372"/>
        <v/>
      </c>
      <c r="W763" s="16" t="str">
        <f t="shared" si="373"/>
        <v/>
      </c>
      <c r="X763" s="16" t="str">
        <f t="shared" si="374"/>
        <v/>
      </c>
      <c r="Y763" s="16" t="str">
        <f t="shared" si="375"/>
        <v/>
      </c>
      <c r="Z763" s="28" t="str">
        <f t="shared" si="376"/>
        <v/>
      </c>
      <c r="AA763" s="16" t="str">
        <f t="shared" si="377"/>
        <v/>
      </c>
      <c r="AB763" s="16" t="str">
        <f t="shared" si="378"/>
        <v/>
      </c>
      <c r="AC763" s="16" t="str">
        <f>IF(Y763="Incluir Cotización",#REF!,"")</f>
        <v/>
      </c>
      <c r="AD763" s="66" t="str">
        <f t="shared" si="379"/>
        <v/>
      </c>
      <c r="AE763" s="42" t="str">
        <f t="shared" si="380"/>
        <v/>
      </c>
      <c r="AF763" s="42" t="str">
        <f t="shared" si="381"/>
        <v/>
      </c>
      <c r="AG763" s="42" t="str">
        <f t="shared" si="382"/>
        <v/>
      </c>
      <c r="AH763" s="42" t="str">
        <f t="shared" si="383"/>
        <v/>
      </c>
      <c r="AI763" s="42" t="str">
        <f t="shared" si="384"/>
        <v/>
      </c>
      <c r="AJ763" s="65">
        <f t="shared" si="385"/>
        <v>0</v>
      </c>
      <c r="AK763" s="74"/>
      <c r="AL763" s="41">
        <f t="shared" si="366"/>
        <v>0</v>
      </c>
      <c r="AM763" s="39">
        <f t="shared" si="367"/>
        <v>0</v>
      </c>
      <c r="AN763" s="40">
        <f t="shared" si="368"/>
        <v>0</v>
      </c>
      <c r="AO763" s="134">
        <f t="shared" si="369"/>
        <v>0</v>
      </c>
      <c r="AP763" s="17"/>
      <c r="AQ763" s="129"/>
      <c r="AR763" s="130">
        <f t="shared" si="386"/>
        <v>0</v>
      </c>
      <c r="AS763" s="134">
        <f t="shared" si="387"/>
        <v>0</v>
      </c>
      <c r="AT763" s="131">
        <f>+IF($I$7="SI",'INPUTS Y LISTAS'!$B$31,0)</f>
        <v>0</v>
      </c>
      <c r="AU763" s="132"/>
      <c r="AV763" s="130">
        <f t="shared" si="388"/>
        <v>0</v>
      </c>
      <c r="AW763" s="134">
        <f t="shared" si="389"/>
        <v>0</v>
      </c>
      <c r="AX763" s="131">
        <f>+IF($I$7="SI",'INPUTS Y LISTAS'!$B$32,0)</f>
        <v>0</v>
      </c>
      <c r="AY763" s="132"/>
      <c r="AZ763" s="130">
        <f t="shared" si="390"/>
        <v>0</v>
      </c>
      <c r="BA763" s="134">
        <f t="shared" si="391"/>
        <v>0</v>
      </c>
      <c r="BB763" s="131">
        <f>+IF($I$7="SI",'INPUTS Y LISTAS'!$B$33,0)</f>
        <v>0</v>
      </c>
      <c r="BC763" s="132"/>
      <c r="BD763" s="130">
        <f t="shared" si="392"/>
        <v>0</v>
      </c>
      <c r="BE763" s="134">
        <f t="shared" si="393"/>
        <v>0</v>
      </c>
      <c r="BF763" s="136">
        <f t="shared" si="394"/>
        <v>0</v>
      </c>
    </row>
    <row r="764" spans="3:58" ht="15.75" outlineLevel="2" x14ac:dyDescent="0.2">
      <c r="C764" s="14">
        <f t="shared" si="395"/>
        <v>750</v>
      </c>
      <c r="D764" s="73"/>
      <c r="E764" s="69"/>
      <c r="F764" s="70"/>
      <c r="G764" s="71"/>
      <c r="H764" s="71"/>
      <c r="I764" s="71"/>
      <c r="J764" s="71"/>
      <c r="K764" s="72"/>
      <c r="L764" s="86"/>
      <c r="M764" s="15" t="str">
        <f>IF(G764="","",IF(L764="SI",G764*(1+'INPUTS Y LISTAS'!$B$15),'Modelo Estadistico'!G764))</f>
        <v/>
      </c>
      <c r="N764" s="15" t="str">
        <f>IF(H764="","",IF(L764="SI",H764*(1+'INPUTS Y LISTAS'!$B$15),'Modelo Estadistico'!H764))</f>
        <v/>
      </c>
      <c r="O764" s="15" t="str">
        <f>IF(I764="","",IF(L764="SI",I764*(1+'INPUTS Y LISTAS'!$B$15),'Modelo Estadistico'!I764))</f>
        <v/>
      </c>
      <c r="P764" s="15" t="str">
        <f>IF(J764="","",IF(L764="SI",J764*(1+'INPUTS Y LISTAS'!$B$15),'Modelo Estadistico'!J764))</f>
        <v/>
      </c>
      <c r="Q764" s="72"/>
      <c r="R764" s="29" t="str">
        <f t="shared" si="370"/>
        <v/>
      </c>
      <c r="S764" s="15" t="str">
        <f t="shared" si="371"/>
        <v/>
      </c>
      <c r="T764" s="15" t="str">
        <f t="shared" si="364"/>
        <v/>
      </c>
      <c r="U764" s="30" t="str">
        <f t="shared" si="365"/>
        <v/>
      </c>
      <c r="V764" s="28" t="str">
        <f t="shared" si="372"/>
        <v/>
      </c>
      <c r="W764" s="16" t="str">
        <f t="shared" si="373"/>
        <v/>
      </c>
      <c r="X764" s="16" t="str">
        <f t="shared" si="374"/>
        <v/>
      </c>
      <c r="Y764" s="16" t="str">
        <f t="shared" si="375"/>
        <v/>
      </c>
      <c r="Z764" s="28" t="str">
        <f t="shared" si="376"/>
        <v/>
      </c>
      <c r="AA764" s="16" t="str">
        <f t="shared" si="377"/>
        <v/>
      </c>
      <c r="AB764" s="16" t="str">
        <f t="shared" si="378"/>
        <v/>
      </c>
      <c r="AC764" s="16" t="str">
        <f>IF(Y764="Incluir Cotización",#REF!,"")</f>
        <v/>
      </c>
      <c r="AD764" s="66" t="str">
        <f t="shared" si="379"/>
        <v/>
      </c>
      <c r="AE764" s="42" t="str">
        <f t="shared" si="380"/>
        <v/>
      </c>
      <c r="AF764" s="42" t="str">
        <f t="shared" si="381"/>
        <v/>
      </c>
      <c r="AG764" s="42" t="str">
        <f t="shared" si="382"/>
        <v/>
      </c>
      <c r="AH764" s="42" t="str">
        <f t="shared" si="383"/>
        <v/>
      </c>
      <c r="AI764" s="42" t="str">
        <f t="shared" si="384"/>
        <v/>
      </c>
      <c r="AJ764" s="65">
        <f t="shared" si="385"/>
        <v>0</v>
      </c>
      <c r="AK764" s="74"/>
      <c r="AL764" s="41">
        <f t="shared" si="366"/>
        <v>0</v>
      </c>
      <c r="AM764" s="39">
        <f t="shared" si="367"/>
        <v>0</v>
      </c>
      <c r="AN764" s="40">
        <f t="shared" si="368"/>
        <v>0</v>
      </c>
      <c r="AO764" s="134">
        <f t="shared" si="369"/>
        <v>0</v>
      </c>
      <c r="AP764" s="17"/>
      <c r="AQ764" s="129"/>
      <c r="AR764" s="130">
        <f t="shared" si="386"/>
        <v>0</v>
      </c>
      <c r="AS764" s="134">
        <f t="shared" si="387"/>
        <v>0</v>
      </c>
      <c r="AT764" s="131">
        <f>+IF($I$7="SI",'INPUTS Y LISTAS'!$B$31,0)</f>
        <v>0</v>
      </c>
      <c r="AU764" s="132"/>
      <c r="AV764" s="130">
        <f t="shared" si="388"/>
        <v>0</v>
      </c>
      <c r="AW764" s="134">
        <f t="shared" si="389"/>
        <v>0</v>
      </c>
      <c r="AX764" s="131">
        <f>+IF($I$7="SI",'INPUTS Y LISTAS'!$B$32,0)</f>
        <v>0</v>
      </c>
      <c r="AY764" s="132"/>
      <c r="AZ764" s="130">
        <f t="shared" si="390"/>
        <v>0</v>
      </c>
      <c r="BA764" s="134">
        <f t="shared" si="391"/>
        <v>0</v>
      </c>
      <c r="BB764" s="131">
        <f>+IF($I$7="SI",'INPUTS Y LISTAS'!$B$33,0)</f>
        <v>0</v>
      </c>
      <c r="BC764" s="132"/>
      <c r="BD764" s="130">
        <f t="shared" si="392"/>
        <v>0</v>
      </c>
      <c r="BE764" s="134">
        <f t="shared" si="393"/>
        <v>0</v>
      </c>
      <c r="BF764" s="136">
        <f t="shared" si="394"/>
        <v>0</v>
      </c>
    </row>
    <row r="765" spans="3:58" ht="15.75" outlineLevel="2" x14ac:dyDescent="0.2">
      <c r="C765" s="14">
        <f t="shared" si="395"/>
        <v>751</v>
      </c>
      <c r="D765" s="73"/>
      <c r="E765" s="69"/>
      <c r="F765" s="70"/>
      <c r="G765" s="71"/>
      <c r="H765" s="71"/>
      <c r="I765" s="71"/>
      <c r="J765" s="71"/>
      <c r="K765" s="72"/>
      <c r="L765" s="86"/>
      <c r="M765" s="15" t="str">
        <f>IF(G765="","",IF(L765="SI",G765*(1+'INPUTS Y LISTAS'!$B$15),'Modelo Estadistico'!G765))</f>
        <v/>
      </c>
      <c r="N765" s="15" t="str">
        <f>IF(H765="","",IF(L765="SI",H765*(1+'INPUTS Y LISTAS'!$B$15),'Modelo Estadistico'!H765))</f>
        <v/>
      </c>
      <c r="O765" s="15" t="str">
        <f>IF(I765="","",IF(L765="SI",I765*(1+'INPUTS Y LISTAS'!$B$15),'Modelo Estadistico'!I765))</f>
        <v/>
      </c>
      <c r="P765" s="15" t="str">
        <f>IF(J765="","",IF(L765="SI",J765*(1+'INPUTS Y LISTAS'!$B$15),'Modelo Estadistico'!J765))</f>
        <v/>
      </c>
      <c r="Q765" s="72"/>
      <c r="R765" s="29" t="str">
        <f t="shared" si="370"/>
        <v/>
      </c>
      <c r="S765" s="15" t="str">
        <f t="shared" si="371"/>
        <v/>
      </c>
      <c r="T765" s="15" t="str">
        <f t="shared" si="364"/>
        <v/>
      </c>
      <c r="U765" s="30" t="str">
        <f t="shared" si="365"/>
        <v/>
      </c>
      <c r="V765" s="28" t="str">
        <f t="shared" si="372"/>
        <v/>
      </c>
      <c r="W765" s="16" t="str">
        <f t="shared" si="373"/>
        <v/>
      </c>
      <c r="X765" s="16" t="str">
        <f t="shared" si="374"/>
        <v/>
      </c>
      <c r="Y765" s="16" t="str">
        <f t="shared" si="375"/>
        <v/>
      </c>
      <c r="Z765" s="28" t="str">
        <f t="shared" si="376"/>
        <v/>
      </c>
      <c r="AA765" s="16" t="str">
        <f t="shared" si="377"/>
        <v/>
      </c>
      <c r="AB765" s="16" t="str">
        <f t="shared" si="378"/>
        <v/>
      </c>
      <c r="AC765" s="16" t="str">
        <f>IF(Y765="Incluir Cotización",#REF!,"")</f>
        <v/>
      </c>
      <c r="AD765" s="66" t="str">
        <f t="shared" si="379"/>
        <v/>
      </c>
      <c r="AE765" s="42" t="str">
        <f t="shared" si="380"/>
        <v/>
      </c>
      <c r="AF765" s="42" t="str">
        <f t="shared" si="381"/>
        <v/>
      </c>
      <c r="AG765" s="42" t="str">
        <f t="shared" si="382"/>
        <v/>
      </c>
      <c r="AH765" s="42" t="str">
        <f t="shared" si="383"/>
        <v/>
      </c>
      <c r="AI765" s="42" t="str">
        <f t="shared" si="384"/>
        <v/>
      </c>
      <c r="AJ765" s="65">
        <f t="shared" si="385"/>
        <v>0</v>
      </c>
      <c r="AK765" s="74"/>
      <c r="AL765" s="41">
        <f t="shared" si="366"/>
        <v>0</v>
      </c>
      <c r="AM765" s="39">
        <f t="shared" si="367"/>
        <v>0</v>
      </c>
      <c r="AN765" s="40">
        <f t="shared" si="368"/>
        <v>0</v>
      </c>
      <c r="AO765" s="134">
        <f t="shared" si="369"/>
        <v>0</v>
      </c>
      <c r="AP765" s="17"/>
      <c r="AQ765" s="129"/>
      <c r="AR765" s="130">
        <f t="shared" si="386"/>
        <v>0</v>
      </c>
      <c r="AS765" s="134">
        <f t="shared" si="387"/>
        <v>0</v>
      </c>
      <c r="AT765" s="131">
        <f>+IF($I$7="SI",'INPUTS Y LISTAS'!$B$31,0)</f>
        <v>0</v>
      </c>
      <c r="AU765" s="132"/>
      <c r="AV765" s="130">
        <f t="shared" si="388"/>
        <v>0</v>
      </c>
      <c r="AW765" s="134">
        <f t="shared" si="389"/>
        <v>0</v>
      </c>
      <c r="AX765" s="131">
        <f>+IF($I$7="SI",'INPUTS Y LISTAS'!$B$32,0)</f>
        <v>0</v>
      </c>
      <c r="AY765" s="132"/>
      <c r="AZ765" s="130">
        <f t="shared" si="390"/>
        <v>0</v>
      </c>
      <c r="BA765" s="134">
        <f t="shared" si="391"/>
        <v>0</v>
      </c>
      <c r="BB765" s="131">
        <f>+IF($I$7="SI",'INPUTS Y LISTAS'!$B$33,0)</f>
        <v>0</v>
      </c>
      <c r="BC765" s="132"/>
      <c r="BD765" s="130">
        <f t="shared" si="392"/>
        <v>0</v>
      </c>
      <c r="BE765" s="134">
        <f t="shared" si="393"/>
        <v>0</v>
      </c>
      <c r="BF765" s="136">
        <f t="shared" si="394"/>
        <v>0</v>
      </c>
    </row>
    <row r="766" spans="3:58" ht="15.75" outlineLevel="2" x14ac:dyDescent="0.2">
      <c r="C766" s="14">
        <f t="shared" si="395"/>
        <v>752</v>
      </c>
      <c r="D766" s="73"/>
      <c r="E766" s="69"/>
      <c r="F766" s="70"/>
      <c r="G766" s="71"/>
      <c r="H766" s="71"/>
      <c r="I766" s="71"/>
      <c r="J766" s="71"/>
      <c r="K766" s="72"/>
      <c r="L766" s="86"/>
      <c r="M766" s="15" t="str">
        <f>IF(G766="","",IF(L766="SI",G766*(1+'INPUTS Y LISTAS'!$B$15),'Modelo Estadistico'!G766))</f>
        <v/>
      </c>
      <c r="N766" s="15" t="str">
        <f>IF(H766="","",IF(L766="SI",H766*(1+'INPUTS Y LISTAS'!$B$15),'Modelo Estadistico'!H766))</f>
        <v/>
      </c>
      <c r="O766" s="15" t="str">
        <f>IF(I766="","",IF(L766="SI",I766*(1+'INPUTS Y LISTAS'!$B$15),'Modelo Estadistico'!I766))</f>
        <v/>
      </c>
      <c r="P766" s="15" t="str">
        <f>IF(J766="","",IF(L766="SI",J766*(1+'INPUTS Y LISTAS'!$B$15),'Modelo Estadistico'!J766))</f>
        <v/>
      </c>
      <c r="Q766" s="72"/>
      <c r="R766" s="29" t="str">
        <f t="shared" si="370"/>
        <v/>
      </c>
      <c r="S766" s="15" t="str">
        <f t="shared" si="371"/>
        <v/>
      </c>
      <c r="T766" s="15" t="str">
        <f t="shared" si="364"/>
        <v/>
      </c>
      <c r="U766" s="30" t="str">
        <f t="shared" si="365"/>
        <v/>
      </c>
      <c r="V766" s="28" t="str">
        <f t="shared" si="372"/>
        <v/>
      </c>
      <c r="W766" s="16" t="str">
        <f t="shared" si="373"/>
        <v/>
      </c>
      <c r="X766" s="16" t="str">
        <f t="shared" si="374"/>
        <v/>
      </c>
      <c r="Y766" s="16" t="str">
        <f t="shared" si="375"/>
        <v/>
      </c>
      <c r="Z766" s="28" t="str">
        <f t="shared" si="376"/>
        <v/>
      </c>
      <c r="AA766" s="16" t="str">
        <f t="shared" si="377"/>
        <v/>
      </c>
      <c r="AB766" s="16" t="str">
        <f t="shared" si="378"/>
        <v/>
      </c>
      <c r="AC766" s="16" t="str">
        <f>IF(Y766="Incluir Cotización",#REF!,"")</f>
        <v/>
      </c>
      <c r="AD766" s="66" t="str">
        <f t="shared" si="379"/>
        <v/>
      </c>
      <c r="AE766" s="42" t="str">
        <f t="shared" si="380"/>
        <v/>
      </c>
      <c r="AF766" s="42" t="str">
        <f t="shared" si="381"/>
        <v/>
      </c>
      <c r="AG766" s="42" t="str">
        <f t="shared" si="382"/>
        <v/>
      </c>
      <c r="AH766" s="42" t="str">
        <f t="shared" si="383"/>
        <v/>
      </c>
      <c r="AI766" s="42" t="str">
        <f t="shared" si="384"/>
        <v/>
      </c>
      <c r="AJ766" s="65">
        <f t="shared" si="385"/>
        <v>0</v>
      </c>
      <c r="AK766" s="74"/>
      <c r="AL766" s="41">
        <f t="shared" si="366"/>
        <v>0</v>
      </c>
      <c r="AM766" s="39">
        <f t="shared" si="367"/>
        <v>0</v>
      </c>
      <c r="AN766" s="40">
        <f t="shared" si="368"/>
        <v>0</v>
      </c>
      <c r="AO766" s="134">
        <f t="shared" si="369"/>
        <v>0</v>
      </c>
      <c r="AP766" s="17"/>
      <c r="AQ766" s="129"/>
      <c r="AR766" s="130">
        <f t="shared" si="386"/>
        <v>0</v>
      </c>
      <c r="AS766" s="134">
        <f t="shared" si="387"/>
        <v>0</v>
      </c>
      <c r="AT766" s="131">
        <f>+IF($I$7="SI",'INPUTS Y LISTAS'!$B$31,0)</f>
        <v>0</v>
      </c>
      <c r="AU766" s="132"/>
      <c r="AV766" s="130">
        <f t="shared" si="388"/>
        <v>0</v>
      </c>
      <c r="AW766" s="134">
        <f t="shared" si="389"/>
        <v>0</v>
      </c>
      <c r="AX766" s="131">
        <f>+IF($I$7="SI",'INPUTS Y LISTAS'!$B$32,0)</f>
        <v>0</v>
      </c>
      <c r="AY766" s="132"/>
      <c r="AZ766" s="130">
        <f t="shared" si="390"/>
        <v>0</v>
      </c>
      <c r="BA766" s="134">
        <f t="shared" si="391"/>
        <v>0</v>
      </c>
      <c r="BB766" s="131">
        <f>+IF($I$7="SI",'INPUTS Y LISTAS'!$B$33,0)</f>
        <v>0</v>
      </c>
      <c r="BC766" s="132"/>
      <c r="BD766" s="130">
        <f t="shared" si="392"/>
        <v>0</v>
      </c>
      <c r="BE766" s="134">
        <f t="shared" si="393"/>
        <v>0</v>
      </c>
      <c r="BF766" s="136">
        <f t="shared" si="394"/>
        <v>0</v>
      </c>
    </row>
    <row r="767" spans="3:58" ht="15.75" outlineLevel="2" x14ac:dyDescent="0.2">
      <c r="C767" s="14">
        <f t="shared" si="395"/>
        <v>753</v>
      </c>
      <c r="D767" s="73"/>
      <c r="E767" s="69"/>
      <c r="F767" s="70"/>
      <c r="G767" s="71"/>
      <c r="H767" s="71"/>
      <c r="I767" s="71"/>
      <c r="J767" s="71"/>
      <c r="K767" s="72"/>
      <c r="L767" s="86"/>
      <c r="M767" s="15" t="str">
        <f>IF(G767="","",IF(L767="SI",G767*(1+'INPUTS Y LISTAS'!$B$15),'Modelo Estadistico'!G767))</f>
        <v/>
      </c>
      <c r="N767" s="15" t="str">
        <f>IF(H767="","",IF(L767="SI",H767*(1+'INPUTS Y LISTAS'!$B$15),'Modelo Estadistico'!H767))</f>
        <v/>
      </c>
      <c r="O767" s="15" t="str">
        <f>IF(I767="","",IF(L767="SI",I767*(1+'INPUTS Y LISTAS'!$B$15),'Modelo Estadistico'!I767))</f>
        <v/>
      </c>
      <c r="P767" s="15" t="str">
        <f>IF(J767="","",IF(L767="SI",J767*(1+'INPUTS Y LISTAS'!$B$15),'Modelo Estadistico'!J767))</f>
        <v/>
      </c>
      <c r="Q767" s="72"/>
      <c r="R767" s="29" t="str">
        <f t="shared" si="370"/>
        <v/>
      </c>
      <c r="S767" s="15" t="str">
        <f t="shared" si="371"/>
        <v/>
      </c>
      <c r="T767" s="15" t="str">
        <f t="shared" si="364"/>
        <v/>
      </c>
      <c r="U767" s="30" t="str">
        <f t="shared" si="365"/>
        <v/>
      </c>
      <c r="V767" s="28" t="str">
        <f t="shared" si="372"/>
        <v/>
      </c>
      <c r="W767" s="16" t="str">
        <f t="shared" si="373"/>
        <v/>
      </c>
      <c r="X767" s="16" t="str">
        <f t="shared" si="374"/>
        <v/>
      </c>
      <c r="Y767" s="16" t="str">
        <f t="shared" si="375"/>
        <v/>
      </c>
      <c r="Z767" s="28" t="str">
        <f t="shared" si="376"/>
        <v/>
      </c>
      <c r="AA767" s="16" t="str">
        <f t="shared" si="377"/>
        <v/>
      </c>
      <c r="AB767" s="16" t="str">
        <f t="shared" si="378"/>
        <v/>
      </c>
      <c r="AC767" s="16" t="str">
        <f>IF(Y767="Incluir Cotización",#REF!,"")</f>
        <v/>
      </c>
      <c r="AD767" s="66" t="str">
        <f t="shared" si="379"/>
        <v/>
      </c>
      <c r="AE767" s="42" t="str">
        <f t="shared" si="380"/>
        <v/>
      </c>
      <c r="AF767" s="42" t="str">
        <f t="shared" si="381"/>
        <v/>
      </c>
      <c r="AG767" s="42" t="str">
        <f t="shared" si="382"/>
        <v/>
      </c>
      <c r="AH767" s="42" t="str">
        <f t="shared" si="383"/>
        <v/>
      </c>
      <c r="AI767" s="42" t="str">
        <f t="shared" si="384"/>
        <v/>
      </c>
      <c r="AJ767" s="65">
        <f t="shared" si="385"/>
        <v>0</v>
      </c>
      <c r="AK767" s="74"/>
      <c r="AL767" s="41">
        <f t="shared" si="366"/>
        <v>0</v>
      </c>
      <c r="AM767" s="39">
        <f t="shared" si="367"/>
        <v>0</v>
      </c>
      <c r="AN767" s="40">
        <f t="shared" si="368"/>
        <v>0</v>
      </c>
      <c r="AO767" s="134">
        <f t="shared" si="369"/>
        <v>0</v>
      </c>
      <c r="AP767" s="17"/>
      <c r="AQ767" s="129"/>
      <c r="AR767" s="130">
        <f t="shared" si="386"/>
        <v>0</v>
      </c>
      <c r="AS767" s="134">
        <f t="shared" si="387"/>
        <v>0</v>
      </c>
      <c r="AT767" s="131">
        <f>+IF($I$7="SI",'INPUTS Y LISTAS'!$B$31,0)</f>
        <v>0</v>
      </c>
      <c r="AU767" s="132"/>
      <c r="AV767" s="130">
        <f t="shared" si="388"/>
        <v>0</v>
      </c>
      <c r="AW767" s="134">
        <f t="shared" si="389"/>
        <v>0</v>
      </c>
      <c r="AX767" s="131">
        <f>+IF($I$7="SI",'INPUTS Y LISTAS'!$B$32,0)</f>
        <v>0</v>
      </c>
      <c r="AY767" s="132"/>
      <c r="AZ767" s="130">
        <f t="shared" si="390"/>
        <v>0</v>
      </c>
      <c r="BA767" s="134">
        <f t="shared" si="391"/>
        <v>0</v>
      </c>
      <c r="BB767" s="131">
        <f>+IF($I$7="SI",'INPUTS Y LISTAS'!$B$33,0)</f>
        <v>0</v>
      </c>
      <c r="BC767" s="132"/>
      <c r="BD767" s="130">
        <f t="shared" si="392"/>
        <v>0</v>
      </c>
      <c r="BE767" s="134">
        <f t="shared" si="393"/>
        <v>0</v>
      </c>
      <c r="BF767" s="136">
        <f t="shared" si="394"/>
        <v>0</v>
      </c>
    </row>
    <row r="768" spans="3:58" ht="15.75" outlineLevel="2" x14ac:dyDescent="0.2">
      <c r="C768" s="14">
        <f t="shared" si="395"/>
        <v>754</v>
      </c>
      <c r="D768" s="73"/>
      <c r="E768" s="69"/>
      <c r="F768" s="70"/>
      <c r="G768" s="71"/>
      <c r="H768" s="71"/>
      <c r="I768" s="71"/>
      <c r="J768" s="71"/>
      <c r="K768" s="72"/>
      <c r="L768" s="86"/>
      <c r="M768" s="15" t="str">
        <f>IF(G768="","",IF(L768="SI",G768*(1+'INPUTS Y LISTAS'!$B$15),'Modelo Estadistico'!G768))</f>
        <v/>
      </c>
      <c r="N768" s="15" t="str">
        <f>IF(H768="","",IF(L768="SI",H768*(1+'INPUTS Y LISTAS'!$B$15),'Modelo Estadistico'!H768))</f>
        <v/>
      </c>
      <c r="O768" s="15" t="str">
        <f>IF(I768="","",IF(L768="SI",I768*(1+'INPUTS Y LISTAS'!$B$15),'Modelo Estadistico'!I768))</f>
        <v/>
      </c>
      <c r="P768" s="15" t="str">
        <f>IF(J768="","",IF(L768="SI",J768*(1+'INPUTS Y LISTAS'!$B$15),'Modelo Estadistico'!J768))</f>
        <v/>
      </c>
      <c r="Q768" s="72"/>
      <c r="R768" s="29" t="str">
        <f t="shared" si="370"/>
        <v/>
      </c>
      <c r="S768" s="15" t="str">
        <f t="shared" si="371"/>
        <v/>
      </c>
      <c r="T768" s="15" t="str">
        <f t="shared" si="364"/>
        <v/>
      </c>
      <c r="U768" s="30" t="str">
        <f t="shared" si="365"/>
        <v/>
      </c>
      <c r="V768" s="28" t="str">
        <f t="shared" si="372"/>
        <v/>
      </c>
      <c r="W768" s="16" t="str">
        <f t="shared" si="373"/>
        <v/>
      </c>
      <c r="X768" s="16" t="str">
        <f t="shared" si="374"/>
        <v/>
      </c>
      <c r="Y768" s="16" t="str">
        <f t="shared" si="375"/>
        <v/>
      </c>
      <c r="Z768" s="28" t="str">
        <f t="shared" si="376"/>
        <v/>
      </c>
      <c r="AA768" s="16" t="str">
        <f t="shared" si="377"/>
        <v/>
      </c>
      <c r="AB768" s="16" t="str">
        <f t="shared" si="378"/>
        <v/>
      </c>
      <c r="AC768" s="16" t="str">
        <f>IF(Y768="Incluir Cotización",#REF!,"")</f>
        <v/>
      </c>
      <c r="AD768" s="66" t="str">
        <f t="shared" si="379"/>
        <v/>
      </c>
      <c r="AE768" s="42" t="str">
        <f t="shared" si="380"/>
        <v/>
      </c>
      <c r="AF768" s="42" t="str">
        <f t="shared" si="381"/>
        <v/>
      </c>
      <c r="AG768" s="42" t="str">
        <f t="shared" si="382"/>
        <v/>
      </c>
      <c r="AH768" s="42" t="str">
        <f t="shared" si="383"/>
        <v/>
      </c>
      <c r="AI768" s="42" t="str">
        <f t="shared" si="384"/>
        <v/>
      </c>
      <c r="AJ768" s="65">
        <f t="shared" si="385"/>
        <v>0</v>
      </c>
      <c r="AK768" s="74"/>
      <c r="AL768" s="41">
        <f t="shared" si="366"/>
        <v>0</v>
      </c>
      <c r="AM768" s="39">
        <f t="shared" si="367"/>
        <v>0</v>
      </c>
      <c r="AN768" s="40">
        <f t="shared" si="368"/>
        <v>0</v>
      </c>
      <c r="AO768" s="134">
        <f t="shared" si="369"/>
        <v>0</v>
      </c>
      <c r="AP768" s="17"/>
      <c r="AQ768" s="129"/>
      <c r="AR768" s="130">
        <f t="shared" si="386"/>
        <v>0</v>
      </c>
      <c r="AS768" s="134">
        <f t="shared" si="387"/>
        <v>0</v>
      </c>
      <c r="AT768" s="131">
        <f>+IF($I$7="SI",'INPUTS Y LISTAS'!$B$31,0)</f>
        <v>0</v>
      </c>
      <c r="AU768" s="132"/>
      <c r="AV768" s="130">
        <f t="shared" si="388"/>
        <v>0</v>
      </c>
      <c r="AW768" s="134">
        <f t="shared" si="389"/>
        <v>0</v>
      </c>
      <c r="AX768" s="131">
        <f>+IF($I$7="SI",'INPUTS Y LISTAS'!$B$32,0)</f>
        <v>0</v>
      </c>
      <c r="AY768" s="132"/>
      <c r="AZ768" s="130">
        <f t="shared" si="390"/>
        <v>0</v>
      </c>
      <c r="BA768" s="134">
        <f t="shared" si="391"/>
        <v>0</v>
      </c>
      <c r="BB768" s="131">
        <f>+IF($I$7="SI",'INPUTS Y LISTAS'!$B$33,0)</f>
        <v>0</v>
      </c>
      <c r="BC768" s="132"/>
      <c r="BD768" s="130">
        <f t="shared" si="392"/>
        <v>0</v>
      </c>
      <c r="BE768" s="134">
        <f t="shared" si="393"/>
        <v>0</v>
      </c>
      <c r="BF768" s="136">
        <f t="shared" si="394"/>
        <v>0</v>
      </c>
    </row>
    <row r="769" spans="3:58" ht="15.75" outlineLevel="2" x14ac:dyDescent="0.2">
      <c r="C769" s="14">
        <f t="shared" si="395"/>
        <v>755</v>
      </c>
      <c r="D769" s="73"/>
      <c r="E769" s="69"/>
      <c r="F769" s="70"/>
      <c r="G769" s="71"/>
      <c r="H769" s="71"/>
      <c r="I769" s="71"/>
      <c r="J769" s="71"/>
      <c r="K769" s="72"/>
      <c r="L769" s="86"/>
      <c r="M769" s="15" t="str">
        <f>IF(G769="","",IF(L769="SI",G769*(1+'INPUTS Y LISTAS'!$B$15),'Modelo Estadistico'!G769))</f>
        <v/>
      </c>
      <c r="N769" s="15" t="str">
        <f>IF(H769="","",IF(L769="SI",H769*(1+'INPUTS Y LISTAS'!$B$15),'Modelo Estadistico'!H769))</f>
        <v/>
      </c>
      <c r="O769" s="15" t="str">
        <f>IF(I769="","",IF(L769="SI",I769*(1+'INPUTS Y LISTAS'!$B$15),'Modelo Estadistico'!I769))</f>
        <v/>
      </c>
      <c r="P769" s="15" t="str">
        <f>IF(J769="","",IF(L769="SI",J769*(1+'INPUTS Y LISTAS'!$B$15),'Modelo Estadistico'!J769))</f>
        <v/>
      </c>
      <c r="Q769" s="72"/>
      <c r="R769" s="29" t="str">
        <f t="shared" si="370"/>
        <v/>
      </c>
      <c r="S769" s="15" t="str">
        <f t="shared" si="371"/>
        <v/>
      </c>
      <c r="T769" s="15" t="str">
        <f t="shared" si="364"/>
        <v/>
      </c>
      <c r="U769" s="30" t="str">
        <f t="shared" si="365"/>
        <v/>
      </c>
      <c r="V769" s="28" t="str">
        <f t="shared" si="372"/>
        <v/>
      </c>
      <c r="W769" s="16" t="str">
        <f t="shared" si="373"/>
        <v/>
      </c>
      <c r="X769" s="16" t="str">
        <f t="shared" si="374"/>
        <v/>
      </c>
      <c r="Y769" s="16" t="str">
        <f t="shared" si="375"/>
        <v/>
      </c>
      <c r="Z769" s="28" t="str">
        <f t="shared" si="376"/>
        <v/>
      </c>
      <c r="AA769" s="16" t="str">
        <f t="shared" si="377"/>
        <v/>
      </c>
      <c r="AB769" s="16" t="str">
        <f t="shared" si="378"/>
        <v/>
      </c>
      <c r="AC769" s="16" t="str">
        <f>IF(Y769="Incluir Cotización",#REF!,"")</f>
        <v/>
      </c>
      <c r="AD769" s="66" t="str">
        <f t="shared" si="379"/>
        <v/>
      </c>
      <c r="AE769" s="42" t="str">
        <f t="shared" si="380"/>
        <v/>
      </c>
      <c r="AF769" s="42" t="str">
        <f t="shared" si="381"/>
        <v/>
      </c>
      <c r="AG769" s="42" t="str">
        <f t="shared" si="382"/>
        <v/>
      </c>
      <c r="AH769" s="42" t="str">
        <f t="shared" si="383"/>
        <v/>
      </c>
      <c r="AI769" s="42" t="str">
        <f t="shared" si="384"/>
        <v/>
      </c>
      <c r="AJ769" s="65">
        <f t="shared" si="385"/>
        <v>0</v>
      </c>
      <c r="AK769" s="74"/>
      <c r="AL769" s="41">
        <f t="shared" si="366"/>
        <v>0</v>
      </c>
      <c r="AM769" s="39">
        <f t="shared" si="367"/>
        <v>0</v>
      </c>
      <c r="AN769" s="40">
        <f t="shared" si="368"/>
        <v>0</v>
      </c>
      <c r="AO769" s="134">
        <f t="shared" si="369"/>
        <v>0</v>
      </c>
      <c r="AP769" s="17"/>
      <c r="AQ769" s="129"/>
      <c r="AR769" s="130">
        <f t="shared" si="386"/>
        <v>0</v>
      </c>
      <c r="AS769" s="134">
        <f t="shared" si="387"/>
        <v>0</v>
      </c>
      <c r="AT769" s="131">
        <f>+IF($I$7="SI",'INPUTS Y LISTAS'!$B$31,0)</f>
        <v>0</v>
      </c>
      <c r="AU769" s="132"/>
      <c r="AV769" s="130">
        <f t="shared" si="388"/>
        <v>0</v>
      </c>
      <c r="AW769" s="134">
        <f t="shared" si="389"/>
        <v>0</v>
      </c>
      <c r="AX769" s="131">
        <f>+IF($I$7="SI",'INPUTS Y LISTAS'!$B$32,0)</f>
        <v>0</v>
      </c>
      <c r="AY769" s="132"/>
      <c r="AZ769" s="130">
        <f t="shared" si="390"/>
        <v>0</v>
      </c>
      <c r="BA769" s="134">
        <f t="shared" si="391"/>
        <v>0</v>
      </c>
      <c r="BB769" s="131">
        <f>+IF($I$7="SI",'INPUTS Y LISTAS'!$B$33,0)</f>
        <v>0</v>
      </c>
      <c r="BC769" s="132"/>
      <c r="BD769" s="130">
        <f t="shared" si="392"/>
        <v>0</v>
      </c>
      <c r="BE769" s="134">
        <f t="shared" si="393"/>
        <v>0</v>
      </c>
      <c r="BF769" s="136">
        <f t="shared" si="394"/>
        <v>0</v>
      </c>
    </row>
    <row r="770" spans="3:58" ht="15.75" outlineLevel="2" x14ac:dyDescent="0.2">
      <c r="C770" s="14">
        <f t="shared" si="395"/>
        <v>756</v>
      </c>
      <c r="D770" s="73"/>
      <c r="E770" s="69"/>
      <c r="F770" s="70"/>
      <c r="G770" s="71"/>
      <c r="H770" s="71"/>
      <c r="I770" s="71"/>
      <c r="J770" s="71"/>
      <c r="K770" s="72"/>
      <c r="L770" s="86"/>
      <c r="M770" s="15" t="str">
        <f>IF(G770="","",IF(L770="SI",G770*(1+'INPUTS Y LISTAS'!$B$15),'Modelo Estadistico'!G770))</f>
        <v/>
      </c>
      <c r="N770" s="15" t="str">
        <f>IF(H770="","",IF(L770="SI",H770*(1+'INPUTS Y LISTAS'!$B$15),'Modelo Estadistico'!H770))</f>
        <v/>
      </c>
      <c r="O770" s="15" t="str">
        <f>IF(I770="","",IF(L770="SI",I770*(1+'INPUTS Y LISTAS'!$B$15),'Modelo Estadistico'!I770))</f>
        <v/>
      </c>
      <c r="P770" s="15" t="str">
        <f>IF(J770="","",IF(L770="SI",J770*(1+'INPUTS Y LISTAS'!$B$15),'Modelo Estadistico'!J770))</f>
        <v/>
      </c>
      <c r="Q770" s="72"/>
      <c r="R770" s="29" t="str">
        <f t="shared" si="370"/>
        <v/>
      </c>
      <c r="S770" s="15" t="str">
        <f t="shared" si="371"/>
        <v/>
      </c>
      <c r="T770" s="15" t="str">
        <f t="shared" si="364"/>
        <v/>
      </c>
      <c r="U770" s="30" t="str">
        <f t="shared" si="365"/>
        <v/>
      </c>
      <c r="V770" s="28" t="str">
        <f t="shared" si="372"/>
        <v/>
      </c>
      <c r="W770" s="16" t="str">
        <f t="shared" si="373"/>
        <v/>
      </c>
      <c r="X770" s="16" t="str">
        <f t="shared" si="374"/>
        <v/>
      </c>
      <c r="Y770" s="16" t="str">
        <f t="shared" si="375"/>
        <v/>
      </c>
      <c r="Z770" s="28" t="str">
        <f t="shared" si="376"/>
        <v/>
      </c>
      <c r="AA770" s="16" t="str">
        <f t="shared" si="377"/>
        <v/>
      </c>
      <c r="AB770" s="16" t="str">
        <f t="shared" si="378"/>
        <v/>
      </c>
      <c r="AC770" s="16" t="str">
        <f>IF(Y770="Incluir Cotización",#REF!,"")</f>
        <v/>
      </c>
      <c r="AD770" s="66" t="str">
        <f t="shared" si="379"/>
        <v/>
      </c>
      <c r="AE770" s="42" t="str">
        <f t="shared" si="380"/>
        <v/>
      </c>
      <c r="AF770" s="42" t="str">
        <f t="shared" si="381"/>
        <v/>
      </c>
      <c r="AG770" s="42" t="str">
        <f t="shared" si="382"/>
        <v/>
      </c>
      <c r="AH770" s="42" t="str">
        <f t="shared" si="383"/>
        <v/>
      </c>
      <c r="AI770" s="42" t="str">
        <f t="shared" si="384"/>
        <v/>
      </c>
      <c r="AJ770" s="65">
        <f t="shared" si="385"/>
        <v>0</v>
      </c>
      <c r="AK770" s="74"/>
      <c r="AL770" s="41">
        <f t="shared" si="366"/>
        <v>0</v>
      </c>
      <c r="AM770" s="39">
        <f t="shared" si="367"/>
        <v>0</v>
      </c>
      <c r="AN770" s="40">
        <f t="shared" si="368"/>
        <v>0</v>
      </c>
      <c r="AO770" s="134">
        <f t="shared" si="369"/>
        <v>0</v>
      </c>
      <c r="AP770" s="17"/>
      <c r="AQ770" s="129"/>
      <c r="AR770" s="130">
        <f t="shared" si="386"/>
        <v>0</v>
      </c>
      <c r="AS770" s="134">
        <f t="shared" si="387"/>
        <v>0</v>
      </c>
      <c r="AT770" s="131">
        <f>+IF($I$7="SI",'INPUTS Y LISTAS'!$B$31,0)</f>
        <v>0</v>
      </c>
      <c r="AU770" s="132"/>
      <c r="AV770" s="130">
        <f t="shared" si="388"/>
        <v>0</v>
      </c>
      <c r="AW770" s="134">
        <f t="shared" si="389"/>
        <v>0</v>
      </c>
      <c r="AX770" s="131">
        <f>+IF($I$7="SI",'INPUTS Y LISTAS'!$B$32,0)</f>
        <v>0</v>
      </c>
      <c r="AY770" s="132"/>
      <c r="AZ770" s="130">
        <f t="shared" si="390"/>
        <v>0</v>
      </c>
      <c r="BA770" s="134">
        <f t="shared" si="391"/>
        <v>0</v>
      </c>
      <c r="BB770" s="131">
        <f>+IF($I$7="SI",'INPUTS Y LISTAS'!$B$33,0)</f>
        <v>0</v>
      </c>
      <c r="BC770" s="132"/>
      <c r="BD770" s="130">
        <f t="shared" si="392"/>
        <v>0</v>
      </c>
      <c r="BE770" s="134">
        <f t="shared" si="393"/>
        <v>0</v>
      </c>
      <c r="BF770" s="136">
        <f t="shared" si="394"/>
        <v>0</v>
      </c>
    </row>
    <row r="771" spans="3:58" ht="15.75" outlineLevel="2" x14ac:dyDescent="0.2">
      <c r="C771" s="14">
        <f t="shared" si="395"/>
        <v>757</v>
      </c>
      <c r="D771" s="73"/>
      <c r="E771" s="69"/>
      <c r="F771" s="70"/>
      <c r="G771" s="71"/>
      <c r="H771" s="71"/>
      <c r="I771" s="71"/>
      <c r="J771" s="71"/>
      <c r="K771" s="72"/>
      <c r="L771" s="86"/>
      <c r="M771" s="15" t="str">
        <f>IF(G771="","",IF(L771="SI",G771*(1+'INPUTS Y LISTAS'!$B$15),'Modelo Estadistico'!G771))</f>
        <v/>
      </c>
      <c r="N771" s="15" t="str">
        <f>IF(H771="","",IF(L771="SI",H771*(1+'INPUTS Y LISTAS'!$B$15),'Modelo Estadistico'!H771))</f>
        <v/>
      </c>
      <c r="O771" s="15" t="str">
        <f>IF(I771="","",IF(L771="SI",I771*(1+'INPUTS Y LISTAS'!$B$15),'Modelo Estadistico'!I771))</f>
        <v/>
      </c>
      <c r="P771" s="15" t="str">
        <f>IF(J771="","",IF(L771="SI",J771*(1+'INPUTS Y LISTAS'!$B$15),'Modelo Estadistico'!J771))</f>
        <v/>
      </c>
      <c r="Q771" s="72"/>
      <c r="R771" s="29" t="str">
        <f t="shared" si="370"/>
        <v/>
      </c>
      <c r="S771" s="15" t="str">
        <f t="shared" si="371"/>
        <v/>
      </c>
      <c r="T771" s="15" t="str">
        <f t="shared" si="364"/>
        <v/>
      </c>
      <c r="U771" s="30" t="str">
        <f t="shared" si="365"/>
        <v/>
      </c>
      <c r="V771" s="28" t="str">
        <f t="shared" si="372"/>
        <v/>
      </c>
      <c r="W771" s="16" t="str">
        <f t="shared" si="373"/>
        <v/>
      </c>
      <c r="X771" s="16" t="str">
        <f t="shared" si="374"/>
        <v/>
      </c>
      <c r="Y771" s="16" t="str">
        <f t="shared" si="375"/>
        <v/>
      </c>
      <c r="Z771" s="28" t="str">
        <f t="shared" si="376"/>
        <v/>
      </c>
      <c r="AA771" s="16" t="str">
        <f t="shared" si="377"/>
        <v/>
      </c>
      <c r="AB771" s="16" t="str">
        <f t="shared" si="378"/>
        <v/>
      </c>
      <c r="AC771" s="16" t="str">
        <f>IF(Y771="Incluir Cotización",#REF!,"")</f>
        <v/>
      </c>
      <c r="AD771" s="66" t="str">
        <f t="shared" si="379"/>
        <v/>
      </c>
      <c r="AE771" s="42" t="str">
        <f t="shared" si="380"/>
        <v/>
      </c>
      <c r="AF771" s="42" t="str">
        <f t="shared" si="381"/>
        <v/>
      </c>
      <c r="AG771" s="42" t="str">
        <f t="shared" si="382"/>
        <v/>
      </c>
      <c r="AH771" s="42" t="str">
        <f t="shared" si="383"/>
        <v/>
      </c>
      <c r="AI771" s="42" t="str">
        <f t="shared" si="384"/>
        <v/>
      </c>
      <c r="AJ771" s="65">
        <f t="shared" si="385"/>
        <v>0</v>
      </c>
      <c r="AK771" s="74"/>
      <c r="AL771" s="41">
        <f t="shared" si="366"/>
        <v>0</v>
      </c>
      <c r="AM771" s="39">
        <f t="shared" si="367"/>
        <v>0</v>
      </c>
      <c r="AN771" s="40">
        <f t="shared" si="368"/>
        <v>0</v>
      </c>
      <c r="AO771" s="134">
        <f t="shared" si="369"/>
        <v>0</v>
      </c>
      <c r="AP771" s="17"/>
      <c r="AQ771" s="129"/>
      <c r="AR771" s="130">
        <f t="shared" si="386"/>
        <v>0</v>
      </c>
      <c r="AS771" s="134">
        <f t="shared" si="387"/>
        <v>0</v>
      </c>
      <c r="AT771" s="131">
        <f>+IF($I$7="SI",'INPUTS Y LISTAS'!$B$31,0)</f>
        <v>0</v>
      </c>
      <c r="AU771" s="132"/>
      <c r="AV771" s="130">
        <f t="shared" si="388"/>
        <v>0</v>
      </c>
      <c r="AW771" s="134">
        <f t="shared" si="389"/>
        <v>0</v>
      </c>
      <c r="AX771" s="131">
        <f>+IF($I$7="SI",'INPUTS Y LISTAS'!$B$32,0)</f>
        <v>0</v>
      </c>
      <c r="AY771" s="132"/>
      <c r="AZ771" s="130">
        <f t="shared" si="390"/>
        <v>0</v>
      </c>
      <c r="BA771" s="134">
        <f t="shared" si="391"/>
        <v>0</v>
      </c>
      <c r="BB771" s="131">
        <f>+IF($I$7="SI",'INPUTS Y LISTAS'!$B$33,0)</f>
        <v>0</v>
      </c>
      <c r="BC771" s="132"/>
      <c r="BD771" s="130">
        <f t="shared" si="392"/>
        <v>0</v>
      </c>
      <c r="BE771" s="134">
        <f t="shared" si="393"/>
        <v>0</v>
      </c>
      <c r="BF771" s="136">
        <f t="shared" si="394"/>
        <v>0</v>
      </c>
    </row>
    <row r="772" spans="3:58" ht="15.75" outlineLevel="2" x14ac:dyDescent="0.2">
      <c r="C772" s="14">
        <f t="shared" si="395"/>
        <v>758</v>
      </c>
      <c r="D772" s="73"/>
      <c r="E772" s="69"/>
      <c r="F772" s="70"/>
      <c r="G772" s="71"/>
      <c r="H772" s="71"/>
      <c r="I772" s="71"/>
      <c r="J772" s="71"/>
      <c r="K772" s="72"/>
      <c r="L772" s="86"/>
      <c r="M772" s="15" t="str">
        <f>IF(G772="","",IF(L772="SI",G772*(1+'INPUTS Y LISTAS'!$B$15),'Modelo Estadistico'!G772))</f>
        <v/>
      </c>
      <c r="N772" s="15" t="str">
        <f>IF(H772="","",IF(L772="SI",H772*(1+'INPUTS Y LISTAS'!$B$15),'Modelo Estadistico'!H772))</f>
        <v/>
      </c>
      <c r="O772" s="15" t="str">
        <f>IF(I772="","",IF(L772="SI",I772*(1+'INPUTS Y LISTAS'!$B$15),'Modelo Estadistico'!I772))</f>
        <v/>
      </c>
      <c r="P772" s="15" t="str">
        <f>IF(J772="","",IF(L772="SI",J772*(1+'INPUTS Y LISTAS'!$B$15),'Modelo Estadistico'!J772))</f>
        <v/>
      </c>
      <c r="Q772" s="72"/>
      <c r="R772" s="29" t="str">
        <f t="shared" si="370"/>
        <v/>
      </c>
      <c r="S772" s="15" t="str">
        <f t="shared" si="371"/>
        <v/>
      </c>
      <c r="T772" s="15" t="str">
        <f t="shared" si="364"/>
        <v/>
      </c>
      <c r="U772" s="30" t="str">
        <f t="shared" si="365"/>
        <v/>
      </c>
      <c r="V772" s="28" t="str">
        <f t="shared" si="372"/>
        <v/>
      </c>
      <c r="W772" s="16" t="str">
        <f t="shared" si="373"/>
        <v/>
      </c>
      <c r="X772" s="16" t="str">
        <f t="shared" si="374"/>
        <v/>
      </c>
      <c r="Y772" s="16" t="str">
        <f t="shared" si="375"/>
        <v/>
      </c>
      <c r="Z772" s="28" t="str">
        <f t="shared" si="376"/>
        <v/>
      </c>
      <c r="AA772" s="16" t="str">
        <f t="shared" si="377"/>
        <v/>
      </c>
      <c r="AB772" s="16" t="str">
        <f t="shared" si="378"/>
        <v/>
      </c>
      <c r="AC772" s="16" t="str">
        <f>IF(Y772="Incluir Cotización",#REF!,"")</f>
        <v/>
      </c>
      <c r="AD772" s="66" t="str">
        <f t="shared" si="379"/>
        <v/>
      </c>
      <c r="AE772" s="42" t="str">
        <f t="shared" si="380"/>
        <v/>
      </c>
      <c r="AF772" s="42" t="str">
        <f t="shared" si="381"/>
        <v/>
      </c>
      <c r="AG772" s="42" t="str">
        <f t="shared" si="382"/>
        <v/>
      </c>
      <c r="AH772" s="42" t="str">
        <f t="shared" si="383"/>
        <v/>
      </c>
      <c r="AI772" s="42" t="str">
        <f t="shared" si="384"/>
        <v/>
      </c>
      <c r="AJ772" s="65">
        <f t="shared" si="385"/>
        <v>0</v>
      </c>
      <c r="AK772" s="74"/>
      <c r="AL772" s="41">
        <f t="shared" si="366"/>
        <v>0</v>
      </c>
      <c r="AM772" s="39">
        <f t="shared" si="367"/>
        <v>0</v>
      </c>
      <c r="AN772" s="40">
        <f t="shared" si="368"/>
        <v>0</v>
      </c>
      <c r="AO772" s="134">
        <f t="shared" si="369"/>
        <v>0</v>
      </c>
      <c r="AP772" s="17"/>
      <c r="AQ772" s="129"/>
      <c r="AR772" s="130">
        <f t="shared" si="386"/>
        <v>0</v>
      </c>
      <c r="AS772" s="134">
        <f t="shared" si="387"/>
        <v>0</v>
      </c>
      <c r="AT772" s="131">
        <f>+IF($I$7="SI",'INPUTS Y LISTAS'!$B$31,0)</f>
        <v>0</v>
      </c>
      <c r="AU772" s="132"/>
      <c r="AV772" s="130">
        <f t="shared" si="388"/>
        <v>0</v>
      </c>
      <c r="AW772" s="134">
        <f t="shared" si="389"/>
        <v>0</v>
      </c>
      <c r="AX772" s="131">
        <f>+IF($I$7="SI",'INPUTS Y LISTAS'!$B$32,0)</f>
        <v>0</v>
      </c>
      <c r="AY772" s="132"/>
      <c r="AZ772" s="130">
        <f t="shared" si="390"/>
        <v>0</v>
      </c>
      <c r="BA772" s="134">
        <f t="shared" si="391"/>
        <v>0</v>
      </c>
      <c r="BB772" s="131">
        <f>+IF($I$7="SI",'INPUTS Y LISTAS'!$B$33,0)</f>
        <v>0</v>
      </c>
      <c r="BC772" s="132"/>
      <c r="BD772" s="130">
        <f t="shared" si="392"/>
        <v>0</v>
      </c>
      <c r="BE772" s="134">
        <f t="shared" si="393"/>
        <v>0</v>
      </c>
      <c r="BF772" s="136">
        <f t="shared" si="394"/>
        <v>0</v>
      </c>
    </row>
    <row r="773" spans="3:58" ht="15.75" outlineLevel="2" x14ac:dyDescent="0.2">
      <c r="C773" s="14">
        <f t="shared" si="395"/>
        <v>759</v>
      </c>
      <c r="D773" s="73"/>
      <c r="E773" s="69"/>
      <c r="F773" s="70"/>
      <c r="G773" s="71"/>
      <c r="H773" s="71"/>
      <c r="I773" s="71"/>
      <c r="J773" s="71"/>
      <c r="K773" s="72"/>
      <c r="L773" s="86"/>
      <c r="M773" s="15" t="str">
        <f>IF(G773="","",IF(L773="SI",G773*(1+'INPUTS Y LISTAS'!$B$15),'Modelo Estadistico'!G773))</f>
        <v/>
      </c>
      <c r="N773" s="15" t="str">
        <f>IF(H773="","",IF(L773="SI",H773*(1+'INPUTS Y LISTAS'!$B$15),'Modelo Estadistico'!H773))</f>
        <v/>
      </c>
      <c r="O773" s="15" t="str">
        <f>IF(I773="","",IF(L773="SI",I773*(1+'INPUTS Y LISTAS'!$B$15),'Modelo Estadistico'!I773))</f>
        <v/>
      </c>
      <c r="P773" s="15" t="str">
        <f>IF(J773="","",IF(L773="SI",J773*(1+'INPUTS Y LISTAS'!$B$15),'Modelo Estadistico'!J773))</f>
        <v/>
      </c>
      <c r="Q773" s="72"/>
      <c r="R773" s="29" t="str">
        <f t="shared" si="370"/>
        <v/>
      </c>
      <c r="S773" s="15" t="str">
        <f t="shared" si="371"/>
        <v/>
      </c>
      <c r="T773" s="15" t="str">
        <f t="shared" si="364"/>
        <v/>
      </c>
      <c r="U773" s="30" t="str">
        <f t="shared" si="365"/>
        <v/>
      </c>
      <c r="V773" s="28" t="str">
        <f t="shared" si="372"/>
        <v/>
      </c>
      <c r="W773" s="16" t="str">
        <f t="shared" si="373"/>
        <v/>
      </c>
      <c r="X773" s="16" t="str">
        <f t="shared" si="374"/>
        <v/>
      </c>
      <c r="Y773" s="16" t="str">
        <f t="shared" si="375"/>
        <v/>
      </c>
      <c r="Z773" s="28" t="str">
        <f t="shared" si="376"/>
        <v/>
      </c>
      <c r="AA773" s="16" t="str">
        <f t="shared" si="377"/>
        <v/>
      </c>
      <c r="AB773" s="16" t="str">
        <f t="shared" si="378"/>
        <v/>
      </c>
      <c r="AC773" s="16" t="str">
        <f>IF(Y773="Incluir Cotización",#REF!,"")</f>
        <v/>
      </c>
      <c r="AD773" s="66" t="str">
        <f t="shared" si="379"/>
        <v/>
      </c>
      <c r="AE773" s="42" t="str">
        <f t="shared" si="380"/>
        <v/>
      </c>
      <c r="AF773" s="42" t="str">
        <f t="shared" si="381"/>
        <v/>
      </c>
      <c r="AG773" s="42" t="str">
        <f t="shared" si="382"/>
        <v/>
      </c>
      <c r="AH773" s="42" t="str">
        <f t="shared" si="383"/>
        <v/>
      </c>
      <c r="AI773" s="42" t="str">
        <f t="shared" si="384"/>
        <v/>
      </c>
      <c r="AJ773" s="65">
        <f t="shared" si="385"/>
        <v>0</v>
      </c>
      <c r="AK773" s="74"/>
      <c r="AL773" s="41">
        <f t="shared" si="366"/>
        <v>0</v>
      </c>
      <c r="AM773" s="39">
        <f t="shared" si="367"/>
        <v>0</v>
      </c>
      <c r="AN773" s="40">
        <f t="shared" si="368"/>
        <v>0</v>
      </c>
      <c r="AO773" s="134">
        <f t="shared" si="369"/>
        <v>0</v>
      </c>
      <c r="AP773" s="17"/>
      <c r="AQ773" s="129"/>
      <c r="AR773" s="130">
        <f t="shared" si="386"/>
        <v>0</v>
      </c>
      <c r="AS773" s="134">
        <f t="shared" si="387"/>
        <v>0</v>
      </c>
      <c r="AT773" s="131">
        <f>+IF($I$7="SI",'INPUTS Y LISTAS'!$B$31,0)</f>
        <v>0</v>
      </c>
      <c r="AU773" s="132"/>
      <c r="AV773" s="130">
        <f t="shared" si="388"/>
        <v>0</v>
      </c>
      <c r="AW773" s="134">
        <f t="shared" si="389"/>
        <v>0</v>
      </c>
      <c r="AX773" s="131">
        <f>+IF($I$7="SI",'INPUTS Y LISTAS'!$B$32,0)</f>
        <v>0</v>
      </c>
      <c r="AY773" s="132"/>
      <c r="AZ773" s="130">
        <f t="shared" si="390"/>
        <v>0</v>
      </c>
      <c r="BA773" s="134">
        <f t="shared" si="391"/>
        <v>0</v>
      </c>
      <c r="BB773" s="131">
        <f>+IF($I$7="SI",'INPUTS Y LISTAS'!$B$33,0)</f>
        <v>0</v>
      </c>
      <c r="BC773" s="132"/>
      <c r="BD773" s="130">
        <f t="shared" si="392"/>
        <v>0</v>
      </c>
      <c r="BE773" s="134">
        <f t="shared" si="393"/>
        <v>0</v>
      </c>
      <c r="BF773" s="136">
        <f t="shared" si="394"/>
        <v>0</v>
      </c>
    </row>
    <row r="774" spans="3:58" ht="15.75" outlineLevel="2" x14ac:dyDescent="0.2">
      <c r="C774" s="14">
        <f t="shared" si="395"/>
        <v>760</v>
      </c>
      <c r="D774" s="73"/>
      <c r="E774" s="69"/>
      <c r="F774" s="70"/>
      <c r="G774" s="71"/>
      <c r="H774" s="71"/>
      <c r="I774" s="71"/>
      <c r="J774" s="71"/>
      <c r="K774" s="72"/>
      <c r="L774" s="86"/>
      <c r="M774" s="15" t="str">
        <f>IF(G774="","",IF(L774="SI",G774*(1+'INPUTS Y LISTAS'!$B$15),'Modelo Estadistico'!G774))</f>
        <v/>
      </c>
      <c r="N774" s="15" t="str">
        <f>IF(H774="","",IF(L774="SI",H774*(1+'INPUTS Y LISTAS'!$B$15),'Modelo Estadistico'!H774))</f>
        <v/>
      </c>
      <c r="O774" s="15" t="str">
        <f>IF(I774="","",IF(L774="SI",I774*(1+'INPUTS Y LISTAS'!$B$15),'Modelo Estadistico'!I774))</f>
        <v/>
      </c>
      <c r="P774" s="15" t="str">
        <f>IF(J774="","",IF(L774="SI",J774*(1+'INPUTS Y LISTAS'!$B$15),'Modelo Estadistico'!J774))</f>
        <v/>
      </c>
      <c r="Q774" s="72"/>
      <c r="R774" s="29" t="str">
        <f t="shared" si="370"/>
        <v/>
      </c>
      <c r="S774" s="15" t="str">
        <f t="shared" si="371"/>
        <v/>
      </c>
      <c r="T774" s="15" t="str">
        <f t="shared" si="364"/>
        <v/>
      </c>
      <c r="U774" s="30" t="str">
        <f t="shared" si="365"/>
        <v/>
      </c>
      <c r="V774" s="28" t="str">
        <f t="shared" si="372"/>
        <v/>
      </c>
      <c r="W774" s="16" t="str">
        <f t="shared" si="373"/>
        <v/>
      </c>
      <c r="X774" s="16" t="str">
        <f t="shared" si="374"/>
        <v/>
      </c>
      <c r="Y774" s="16" t="str">
        <f t="shared" si="375"/>
        <v/>
      </c>
      <c r="Z774" s="28" t="str">
        <f t="shared" si="376"/>
        <v/>
      </c>
      <c r="AA774" s="16" t="str">
        <f t="shared" si="377"/>
        <v/>
      </c>
      <c r="AB774" s="16" t="str">
        <f t="shared" si="378"/>
        <v/>
      </c>
      <c r="AC774" s="16" t="str">
        <f>IF(Y774="Incluir Cotización",#REF!,"")</f>
        <v/>
      </c>
      <c r="AD774" s="66" t="str">
        <f t="shared" si="379"/>
        <v/>
      </c>
      <c r="AE774" s="42" t="str">
        <f t="shared" si="380"/>
        <v/>
      </c>
      <c r="AF774" s="42" t="str">
        <f t="shared" si="381"/>
        <v/>
      </c>
      <c r="AG774" s="42" t="str">
        <f t="shared" si="382"/>
        <v/>
      </c>
      <c r="AH774" s="42" t="str">
        <f t="shared" si="383"/>
        <v/>
      </c>
      <c r="AI774" s="42" t="str">
        <f t="shared" si="384"/>
        <v/>
      </c>
      <c r="AJ774" s="65">
        <f t="shared" si="385"/>
        <v>0</v>
      </c>
      <c r="AK774" s="74"/>
      <c r="AL774" s="41">
        <f t="shared" si="366"/>
        <v>0</v>
      </c>
      <c r="AM774" s="39">
        <f t="shared" si="367"/>
        <v>0</v>
      </c>
      <c r="AN774" s="40">
        <f t="shared" si="368"/>
        <v>0</v>
      </c>
      <c r="AO774" s="134">
        <f t="shared" si="369"/>
        <v>0</v>
      </c>
      <c r="AP774" s="17"/>
      <c r="AQ774" s="129"/>
      <c r="AR774" s="130">
        <f t="shared" si="386"/>
        <v>0</v>
      </c>
      <c r="AS774" s="134">
        <f t="shared" si="387"/>
        <v>0</v>
      </c>
      <c r="AT774" s="131">
        <f>+IF($I$7="SI",'INPUTS Y LISTAS'!$B$31,0)</f>
        <v>0</v>
      </c>
      <c r="AU774" s="132"/>
      <c r="AV774" s="130">
        <f t="shared" si="388"/>
        <v>0</v>
      </c>
      <c r="AW774" s="134">
        <f t="shared" si="389"/>
        <v>0</v>
      </c>
      <c r="AX774" s="131">
        <f>+IF($I$7="SI",'INPUTS Y LISTAS'!$B$32,0)</f>
        <v>0</v>
      </c>
      <c r="AY774" s="132"/>
      <c r="AZ774" s="130">
        <f t="shared" si="390"/>
        <v>0</v>
      </c>
      <c r="BA774" s="134">
        <f t="shared" si="391"/>
        <v>0</v>
      </c>
      <c r="BB774" s="131">
        <f>+IF($I$7="SI",'INPUTS Y LISTAS'!$B$33,0)</f>
        <v>0</v>
      </c>
      <c r="BC774" s="132"/>
      <c r="BD774" s="130">
        <f t="shared" si="392"/>
        <v>0</v>
      </c>
      <c r="BE774" s="134">
        <f t="shared" si="393"/>
        <v>0</v>
      </c>
      <c r="BF774" s="136">
        <f t="shared" si="394"/>
        <v>0</v>
      </c>
    </row>
    <row r="775" spans="3:58" ht="15.75" outlineLevel="2" x14ac:dyDescent="0.2">
      <c r="C775" s="14">
        <f t="shared" si="395"/>
        <v>761</v>
      </c>
      <c r="D775" s="73"/>
      <c r="E775" s="69"/>
      <c r="F775" s="70"/>
      <c r="G775" s="71"/>
      <c r="H775" s="71"/>
      <c r="I775" s="71"/>
      <c r="J775" s="71"/>
      <c r="K775" s="72"/>
      <c r="L775" s="86"/>
      <c r="M775" s="15" t="str">
        <f>IF(G775="","",IF(L775="SI",G775*(1+'INPUTS Y LISTAS'!$B$15),'Modelo Estadistico'!G775))</f>
        <v/>
      </c>
      <c r="N775" s="15" t="str">
        <f>IF(H775="","",IF(L775="SI",H775*(1+'INPUTS Y LISTAS'!$B$15),'Modelo Estadistico'!H775))</f>
        <v/>
      </c>
      <c r="O775" s="15" t="str">
        <f>IF(I775="","",IF(L775="SI",I775*(1+'INPUTS Y LISTAS'!$B$15),'Modelo Estadistico'!I775))</f>
        <v/>
      </c>
      <c r="P775" s="15" t="str">
        <f>IF(J775="","",IF(L775="SI",J775*(1+'INPUTS Y LISTAS'!$B$15),'Modelo Estadistico'!J775))</f>
        <v/>
      </c>
      <c r="Q775" s="72"/>
      <c r="R775" s="29" t="str">
        <f t="shared" si="370"/>
        <v/>
      </c>
      <c r="S775" s="15" t="str">
        <f t="shared" si="371"/>
        <v/>
      </c>
      <c r="T775" s="15" t="str">
        <f t="shared" si="364"/>
        <v/>
      </c>
      <c r="U775" s="30" t="str">
        <f t="shared" si="365"/>
        <v/>
      </c>
      <c r="V775" s="28" t="str">
        <f t="shared" si="372"/>
        <v/>
      </c>
      <c r="W775" s="16" t="str">
        <f t="shared" si="373"/>
        <v/>
      </c>
      <c r="X775" s="16" t="str">
        <f t="shared" si="374"/>
        <v/>
      </c>
      <c r="Y775" s="16" t="str">
        <f t="shared" si="375"/>
        <v/>
      </c>
      <c r="Z775" s="28" t="str">
        <f t="shared" si="376"/>
        <v/>
      </c>
      <c r="AA775" s="16" t="str">
        <f t="shared" si="377"/>
        <v/>
      </c>
      <c r="AB775" s="16" t="str">
        <f t="shared" si="378"/>
        <v/>
      </c>
      <c r="AC775" s="16" t="str">
        <f>IF(Y775="Incluir Cotización",#REF!,"")</f>
        <v/>
      </c>
      <c r="AD775" s="66" t="str">
        <f t="shared" si="379"/>
        <v/>
      </c>
      <c r="AE775" s="42" t="str">
        <f t="shared" si="380"/>
        <v/>
      </c>
      <c r="AF775" s="42" t="str">
        <f t="shared" si="381"/>
        <v/>
      </c>
      <c r="AG775" s="42" t="str">
        <f t="shared" si="382"/>
        <v/>
      </c>
      <c r="AH775" s="42" t="str">
        <f t="shared" si="383"/>
        <v/>
      </c>
      <c r="AI775" s="42" t="str">
        <f t="shared" si="384"/>
        <v/>
      </c>
      <c r="AJ775" s="65">
        <f t="shared" si="385"/>
        <v>0</v>
      </c>
      <c r="AK775" s="74"/>
      <c r="AL775" s="41">
        <f t="shared" si="366"/>
        <v>0</v>
      </c>
      <c r="AM775" s="39">
        <f t="shared" si="367"/>
        <v>0</v>
      </c>
      <c r="AN775" s="40">
        <f t="shared" si="368"/>
        <v>0</v>
      </c>
      <c r="AO775" s="134">
        <f t="shared" si="369"/>
        <v>0</v>
      </c>
      <c r="AP775" s="17"/>
      <c r="AQ775" s="129"/>
      <c r="AR775" s="130">
        <f t="shared" si="386"/>
        <v>0</v>
      </c>
      <c r="AS775" s="134">
        <f t="shared" si="387"/>
        <v>0</v>
      </c>
      <c r="AT775" s="131">
        <f>+IF($I$7="SI",'INPUTS Y LISTAS'!$B$31,0)</f>
        <v>0</v>
      </c>
      <c r="AU775" s="132"/>
      <c r="AV775" s="130">
        <f t="shared" si="388"/>
        <v>0</v>
      </c>
      <c r="AW775" s="134">
        <f t="shared" si="389"/>
        <v>0</v>
      </c>
      <c r="AX775" s="131">
        <f>+IF($I$7="SI",'INPUTS Y LISTAS'!$B$32,0)</f>
        <v>0</v>
      </c>
      <c r="AY775" s="132"/>
      <c r="AZ775" s="130">
        <f t="shared" si="390"/>
        <v>0</v>
      </c>
      <c r="BA775" s="134">
        <f t="shared" si="391"/>
        <v>0</v>
      </c>
      <c r="BB775" s="131">
        <f>+IF($I$7="SI",'INPUTS Y LISTAS'!$B$33,0)</f>
        <v>0</v>
      </c>
      <c r="BC775" s="132"/>
      <c r="BD775" s="130">
        <f t="shared" si="392"/>
        <v>0</v>
      </c>
      <c r="BE775" s="134">
        <f t="shared" si="393"/>
        <v>0</v>
      </c>
      <c r="BF775" s="136">
        <f t="shared" si="394"/>
        <v>0</v>
      </c>
    </row>
    <row r="776" spans="3:58" ht="15.75" outlineLevel="2" x14ac:dyDescent="0.2">
      <c r="C776" s="14">
        <f t="shared" si="395"/>
        <v>762</v>
      </c>
      <c r="D776" s="73"/>
      <c r="E776" s="69"/>
      <c r="F776" s="70"/>
      <c r="G776" s="71"/>
      <c r="H776" s="71"/>
      <c r="I776" s="71"/>
      <c r="J776" s="71"/>
      <c r="K776" s="72"/>
      <c r="L776" s="86"/>
      <c r="M776" s="15" t="str">
        <f>IF(G776="","",IF(L776="SI",G776*(1+'INPUTS Y LISTAS'!$B$15),'Modelo Estadistico'!G776))</f>
        <v/>
      </c>
      <c r="N776" s="15" t="str">
        <f>IF(H776="","",IF(L776="SI",H776*(1+'INPUTS Y LISTAS'!$B$15),'Modelo Estadistico'!H776))</f>
        <v/>
      </c>
      <c r="O776" s="15" t="str">
        <f>IF(I776="","",IF(L776="SI",I776*(1+'INPUTS Y LISTAS'!$B$15),'Modelo Estadistico'!I776))</f>
        <v/>
      </c>
      <c r="P776" s="15" t="str">
        <f>IF(J776="","",IF(L776="SI",J776*(1+'INPUTS Y LISTAS'!$B$15),'Modelo Estadistico'!J776))</f>
        <v/>
      </c>
      <c r="Q776" s="72"/>
      <c r="R776" s="29" t="str">
        <f t="shared" si="370"/>
        <v/>
      </c>
      <c r="S776" s="15" t="str">
        <f t="shared" si="371"/>
        <v/>
      </c>
      <c r="T776" s="15" t="str">
        <f t="shared" si="364"/>
        <v/>
      </c>
      <c r="U776" s="30" t="str">
        <f t="shared" si="365"/>
        <v/>
      </c>
      <c r="V776" s="28" t="str">
        <f t="shared" si="372"/>
        <v/>
      </c>
      <c r="W776" s="16" t="str">
        <f t="shared" si="373"/>
        <v/>
      </c>
      <c r="X776" s="16" t="str">
        <f t="shared" si="374"/>
        <v/>
      </c>
      <c r="Y776" s="16" t="str">
        <f t="shared" si="375"/>
        <v/>
      </c>
      <c r="Z776" s="28" t="str">
        <f t="shared" si="376"/>
        <v/>
      </c>
      <c r="AA776" s="16" t="str">
        <f t="shared" si="377"/>
        <v/>
      </c>
      <c r="AB776" s="16" t="str">
        <f t="shared" si="378"/>
        <v/>
      </c>
      <c r="AC776" s="16" t="str">
        <f>IF(Y776="Incluir Cotización",#REF!,"")</f>
        <v/>
      </c>
      <c r="AD776" s="66" t="str">
        <f t="shared" si="379"/>
        <v/>
      </c>
      <c r="AE776" s="42" t="str">
        <f t="shared" si="380"/>
        <v/>
      </c>
      <c r="AF776" s="42" t="str">
        <f t="shared" si="381"/>
        <v/>
      </c>
      <c r="AG776" s="42" t="str">
        <f t="shared" si="382"/>
        <v/>
      </c>
      <c r="AH776" s="42" t="str">
        <f t="shared" si="383"/>
        <v/>
      </c>
      <c r="AI776" s="42" t="str">
        <f t="shared" si="384"/>
        <v/>
      </c>
      <c r="AJ776" s="65">
        <f t="shared" si="385"/>
        <v>0</v>
      </c>
      <c r="AK776" s="74"/>
      <c r="AL776" s="41">
        <f t="shared" si="366"/>
        <v>0</v>
      </c>
      <c r="AM776" s="39">
        <f t="shared" si="367"/>
        <v>0</v>
      </c>
      <c r="AN776" s="40">
        <f t="shared" si="368"/>
        <v>0</v>
      </c>
      <c r="AO776" s="134">
        <f t="shared" si="369"/>
        <v>0</v>
      </c>
      <c r="AP776" s="17"/>
      <c r="AQ776" s="129"/>
      <c r="AR776" s="130">
        <f t="shared" si="386"/>
        <v>0</v>
      </c>
      <c r="AS776" s="134">
        <f t="shared" si="387"/>
        <v>0</v>
      </c>
      <c r="AT776" s="131">
        <f>+IF($I$7="SI",'INPUTS Y LISTAS'!$B$31,0)</f>
        <v>0</v>
      </c>
      <c r="AU776" s="132"/>
      <c r="AV776" s="130">
        <f t="shared" si="388"/>
        <v>0</v>
      </c>
      <c r="AW776" s="134">
        <f t="shared" si="389"/>
        <v>0</v>
      </c>
      <c r="AX776" s="131">
        <f>+IF($I$7="SI",'INPUTS Y LISTAS'!$B$32,0)</f>
        <v>0</v>
      </c>
      <c r="AY776" s="132"/>
      <c r="AZ776" s="130">
        <f t="shared" si="390"/>
        <v>0</v>
      </c>
      <c r="BA776" s="134">
        <f t="shared" si="391"/>
        <v>0</v>
      </c>
      <c r="BB776" s="131">
        <f>+IF($I$7="SI",'INPUTS Y LISTAS'!$B$33,0)</f>
        <v>0</v>
      </c>
      <c r="BC776" s="132"/>
      <c r="BD776" s="130">
        <f t="shared" si="392"/>
        <v>0</v>
      </c>
      <c r="BE776" s="134">
        <f t="shared" si="393"/>
        <v>0</v>
      </c>
      <c r="BF776" s="136">
        <f t="shared" si="394"/>
        <v>0</v>
      </c>
    </row>
    <row r="777" spans="3:58" ht="15.75" outlineLevel="2" x14ac:dyDescent="0.2">
      <c r="C777" s="14">
        <f t="shared" si="395"/>
        <v>763</v>
      </c>
      <c r="D777" s="73"/>
      <c r="E777" s="69"/>
      <c r="F777" s="70"/>
      <c r="G777" s="71"/>
      <c r="H777" s="71"/>
      <c r="I777" s="71"/>
      <c r="J777" s="71"/>
      <c r="K777" s="72"/>
      <c r="L777" s="86"/>
      <c r="M777" s="15" t="str">
        <f>IF(G777="","",IF(L777="SI",G777*(1+'INPUTS Y LISTAS'!$B$15),'Modelo Estadistico'!G777))</f>
        <v/>
      </c>
      <c r="N777" s="15" t="str">
        <f>IF(H777="","",IF(L777="SI",H777*(1+'INPUTS Y LISTAS'!$B$15),'Modelo Estadistico'!H777))</f>
        <v/>
      </c>
      <c r="O777" s="15" t="str">
        <f>IF(I777="","",IF(L777="SI",I777*(1+'INPUTS Y LISTAS'!$B$15),'Modelo Estadistico'!I777))</f>
        <v/>
      </c>
      <c r="P777" s="15" t="str">
        <f>IF(J777="","",IF(L777="SI",J777*(1+'INPUTS Y LISTAS'!$B$15),'Modelo Estadistico'!J777))</f>
        <v/>
      </c>
      <c r="Q777" s="72"/>
      <c r="R777" s="29" t="str">
        <f t="shared" si="370"/>
        <v/>
      </c>
      <c r="S777" s="15" t="str">
        <f t="shared" si="371"/>
        <v/>
      </c>
      <c r="T777" s="15" t="str">
        <f t="shared" si="364"/>
        <v/>
      </c>
      <c r="U777" s="30" t="str">
        <f t="shared" si="365"/>
        <v/>
      </c>
      <c r="V777" s="28" t="str">
        <f t="shared" si="372"/>
        <v/>
      </c>
      <c r="W777" s="16" t="str">
        <f t="shared" si="373"/>
        <v/>
      </c>
      <c r="X777" s="16" t="str">
        <f t="shared" si="374"/>
        <v/>
      </c>
      <c r="Y777" s="16" t="str">
        <f t="shared" si="375"/>
        <v/>
      </c>
      <c r="Z777" s="28" t="str">
        <f t="shared" si="376"/>
        <v/>
      </c>
      <c r="AA777" s="16" t="str">
        <f t="shared" si="377"/>
        <v/>
      </c>
      <c r="AB777" s="16" t="str">
        <f t="shared" si="378"/>
        <v/>
      </c>
      <c r="AC777" s="16" t="str">
        <f>IF(Y777="Incluir Cotización",#REF!,"")</f>
        <v/>
      </c>
      <c r="AD777" s="66" t="str">
        <f t="shared" si="379"/>
        <v/>
      </c>
      <c r="AE777" s="42" t="str">
        <f t="shared" si="380"/>
        <v/>
      </c>
      <c r="AF777" s="42" t="str">
        <f t="shared" si="381"/>
        <v/>
      </c>
      <c r="AG777" s="42" t="str">
        <f t="shared" si="382"/>
        <v/>
      </c>
      <c r="AH777" s="42" t="str">
        <f t="shared" si="383"/>
        <v/>
      </c>
      <c r="AI777" s="42" t="str">
        <f t="shared" si="384"/>
        <v/>
      </c>
      <c r="AJ777" s="65">
        <f t="shared" si="385"/>
        <v>0</v>
      </c>
      <c r="AK777" s="74"/>
      <c r="AL777" s="41">
        <f t="shared" si="366"/>
        <v>0</v>
      </c>
      <c r="AM777" s="39">
        <f t="shared" si="367"/>
        <v>0</v>
      </c>
      <c r="AN777" s="40">
        <f t="shared" si="368"/>
        <v>0</v>
      </c>
      <c r="AO777" s="134">
        <f t="shared" si="369"/>
        <v>0</v>
      </c>
      <c r="AP777" s="17"/>
      <c r="AQ777" s="129"/>
      <c r="AR777" s="130">
        <f t="shared" si="386"/>
        <v>0</v>
      </c>
      <c r="AS777" s="134">
        <f t="shared" si="387"/>
        <v>0</v>
      </c>
      <c r="AT777" s="131">
        <f>+IF($I$7="SI",'INPUTS Y LISTAS'!$B$31,0)</f>
        <v>0</v>
      </c>
      <c r="AU777" s="132"/>
      <c r="AV777" s="130">
        <f t="shared" si="388"/>
        <v>0</v>
      </c>
      <c r="AW777" s="134">
        <f t="shared" si="389"/>
        <v>0</v>
      </c>
      <c r="AX777" s="131">
        <f>+IF($I$7="SI",'INPUTS Y LISTAS'!$B$32,0)</f>
        <v>0</v>
      </c>
      <c r="AY777" s="132"/>
      <c r="AZ777" s="130">
        <f t="shared" si="390"/>
        <v>0</v>
      </c>
      <c r="BA777" s="134">
        <f t="shared" si="391"/>
        <v>0</v>
      </c>
      <c r="BB777" s="131">
        <f>+IF($I$7="SI",'INPUTS Y LISTAS'!$B$33,0)</f>
        <v>0</v>
      </c>
      <c r="BC777" s="132"/>
      <c r="BD777" s="130">
        <f t="shared" si="392"/>
        <v>0</v>
      </c>
      <c r="BE777" s="134">
        <f t="shared" si="393"/>
        <v>0</v>
      </c>
      <c r="BF777" s="136">
        <f t="shared" si="394"/>
        <v>0</v>
      </c>
    </row>
    <row r="778" spans="3:58" ht="15.75" outlineLevel="2" x14ac:dyDescent="0.2">
      <c r="C778" s="14">
        <f t="shared" si="395"/>
        <v>764</v>
      </c>
      <c r="D778" s="73"/>
      <c r="E778" s="69"/>
      <c r="F778" s="70"/>
      <c r="G778" s="71"/>
      <c r="H778" s="71"/>
      <c r="I778" s="71"/>
      <c r="J778" s="71"/>
      <c r="K778" s="72"/>
      <c r="L778" s="86"/>
      <c r="M778" s="15" t="str">
        <f>IF(G778="","",IF(L778="SI",G778*(1+'INPUTS Y LISTAS'!$B$15),'Modelo Estadistico'!G778))</f>
        <v/>
      </c>
      <c r="N778" s="15" t="str">
        <f>IF(H778="","",IF(L778="SI",H778*(1+'INPUTS Y LISTAS'!$B$15),'Modelo Estadistico'!H778))</f>
        <v/>
      </c>
      <c r="O778" s="15" t="str">
        <f>IF(I778="","",IF(L778="SI",I778*(1+'INPUTS Y LISTAS'!$B$15),'Modelo Estadistico'!I778))</f>
        <v/>
      </c>
      <c r="P778" s="15" t="str">
        <f>IF(J778="","",IF(L778="SI",J778*(1+'INPUTS Y LISTAS'!$B$15),'Modelo Estadistico'!J778))</f>
        <v/>
      </c>
      <c r="Q778" s="72"/>
      <c r="R778" s="29" t="str">
        <f t="shared" si="370"/>
        <v/>
      </c>
      <c r="S778" s="15" t="str">
        <f t="shared" si="371"/>
        <v/>
      </c>
      <c r="T778" s="15" t="str">
        <f t="shared" ref="T778:T841" si="396">IFERROR(R778-S778,"")</f>
        <v/>
      </c>
      <c r="U778" s="30" t="str">
        <f t="shared" ref="U778:U841" si="397">IFERROR(+R778+S778,"")</f>
        <v/>
      </c>
      <c r="V778" s="28" t="str">
        <f t="shared" si="372"/>
        <v/>
      </c>
      <c r="W778" s="16" t="str">
        <f t="shared" si="373"/>
        <v/>
      </c>
      <c r="X778" s="16" t="str">
        <f t="shared" si="374"/>
        <v/>
      </c>
      <c r="Y778" s="16" t="str">
        <f t="shared" si="375"/>
        <v/>
      </c>
      <c r="Z778" s="28" t="str">
        <f t="shared" si="376"/>
        <v/>
      </c>
      <c r="AA778" s="16" t="str">
        <f t="shared" si="377"/>
        <v/>
      </c>
      <c r="AB778" s="16" t="str">
        <f t="shared" si="378"/>
        <v/>
      </c>
      <c r="AC778" s="16" t="str">
        <f>IF(Y778="Incluir Cotización",#REF!,"")</f>
        <v/>
      </c>
      <c r="AD778" s="66" t="str">
        <f t="shared" si="379"/>
        <v/>
      </c>
      <c r="AE778" s="42" t="str">
        <f t="shared" si="380"/>
        <v/>
      </c>
      <c r="AF778" s="42" t="str">
        <f t="shared" si="381"/>
        <v/>
      </c>
      <c r="AG778" s="42" t="str">
        <f t="shared" si="382"/>
        <v/>
      </c>
      <c r="AH778" s="42" t="str">
        <f t="shared" si="383"/>
        <v/>
      </c>
      <c r="AI778" s="42" t="str">
        <f t="shared" si="384"/>
        <v/>
      </c>
      <c r="AJ778" s="65">
        <f t="shared" si="385"/>
        <v>0</v>
      </c>
      <c r="AK778" s="74"/>
      <c r="AL778" s="41">
        <f t="shared" ref="AL778:AL841" si="398">+AK778-AJ778</f>
        <v>0</v>
      </c>
      <c r="AM778" s="39">
        <f t="shared" ref="AM778:AM841" si="399">+AJ778*$E778</f>
        <v>0</v>
      </c>
      <c r="AN778" s="40">
        <f t="shared" ref="AN778:AN841" si="400">+AK778*$E778</f>
        <v>0</v>
      </c>
      <c r="AO778" s="134">
        <f t="shared" ref="AO778:AO841" si="401">+AN778-AM778</f>
        <v>0</v>
      </c>
      <c r="AP778" s="17"/>
      <c r="AQ778" s="129"/>
      <c r="AR778" s="130">
        <f t="shared" si="386"/>
        <v>0</v>
      </c>
      <c r="AS778" s="134">
        <f t="shared" si="387"/>
        <v>0</v>
      </c>
      <c r="AT778" s="131">
        <f>+IF($I$7="SI",'INPUTS Y LISTAS'!$B$31,0)</f>
        <v>0</v>
      </c>
      <c r="AU778" s="132"/>
      <c r="AV778" s="130">
        <f t="shared" si="388"/>
        <v>0</v>
      </c>
      <c r="AW778" s="134">
        <f t="shared" si="389"/>
        <v>0</v>
      </c>
      <c r="AX778" s="131">
        <f>+IF($I$7="SI",'INPUTS Y LISTAS'!$B$32,0)</f>
        <v>0</v>
      </c>
      <c r="AY778" s="132"/>
      <c r="AZ778" s="130">
        <f t="shared" si="390"/>
        <v>0</v>
      </c>
      <c r="BA778" s="134">
        <f t="shared" si="391"/>
        <v>0</v>
      </c>
      <c r="BB778" s="131">
        <f>+IF($I$7="SI",'INPUTS Y LISTAS'!$B$33,0)</f>
        <v>0</v>
      </c>
      <c r="BC778" s="132"/>
      <c r="BD778" s="130">
        <f t="shared" si="392"/>
        <v>0</v>
      </c>
      <c r="BE778" s="134">
        <f t="shared" si="393"/>
        <v>0</v>
      </c>
      <c r="BF778" s="136">
        <f t="shared" si="394"/>
        <v>0</v>
      </c>
    </row>
    <row r="779" spans="3:58" ht="15.75" outlineLevel="2" x14ac:dyDescent="0.2">
      <c r="C779" s="14">
        <f t="shared" si="395"/>
        <v>765</v>
      </c>
      <c r="D779" s="73"/>
      <c r="E779" s="69"/>
      <c r="F779" s="70"/>
      <c r="G779" s="71"/>
      <c r="H779" s="71"/>
      <c r="I779" s="71"/>
      <c r="J779" s="71"/>
      <c r="K779" s="72"/>
      <c r="L779" s="86"/>
      <c r="M779" s="15" t="str">
        <f>IF(G779="","",IF(L779="SI",G779*(1+'INPUTS Y LISTAS'!$B$15),'Modelo Estadistico'!G779))</f>
        <v/>
      </c>
      <c r="N779" s="15" t="str">
        <f>IF(H779="","",IF(L779="SI",H779*(1+'INPUTS Y LISTAS'!$B$15),'Modelo Estadistico'!H779))</f>
        <v/>
      </c>
      <c r="O779" s="15" t="str">
        <f>IF(I779="","",IF(L779="SI",I779*(1+'INPUTS Y LISTAS'!$B$15),'Modelo Estadistico'!I779))</f>
        <v/>
      </c>
      <c r="P779" s="15" t="str">
        <f>IF(J779="","",IF(L779="SI",J779*(1+'INPUTS Y LISTAS'!$B$15),'Modelo Estadistico'!J779))</f>
        <v/>
      </c>
      <c r="Q779" s="72"/>
      <c r="R779" s="29" t="str">
        <f t="shared" si="370"/>
        <v/>
      </c>
      <c r="S779" s="15" t="str">
        <f t="shared" si="371"/>
        <v/>
      </c>
      <c r="T779" s="15" t="str">
        <f t="shared" si="396"/>
        <v/>
      </c>
      <c r="U779" s="30" t="str">
        <f t="shared" si="397"/>
        <v/>
      </c>
      <c r="V779" s="28" t="str">
        <f t="shared" si="372"/>
        <v/>
      </c>
      <c r="W779" s="16" t="str">
        <f t="shared" si="373"/>
        <v/>
      </c>
      <c r="X779" s="16" t="str">
        <f t="shared" si="374"/>
        <v/>
      </c>
      <c r="Y779" s="16" t="str">
        <f t="shared" si="375"/>
        <v/>
      </c>
      <c r="Z779" s="28" t="str">
        <f t="shared" si="376"/>
        <v/>
      </c>
      <c r="AA779" s="16" t="str">
        <f t="shared" si="377"/>
        <v/>
      </c>
      <c r="AB779" s="16" t="str">
        <f t="shared" si="378"/>
        <v/>
      </c>
      <c r="AC779" s="16" t="str">
        <f>IF(Y779="Incluir Cotización",#REF!,"")</f>
        <v/>
      </c>
      <c r="AD779" s="66" t="str">
        <f t="shared" si="379"/>
        <v/>
      </c>
      <c r="AE779" s="42" t="str">
        <f t="shared" si="380"/>
        <v/>
      </c>
      <c r="AF779" s="42" t="str">
        <f t="shared" si="381"/>
        <v/>
      </c>
      <c r="AG779" s="42" t="str">
        <f t="shared" si="382"/>
        <v/>
      </c>
      <c r="AH779" s="42" t="str">
        <f t="shared" si="383"/>
        <v/>
      </c>
      <c r="AI779" s="42" t="str">
        <f t="shared" si="384"/>
        <v/>
      </c>
      <c r="AJ779" s="65">
        <f t="shared" si="385"/>
        <v>0</v>
      </c>
      <c r="AK779" s="74"/>
      <c r="AL779" s="41">
        <f t="shared" si="398"/>
        <v>0</v>
      </c>
      <c r="AM779" s="39">
        <f t="shared" si="399"/>
        <v>0</v>
      </c>
      <c r="AN779" s="40">
        <f t="shared" si="400"/>
        <v>0</v>
      </c>
      <c r="AO779" s="134">
        <f t="shared" si="401"/>
        <v>0</v>
      </c>
      <c r="AP779" s="17"/>
      <c r="AQ779" s="129"/>
      <c r="AR779" s="130">
        <f t="shared" si="386"/>
        <v>0</v>
      </c>
      <c r="AS779" s="134">
        <f t="shared" si="387"/>
        <v>0</v>
      </c>
      <c r="AT779" s="131">
        <f>+IF($I$7="SI",'INPUTS Y LISTAS'!$B$31,0)</f>
        <v>0</v>
      </c>
      <c r="AU779" s="132"/>
      <c r="AV779" s="130">
        <f t="shared" si="388"/>
        <v>0</v>
      </c>
      <c r="AW779" s="134">
        <f t="shared" si="389"/>
        <v>0</v>
      </c>
      <c r="AX779" s="131">
        <f>+IF($I$7="SI",'INPUTS Y LISTAS'!$B$32,0)</f>
        <v>0</v>
      </c>
      <c r="AY779" s="132"/>
      <c r="AZ779" s="130">
        <f t="shared" si="390"/>
        <v>0</v>
      </c>
      <c r="BA779" s="134">
        <f t="shared" si="391"/>
        <v>0</v>
      </c>
      <c r="BB779" s="131">
        <f>+IF($I$7="SI",'INPUTS Y LISTAS'!$B$33,0)</f>
        <v>0</v>
      </c>
      <c r="BC779" s="132"/>
      <c r="BD779" s="130">
        <f t="shared" si="392"/>
        <v>0</v>
      </c>
      <c r="BE779" s="134">
        <f t="shared" si="393"/>
        <v>0</v>
      </c>
      <c r="BF779" s="136">
        <f t="shared" si="394"/>
        <v>0</v>
      </c>
    </row>
    <row r="780" spans="3:58" ht="15.75" outlineLevel="2" x14ac:dyDescent="0.2">
      <c r="C780" s="14">
        <f t="shared" si="395"/>
        <v>766</v>
      </c>
      <c r="D780" s="73"/>
      <c r="E780" s="69"/>
      <c r="F780" s="70"/>
      <c r="G780" s="71"/>
      <c r="H780" s="71"/>
      <c r="I780" s="71"/>
      <c r="J780" s="71"/>
      <c r="K780" s="72"/>
      <c r="L780" s="86"/>
      <c r="M780" s="15" t="str">
        <f>IF(G780="","",IF(L780="SI",G780*(1+'INPUTS Y LISTAS'!$B$15),'Modelo Estadistico'!G780))</f>
        <v/>
      </c>
      <c r="N780" s="15" t="str">
        <f>IF(H780="","",IF(L780="SI",H780*(1+'INPUTS Y LISTAS'!$B$15),'Modelo Estadistico'!H780))</f>
        <v/>
      </c>
      <c r="O780" s="15" t="str">
        <f>IF(I780="","",IF(L780="SI",I780*(1+'INPUTS Y LISTAS'!$B$15),'Modelo Estadistico'!I780))</f>
        <v/>
      </c>
      <c r="P780" s="15" t="str">
        <f>IF(J780="","",IF(L780="SI",J780*(1+'INPUTS Y LISTAS'!$B$15),'Modelo Estadistico'!J780))</f>
        <v/>
      </c>
      <c r="Q780" s="72"/>
      <c r="R780" s="29" t="str">
        <f t="shared" si="370"/>
        <v/>
      </c>
      <c r="S780" s="15" t="str">
        <f t="shared" si="371"/>
        <v/>
      </c>
      <c r="T780" s="15" t="str">
        <f t="shared" si="396"/>
        <v/>
      </c>
      <c r="U780" s="30" t="str">
        <f t="shared" si="397"/>
        <v/>
      </c>
      <c r="V780" s="28" t="str">
        <f t="shared" si="372"/>
        <v/>
      </c>
      <c r="W780" s="16" t="str">
        <f t="shared" si="373"/>
        <v/>
      </c>
      <c r="X780" s="16" t="str">
        <f t="shared" si="374"/>
        <v/>
      </c>
      <c r="Y780" s="16" t="str">
        <f t="shared" si="375"/>
        <v/>
      </c>
      <c r="Z780" s="28" t="str">
        <f t="shared" si="376"/>
        <v/>
      </c>
      <c r="AA780" s="16" t="str">
        <f t="shared" si="377"/>
        <v/>
      </c>
      <c r="AB780" s="16" t="str">
        <f t="shared" si="378"/>
        <v/>
      </c>
      <c r="AC780" s="16" t="str">
        <f>IF(Y780="Incluir Cotización",#REF!,"")</f>
        <v/>
      </c>
      <c r="AD780" s="66" t="str">
        <f t="shared" si="379"/>
        <v/>
      </c>
      <c r="AE780" s="42" t="str">
        <f t="shared" si="380"/>
        <v/>
      </c>
      <c r="AF780" s="42" t="str">
        <f t="shared" si="381"/>
        <v/>
      </c>
      <c r="AG780" s="42" t="str">
        <f t="shared" si="382"/>
        <v/>
      </c>
      <c r="AH780" s="42" t="str">
        <f t="shared" si="383"/>
        <v/>
      </c>
      <c r="AI780" s="42" t="str">
        <f t="shared" si="384"/>
        <v/>
      </c>
      <c r="AJ780" s="65">
        <f t="shared" si="385"/>
        <v>0</v>
      </c>
      <c r="AK780" s="74"/>
      <c r="AL780" s="41">
        <f t="shared" si="398"/>
        <v>0</v>
      </c>
      <c r="AM780" s="39">
        <f t="shared" si="399"/>
        <v>0</v>
      </c>
      <c r="AN780" s="40">
        <f t="shared" si="400"/>
        <v>0</v>
      </c>
      <c r="AO780" s="134">
        <f t="shared" si="401"/>
        <v>0</v>
      </c>
      <c r="AP780" s="17"/>
      <c r="AQ780" s="129"/>
      <c r="AR780" s="130">
        <f t="shared" si="386"/>
        <v>0</v>
      </c>
      <c r="AS780" s="134">
        <f t="shared" si="387"/>
        <v>0</v>
      </c>
      <c r="AT780" s="131">
        <f>+IF($I$7="SI",'INPUTS Y LISTAS'!$B$31,0)</f>
        <v>0</v>
      </c>
      <c r="AU780" s="132"/>
      <c r="AV780" s="130">
        <f t="shared" si="388"/>
        <v>0</v>
      </c>
      <c r="AW780" s="134">
        <f t="shared" si="389"/>
        <v>0</v>
      </c>
      <c r="AX780" s="131">
        <f>+IF($I$7="SI",'INPUTS Y LISTAS'!$B$32,0)</f>
        <v>0</v>
      </c>
      <c r="AY780" s="132"/>
      <c r="AZ780" s="130">
        <f t="shared" si="390"/>
        <v>0</v>
      </c>
      <c r="BA780" s="134">
        <f t="shared" si="391"/>
        <v>0</v>
      </c>
      <c r="BB780" s="131">
        <f>+IF($I$7="SI",'INPUTS Y LISTAS'!$B$33,0)</f>
        <v>0</v>
      </c>
      <c r="BC780" s="132"/>
      <c r="BD780" s="130">
        <f t="shared" si="392"/>
        <v>0</v>
      </c>
      <c r="BE780" s="134">
        <f t="shared" si="393"/>
        <v>0</v>
      </c>
      <c r="BF780" s="136">
        <f t="shared" si="394"/>
        <v>0</v>
      </c>
    </row>
    <row r="781" spans="3:58" ht="15.75" outlineLevel="2" x14ac:dyDescent="0.2">
      <c r="C781" s="14">
        <f t="shared" si="395"/>
        <v>767</v>
      </c>
      <c r="D781" s="73"/>
      <c r="E781" s="69"/>
      <c r="F781" s="70"/>
      <c r="G781" s="71"/>
      <c r="H781" s="71"/>
      <c r="I781" s="71"/>
      <c r="J781" s="71"/>
      <c r="K781" s="72"/>
      <c r="L781" s="86"/>
      <c r="M781" s="15" t="str">
        <f>IF(G781="","",IF(L781="SI",G781*(1+'INPUTS Y LISTAS'!$B$15),'Modelo Estadistico'!G781))</f>
        <v/>
      </c>
      <c r="N781" s="15" t="str">
        <f>IF(H781="","",IF(L781="SI",H781*(1+'INPUTS Y LISTAS'!$B$15),'Modelo Estadistico'!H781))</f>
        <v/>
      </c>
      <c r="O781" s="15" t="str">
        <f>IF(I781="","",IF(L781="SI",I781*(1+'INPUTS Y LISTAS'!$B$15),'Modelo Estadistico'!I781))</f>
        <v/>
      </c>
      <c r="P781" s="15" t="str">
        <f>IF(J781="","",IF(L781="SI",J781*(1+'INPUTS Y LISTAS'!$B$15),'Modelo Estadistico'!J781))</f>
        <v/>
      </c>
      <c r="Q781" s="72"/>
      <c r="R781" s="29" t="str">
        <f t="shared" si="370"/>
        <v/>
      </c>
      <c r="S781" s="15" t="str">
        <f t="shared" si="371"/>
        <v/>
      </c>
      <c r="T781" s="15" t="str">
        <f t="shared" si="396"/>
        <v/>
      </c>
      <c r="U781" s="30" t="str">
        <f t="shared" si="397"/>
        <v/>
      </c>
      <c r="V781" s="28" t="str">
        <f t="shared" si="372"/>
        <v/>
      </c>
      <c r="W781" s="16" t="str">
        <f t="shared" si="373"/>
        <v/>
      </c>
      <c r="X781" s="16" t="str">
        <f t="shared" si="374"/>
        <v/>
      </c>
      <c r="Y781" s="16" t="str">
        <f t="shared" si="375"/>
        <v/>
      </c>
      <c r="Z781" s="28" t="str">
        <f t="shared" si="376"/>
        <v/>
      </c>
      <c r="AA781" s="16" t="str">
        <f t="shared" si="377"/>
        <v/>
      </c>
      <c r="AB781" s="16" t="str">
        <f t="shared" si="378"/>
        <v/>
      </c>
      <c r="AC781" s="16" t="str">
        <f>IF(Y781="Incluir Cotización",#REF!,"")</f>
        <v/>
      </c>
      <c r="AD781" s="66" t="str">
        <f t="shared" si="379"/>
        <v/>
      </c>
      <c r="AE781" s="42" t="str">
        <f t="shared" si="380"/>
        <v/>
      </c>
      <c r="AF781" s="42" t="str">
        <f t="shared" si="381"/>
        <v/>
      </c>
      <c r="AG781" s="42" t="str">
        <f t="shared" si="382"/>
        <v/>
      </c>
      <c r="AH781" s="42" t="str">
        <f t="shared" si="383"/>
        <v/>
      </c>
      <c r="AI781" s="42" t="str">
        <f t="shared" si="384"/>
        <v/>
      </c>
      <c r="AJ781" s="65">
        <f t="shared" si="385"/>
        <v>0</v>
      </c>
      <c r="AK781" s="74"/>
      <c r="AL781" s="41">
        <f t="shared" si="398"/>
        <v>0</v>
      </c>
      <c r="AM781" s="39">
        <f t="shared" si="399"/>
        <v>0</v>
      </c>
      <c r="AN781" s="40">
        <f t="shared" si="400"/>
        <v>0</v>
      </c>
      <c r="AO781" s="134">
        <f t="shared" si="401"/>
        <v>0</v>
      </c>
      <c r="AP781" s="17"/>
      <c r="AQ781" s="129"/>
      <c r="AR781" s="130">
        <f t="shared" si="386"/>
        <v>0</v>
      </c>
      <c r="AS781" s="134">
        <f t="shared" si="387"/>
        <v>0</v>
      </c>
      <c r="AT781" s="131">
        <f>+IF($I$7="SI",'INPUTS Y LISTAS'!$B$31,0)</f>
        <v>0</v>
      </c>
      <c r="AU781" s="132"/>
      <c r="AV781" s="130">
        <f t="shared" si="388"/>
        <v>0</v>
      </c>
      <c r="AW781" s="134">
        <f t="shared" si="389"/>
        <v>0</v>
      </c>
      <c r="AX781" s="131">
        <f>+IF($I$7="SI",'INPUTS Y LISTAS'!$B$32,0)</f>
        <v>0</v>
      </c>
      <c r="AY781" s="132"/>
      <c r="AZ781" s="130">
        <f t="shared" si="390"/>
        <v>0</v>
      </c>
      <c r="BA781" s="134">
        <f t="shared" si="391"/>
        <v>0</v>
      </c>
      <c r="BB781" s="131">
        <f>+IF($I$7="SI",'INPUTS Y LISTAS'!$B$33,0)</f>
        <v>0</v>
      </c>
      <c r="BC781" s="132"/>
      <c r="BD781" s="130">
        <f t="shared" si="392"/>
        <v>0</v>
      </c>
      <c r="BE781" s="134">
        <f t="shared" si="393"/>
        <v>0</v>
      </c>
      <c r="BF781" s="136">
        <f t="shared" si="394"/>
        <v>0</v>
      </c>
    </row>
    <row r="782" spans="3:58" ht="15.75" outlineLevel="2" x14ac:dyDescent="0.2">
      <c r="C782" s="14">
        <f t="shared" si="395"/>
        <v>768</v>
      </c>
      <c r="D782" s="73"/>
      <c r="E782" s="69"/>
      <c r="F782" s="70"/>
      <c r="G782" s="71"/>
      <c r="H782" s="71"/>
      <c r="I782" s="71"/>
      <c r="J782" s="71"/>
      <c r="K782" s="72"/>
      <c r="L782" s="86"/>
      <c r="M782" s="15" t="str">
        <f>IF(G782="","",IF(L782="SI",G782*(1+'INPUTS Y LISTAS'!$B$15),'Modelo Estadistico'!G782))</f>
        <v/>
      </c>
      <c r="N782" s="15" t="str">
        <f>IF(H782="","",IF(L782="SI",H782*(1+'INPUTS Y LISTAS'!$B$15),'Modelo Estadistico'!H782))</f>
        <v/>
      </c>
      <c r="O782" s="15" t="str">
        <f>IF(I782="","",IF(L782="SI",I782*(1+'INPUTS Y LISTAS'!$B$15),'Modelo Estadistico'!I782))</f>
        <v/>
      </c>
      <c r="P782" s="15" t="str">
        <f>IF(J782="","",IF(L782="SI",J782*(1+'INPUTS Y LISTAS'!$B$15),'Modelo Estadistico'!J782))</f>
        <v/>
      </c>
      <c r="Q782" s="72"/>
      <c r="R782" s="29" t="str">
        <f t="shared" si="370"/>
        <v/>
      </c>
      <c r="S782" s="15" t="str">
        <f t="shared" si="371"/>
        <v/>
      </c>
      <c r="T782" s="15" t="str">
        <f t="shared" si="396"/>
        <v/>
      </c>
      <c r="U782" s="30" t="str">
        <f t="shared" si="397"/>
        <v/>
      </c>
      <c r="V782" s="28" t="str">
        <f t="shared" si="372"/>
        <v/>
      </c>
      <c r="W782" s="16" t="str">
        <f t="shared" si="373"/>
        <v/>
      </c>
      <c r="X782" s="16" t="str">
        <f t="shared" si="374"/>
        <v/>
      </c>
      <c r="Y782" s="16" t="str">
        <f t="shared" si="375"/>
        <v/>
      </c>
      <c r="Z782" s="28" t="str">
        <f t="shared" si="376"/>
        <v/>
      </c>
      <c r="AA782" s="16" t="str">
        <f t="shared" si="377"/>
        <v/>
      </c>
      <c r="AB782" s="16" t="str">
        <f t="shared" si="378"/>
        <v/>
      </c>
      <c r="AC782" s="16" t="str">
        <f>IF(Y782="Incluir Cotización",#REF!,"")</f>
        <v/>
      </c>
      <c r="AD782" s="66" t="str">
        <f t="shared" si="379"/>
        <v/>
      </c>
      <c r="AE782" s="42" t="str">
        <f t="shared" si="380"/>
        <v/>
      </c>
      <c r="AF782" s="42" t="str">
        <f t="shared" si="381"/>
        <v/>
      </c>
      <c r="AG782" s="42" t="str">
        <f t="shared" si="382"/>
        <v/>
      </c>
      <c r="AH782" s="42" t="str">
        <f t="shared" si="383"/>
        <v/>
      </c>
      <c r="AI782" s="42" t="str">
        <f t="shared" si="384"/>
        <v/>
      </c>
      <c r="AJ782" s="65">
        <f t="shared" si="385"/>
        <v>0</v>
      </c>
      <c r="AK782" s="74"/>
      <c r="AL782" s="41">
        <f t="shared" si="398"/>
        <v>0</v>
      </c>
      <c r="AM782" s="39">
        <f t="shared" si="399"/>
        <v>0</v>
      </c>
      <c r="AN782" s="40">
        <f t="shared" si="400"/>
        <v>0</v>
      </c>
      <c r="AO782" s="134">
        <f t="shared" si="401"/>
        <v>0</v>
      </c>
      <c r="AP782" s="17"/>
      <c r="AQ782" s="129"/>
      <c r="AR782" s="130">
        <f t="shared" si="386"/>
        <v>0</v>
      </c>
      <c r="AS782" s="134">
        <f t="shared" si="387"/>
        <v>0</v>
      </c>
      <c r="AT782" s="131">
        <f>+IF($I$7="SI",'INPUTS Y LISTAS'!$B$31,0)</f>
        <v>0</v>
      </c>
      <c r="AU782" s="132"/>
      <c r="AV782" s="130">
        <f t="shared" si="388"/>
        <v>0</v>
      </c>
      <c r="AW782" s="134">
        <f t="shared" si="389"/>
        <v>0</v>
      </c>
      <c r="AX782" s="131">
        <f>+IF($I$7="SI",'INPUTS Y LISTAS'!$B$32,0)</f>
        <v>0</v>
      </c>
      <c r="AY782" s="132"/>
      <c r="AZ782" s="130">
        <f t="shared" si="390"/>
        <v>0</v>
      </c>
      <c r="BA782" s="134">
        <f t="shared" si="391"/>
        <v>0</v>
      </c>
      <c r="BB782" s="131">
        <f>+IF($I$7="SI",'INPUTS Y LISTAS'!$B$33,0)</f>
        <v>0</v>
      </c>
      <c r="BC782" s="132"/>
      <c r="BD782" s="130">
        <f t="shared" si="392"/>
        <v>0</v>
      </c>
      <c r="BE782" s="134">
        <f t="shared" si="393"/>
        <v>0</v>
      </c>
      <c r="BF782" s="136">
        <f t="shared" si="394"/>
        <v>0</v>
      </c>
    </row>
    <row r="783" spans="3:58" ht="15.75" outlineLevel="2" x14ac:dyDescent="0.2">
      <c r="C783" s="14">
        <f t="shared" si="395"/>
        <v>769</v>
      </c>
      <c r="D783" s="73"/>
      <c r="E783" s="69"/>
      <c r="F783" s="70"/>
      <c r="G783" s="71"/>
      <c r="H783" s="71"/>
      <c r="I783" s="71"/>
      <c r="J783" s="71"/>
      <c r="K783" s="72"/>
      <c r="L783" s="86"/>
      <c r="M783" s="15" t="str">
        <f>IF(G783="","",IF(L783="SI",G783*(1+'INPUTS Y LISTAS'!$B$15),'Modelo Estadistico'!G783))</f>
        <v/>
      </c>
      <c r="N783" s="15" t="str">
        <f>IF(H783="","",IF(L783="SI",H783*(1+'INPUTS Y LISTAS'!$B$15),'Modelo Estadistico'!H783))</f>
        <v/>
      </c>
      <c r="O783" s="15" t="str">
        <f>IF(I783="","",IF(L783="SI",I783*(1+'INPUTS Y LISTAS'!$B$15),'Modelo Estadistico'!I783))</f>
        <v/>
      </c>
      <c r="P783" s="15" t="str">
        <f>IF(J783="","",IF(L783="SI",J783*(1+'INPUTS Y LISTAS'!$B$15),'Modelo Estadistico'!J783))</f>
        <v/>
      </c>
      <c r="Q783" s="72"/>
      <c r="R783" s="29" t="str">
        <f t="shared" ref="R783:R846" si="402">IFERROR(AVERAGE(M783:P783),"")</f>
        <v/>
      </c>
      <c r="S783" s="15" t="str">
        <f t="shared" ref="S783:S846" si="403">IFERROR(STDEV(M783:P783),"")</f>
        <v/>
      </c>
      <c r="T783" s="15" t="str">
        <f t="shared" si="396"/>
        <v/>
      </c>
      <c r="U783" s="30" t="str">
        <f t="shared" si="397"/>
        <v/>
      </c>
      <c r="V783" s="28" t="str">
        <f t="shared" ref="V783:V846" si="404">IF(M783="","",IF(COUNT($M783:$P783)=1,"Incluir Cotización",IF(OR(M783&lt;$T783,M783&gt;$U783),"Excluir Cotización","Incluir Cotización")))</f>
        <v/>
      </c>
      <c r="W783" s="16" t="str">
        <f t="shared" ref="W783:W846" si="405">IF(N783="","",IF(COUNT($M783:$P783)=1,"Incluir Cotización",IF(OR(N783&lt;$T783,N783&gt;$U783),"Excluir Cotización","Incluir Cotización")))</f>
        <v/>
      </c>
      <c r="X783" s="16" t="str">
        <f t="shared" ref="X783:X846" si="406">IF(O783="","",IF(COUNT($M783:$P783)=1,"Incluir Cotización",IF(OR(O783&lt;$T783,O783&gt;$U783),"Excluir Cotización","Incluir Cotización")))</f>
        <v/>
      </c>
      <c r="Y783" s="16" t="str">
        <f t="shared" ref="Y783:Y846" si="407">IF(P783="","",IF(COUNT($M783:$P783)=1,"Incluir Cotización",IF(OR(P783&lt;$T783,P783&gt;$U783),"Excluir Cotización","Incluir Cotización")))</f>
        <v/>
      </c>
      <c r="Z783" s="28" t="str">
        <f t="shared" ref="Z783:Z846" si="408">IF(V783="Incluir Cotización",$M783,"")</f>
        <v/>
      </c>
      <c r="AA783" s="16" t="str">
        <f t="shared" ref="AA783:AA846" si="409">IF(W783="Incluir Cotización",$N783,"")</f>
        <v/>
      </c>
      <c r="AB783" s="16" t="str">
        <f t="shared" ref="AB783:AB846" si="410">IF(X783="Incluir Cotización",$O783,"")</f>
        <v/>
      </c>
      <c r="AC783" s="16" t="str">
        <f>IF(Y783="Incluir Cotización",#REF!,"")</f>
        <v/>
      </c>
      <c r="AD783" s="66" t="str">
        <f t="shared" ref="AD783:AD846" si="411">IFERROR(AVERAGE(M783:P783),"")</f>
        <v/>
      </c>
      <c r="AE783" s="42" t="str">
        <f t="shared" ref="AE783:AE846" si="412">IFERROR(AVERAGE(Z783:AC783),"")</f>
        <v/>
      </c>
      <c r="AF783" s="42" t="str">
        <f t="shared" ref="AF783:AF846" si="413">IFERROR(MEDIAN(Z783:AC783),"")</f>
        <v/>
      </c>
      <c r="AG783" s="42" t="str">
        <f t="shared" ref="AG783:AG846" si="414">IFERROR(GEOMEAN(Z783:AC783),"")</f>
        <v/>
      </c>
      <c r="AH783" s="42" t="str">
        <f t="shared" ref="AH783:AH846" si="415">IFERROR(TRIMMEAN(Z783:AC783,$AH$10),"")</f>
        <v/>
      </c>
      <c r="AI783" s="42" t="str">
        <f t="shared" ref="AI783:AI846" si="416">IFERROR(HARMEAN(Z783:AC783),"")</f>
        <v/>
      </c>
      <c r="AJ783" s="65">
        <f t="shared" si="385"/>
        <v>0</v>
      </c>
      <c r="AK783" s="74"/>
      <c r="AL783" s="41">
        <f t="shared" si="398"/>
        <v>0</v>
      </c>
      <c r="AM783" s="39">
        <f t="shared" si="399"/>
        <v>0</v>
      </c>
      <c r="AN783" s="40">
        <f t="shared" si="400"/>
        <v>0</v>
      </c>
      <c r="AO783" s="134">
        <f t="shared" si="401"/>
        <v>0</v>
      </c>
      <c r="AP783" s="17"/>
      <c r="AQ783" s="129"/>
      <c r="AR783" s="130">
        <f t="shared" si="386"/>
        <v>0</v>
      </c>
      <c r="AS783" s="134">
        <f t="shared" si="387"/>
        <v>0</v>
      </c>
      <c r="AT783" s="131">
        <f>+IF($I$7="SI",'INPUTS Y LISTAS'!$B$31,0)</f>
        <v>0</v>
      </c>
      <c r="AU783" s="132"/>
      <c r="AV783" s="130">
        <f t="shared" si="388"/>
        <v>0</v>
      </c>
      <c r="AW783" s="134">
        <f t="shared" si="389"/>
        <v>0</v>
      </c>
      <c r="AX783" s="131">
        <f>+IF($I$7="SI",'INPUTS Y LISTAS'!$B$32,0)</f>
        <v>0</v>
      </c>
      <c r="AY783" s="132"/>
      <c r="AZ783" s="130">
        <f t="shared" si="390"/>
        <v>0</v>
      </c>
      <c r="BA783" s="134">
        <f t="shared" si="391"/>
        <v>0</v>
      </c>
      <c r="BB783" s="131">
        <f>+IF($I$7="SI",'INPUTS Y LISTAS'!$B$33,0)</f>
        <v>0</v>
      </c>
      <c r="BC783" s="132"/>
      <c r="BD783" s="130">
        <f t="shared" si="392"/>
        <v>0</v>
      </c>
      <c r="BE783" s="134">
        <f t="shared" si="393"/>
        <v>0</v>
      </c>
      <c r="BF783" s="136">
        <f t="shared" si="394"/>
        <v>0</v>
      </c>
    </row>
    <row r="784" spans="3:58" ht="15.75" outlineLevel="2" x14ac:dyDescent="0.2">
      <c r="C784" s="14">
        <f t="shared" si="395"/>
        <v>770</v>
      </c>
      <c r="D784" s="73"/>
      <c r="E784" s="69"/>
      <c r="F784" s="70"/>
      <c r="G784" s="71"/>
      <c r="H784" s="71"/>
      <c r="I784" s="71"/>
      <c r="J784" s="71"/>
      <c r="K784" s="72"/>
      <c r="L784" s="86"/>
      <c r="M784" s="15" t="str">
        <f>IF(G784="","",IF(L784="SI",G784*(1+'INPUTS Y LISTAS'!$B$15),'Modelo Estadistico'!G784))</f>
        <v/>
      </c>
      <c r="N784" s="15" t="str">
        <f>IF(H784="","",IF(L784="SI",H784*(1+'INPUTS Y LISTAS'!$B$15),'Modelo Estadistico'!H784))</f>
        <v/>
      </c>
      <c r="O784" s="15" t="str">
        <f>IF(I784="","",IF(L784="SI",I784*(1+'INPUTS Y LISTAS'!$B$15),'Modelo Estadistico'!I784))</f>
        <v/>
      </c>
      <c r="P784" s="15" t="str">
        <f>IF(J784="","",IF(L784="SI",J784*(1+'INPUTS Y LISTAS'!$B$15),'Modelo Estadistico'!J784))</f>
        <v/>
      </c>
      <c r="Q784" s="72"/>
      <c r="R784" s="29" t="str">
        <f t="shared" si="402"/>
        <v/>
      </c>
      <c r="S784" s="15" t="str">
        <f t="shared" si="403"/>
        <v/>
      </c>
      <c r="T784" s="15" t="str">
        <f t="shared" si="396"/>
        <v/>
      </c>
      <c r="U784" s="30" t="str">
        <f t="shared" si="397"/>
        <v/>
      </c>
      <c r="V784" s="28" t="str">
        <f t="shared" si="404"/>
        <v/>
      </c>
      <c r="W784" s="16" t="str">
        <f t="shared" si="405"/>
        <v/>
      </c>
      <c r="X784" s="16" t="str">
        <f t="shared" si="406"/>
        <v/>
      </c>
      <c r="Y784" s="16" t="str">
        <f t="shared" si="407"/>
        <v/>
      </c>
      <c r="Z784" s="28" t="str">
        <f t="shared" si="408"/>
        <v/>
      </c>
      <c r="AA784" s="16" t="str">
        <f t="shared" si="409"/>
        <v/>
      </c>
      <c r="AB784" s="16" t="str">
        <f t="shared" si="410"/>
        <v/>
      </c>
      <c r="AC784" s="16" t="str">
        <f>IF(Y784="Incluir Cotización",#REF!,"")</f>
        <v/>
      </c>
      <c r="AD784" s="66" t="str">
        <f t="shared" si="411"/>
        <v/>
      </c>
      <c r="AE784" s="42" t="str">
        <f t="shared" si="412"/>
        <v/>
      </c>
      <c r="AF784" s="42" t="str">
        <f t="shared" si="413"/>
        <v/>
      </c>
      <c r="AG784" s="42" t="str">
        <f t="shared" si="414"/>
        <v/>
      </c>
      <c r="AH784" s="42" t="str">
        <f t="shared" si="415"/>
        <v/>
      </c>
      <c r="AI784" s="42" t="str">
        <f t="shared" si="416"/>
        <v/>
      </c>
      <c r="AJ784" s="65">
        <f t="shared" ref="AJ784:AJ847" si="417">IFERROR(MIN(AE784:AG784),0)</f>
        <v>0</v>
      </c>
      <c r="AK784" s="74"/>
      <c r="AL784" s="41">
        <f t="shared" si="398"/>
        <v>0</v>
      </c>
      <c r="AM784" s="39">
        <f t="shared" si="399"/>
        <v>0</v>
      </c>
      <c r="AN784" s="40">
        <f t="shared" si="400"/>
        <v>0</v>
      </c>
      <c r="AO784" s="134">
        <f t="shared" si="401"/>
        <v>0</v>
      </c>
      <c r="AP784" s="17"/>
      <c r="AQ784" s="129"/>
      <c r="AR784" s="130">
        <f t="shared" ref="AR784:AR847" si="418">+AJ784</f>
        <v>0</v>
      </c>
      <c r="AS784" s="134">
        <f t="shared" ref="AS784:AS847" si="419">+AR784*AQ784</f>
        <v>0</v>
      </c>
      <c r="AT784" s="131">
        <f>+IF($I$7="SI",'INPUTS Y LISTAS'!$B$31,0)</f>
        <v>0</v>
      </c>
      <c r="AU784" s="132"/>
      <c r="AV784" s="130">
        <f t="shared" ref="AV784:AV847" si="420">+AR784*(1+AT784)</f>
        <v>0</v>
      </c>
      <c r="AW784" s="134">
        <f t="shared" ref="AW784:AW847" si="421">+AV784*AU784</f>
        <v>0</v>
      </c>
      <c r="AX784" s="131">
        <f>+IF($I$7="SI",'INPUTS Y LISTAS'!$B$32,0)</f>
        <v>0</v>
      </c>
      <c r="AY784" s="132"/>
      <c r="AZ784" s="130">
        <f t="shared" ref="AZ784:AZ847" si="422">+AV784*(1+AX784)</f>
        <v>0</v>
      </c>
      <c r="BA784" s="134">
        <f t="shared" ref="BA784:BA847" si="423">+AZ784*AY784</f>
        <v>0</v>
      </c>
      <c r="BB784" s="131">
        <f>+IF($I$7="SI",'INPUTS Y LISTAS'!$B$33,0)</f>
        <v>0</v>
      </c>
      <c r="BC784" s="132"/>
      <c r="BD784" s="130">
        <f t="shared" ref="BD784:BD847" si="424">+AZ784*(1+BB784)</f>
        <v>0</v>
      </c>
      <c r="BE784" s="134">
        <f t="shared" ref="BE784:BE847" si="425">+BD784*BC784</f>
        <v>0</v>
      </c>
      <c r="BF784" s="136">
        <f t="shared" ref="BF784:BF847" si="426">+AS784+AW784+BA784+BE784</f>
        <v>0</v>
      </c>
    </row>
    <row r="785" spans="3:58" ht="15.75" outlineLevel="2" x14ac:dyDescent="0.2">
      <c r="C785" s="14">
        <f t="shared" si="395"/>
        <v>771</v>
      </c>
      <c r="D785" s="73"/>
      <c r="E785" s="69"/>
      <c r="F785" s="70"/>
      <c r="G785" s="71"/>
      <c r="H785" s="71"/>
      <c r="I785" s="71"/>
      <c r="J785" s="71"/>
      <c r="K785" s="72"/>
      <c r="L785" s="86"/>
      <c r="M785" s="15" t="str">
        <f>IF(G785="","",IF(L785="SI",G785*(1+'INPUTS Y LISTAS'!$B$15),'Modelo Estadistico'!G785))</f>
        <v/>
      </c>
      <c r="N785" s="15" t="str">
        <f>IF(H785="","",IF(L785="SI",H785*(1+'INPUTS Y LISTAS'!$B$15),'Modelo Estadistico'!H785))</f>
        <v/>
      </c>
      <c r="O785" s="15" t="str">
        <f>IF(I785="","",IF(L785="SI",I785*(1+'INPUTS Y LISTAS'!$B$15),'Modelo Estadistico'!I785))</f>
        <v/>
      </c>
      <c r="P785" s="15" t="str">
        <f>IF(J785="","",IF(L785="SI",J785*(1+'INPUTS Y LISTAS'!$B$15),'Modelo Estadistico'!J785))</f>
        <v/>
      </c>
      <c r="Q785" s="72"/>
      <c r="R785" s="29" t="str">
        <f t="shared" si="402"/>
        <v/>
      </c>
      <c r="S785" s="15" t="str">
        <f t="shared" si="403"/>
        <v/>
      </c>
      <c r="T785" s="15" t="str">
        <f t="shared" si="396"/>
        <v/>
      </c>
      <c r="U785" s="30" t="str">
        <f t="shared" si="397"/>
        <v/>
      </c>
      <c r="V785" s="28" t="str">
        <f t="shared" si="404"/>
        <v/>
      </c>
      <c r="W785" s="16" t="str">
        <f t="shared" si="405"/>
        <v/>
      </c>
      <c r="X785" s="16" t="str">
        <f t="shared" si="406"/>
        <v/>
      </c>
      <c r="Y785" s="16" t="str">
        <f t="shared" si="407"/>
        <v/>
      </c>
      <c r="Z785" s="28" t="str">
        <f t="shared" si="408"/>
        <v/>
      </c>
      <c r="AA785" s="16" t="str">
        <f t="shared" si="409"/>
        <v/>
      </c>
      <c r="AB785" s="16" t="str">
        <f t="shared" si="410"/>
        <v/>
      </c>
      <c r="AC785" s="16" t="str">
        <f>IF(Y785="Incluir Cotización",#REF!,"")</f>
        <v/>
      </c>
      <c r="AD785" s="66" t="str">
        <f t="shared" si="411"/>
        <v/>
      </c>
      <c r="AE785" s="42" t="str">
        <f t="shared" si="412"/>
        <v/>
      </c>
      <c r="AF785" s="42" t="str">
        <f t="shared" si="413"/>
        <v/>
      </c>
      <c r="AG785" s="42" t="str">
        <f t="shared" si="414"/>
        <v/>
      </c>
      <c r="AH785" s="42" t="str">
        <f t="shared" si="415"/>
        <v/>
      </c>
      <c r="AI785" s="42" t="str">
        <f t="shared" si="416"/>
        <v/>
      </c>
      <c r="AJ785" s="65">
        <f t="shared" si="417"/>
        <v>0</v>
      </c>
      <c r="AK785" s="74"/>
      <c r="AL785" s="41">
        <f t="shared" si="398"/>
        <v>0</v>
      </c>
      <c r="AM785" s="39">
        <f t="shared" si="399"/>
        <v>0</v>
      </c>
      <c r="AN785" s="40">
        <f t="shared" si="400"/>
        <v>0</v>
      </c>
      <c r="AO785" s="134">
        <f t="shared" si="401"/>
        <v>0</v>
      </c>
      <c r="AP785" s="17"/>
      <c r="AQ785" s="129"/>
      <c r="AR785" s="130">
        <f t="shared" si="418"/>
        <v>0</v>
      </c>
      <c r="AS785" s="134">
        <f t="shared" si="419"/>
        <v>0</v>
      </c>
      <c r="AT785" s="131">
        <f>+IF($I$7="SI",'INPUTS Y LISTAS'!$B$31,0)</f>
        <v>0</v>
      </c>
      <c r="AU785" s="132"/>
      <c r="AV785" s="130">
        <f t="shared" si="420"/>
        <v>0</v>
      </c>
      <c r="AW785" s="134">
        <f t="shared" si="421"/>
        <v>0</v>
      </c>
      <c r="AX785" s="131">
        <f>+IF($I$7="SI",'INPUTS Y LISTAS'!$B$32,0)</f>
        <v>0</v>
      </c>
      <c r="AY785" s="132"/>
      <c r="AZ785" s="130">
        <f t="shared" si="422"/>
        <v>0</v>
      </c>
      <c r="BA785" s="134">
        <f t="shared" si="423"/>
        <v>0</v>
      </c>
      <c r="BB785" s="131">
        <f>+IF($I$7="SI",'INPUTS Y LISTAS'!$B$33,0)</f>
        <v>0</v>
      </c>
      <c r="BC785" s="132"/>
      <c r="BD785" s="130">
        <f t="shared" si="424"/>
        <v>0</v>
      </c>
      <c r="BE785" s="134">
        <f t="shared" si="425"/>
        <v>0</v>
      </c>
      <c r="BF785" s="136">
        <f t="shared" si="426"/>
        <v>0</v>
      </c>
    </row>
    <row r="786" spans="3:58" ht="15.75" outlineLevel="2" x14ac:dyDescent="0.2">
      <c r="C786" s="14">
        <f t="shared" si="395"/>
        <v>772</v>
      </c>
      <c r="D786" s="73"/>
      <c r="E786" s="69"/>
      <c r="F786" s="70"/>
      <c r="G786" s="71"/>
      <c r="H786" s="71"/>
      <c r="I786" s="71"/>
      <c r="J786" s="71"/>
      <c r="K786" s="72"/>
      <c r="L786" s="86"/>
      <c r="M786" s="15" t="str">
        <f>IF(G786="","",IF(L786="SI",G786*(1+'INPUTS Y LISTAS'!$B$15),'Modelo Estadistico'!G786))</f>
        <v/>
      </c>
      <c r="N786" s="15" t="str">
        <f>IF(H786="","",IF(L786="SI",H786*(1+'INPUTS Y LISTAS'!$B$15),'Modelo Estadistico'!H786))</f>
        <v/>
      </c>
      <c r="O786" s="15" t="str">
        <f>IF(I786="","",IF(L786="SI",I786*(1+'INPUTS Y LISTAS'!$B$15),'Modelo Estadistico'!I786))</f>
        <v/>
      </c>
      <c r="P786" s="15" t="str">
        <f>IF(J786="","",IF(L786="SI",J786*(1+'INPUTS Y LISTAS'!$B$15),'Modelo Estadistico'!J786))</f>
        <v/>
      </c>
      <c r="Q786" s="72"/>
      <c r="R786" s="29" t="str">
        <f t="shared" si="402"/>
        <v/>
      </c>
      <c r="S786" s="15" t="str">
        <f t="shared" si="403"/>
        <v/>
      </c>
      <c r="T786" s="15" t="str">
        <f t="shared" si="396"/>
        <v/>
      </c>
      <c r="U786" s="30" t="str">
        <f t="shared" si="397"/>
        <v/>
      </c>
      <c r="V786" s="28" t="str">
        <f t="shared" si="404"/>
        <v/>
      </c>
      <c r="W786" s="16" t="str">
        <f t="shared" si="405"/>
        <v/>
      </c>
      <c r="X786" s="16" t="str">
        <f t="shared" si="406"/>
        <v/>
      </c>
      <c r="Y786" s="16" t="str">
        <f t="shared" si="407"/>
        <v/>
      </c>
      <c r="Z786" s="28" t="str">
        <f t="shared" si="408"/>
        <v/>
      </c>
      <c r="AA786" s="16" t="str">
        <f t="shared" si="409"/>
        <v/>
      </c>
      <c r="AB786" s="16" t="str">
        <f t="shared" si="410"/>
        <v/>
      </c>
      <c r="AC786" s="16" t="str">
        <f>IF(Y786="Incluir Cotización",#REF!,"")</f>
        <v/>
      </c>
      <c r="AD786" s="66" t="str">
        <f t="shared" si="411"/>
        <v/>
      </c>
      <c r="AE786" s="42" t="str">
        <f t="shared" si="412"/>
        <v/>
      </c>
      <c r="AF786" s="42" t="str">
        <f t="shared" si="413"/>
        <v/>
      </c>
      <c r="AG786" s="42" t="str">
        <f t="shared" si="414"/>
        <v/>
      </c>
      <c r="AH786" s="42" t="str">
        <f t="shared" si="415"/>
        <v/>
      </c>
      <c r="AI786" s="42" t="str">
        <f t="shared" si="416"/>
        <v/>
      </c>
      <c r="AJ786" s="65">
        <f t="shared" si="417"/>
        <v>0</v>
      </c>
      <c r="AK786" s="74"/>
      <c r="AL786" s="41">
        <f t="shared" si="398"/>
        <v>0</v>
      </c>
      <c r="AM786" s="39">
        <f t="shared" si="399"/>
        <v>0</v>
      </c>
      <c r="AN786" s="40">
        <f t="shared" si="400"/>
        <v>0</v>
      </c>
      <c r="AO786" s="134">
        <f t="shared" si="401"/>
        <v>0</v>
      </c>
      <c r="AP786" s="17"/>
      <c r="AQ786" s="129"/>
      <c r="AR786" s="130">
        <f t="shared" si="418"/>
        <v>0</v>
      </c>
      <c r="AS786" s="134">
        <f t="shared" si="419"/>
        <v>0</v>
      </c>
      <c r="AT786" s="131">
        <f>+IF($I$7="SI",'INPUTS Y LISTAS'!$B$31,0)</f>
        <v>0</v>
      </c>
      <c r="AU786" s="132"/>
      <c r="AV786" s="130">
        <f t="shared" si="420"/>
        <v>0</v>
      </c>
      <c r="AW786" s="134">
        <f t="shared" si="421"/>
        <v>0</v>
      </c>
      <c r="AX786" s="131">
        <f>+IF($I$7="SI",'INPUTS Y LISTAS'!$B$32,0)</f>
        <v>0</v>
      </c>
      <c r="AY786" s="132"/>
      <c r="AZ786" s="130">
        <f t="shared" si="422"/>
        <v>0</v>
      </c>
      <c r="BA786" s="134">
        <f t="shared" si="423"/>
        <v>0</v>
      </c>
      <c r="BB786" s="131">
        <f>+IF($I$7="SI",'INPUTS Y LISTAS'!$B$33,0)</f>
        <v>0</v>
      </c>
      <c r="BC786" s="132"/>
      <c r="BD786" s="130">
        <f t="shared" si="424"/>
        <v>0</v>
      </c>
      <c r="BE786" s="134">
        <f t="shared" si="425"/>
        <v>0</v>
      </c>
      <c r="BF786" s="136">
        <f t="shared" si="426"/>
        <v>0</v>
      </c>
    </row>
    <row r="787" spans="3:58" ht="15.75" outlineLevel="2" x14ac:dyDescent="0.2">
      <c r="C787" s="14">
        <f t="shared" si="395"/>
        <v>773</v>
      </c>
      <c r="D787" s="73"/>
      <c r="E787" s="69"/>
      <c r="F787" s="70"/>
      <c r="G787" s="71"/>
      <c r="H787" s="71"/>
      <c r="I787" s="71"/>
      <c r="J787" s="71"/>
      <c r="K787" s="72"/>
      <c r="L787" s="86"/>
      <c r="M787" s="15" t="str">
        <f>IF(G787="","",IF(L787="SI",G787*(1+'INPUTS Y LISTAS'!$B$15),'Modelo Estadistico'!G787))</f>
        <v/>
      </c>
      <c r="N787" s="15" t="str">
        <f>IF(H787="","",IF(L787="SI",H787*(1+'INPUTS Y LISTAS'!$B$15),'Modelo Estadistico'!H787))</f>
        <v/>
      </c>
      <c r="O787" s="15" t="str">
        <f>IF(I787="","",IF(L787="SI",I787*(1+'INPUTS Y LISTAS'!$B$15),'Modelo Estadistico'!I787))</f>
        <v/>
      </c>
      <c r="P787" s="15" t="str">
        <f>IF(J787="","",IF(L787="SI",J787*(1+'INPUTS Y LISTAS'!$B$15),'Modelo Estadistico'!J787))</f>
        <v/>
      </c>
      <c r="Q787" s="72"/>
      <c r="R787" s="29" t="str">
        <f t="shared" si="402"/>
        <v/>
      </c>
      <c r="S787" s="15" t="str">
        <f t="shared" si="403"/>
        <v/>
      </c>
      <c r="T787" s="15" t="str">
        <f t="shared" si="396"/>
        <v/>
      </c>
      <c r="U787" s="30" t="str">
        <f t="shared" si="397"/>
        <v/>
      </c>
      <c r="V787" s="28" t="str">
        <f t="shared" si="404"/>
        <v/>
      </c>
      <c r="W787" s="16" t="str">
        <f t="shared" si="405"/>
        <v/>
      </c>
      <c r="X787" s="16" t="str">
        <f t="shared" si="406"/>
        <v/>
      </c>
      <c r="Y787" s="16" t="str">
        <f t="shared" si="407"/>
        <v/>
      </c>
      <c r="Z787" s="28" t="str">
        <f t="shared" si="408"/>
        <v/>
      </c>
      <c r="AA787" s="16" t="str">
        <f t="shared" si="409"/>
        <v/>
      </c>
      <c r="AB787" s="16" t="str">
        <f t="shared" si="410"/>
        <v/>
      </c>
      <c r="AC787" s="16" t="str">
        <f>IF(Y787="Incluir Cotización",#REF!,"")</f>
        <v/>
      </c>
      <c r="AD787" s="66" t="str">
        <f t="shared" si="411"/>
        <v/>
      </c>
      <c r="AE787" s="42" t="str">
        <f t="shared" si="412"/>
        <v/>
      </c>
      <c r="AF787" s="42" t="str">
        <f t="shared" si="413"/>
        <v/>
      </c>
      <c r="AG787" s="42" t="str">
        <f t="shared" si="414"/>
        <v/>
      </c>
      <c r="AH787" s="42" t="str">
        <f t="shared" si="415"/>
        <v/>
      </c>
      <c r="AI787" s="42" t="str">
        <f t="shared" si="416"/>
        <v/>
      </c>
      <c r="AJ787" s="65">
        <f t="shared" si="417"/>
        <v>0</v>
      </c>
      <c r="AK787" s="74"/>
      <c r="AL787" s="41">
        <f t="shared" si="398"/>
        <v>0</v>
      </c>
      <c r="AM787" s="39">
        <f t="shared" si="399"/>
        <v>0</v>
      </c>
      <c r="AN787" s="40">
        <f t="shared" si="400"/>
        <v>0</v>
      </c>
      <c r="AO787" s="134">
        <f t="shared" si="401"/>
        <v>0</v>
      </c>
      <c r="AP787" s="17"/>
      <c r="AQ787" s="129"/>
      <c r="AR787" s="130">
        <f t="shared" si="418"/>
        <v>0</v>
      </c>
      <c r="AS787" s="134">
        <f t="shared" si="419"/>
        <v>0</v>
      </c>
      <c r="AT787" s="131">
        <f>+IF($I$7="SI",'INPUTS Y LISTAS'!$B$31,0)</f>
        <v>0</v>
      </c>
      <c r="AU787" s="132"/>
      <c r="AV787" s="130">
        <f t="shared" si="420"/>
        <v>0</v>
      </c>
      <c r="AW787" s="134">
        <f t="shared" si="421"/>
        <v>0</v>
      </c>
      <c r="AX787" s="131">
        <f>+IF($I$7="SI",'INPUTS Y LISTAS'!$B$32,0)</f>
        <v>0</v>
      </c>
      <c r="AY787" s="132"/>
      <c r="AZ787" s="130">
        <f t="shared" si="422"/>
        <v>0</v>
      </c>
      <c r="BA787" s="134">
        <f t="shared" si="423"/>
        <v>0</v>
      </c>
      <c r="BB787" s="131">
        <f>+IF($I$7="SI",'INPUTS Y LISTAS'!$B$33,0)</f>
        <v>0</v>
      </c>
      <c r="BC787" s="132"/>
      <c r="BD787" s="130">
        <f t="shared" si="424"/>
        <v>0</v>
      </c>
      <c r="BE787" s="134">
        <f t="shared" si="425"/>
        <v>0</v>
      </c>
      <c r="BF787" s="136">
        <f t="shared" si="426"/>
        <v>0</v>
      </c>
    </row>
    <row r="788" spans="3:58" ht="15.75" outlineLevel="2" x14ac:dyDescent="0.2">
      <c r="C788" s="14">
        <f t="shared" si="395"/>
        <v>774</v>
      </c>
      <c r="D788" s="73"/>
      <c r="E788" s="69"/>
      <c r="F788" s="70"/>
      <c r="G788" s="71"/>
      <c r="H788" s="71"/>
      <c r="I788" s="71"/>
      <c r="J788" s="71"/>
      <c r="K788" s="72"/>
      <c r="L788" s="86"/>
      <c r="M788" s="15" t="str">
        <f>IF(G788="","",IF(L788="SI",G788*(1+'INPUTS Y LISTAS'!$B$15),'Modelo Estadistico'!G788))</f>
        <v/>
      </c>
      <c r="N788" s="15" t="str">
        <f>IF(H788="","",IF(L788="SI",H788*(1+'INPUTS Y LISTAS'!$B$15),'Modelo Estadistico'!H788))</f>
        <v/>
      </c>
      <c r="O788" s="15" t="str">
        <f>IF(I788="","",IF(L788="SI",I788*(1+'INPUTS Y LISTAS'!$B$15),'Modelo Estadistico'!I788))</f>
        <v/>
      </c>
      <c r="P788" s="15" t="str">
        <f>IF(J788="","",IF(L788="SI",J788*(1+'INPUTS Y LISTAS'!$B$15),'Modelo Estadistico'!J788))</f>
        <v/>
      </c>
      <c r="Q788" s="72"/>
      <c r="R788" s="29" t="str">
        <f t="shared" si="402"/>
        <v/>
      </c>
      <c r="S788" s="15" t="str">
        <f t="shared" si="403"/>
        <v/>
      </c>
      <c r="T788" s="15" t="str">
        <f t="shared" si="396"/>
        <v/>
      </c>
      <c r="U788" s="30" t="str">
        <f t="shared" si="397"/>
        <v/>
      </c>
      <c r="V788" s="28" t="str">
        <f t="shared" si="404"/>
        <v/>
      </c>
      <c r="W788" s="16" t="str">
        <f t="shared" si="405"/>
        <v/>
      </c>
      <c r="X788" s="16" t="str">
        <f t="shared" si="406"/>
        <v/>
      </c>
      <c r="Y788" s="16" t="str">
        <f t="shared" si="407"/>
        <v/>
      </c>
      <c r="Z788" s="28" t="str">
        <f t="shared" si="408"/>
        <v/>
      </c>
      <c r="AA788" s="16" t="str">
        <f t="shared" si="409"/>
        <v/>
      </c>
      <c r="AB788" s="16" t="str">
        <f t="shared" si="410"/>
        <v/>
      </c>
      <c r="AC788" s="16" t="str">
        <f>IF(Y788="Incluir Cotización",#REF!,"")</f>
        <v/>
      </c>
      <c r="AD788" s="66" t="str">
        <f t="shared" si="411"/>
        <v/>
      </c>
      <c r="AE788" s="42" t="str">
        <f t="shared" si="412"/>
        <v/>
      </c>
      <c r="AF788" s="42" t="str">
        <f t="shared" si="413"/>
        <v/>
      </c>
      <c r="AG788" s="42" t="str">
        <f t="shared" si="414"/>
        <v/>
      </c>
      <c r="AH788" s="42" t="str">
        <f t="shared" si="415"/>
        <v/>
      </c>
      <c r="AI788" s="42" t="str">
        <f t="shared" si="416"/>
        <v/>
      </c>
      <c r="AJ788" s="65">
        <f t="shared" si="417"/>
        <v>0</v>
      </c>
      <c r="AK788" s="74"/>
      <c r="AL788" s="41">
        <f t="shared" si="398"/>
        <v>0</v>
      </c>
      <c r="AM788" s="39">
        <f t="shared" si="399"/>
        <v>0</v>
      </c>
      <c r="AN788" s="40">
        <f t="shared" si="400"/>
        <v>0</v>
      </c>
      <c r="AO788" s="134">
        <f t="shared" si="401"/>
        <v>0</v>
      </c>
      <c r="AP788" s="17"/>
      <c r="AQ788" s="129"/>
      <c r="AR788" s="130">
        <f t="shared" si="418"/>
        <v>0</v>
      </c>
      <c r="AS788" s="134">
        <f t="shared" si="419"/>
        <v>0</v>
      </c>
      <c r="AT788" s="131">
        <f>+IF($I$7="SI",'INPUTS Y LISTAS'!$B$31,0)</f>
        <v>0</v>
      </c>
      <c r="AU788" s="132"/>
      <c r="AV788" s="130">
        <f t="shared" si="420"/>
        <v>0</v>
      </c>
      <c r="AW788" s="134">
        <f t="shared" si="421"/>
        <v>0</v>
      </c>
      <c r="AX788" s="131">
        <f>+IF($I$7="SI",'INPUTS Y LISTAS'!$B$32,0)</f>
        <v>0</v>
      </c>
      <c r="AY788" s="132"/>
      <c r="AZ788" s="130">
        <f t="shared" si="422"/>
        <v>0</v>
      </c>
      <c r="BA788" s="134">
        <f t="shared" si="423"/>
        <v>0</v>
      </c>
      <c r="BB788" s="131">
        <f>+IF($I$7="SI",'INPUTS Y LISTAS'!$B$33,0)</f>
        <v>0</v>
      </c>
      <c r="BC788" s="132"/>
      <c r="BD788" s="130">
        <f t="shared" si="424"/>
        <v>0</v>
      </c>
      <c r="BE788" s="134">
        <f t="shared" si="425"/>
        <v>0</v>
      </c>
      <c r="BF788" s="136">
        <f t="shared" si="426"/>
        <v>0</v>
      </c>
    </row>
    <row r="789" spans="3:58" ht="15.75" outlineLevel="2" x14ac:dyDescent="0.2">
      <c r="C789" s="14">
        <f t="shared" si="395"/>
        <v>775</v>
      </c>
      <c r="D789" s="73"/>
      <c r="E789" s="69"/>
      <c r="F789" s="70"/>
      <c r="G789" s="71"/>
      <c r="H789" s="71"/>
      <c r="I789" s="71"/>
      <c r="J789" s="71"/>
      <c r="K789" s="72"/>
      <c r="L789" s="86"/>
      <c r="M789" s="15" t="str">
        <f>IF(G789="","",IF(L789="SI",G789*(1+'INPUTS Y LISTAS'!$B$15),'Modelo Estadistico'!G789))</f>
        <v/>
      </c>
      <c r="N789" s="15" t="str">
        <f>IF(H789="","",IF(L789="SI",H789*(1+'INPUTS Y LISTAS'!$B$15),'Modelo Estadistico'!H789))</f>
        <v/>
      </c>
      <c r="O789" s="15" t="str">
        <f>IF(I789="","",IF(L789="SI",I789*(1+'INPUTS Y LISTAS'!$B$15),'Modelo Estadistico'!I789))</f>
        <v/>
      </c>
      <c r="P789" s="15" t="str">
        <f>IF(J789="","",IF(L789="SI",J789*(1+'INPUTS Y LISTAS'!$B$15),'Modelo Estadistico'!J789))</f>
        <v/>
      </c>
      <c r="Q789" s="72"/>
      <c r="R789" s="29" t="str">
        <f t="shared" si="402"/>
        <v/>
      </c>
      <c r="S789" s="15" t="str">
        <f t="shared" si="403"/>
        <v/>
      </c>
      <c r="T789" s="15" t="str">
        <f t="shared" si="396"/>
        <v/>
      </c>
      <c r="U789" s="30" t="str">
        <f t="shared" si="397"/>
        <v/>
      </c>
      <c r="V789" s="28" t="str">
        <f t="shared" si="404"/>
        <v/>
      </c>
      <c r="W789" s="16" t="str">
        <f t="shared" si="405"/>
        <v/>
      </c>
      <c r="X789" s="16" t="str">
        <f t="shared" si="406"/>
        <v/>
      </c>
      <c r="Y789" s="16" t="str">
        <f t="shared" si="407"/>
        <v/>
      </c>
      <c r="Z789" s="28" t="str">
        <f t="shared" si="408"/>
        <v/>
      </c>
      <c r="AA789" s="16" t="str">
        <f t="shared" si="409"/>
        <v/>
      </c>
      <c r="AB789" s="16" t="str">
        <f t="shared" si="410"/>
        <v/>
      </c>
      <c r="AC789" s="16" t="str">
        <f>IF(Y789="Incluir Cotización",#REF!,"")</f>
        <v/>
      </c>
      <c r="AD789" s="66" t="str">
        <f t="shared" si="411"/>
        <v/>
      </c>
      <c r="AE789" s="42" t="str">
        <f t="shared" si="412"/>
        <v/>
      </c>
      <c r="AF789" s="42" t="str">
        <f t="shared" si="413"/>
        <v/>
      </c>
      <c r="AG789" s="42" t="str">
        <f t="shared" si="414"/>
        <v/>
      </c>
      <c r="AH789" s="42" t="str">
        <f t="shared" si="415"/>
        <v/>
      </c>
      <c r="AI789" s="42" t="str">
        <f t="shared" si="416"/>
        <v/>
      </c>
      <c r="AJ789" s="65">
        <f t="shared" si="417"/>
        <v>0</v>
      </c>
      <c r="AK789" s="74"/>
      <c r="AL789" s="41">
        <f t="shared" si="398"/>
        <v>0</v>
      </c>
      <c r="AM789" s="39">
        <f t="shared" si="399"/>
        <v>0</v>
      </c>
      <c r="AN789" s="40">
        <f t="shared" si="400"/>
        <v>0</v>
      </c>
      <c r="AO789" s="134">
        <f t="shared" si="401"/>
        <v>0</v>
      </c>
      <c r="AP789" s="17"/>
      <c r="AQ789" s="129"/>
      <c r="AR789" s="130">
        <f t="shared" si="418"/>
        <v>0</v>
      </c>
      <c r="AS789" s="134">
        <f t="shared" si="419"/>
        <v>0</v>
      </c>
      <c r="AT789" s="131">
        <f>+IF($I$7="SI",'INPUTS Y LISTAS'!$B$31,0)</f>
        <v>0</v>
      </c>
      <c r="AU789" s="132"/>
      <c r="AV789" s="130">
        <f t="shared" si="420"/>
        <v>0</v>
      </c>
      <c r="AW789" s="134">
        <f t="shared" si="421"/>
        <v>0</v>
      </c>
      <c r="AX789" s="131">
        <f>+IF($I$7="SI",'INPUTS Y LISTAS'!$B$32,0)</f>
        <v>0</v>
      </c>
      <c r="AY789" s="132"/>
      <c r="AZ789" s="130">
        <f t="shared" si="422"/>
        <v>0</v>
      </c>
      <c r="BA789" s="134">
        <f t="shared" si="423"/>
        <v>0</v>
      </c>
      <c r="BB789" s="131">
        <f>+IF($I$7="SI",'INPUTS Y LISTAS'!$B$33,0)</f>
        <v>0</v>
      </c>
      <c r="BC789" s="132"/>
      <c r="BD789" s="130">
        <f t="shared" si="424"/>
        <v>0</v>
      </c>
      <c r="BE789" s="134">
        <f t="shared" si="425"/>
        <v>0</v>
      </c>
      <c r="BF789" s="136">
        <f t="shared" si="426"/>
        <v>0</v>
      </c>
    </row>
    <row r="790" spans="3:58" ht="15.75" outlineLevel="2" x14ac:dyDescent="0.2">
      <c r="C790" s="14">
        <f t="shared" si="395"/>
        <v>776</v>
      </c>
      <c r="D790" s="73"/>
      <c r="E790" s="69"/>
      <c r="F790" s="70"/>
      <c r="G790" s="71"/>
      <c r="H790" s="71"/>
      <c r="I790" s="71"/>
      <c r="J790" s="71"/>
      <c r="K790" s="72"/>
      <c r="L790" s="86"/>
      <c r="M790" s="15" t="str">
        <f>IF(G790="","",IF(L790="SI",G790*(1+'INPUTS Y LISTAS'!$B$15),'Modelo Estadistico'!G790))</f>
        <v/>
      </c>
      <c r="N790" s="15" t="str">
        <f>IF(H790="","",IF(L790="SI",H790*(1+'INPUTS Y LISTAS'!$B$15),'Modelo Estadistico'!H790))</f>
        <v/>
      </c>
      <c r="O790" s="15" t="str">
        <f>IF(I790="","",IF(L790="SI",I790*(1+'INPUTS Y LISTAS'!$B$15),'Modelo Estadistico'!I790))</f>
        <v/>
      </c>
      <c r="P790" s="15" t="str">
        <f>IF(J790="","",IF(L790="SI",J790*(1+'INPUTS Y LISTAS'!$B$15),'Modelo Estadistico'!J790))</f>
        <v/>
      </c>
      <c r="Q790" s="72"/>
      <c r="R790" s="29" t="str">
        <f t="shared" si="402"/>
        <v/>
      </c>
      <c r="S790" s="15" t="str">
        <f t="shared" si="403"/>
        <v/>
      </c>
      <c r="T790" s="15" t="str">
        <f t="shared" si="396"/>
        <v/>
      </c>
      <c r="U790" s="30" t="str">
        <f t="shared" si="397"/>
        <v/>
      </c>
      <c r="V790" s="28" t="str">
        <f t="shared" si="404"/>
        <v/>
      </c>
      <c r="W790" s="16" t="str">
        <f t="shared" si="405"/>
        <v/>
      </c>
      <c r="X790" s="16" t="str">
        <f t="shared" si="406"/>
        <v/>
      </c>
      <c r="Y790" s="16" t="str">
        <f t="shared" si="407"/>
        <v/>
      </c>
      <c r="Z790" s="28" t="str">
        <f t="shared" si="408"/>
        <v/>
      </c>
      <c r="AA790" s="16" t="str">
        <f t="shared" si="409"/>
        <v/>
      </c>
      <c r="AB790" s="16" t="str">
        <f t="shared" si="410"/>
        <v/>
      </c>
      <c r="AC790" s="16" t="str">
        <f>IF(Y790="Incluir Cotización",#REF!,"")</f>
        <v/>
      </c>
      <c r="AD790" s="66" t="str">
        <f t="shared" si="411"/>
        <v/>
      </c>
      <c r="AE790" s="42" t="str">
        <f t="shared" si="412"/>
        <v/>
      </c>
      <c r="AF790" s="42" t="str">
        <f t="shared" si="413"/>
        <v/>
      </c>
      <c r="AG790" s="42" t="str">
        <f t="shared" si="414"/>
        <v/>
      </c>
      <c r="AH790" s="42" t="str">
        <f t="shared" si="415"/>
        <v/>
      </c>
      <c r="AI790" s="42" t="str">
        <f t="shared" si="416"/>
        <v/>
      </c>
      <c r="AJ790" s="65">
        <f t="shared" si="417"/>
        <v>0</v>
      </c>
      <c r="AK790" s="74"/>
      <c r="AL790" s="41">
        <f t="shared" si="398"/>
        <v>0</v>
      </c>
      <c r="AM790" s="39">
        <f t="shared" si="399"/>
        <v>0</v>
      </c>
      <c r="AN790" s="40">
        <f t="shared" si="400"/>
        <v>0</v>
      </c>
      <c r="AO790" s="134">
        <f t="shared" si="401"/>
        <v>0</v>
      </c>
      <c r="AP790" s="17"/>
      <c r="AQ790" s="129"/>
      <c r="AR790" s="130">
        <f t="shared" si="418"/>
        <v>0</v>
      </c>
      <c r="AS790" s="134">
        <f t="shared" si="419"/>
        <v>0</v>
      </c>
      <c r="AT790" s="131">
        <f>+IF($I$7="SI",'INPUTS Y LISTAS'!$B$31,0)</f>
        <v>0</v>
      </c>
      <c r="AU790" s="132"/>
      <c r="AV790" s="130">
        <f t="shared" si="420"/>
        <v>0</v>
      </c>
      <c r="AW790" s="134">
        <f t="shared" si="421"/>
        <v>0</v>
      </c>
      <c r="AX790" s="131">
        <f>+IF($I$7="SI",'INPUTS Y LISTAS'!$B$32,0)</f>
        <v>0</v>
      </c>
      <c r="AY790" s="132"/>
      <c r="AZ790" s="130">
        <f t="shared" si="422"/>
        <v>0</v>
      </c>
      <c r="BA790" s="134">
        <f t="shared" si="423"/>
        <v>0</v>
      </c>
      <c r="BB790" s="131">
        <f>+IF($I$7="SI",'INPUTS Y LISTAS'!$B$33,0)</f>
        <v>0</v>
      </c>
      <c r="BC790" s="132"/>
      <c r="BD790" s="130">
        <f t="shared" si="424"/>
        <v>0</v>
      </c>
      <c r="BE790" s="134">
        <f t="shared" si="425"/>
        <v>0</v>
      </c>
      <c r="BF790" s="136">
        <f t="shared" si="426"/>
        <v>0</v>
      </c>
    </row>
    <row r="791" spans="3:58" ht="15.75" outlineLevel="2" x14ac:dyDescent="0.2">
      <c r="C791" s="14">
        <f t="shared" si="395"/>
        <v>777</v>
      </c>
      <c r="D791" s="73"/>
      <c r="E791" s="69"/>
      <c r="F791" s="70"/>
      <c r="G791" s="71"/>
      <c r="H791" s="71"/>
      <c r="I791" s="71"/>
      <c r="J791" s="71"/>
      <c r="K791" s="72"/>
      <c r="L791" s="86"/>
      <c r="M791" s="15" t="str">
        <f>IF(G791="","",IF(L791="SI",G791*(1+'INPUTS Y LISTAS'!$B$15),'Modelo Estadistico'!G791))</f>
        <v/>
      </c>
      <c r="N791" s="15" t="str">
        <f>IF(H791="","",IF(L791="SI",H791*(1+'INPUTS Y LISTAS'!$B$15),'Modelo Estadistico'!H791))</f>
        <v/>
      </c>
      <c r="O791" s="15" t="str">
        <f>IF(I791="","",IF(L791="SI",I791*(1+'INPUTS Y LISTAS'!$B$15),'Modelo Estadistico'!I791))</f>
        <v/>
      </c>
      <c r="P791" s="15" t="str">
        <f>IF(J791="","",IF(L791="SI",J791*(1+'INPUTS Y LISTAS'!$B$15),'Modelo Estadistico'!J791))</f>
        <v/>
      </c>
      <c r="Q791" s="72"/>
      <c r="R791" s="29" t="str">
        <f t="shared" si="402"/>
        <v/>
      </c>
      <c r="S791" s="15" t="str">
        <f t="shared" si="403"/>
        <v/>
      </c>
      <c r="T791" s="15" t="str">
        <f t="shared" si="396"/>
        <v/>
      </c>
      <c r="U791" s="30" t="str">
        <f t="shared" si="397"/>
        <v/>
      </c>
      <c r="V791" s="28" t="str">
        <f t="shared" si="404"/>
        <v/>
      </c>
      <c r="W791" s="16" t="str">
        <f t="shared" si="405"/>
        <v/>
      </c>
      <c r="X791" s="16" t="str">
        <f t="shared" si="406"/>
        <v/>
      </c>
      <c r="Y791" s="16" t="str">
        <f t="shared" si="407"/>
        <v/>
      </c>
      <c r="Z791" s="28" t="str">
        <f t="shared" si="408"/>
        <v/>
      </c>
      <c r="AA791" s="16" t="str">
        <f t="shared" si="409"/>
        <v/>
      </c>
      <c r="AB791" s="16" t="str">
        <f t="shared" si="410"/>
        <v/>
      </c>
      <c r="AC791" s="16" t="str">
        <f>IF(Y791="Incluir Cotización",#REF!,"")</f>
        <v/>
      </c>
      <c r="AD791" s="66" t="str">
        <f t="shared" si="411"/>
        <v/>
      </c>
      <c r="AE791" s="42" t="str">
        <f t="shared" si="412"/>
        <v/>
      </c>
      <c r="AF791" s="42" t="str">
        <f t="shared" si="413"/>
        <v/>
      </c>
      <c r="AG791" s="42" t="str">
        <f t="shared" si="414"/>
        <v/>
      </c>
      <c r="AH791" s="42" t="str">
        <f t="shared" si="415"/>
        <v/>
      </c>
      <c r="AI791" s="42" t="str">
        <f t="shared" si="416"/>
        <v/>
      </c>
      <c r="AJ791" s="65">
        <f t="shared" si="417"/>
        <v>0</v>
      </c>
      <c r="AK791" s="74"/>
      <c r="AL791" s="41">
        <f t="shared" si="398"/>
        <v>0</v>
      </c>
      <c r="AM791" s="39">
        <f t="shared" si="399"/>
        <v>0</v>
      </c>
      <c r="AN791" s="40">
        <f t="shared" si="400"/>
        <v>0</v>
      </c>
      <c r="AO791" s="134">
        <f t="shared" si="401"/>
        <v>0</v>
      </c>
      <c r="AP791" s="17"/>
      <c r="AQ791" s="129"/>
      <c r="AR791" s="130">
        <f t="shared" si="418"/>
        <v>0</v>
      </c>
      <c r="AS791" s="134">
        <f t="shared" si="419"/>
        <v>0</v>
      </c>
      <c r="AT791" s="131">
        <f>+IF($I$7="SI",'INPUTS Y LISTAS'!$B$31,0)</f>
        <v>0</v>
      </c>
      <c r="AU791" s="132"/>
      <c r="AV791" s="130">
        <f t="shared" si="420"/>
        <v>0</v>
      </c>
      <c r="AW791" s="134">
        <f t="shared" si="421"/>
        <v>0</v>
      </c>
      <c r="AX791" s="131">
        <f>+IF($I$7="SI",'INPUTS Y LISTAS'!$B$32,0)</f>
        <v>0</v>
      </c>
      <c r="AY791" s="132"/>
      <c r="AZ791" s="130">
        <f t="shared" si="422"/>
        <v>0</v>
      </c>
      <c r="BA791" s="134">
        <f t="shared" si="423"/>
        <v>0</v>
      </c>
      <c r="BB791" s="131">
        <f>+IF($I$7="SI",'INPUTS Y LISTAS'!$B$33,0)</f>
        <v>0</v>
      </c>
      <c r="BC791" s="132"/>
      <c r="BD791" s="130">
        <f t="shared" si="424"/>
        <v>0</v>
      </c>
      <c r="BE791" s="134">
        <f t="shared" si="425"/>
        <v>0</v>
      </c>
      <c r="BF791" s="136">
        <f t="shared" si="426"/>
        <v>0</v>
      </c>
    </row>
    <row r="792" spans="3:58" ht="15.75" outlineLevel="2" x14ac:dyDescent="0.2">
      <c r="C792" s="14">
        <f t="shared" si="395"/>
        <v>778</v>
      </c>
      <c r="D792" s="73"/>
      <c r="E792" s="69"/>
      <c r="F792" s="70"/>
      <c r="G792" s="71"/>
      <c r="H792" s="71"/>
      <c r="I792" s="71"/>
      <c r="J792" s="71"/>
      <c r="K792" s="72"/>
      <c r="L792" s="86"/>
      <c r="M792" s="15" t="str">
        <f>IF(G792="","",IF(L792="SI",G792*(1+'INPUTS Y LISTAS'!$B$15),'Modelo Estadistico'!G792))</f>
        <v/>
      </c>
      <c r="N792" s="15" t="str">
        <f>IF(H792="","",IF(L792="SI",H792*(1+'INPUTS Y LISTAS'!$B$15),'Modelo Estadistico'!H792))</f>
        <v/>
      </c>
      <c r="O792" s="15" t="str">
        <f>IF(I792="","",IF(L792="SI",I792*(1+'INPUTS Y LISTAS'!$B$15),'Modelo Estadistico'!I792))</f>
        <v/>
      </c>
      <c r="P792" s="15" t="str">
        <f>IF(J792="","",IF(L792="SI",J792*(1+'INPUTS Y LISTAS'!$B$15),'Modelo Estadistico'!J792))</f>
        <v/>
      </c>
      <c r="Q792" s="72"/>
      <c r="R792" s="29" t="str">
        <f t="shared" si="402"/>
        <v/>
      </c>
      <c r="S792" s="15" t="str">
        <f t="shared" si="403"/>
        <v/>
      </c>
      <c r="T792" s="15" t="str">
        <f t="shared" si="396"/>
        <v/>
      </c>
      <c r="U792" s="30" t="str">
        <f t="shared" si="397"/>
        <v/>
      </c>
      <c r="V792" s="28" t="str">
        <f t="shared" si="404"/>
        <v/>
      </c>
      <c r="W792" s="16" t="str">
        <f t="shared" si="405"/>
        <v/>
      </c>
      <c r="X792" s="16" t="str">
        <f t="shared" si="406"/>
        <v/>
      </c>
      <c r="Y792" s="16" t="str">
        <f t="shared" si="407"/>
        <v/>
      </c>
      <c r="Z792" s="28" t="str">
        <f t="shared" si="408"/>
        <v/>
      </c>
      <c r="AA792" s="16" t="str">
        <f t="shared" si="409"/>
        <v/>
      </c>
      <c r="AB792" s="16" t="str">
        <f t="shared" si="410"/>
        <v/>
      </c>
      <c r="AC792" s="16" t="str">
        <f>IF(Y792="Incluir Cotización",#REF!,"")</f>
        <v/>
      </c>
      <c r="AD792" s="66" t="str">
        <f t="shared" si="411"/>
        <v/>
      </c>
      <c r="AE792" s="42" t="str">
        <f t="shared" si="412"/>
        <v/>
      </c>
      <c r="AF792" s="42" t="str">
        <f t="shared" si="413"/>
        <v/>
      </c>
      <c r="AG792" s="42" t="str">
        <f t="shared" si="414"/>
        <v/>
      </c>
      <c r="AH792" s="42" t="str">
        <f t="shared" si="415"/>
        <v/>
      </c>
      <c r="AI792" s="42" t="str">
        <f t="shared" si="416"/>
        <v/>
      </c>
      <c r="AJ792" s="65">
        <f t="shared" si="417"/>
        <v>0</v>
      </c>
      <c r="AK792" s="74"/>
      <c r="AL792" s="41">
        <f t="shared" si="398"/>
        <v>0</v>
      </c>
      <c r="AM792" s="39">
        <f t="shared" si="399"/>
        <v>0</v>
      </c>
      <c r="AN792" s="40">
        <f t="shared" si="400"/>
        <v>0</v>
      </c>
      <c r="AO792" s="134">
        <f t="shared" si="401"/>
        <v>0</v>
      </c>
      <c r="AP792" s="17"/>
      <c r="AQ792" s="129"/>
      <c r="AR792" s="130">
        <f t="shared" si="418"/>
        <v>0</v>
      </c>
      <c r="AS792" s="134">
        <f t="shared" si="419"/>
        <v>0</v>
      </c>
      <c r="AT792" s="131">
        <f>+IF($I$7="SI",'INPUTS Y LISTAS'!$B$31,0)</f>
        <v>0</v>
      </c>
      <c r="AU792" s="132"/>
      <c r="AV792" s="130">
        <f t="shared" si="420"/>
        <v>0</v>
      </c>
      <c r="AW792" s="134">
        <f t="shared" si="421"/>
        <v>0</v>
      </c>
      <c r="AX792" s="131">
        <f>+IF($I$7="SI",'INPUTS Y LISTAS'!$B$32,0)</f>
        <v>0</v>
      </c>
      <c r="AY792" s="132"/>
      <c r="AZ792" s="130">
        <f t="shared" si="422"/>
        <v>0</v>
      </c>
      <c r="BA792" s="134">
        <f t="shared" si="423"/>
        <v>0</v>
      </c>
      <c r="BB792" s="131">
        <f>+IF($I$7="SI",'INPUTS Y LISTAS'!$B$33,0)</f>
        <v>0</v>
      </c>
      <c r="BC792" s="132"/>
      <c r="BD792" s="130">
        <f t="shared" si="424"/>
        <v>0</v>
      </c>
      <c r="BE792" s="134">
        <f t="shared" si="425"/>
        <v>0</v>
      </c>
      <c r="BF792" s="136">
        <f t="shared" si="426"/>
        <v>0</v>
      </c>
    </row>
    <row r="793" spans="3:58" ht="15.75" outlineLevel="2" x14ac:dyDescent="0.2">
      <c r="C793" s="14">
        <f t="shared" si="395"/>
        <v>779</v>
      </c>
      <c r="D793" s="73"/>
      <c r="E793" s="69"/>
      <c r="F793" s="70"/>
      <c r="G793" s="71"/>
      <c r="H793" s="71"/>
      <c r="I793" s="71"/>
      <c r="J793" s="71"/>
      <c r="K793" s="72"/>
      <c r="L793" s="86"/>
      <c r="M793" s="15" t="str">
        <f>IF(G793="","",IF(L793="SI",G793*(1+'INPUTS Y LISTAS'!$B$15),'Modelo Estadistico'!G793))</f>
        <v/>
      </c>
      <c r="N793" s="15" t="str">
        <f>IF(H793="","",IF(L793="SI",H793*(1+'INPUTS Y LISTAS'!$B$15),'Modelo Estadistico'!H793))</f>
        <v/>
      </c>
      <c r="O793" s="15" t="str">
        <f>IF(I793="","",IF(L793="SI",I793*(1+'INPUTS Y LISTAS'!$B$15),'Modelo Estadistico'!I793))</f>
        <v/>
      </c>
      <c r="P793" s="15" t="str">
        <f>IF(J793="","",IF(L793="SI",J793*(1+'INPUTS Y LISTAS'!$B$15),'Modelo Estadistico'!J793))</f>
        <v/>
      </c>
      <c r="Q793" s="72"/>
      <c r="R793" s="29" t="str">
        <f t="shared" si="402"/>
        <v/>
      </c>
      <c r="S793" s="15" t="str">
        <f t="shared" si="403"/>
        <v/>
      </c>
      <c r="T793" s="15" t="str">
        <f t="shared" si="396"/>
        <v/>
      </c>
      <c r="U793" s="30" t="str">
        <f t="shared" si="397"/>
        <v/>
      </c>
      <c r="V793" s="28" t="str">
        <f t="shared" si="404"/>
        <v/>
      </c>
      <c r="W793" s="16" t="str">
        <f t="shared" si="405"/>
        <v/>
      </c>
      <c r="X793" s="16" t="str">
        <f t="shared" si="406"/>
        <v/>
      </c>
      <c r="Y793" s="16" t="str">
        <f t="shared" si="407"/>
        <v/>
      </c>
      <c r="Z793" s="28" t="str">
        <f t="shared" si="408"/>
        <v/>
      </c>
      <c r="AA793" s="16" t="str">
        <f t="shared" si="409"/>
        <v/>
      </c>
      <c r="AB793" s="16" t="str">
        <f t="shared" si="410"/>
        <v/>
      </c>
      <c r="AC793" s="16" t="str">
        <f>IF(Y793="Incluir Cotización",#REF!,"")</f>
        <v/>
      </c>
      <c r="AD793" s="66" t="str">
        <f t="shared" si="411"/>
        <v/>
      </c>
      <c r="AE793" s="42" t="str">
        <f t="shared" si="412"/>
        <v/>
      </c>
      <c r="AF793" s="42" t="str">
        <f t="shared" si="413"/>
        <v/>
      </c>
      <c r="AG793" s="42" t="str">
        <f t="shared" si="414"/>
        <v/>
      </c>
      <c r="AH793" s="42" t="str">
        <f t="shared" si="415"/>
        <v/>
      </c>
      <c r="AI793" s="42" t="str">
        <f t="shared" si="416"/>
        <v/>
      </c>
      <c r="AJ793" s="65">
        <f t="shared" si="417"/>
        <v>0</v>
      </c>
      <c r="AK793" s="74"/>
      <c r="AL793" s="41">
        <f t="shared" si="398"/>
        <v>0</v>
      </c>
      <c r="AM793" s="39">
        <f t="shared" si="399"/>
        <v>0</v>
      </c>
      <c r="AN793" s="40">
        <f t="shared" si="400"/>
        <v>0</v>
      </c>
      <c r="AO793" s="134">
        <f t="shared" si="401"/>
        <v>0</v>
      </c>
      <c r="AP793" s="17"/>
      <c r="AQ793" s="129"/>
      <c r="AR793" s="130">
        <f t="shared" si="418"/>
        <v>0</v>
      </c>
      <c r="AS793" s="134">
        <f t="shared" si="419"/>
        <v>0</v>
      </c>
      <c r="AT793" s="131">
        <f>+IF($I$7="SI",'INPUTS Y LISTAS'!$B$31,0)</f>
        <v>0</v>
      </c>
      <c r="AU793" s="132"/>
      <c r="AV793" s="130">
        <f t="shared" si="420"/>
        <v>0</v>
      </c>
      <c r="AW793" s="134">
        <f t="shared" si="421"/>
        <v>0</v>
      </c>
      <c r="AX793" s="131">
        <f>+IF($I$7="SI",'INPUTS Y LISTAS'!$B$32,0)</f>
        <v>0</v>
      </c>
      <c r="AY793" s="132"/>
      <c r="AZ793" s="130">
        <f t="shared" si="422"/>
        <v>0</v>
      </c>
      <c r="BA793" s="134">
        <f t="shared" si="423"/>
        <v>0</v>
      </c>
      <c r="BB793" s="131">
        <f>+IF($I$7="SI",'INPUTS Y LISTAS'!$B$33,0)</f>
        <v>0</v>
      </c>
      <c r="BC793" s="132"/>
      <c r="BD793" s="130">
        <f t="shared" si="424"/>
        <v>0</v>
      </c>
      <c r="BE793" s="134">
        <f t="shared" si="425"/>
        <v>0</v>
      </c>
      <c r="BF793" s="136">
        <f t="shared" si="426"/>
        <v>0</v>
      </c>
    </row>
    <row r="794" spans="3:58" ht="15.75" outlineLevel="2" x14ac:dyDescent="0.2">
      <c r="C794" s="14">
        <f t="shared" si="395"/>
        <v>780</v>
      </c>
      <c r="D794" s="73"/>
      <c r="E794" s="69"/>
      <c r="F794" s="70"/>
      <c r="G794" s="71"/>
      <c r="H794" s="71"/>
      <c r="I794" s="71"/>
      <c r="J794" s="71"/>
      <c r="K794" s="72"/>
      <c r="L794" s="86"/>
      <c r="M794" s="15" t="str">
        <f>IF(G794="","",IF(L794="SI",G794*(1+'INPUTS Y LISTAS'!$B$15),'Modelo Estadistico'!G794))</f>
        <v/>
      </c>
      <c r="N794" s="15" t="str">
        <f>IF(H794="","",IF(L794="SI",H794*(1+'INPUTS Y LISTAS'!$B$15),'Modelo Estadistico'!H794))</f>
        <v/>
      </c>
      <c r="O794" s="15" t="str">
        <f>IF(I794="","",IF(L794="SI",I794*(1+'INPUTS Y LISTAS'!$B$15),'Modelo Estadistico'!I794))</f>
        <v/>
      </c>
      <c r="P794" s="15" t="str">
        <f>IF(J794="","",IF(L794="SI",J794*(1+'INPUTS Y LISTAS'!$B$15),'Modelo Estadistico'!J794))</f>
        <v/>
      </c>
      <c r="Q794" s="72"/>
      <c r="R794" s="29" t="str">
        <f t="shared" si="402"/>
        <v/>
      </c>
      <c r="S794" s="15" t="str">
        <f t="shared" si="403"/>
        <v/>
      </c>
      <c r="T794" s="15" t="str">
        <f t="shared" si="396"/>
        <v/>
      </c>
      <c r="U794" s="30" t="str">
        <f t="shared" si="397"/>
        <v/>
      </c>
      <c r="V794" s="28" t="str">
        <f t="shared" si="404"/>
        <v/>
      </c>
      <c r="W794" s="16" t="str">
        <f t="shared" si="405"/>
        <v/>
      </c>
      <c r="X794" s="16" t="str">
        <f t="shared" si="406"/>
        <v/>
      </c>
      <c r="Y794" s="16" t="str">
        <f t="shared" si="407"/>
        <v/>
      </c>
      <c r="Z794" s="28" t="str">
        <f t="shared" si="408"/>
        <v/>
      </c>
      <c r="AA794" s="16" t="str">
        <f t="shared" si="409"/>
        <v/>
      </c>
      <c r="AB794" s="16" t="str">
        <f t="shared" si="410"/>
        <v/>
      </c>
      <c r="AC794" s="16" t="str">
        <f>IF(Y794="Incluir Cotización",#REF!,"")</f>
        <v/>
      </c>
      <c r="AD794" s="66" t="str">
        <f t="shared" si="411"/>
        <v/>
      </c>
      <c r="AE794" s="42" t="str">
        <f t="shared" si="412"/>
        <v/>
      </c>
      <c r="AF794" s="42" t="str">
        <f t="shared" si="413"/>
        <v/>
      </c>
      <c r="AG794" s="42" t="str">
        <f t="shared" si="414"/>
        <v/>
      </c>
      <c r="AH794" s="42" t="str">
        <f t="shared" si="415"/>
        <v/>
      </c>
      <c r="AI794" s="42" t="str">
        <f t="shared" si="416"/>
        <v/>
      </c>
      <c r="AJ794" s="65">
        <f t="shared" si="417"/>
        <v>0</v>
      </c>
      <c r="AK794" s="74"/>
      <c r="AL794" s="41">
        <f t="shared" si="398"/>
        <v>0</v>
      </c>
      <c r="AM794" s="39">
        <f t="shared" si="399"/>
        <v>0</v>
      </c>
      <c r="AN794" s="40">
        <f t="shared" si="400"/>
        <v>0</v>
      </c>
      <c r="AO794" s="134">
        <f t="shared" si="401"/>
        <v>0</v>
      </c>
      <c r="AP794" s="17"/>
      <c r="AQ794" s="129"/>
      <c r="AR794" s="130">
        <f t="shared" si="418"/>
        <v>0</v>
      </c>
      <c r="AS794" s="134">
        <f t="shared" si="419"/>
        <v>0</v>
      </c>
      <c r="AT794" s="131">
        <f>+IF($I$7="SI",'INPUTS Y LISTAS'!$B$31,0)</f>
        <v>0</v>
      </c>
      <c r="AU794" s="132"/>
      <c r="AV794" s="130">
        <f t="shared" si="420"/>
        <v>0</v>
      </c>
      <c r="AW794" s="134">
        <f t="shared" si="421"/>
        <v>0</v>
      </c>
      <c r="AX794" s="131">
        <f>+IF($I$7="SI",'INPUTS Y LISTAS'!$B$32,0)</f>
        <v>0</v>
      </c>
      <c r="AY794" s="132"/>
      <c r="AZ794" s="130">
        <f t="shared" si="422"/>
        <v>0</v>
      </c>
      <c r="BA794" s="134">
        <f t="shared" si="423"/>
        <v>0</v>
      </c>
      <c r="BB794" s="131">
        <f>+IF($I$7="SI",'INPUTS Y LISTAS'!$B$33,0)</f>
        <v>0</v>
      </c>
      <c r="BC794" s="132"/>
      <c r="BD794" s="130">
        <f t="shared" si="424"/>
        <v>0</v>
      </c>
      <c r="BE794" s="134">
        <f t="shared" si="425"/>
        <v>0</v>
      </c>
      <c r="BF794" s="136">
        <f t="shared" si="426"/>
        <v>0</v>
      </c>
    </row>
    <row r="795" spans="3:58" ht="15.75" outlineLevel="2" x14ac:dyDescent="0.2">
      <c r="C795" s="14">
        <f t="shared" si="395"/>
        <v>781</v>
      </c>
      <c r="D795" s="73"/>
      <c r="E795" s="69"/>
      <c r="F795" s="70"/>
      <c r="G795" s="71"/>
      <c r="H795" s="71"/>
      <c r="I795" s="71"/>
      <c r="J795" s="71"/>
      <c r="K795" s="72"/>
      <c r="L795" s="86"/>
      <c r="M795" s="15" t="str">
        <f>IF(G795="","",IF(L795="SI",G795*(1+'INPUTS Y LISTAS'!$B$15),'Modelo Estadistico'!G795))</f>
        <v/>
      </c>
      <c r="N795" s="15" t="str">
        <f>IF(H795="","",IF(L795="SI",H795*(1+'INPUTS Y LISTAS'!$B$15),'Modelo Estadistico'!H795))</f>
        <v/>
      </c>
      <c r="O795" s="15" t="str">
        <f>IF(I795="","",IF(L795="SI",I795*(1+'INPUTS Y LISTAS'!$B$15),'Modelo Estadistico'!I795))</f>
        <v/>
      </c>
      <c r="P795" s="15" t="str">
        <f>IF(J795="","",IF(L795="SI",J795*(1+'INPUTS Y LISTAS'!$B$15),'Modelo Estadistico'!J795))</f>
        <v/>
      </c>
      <c r="Q795" s="72"/>
      <c r="R795" s="29" t="str">
        <f t="shared" si="402"/>
        <v/>
      </c>
      <c r="S795" s="15" t="str">
        <f t="shared" si="403"/>
        <v/>
      </c>
      <c r="T795" s="15" t="str">
        <f t="shared" si="396"/>
        <v/>
      </c>
      <c r="U795" s="30" t="str">
        <f t="shared" si="397"/>
        <v/>
      </c>
      <c r="V795" s="28" t="str">
        <f t="shared" si="404"/>
        <v/>
      </c>
      <c r="W795" s="16" t="str">
        <f t="shared" si="405"/>
        <v/>
      </c>
      <c r="X795" s="16" t="str">
        <f t="shared" si="406"/>
        <v/>
      </c>
      <c r="Y795" s="16" t="str">
        <f t="shared" si="407"/>
        <v/>
      </c>
      <c r="Z795" s="28" t="str">
        <f t="shared" si="408"/>
        <v/>
      </c>
      <c r="AA795" s="16" t="str">
        <f t="shared" si="409"/>
        <v/>
      </c>
      <c r="AB795" s="16" t="str">
        <f t="shared" si="410"/>
        <v/>
      </c>
      <c r="AC795" s="16" t="str">
        <f>IF(Y795="Incluir Cotización",#REF!,"")</f>
        <v/>
      </c>
      <c r="AD795" s="66" t="str">
        <f t="shared" si="411"/>
        <v/>
      </c>
      <c r="AE795" s="42" t="str">
        <f t="shared" si="412"/>
        <v/>
      </c>
      <c r="AF795" s="42" t="str">
        <f t="shared" si="413"/>
        <v/>
      </c>
      <c r="AG795" s="42" t="str">
        <f t="shared" si="414"/>
        <v/>
      </c>
      <c r="AH795" s="42" t="str">
        <f t="shared" si="415"/>
        <v/>
      </c>
      <c r="AI795" s="42" t="str">
        <f t="shared" si="416"/>
        <v/>
      </c>
      <c r="AJ795" s="65">
        <f t="shared" si="417"/>
        <v>0</v>
      </c>
      <c r="AK795" s="74"/>
      <c r="AL795" s="41">
        <f t="shared" si="398"/>
        <v>0</v>
      </c>
      <c r="AM795" s="39">
        <f t="shared" si="399"/>
        <v>0</v>
      </c>
      <c r="AN795" s="40">
        <f t="shared" si="400"/>
        <v>0</v>
      </c>
      <c r="AO795" s="134">
        <f t="shared" si="401"/>
        <v>0</v>
      </c>
      <c r="AP795" s="17"/>
      <c r="AQ795" s="129"/>
      <c r="AR795" s="130">
        <f t="shared" si="418"/>
        <v>0</v>
      </c>
      <c r="AS795" s="134">
        <f t="shared" si="419"/>
        <v>0</v>
      </c>
      <c r="AT795" s="131">
        <f>+IF($I$7="SI",'INPUTS Y LISTAS'!$B$31,0)</f>
        <v>0</v>
      </c>
      <c r="AU795" s="132"/>
      <c r="AV795" s="130">
        <f t="shared" si="420"/>
        <v>0</v>
      </c>
      <c r="AW795" s="134">
        <f t="shared" si="421"/>
        <v>0</v>
      </c>
      <c r="AX795" s="131">
        <f>+IF($I$7="SI",'INPUTS Y LISTAS'!$B$32,0)</f>
        <v>0</v>
      </c>
      <c r="AY795" s="132"/>
      <c r="AZ795" s="130">
        <f t="shared" si="422"/>
        <v>0</v>
      </c>
      <c r="BA795" s="134">
        <f t="shared" si="423"/>
        <v>0</v>
      </c>
      <c r="BB795" s="131">
        <f>+IF($I$7="SI",'INPUTS Y LISTAS'!$B$33,0)</f>
        <v>0</v>
      </c>
      <c r="BC795" s="132"/>
      <c r="BD795" s="130">
        <f t="shared" si="424"/>
        <v>0</v>
      </c>
      <c r="BE795" s="134">
        <f t="shared" si="425"/>
        <v>0</v>
      </c>
      <c r="BF795" s="136">
        <f t="shared" si="426"/>
        <v>0</v>
      </c>
    </row>
    <row r="796" spans="3:58" ht="15.75" outlineLevel="2" x14ac:dyDescent="0.2">
      <c r="C796" s="14">
        <f t="shared" si="395"/>
        <v>782</v>
      </c>
      <c r="D796" s="73"/>
      <c r="E796" s="69"/>
      <c r="F796" s="70"/>
      <c r="G796" s="71"/>
      <c r="H796" s="71"/>
      <c r="I796" s="71"/>
      <c r="J796" s="71"/>
      <c r="K796" s="72"/>
      <c r="L796" s="86"/>
      <c r="M796" s="15" t="str">
        <f>IF(G796="","",IF(L796="SI",G796*(1+'INPUTS Y LISTAS'!$B$15),'Modelo Estadistico'!G796))</f>
        <v/>
      </c>
      <c r="N796" s="15" t="str">
        <f>IF(H796="","",IF(L796="SI",H796*(1+'INPUTS Y LISTAS'!$B$15),'Modelo Estadistico'!H796))</f>
        <v/>
      </c>
      <c r="O796" s="15" t="str">
        <f>IF(I796="","",IF(L796="SI",I796*(1+'INPUTS Y LISTAS'!$B$15),'Modelo Estadistico'!I796))</f>
        <v/>
      </c>
      <c r="P796" s="15" t="str">
        <f>IF(J796="","",IF(L796="SI",J796*(1+'INPUTS Y LISTAS'!$B$15),'Modelo Estadistico'!J796))</f>
        <v/>
      </c>
      <c r="Q796" s="72"/>
      <c r="R796" s="29" t="str">
        <f t="shared" si="402"/>
        <v/>
      </c>
      <c r="S796" s="15" t="str">
        <f t="shared" si="403"/>
        <v/>
      </c>
      <c r="T796" s="15" t="str">
        <f t="shared" si="396"/>
        <v/>
      </c>
      <c r="U796" s="30" t="str">
        <f t="shared" si="397"/>
        <v/>
      </c>
      <c r="V796" s="28" t="str">
        <f t="shared" si="404"/>
        <v/>
      </c>
      <c r="W796" s="16" t="str">
        <f t="shared" si="405"/>
        <v/>
      </c>
      <c r="X796" s="16" t="str">
        <f t="shared" si="406"/>
        <v/>
      </c>
      <c r="Y796" s="16" t="str">
        <f t="shared" si="407"/>
        <v/>
      </c>
      <c r="Z796" s="28" t="str">
        <f t="shared" si="408"/>
        <v/>
      </c>
      <c r="AA796" s="16" t="str">
        <f t="shared" si="409"/>
        <v/>
      </c>
      <c r="AB796" s="16" t="str">
        <f t="shared" si="410"/>
        <v/>
      </c>
      <c r="AC796" s="16" t="str">
        <f>IF(Y796="Incluir Cotización",#REF!,"")</f>
        <v/>
      </c>
      <c r="AD796" s="66" t="str">
        <f t="shared" si="411"/>
        <v/>
      </c>
      <c r="AE796" s="42" t="str">
        <f t="shared" si="412"/>
        <v/>
      </c>
      <c r="AF796" s="42" t="str">
        <f t="shared" si="413"/>
        <v/>
      </c>
      <c r="AG796" s="42" t="str">
        <f t="shared" si="414"/>
        <v/>
      </c>
      <c r="AH796" s="42" t="str">
        <f t="shared" si="415"/>
        <v/>
      </c>
      <c r="AI796" s="42" t="str">
        <f t="shared" si="416"/>
        <v/>
      </c>
      <c r="AJ796" s="65">
        <f t="shared" si="417"/>
        <v>0</v>
      </c>
      <c r="AK796" s="74"/>
      <c r="AL796" s="41">
        <f t="shared" si="398"/>
        <v>0</v>
      </c>
      <c r="AM796" s="39">
        <f t="shared" si="399"/>
        <v>0</v>
      </c>
      <c r="AN796" s="40">
        <f t="shared" si="400"/>
        <v>0</v>
      </c>
      <c r="AO796" s="134">
        <f t="shared" si="401"/>
        <v>0</v>
      </c>
      <c r="AP796" s="17"/>
      <c r="AQ796" s="129"/>
      <c r="AR796" s="130">
        <f t="shared" si="418"/>
        <v>0</v>
      </c>
      <c r="AS796" s="134">
        <f t="shared" si="419"/>
        <v>0</v>
      </c>
      <c r="AT796" s="131">
        <f>+IF($I$7="SI",'INPUTS Y LISTAS'!$B$31,0)</f>
        <v>0</v>
      </c>
      <c r="AU796" s="132"/>
      <c r="AV796" s="130">
        <f t="shared" si="420"/>
        <v>0</v>
      </c>
      <c r="AW796" s="134">
        <f t="shared" si="421"/>
        <v>0</v>
      </c>
      <c r="AX796" s="131">
        <f>+IF($I$7="SI",'INPUTS Y LISTAS'!$B$32,0)</f>
        <v>0</v>
      </c>
      <c r="AY796" s="132"/>
      <c r="AZ796" s="130">
        <f t="shared" si="422"/>
        <v>0</v>
      </c>
      <c r="BA796" s="134">
        <f t="shared" si="423"/>
        <v>0</v>
      </c>
      <c r="BB796" s="131">
        <f>+IF($I$7="SI",'INPUTS Y LISTAS'!$B$33,0)</f>
        <v>0</v>
      </c>
      <c r="BC796" s="132"/>
      <c r="BD796" s="130">
        <f t="shared" si="424"/>
        <v>0</v>
      </c>
      <c r="BE796" s="134">
        <f t="shared" si="425"/>
        <v>0</v>
      </c>
      <c r="BF796" s="136">
        <f t="shared" si="426"/>
        <v>0</v>
      </c>
    </row>
    <row r="797" spans="3:58" ht="15.75" outlineLevel="2" x14ac:dyDescent="0.2">
      <c r="C797" s="14">
        <f t="shared" si="395"/>
        <v>783</v>
      </c>
      <c r="D797" s="73"/>
      <c r="E797" s="69"/>
      <c r="F797" s="70"/>
      <c r="G797" s="71"/>
      <c r="H797" s="71"/>
      <c r="I797" s="71"/>
      <c r="J797" s="71"/>
      <c r="K797" s="72"/>
      <c r="L797" s="86"/>
      <c r="M797" s="15" t="str">
        <f>IF(G797="","",IF(L797="SI",G797*(1+'INPUTS Y LISTAS'!$B$15),'Modelo Estadistico'!G797))</f>
        <v/>
      </c>
      <c r="N797" s="15" t="str">
        <f>IF(H797="","",IF(L797="SI",H797*(1+'INPUTS Y LISTAS'!$B$15),'Modelo Estadistico'!H797))</f>
        <v/>
      </c>
      <c r="O797" s="15" t="str">
        <f>IF(I797="","",IF(L797="SI",I797*(1+'INPUTS Y LISTAS'!$B$15),'Modelo Estadistico'!I797))</f>
        <v/>
      </c>
      <c r="P797" s="15" t="str">
        <f>IF(J797="","",IF(L797="SI",J797*(1+'INPUTS Y LISTAS'!$B$15),'Modelo Estadistico'!J797))</f>
        <v/>
      </c>
      <c r="Q797" s="72"/>
      <c r="R797" s="29" t="str">
        <f t="shared" si="402"/>
        <v/>
      </c>
      <c r="S797" s="15" t="str">
        <f t="shared" si="403"/>
        <v/>
      </c>
      <c r="T797" s="15" t="str">
        <f t="shared" si="396"/>
        <v/>
      </c>
      <c r="U797" s="30" t="str">
        <f t="shared" si="397"/>
        <v/>
      </c>
      <c r="V797" s="28" t="str">
        <f t="shared" si="404"/>
        <v/>
      </c>
      <c r="W797" s="16" t="str">
        <f t="shared" si="405"/>
        <v/>
      </c>
      <c r="X797" s="16" t="str">
        <f t="shared" si="406"/>
        <v/>
      </c>
      <c r="Y797" s="16" t="str">
        <f t="shared" si="407"/>
        <v/>
      </c>
      <c r="Z797" s="28" t="str">
        <f t="shared" si="408"/>
        <v/>
      </c>
      <c r="AA797" s="16" t="str">
        <f t="shared" si="409"/>
        <v/>
      </c>
      <c r="AB797" s="16" t="str">
        <f t="shared" si="410"/>
        <v/>
      </c>
      <c r="AC797" s="16" t="str">
        <f>IF(Y797="Incluir Cotización",#REF!,"")</f>
        <v/>
      </c>
      <c r="AD797" s="66" t="str">
        <f t="shared" si="411"/>
        <v/>
      </c>
      <c r="AE797" s="42" t="str">
        <f t="shared" si="412"/>
        <v/>
      </c>
      <c r="AF797" s="42" t="str">
        <f t="shared" si="413"/>
        <v/>
      </c>
      <c r="AG797" s="42" t="str">
        <f t="shared" si="414"/>
        <v/>
      </c>
      <c r="AH797" s="42" t="str">
        <f t="shared" si="415"/>
        <v/>
      </c>
      <c r="AI797" s="42" t="str">
        <f t="shared" si="416"/>
        <v/>
      </c>
      <c r="AJ797" s="65">
        <f t="shared" si="417"/>
        <v>0</v>
      </c>
      <c r="AK797" s="74"/>
      <c r="AL797" s="41">
        <f t="shared" si="398"/>
        <v>0</v>
      </c>
      <c r="AM797" s="39">
        <f t="shared" si="399"/>
        <v>0</v>
      </c>
      <c r="AN797" s="40">
        <f t="shared" si="400"/>
        <v>0</v>
      </c>
      <c r="AO797" s="134">
        <f t="shared" si="401"/>
        <v>0</v>
      </c>
      <c r="AP797" s="17"/>
      <c r="AQ797" s="129"/>
      <c r="AR797" s="130">
        <f t="shared" si="418"/>
        <v>0</v>
      </c>
      <c r="AS797" s="134">
        <f t="shared" si="419"/>
        <v>0</v>
      </c>
      <c r="AT797" s="131">
        <f>+IF($I$7="SI",'INPUTS Y LISTAS'!$B$31,0)</f>
        <v>0</v>
      </c>
      <c r="AU797" s="132"/>
      <c r="AV797" s="130">
        <f t="shared" si="420"/>
        <v>0</v>
      </c>
      <c r="AW797" s="134">
        <f t="shared" si="421"/>
        <v>0</v>
      </c>
      <c r="AX797" s="131">
        <f>+IF($I$7="SI",'INPUTS Y LISTAS'!$B$32,0)</f>
        <v>0</v>
      </c>
      <c r="AY797" s="132"/>
      <c r="AZ797" s="130">
        <f t="shared" si="422"/>
        <v>0</v>
      </c>
      <c r="BA797" s="134">
        <f t="shared" si="423"/>
        <v>0</v>
      </c>
      <c r="BB797" s="131">
        <f>+IF($I$7="SI",'INPUTS Y LISTAS'!$B$33,0)</f>
        <v>0</v>
      </c>
      <c r="BC797" s="132"/>
      <c r="BD797" s="130">
        <f t="shared" si="424"/>
        <v>0</v>
      </c>
      <c r="BE797" s="134">
        <f t="shared" si="425"/>
        <v>0</v>
      </c>
      <c r="BF797" s="136">
        <f t="shared" si="426"/>
        <v>0</v>
      </c>
    </row>
    <row r="798" spans="3:58" ht="15.75" outlineLevel="2" x14ac:dyDescent="0.2">
      <c r="C798" s="14">
        <f t="shared" si="395"/>
        <v>784</v>
      </c>
      <c r="D798" s="73"/>
      <c r="E798" s="69"/>
      <c r="F798" s="70"/>
      <c r="G798" s="71"/>
      <c r="H798" s="71"/>
      <c r="I798" s="71"/>
      <c r="J798" s="71"/>
      <c r="K798" s="72"/>
      <c r="L798" s="86"/>
      <c r="M798" s="15" t="str">
        <f>IF(G798="","",IF(L798="SI",G798*(1+'INPUTS Y LISTAS'!$B$15),'Modelo Estadistico'!G798))</f>
        <v/>
      </c>
      <c r="N798" s="15" t="str">
        <f>IF(H798="","",IF(L798="SI",H798*(1+'INPUTS Y LISTAS'!$B$15),'Modelo Estadistico'!H798))</f>
        <v/>
      </c>
      <c r="O798" s="15" t="str">
        <f>IF(I798="","",IF(L798="SI",I798*(1+'INPUTS Y LISTAS'!$B$15),'Modelo Estadistico'!I798))</f>
        <v/>
      </c>
      <c r="P798" s="15" t="str">
        <f>IF(J798="","",IF(L798="SI",J798*(1+'INPUTS Y LISTAS'!$B$15),'Modelo Estadistico'!J798))</f>
        <v/>
      </c>
      <c r="Q798" s="72"/>
      <c r="R798" s="29" t="str">
        <f t="shared" si="402"/>
        <v/>
      </c>
      <c r="S798" s="15" t="str">
        <f t="shared" si="403"/>
        <v/>
      </c>
      <c r="T798" s="15" t="str">
        <f t="shared" si="396"/>
        <v/>
      </c>
      <c r="U798" s="30" t="str">
        <f t="shared" si="397"/>
        <v/>
      </c>
      <c r="V798" s="28" t="str">
        <f t="shared" si="404"/>
        <v/>
      </c>
      <c r="W798" s="16" t="str">
        <f t="shared" si="405"/>
        <v/>
      </c>
      <c r="X798" s="16" t="str">
        <f t="shared" si="406"/>
        <v/>
      </c>
      <c r="Y798" s="16" t="str">
        <f t="shared" si="407"/>
        <v/>
      </c>
      <c r="Z798" s="28" t="str">
        <f t="shared" si="408"/>
        <v/>
      </c>
      <c r="AA798" s="16" t="str">
        <f t="shared" si="409"/>
        <v/>
      </c>
      <c r="AB798" s="16" t="str">
        <f t="shared" si="410"/>
        <v/>
      </c>
      <c r="AC798" s="16" t="str">
        <f>IF(Y798="Incluir Cotización",#REF!,"")</f>
        <v/>
      </c>
      <c r="AD798" s="66" t="str">
        <f t="shared" si="411"/>
        <v/>
      </c>
      <c r="AE798" s="42" t="str">
        <f t="shared" si="412"/>
        <v/>
      </c>
      <c r="AF798" s="42" t="str">
        <f t="shared" si="413"/>
        <v/>
      </c>
      <c r="AG798" s="42" t="str">
        <f t="shared" si="414"/>
        <v/>
      </c>
      <c r="AH798" s="42" t="str">
        <f t="shared" si="415"/>
        <v/>
      </c>
      <c r="AI798" s="42" t="str">
        <f t="shared" si="416"/>
        <v/>
      </c>
      <c r="AJ798" s="65">
        <f t="shared" si="417"/>
        <v>0</v>
      </c>
      <c r="AK798" s="74"/>
      <c r="AL798" s="41">
        <f t="shared" si="398"/>
        <v>0</v>
      </c>
      <c r="AM798" s="39">
        <f t="shared" si="399"/>
        <v>0</v>
      </c>
      <c r="AN798" s="40">
        <f t="shared" si="400"/>
        <v>0</v>
      </c>
      <c r="AO798" s="134">
        <f t="shared" si="401"/>
        <v>0</v>
      </c>
      <c r="AP798" s="17"/>
      <c r="AQ798" s="129"/>
      <c r="AR798" s="130">
        <f t="shared" si="418"/>
        <v>0</v>
      </c>
      <c r="AS798" s="134">
        <f t="shared" si="419"/>
        <v>0</v>
      </c>
      <c r="AT798" s="131">
        <f>+IF($I$7="SI",'INPUTS Y LISTAS'!$B$31,0)</f>
        <v>0</v>
      </c>
      <c r="AU798" s="132"/>
      <c r="AV798" s="130">
        <f t="shared" si="420"/>
        <v>0</v>
      </c>
      <c r="AW798" s="134">
        <f t="shared" si="421"/>
        <v>0</v>
      </c>
      <c r="AX798" s="131">
        <f>+IF($I$7="SI",'INPUTS Y LISTAS'!$B$32,0)</f>
        <v>0</v>
      </c>
      <c r="AY798" s="132"/>
      <c r="AZ798" s="130">
        <f t="shared" si="422"/>
        <v>0</v>
      </c>
      <c r="BA798" s="134">
        <f t="shared" si="423"/>
        <v>0</v>
      </c>
      <c r="BB798" s="131">
        <f>+IF($I$7="SI",'INPUTS Y LISTAS'!$B$33,0)</f>
        <v>0</v>
      </c>
      <c r="BC798" s="132"/>
      <c r="BD798" s="130">
        <f t="shared" si="424"/>
        <v>0</v>
      </c>
      <c r="BE798" s="134">
        <f t="shared" si="425"/>
        <v>0</v>
      </c>
      <c r="BF798" s="136">
        <f t="shared" si="426"/>
        <v>0</v>
      </c>
    </row>
    <row r="799" spans="3:58" ht="15.75" outlineLevel="2" x14ac:dyDescent="0.2">
      <c r="C799" s="14">
        <f t="shared" si="395"/>
        <v>785</v>
      </c>
      <c r="D799" s="73"/>
      <c r="E799" s="69"/>
      <c r="F799" s="70"/>
      <c r="G799" s="71"/>
      <c r="H799" s="71"/>
      <c r="I799" s="71"/>
      <c r="J799" s="71"/>
      <c r="K799" s="72"/>
      <c r="L799" s="86"/>
      <c r="M799" s="15" t="str">
        <f>IF(G799="","",IF(L799="SI",G799*(1+'INPUTS Y LISTAS'!$B$15),'Modelo Estadistico'!G799))</f>
        <v/>
      </c>
      <c r="N799" s="15" t="str">
        <f>IF(H799="","",IF(L799="SI",H799*(1+'INPUTS Y LISTAS'!$B$15),'Modelo Estadistico'!H799))</f>
        <v/>
      </c>
      <c r="O799" s="15" t="str">
        <f>IF(I799="","",IF(L799="SI",I799*(1+'INPUTS Y LISTAS'!$B$15),'Modelo Estadistico'!I799))</f>
        <v/>
      </c>
      <c r="P799" s="15" t="str">
        <f>IF(J799="","",IF(L799="SI",J799*(1+'INPUTS Y LISTAS'!$B$15),'Modelo Estadistico'!J799))</f>
        <v/>
      </c>
      <c r="Q799" s="72"/>
      <c r="R799" s="29" t="str">
        <f t="shared" si="402"/>
        <v/>
      </c>
      <c r="S799" s="15" t="str">
        <f t="shared" si="403"/>
        <v/>
      </c>
      <c r="T799" s="15" t="str">
        <f t="shared" si="396"/>
        <v/>
      </c>
      <c r="U799" s="30" t="str">
        <f t="shared" si="397"/>
        <v/>
      </c>
      <c r="V799" s="28" t="str">
        <f t="shared" si="404"/>
        <v/>
      </c>
      <c r="W799" s="16" t="str">
        <f t="shared" si="405"/>
        <v/>
      </c>
      <c r="X799" s="16" t="str">
        <f t="shared" si="406"/>
        <v/>
      </c>
      <c r="Y799" s="16" t="str">
        <f t="shared" si="407"/>
        <v/>
      </c>
      <c r="Z799" s="28" t="str">
        <f t="shared" si="408"/>
        <v/>
      </c>
      <c r="AA799" s="16" t="str">
        <f t="shared" si="409"/>
        <v/>
      </c>
      <c r="AB799" s="16" t="str">
        <f t="shared" si="410"/>
        <v/>
      </c>
      <c r="AC799" s="16" t="str">
        <f>IF(Y799="Incluir Cotización",#REF!,"")</f>
        <v/>
      </c>
      <c r="AD799" s="66" t="str">
        <f t="shared" si="411"/>
        <v/>
      </c>
      <c r="AE799" s="42" t="str">
        <f t="shared" si="412"/>
        <v/>
      </c>
      <c r="AF799" s="42" t="str">
        <f t="shared" si="413"/>
        <v/>
      </c>
      <c r="AG799" s="42" t="str">
        <f t="shared" si="414"/>
        <v/>
      </c>
      <c r="AH799" s="42" t="str">
        <f t="shared" si="415"/>
        <v/>
      </c>
      <c r="AI799" s="42" t="str">
        <f t="shared" si="416"/>
        <v/>
      </c>
      <c r="AJ799" s="65">
        <f t="shared" si="417"/>
        <v>0</v>
      </c>
      <c r="AK799" s="74"/>
      <c r="AL799" s="41">
        <f t="shared" si="398"/>
        <v>0</v>
      </c>
      <c r="AM799" s="39">
        <f t="shared" si="399"/>
        <v>0</v>
      </c>
      <c r="AN799" s="40">
        <f t="shared" si="400"/>
        <v>0</v>
      </c>
      <c r="AO799" s="134">
        <f t="shared" si="401"/>
        <v>0</v>
      </c>
      <c r="AP799" s="17"/>
      <c r="AQ799" s="129"/>
      <c r="AR799" s="130">
        <f t="shared" si="418"/>
        <v>0</v>
      </c>
      <c r="AS799" s="134">
        <f t="shared" si="419"/>
        <v>0</v>
      </c>
      <c r="AT799" s="131">
        <f>+IF($I$7="SI",'INPUTS Y LISTAS'!$B$31,0)</f>
        <v>0</v>
      </c>
      <c r="AU799" s="132"/>
      <c r="AV799" s="130">
        <f t="shared" si="420"/>
        <v>0</v>
      </c>
      <c r="AW799" s="134">
        <f t="shared" si="421"/>
        <v>0</v>
      </c>
      <c r="AX799" s="131">
        <f>+IF($I$7="SI",'INPUTS Y LISTAS'!$B$32,0)</f>
        <v>0</v>
      </c>
      <c r="AY799" s="132"/>
      <c r="AZ799" s="130">
        <f t="shared" si="422"/>
        <v>0</v>
      </c>
      <c r="BA799" s="134">
        <f t="shared" si="423"/>
        <v>0</v>
      </c>
      <c r="BB799" s="131">
        <f>+IF($I$7="SI",'INPUTS Y LISTAS'!$B$33,0)</f>
        <v>0</v>
      </c>
      <c r="BC799" s="132"/>
      <c r="BD799" s="130">
        <f t="shared" si="424"/>
        <v>0</v>
      </c>
      <c r="BE799" s="134">
        <f t="shared" si="425"/>
        <v>0</v>
      </c>
      <c r="BF799" s="136">
        <f t="shared" si="426"/>
        <v>0</v>
      </c>
    </row>
    <row r="800" spans="3:58" ht="15.75" outlineLevel="2" x14ac:dyDescent="0.2">
      <c r="C800" s="14">
        <f t="shared" si="395"/>
        <v>786</v>
      </c>
      <c r="D800" s="73"/>
      <c r="E800" s="69"/>
      <c r="F800" s="70"/>
      <c r="G800" s="71"/>
      <c r="H800" s="71"/>
      <c r="I800" s="71"/>
      <c r="J800" s="71"/>
      <c r="K800" s="72"/>
      <c r="L800" s="86"/>
      <c r="M800" s="15" t="str">
        <f>IF(G800="","",IF(L800="SI",G800*(1+'INPUTS Y LISTAS'!$B$15),'Modelo Estadistico'!G800))</f>
        <v/>
      </c>
      <c r="N800" s="15" t="str">
        <f>IF(H800="","",IF(L800="SI",H800*(1+'INPUTS Y LISTAS'!$B$15),'Modelo Estadistico'!H800))</f>
        <v/>
      </c>
      <c r="O800" s="15" t="str">
        <f>IF(I800="","",IF(L800="SI",I800*(1+'INPUTS Y LISTAS'!$B$15),'Modelo Estadistico'!I800))</f>
        <v/>
      </c>
      <c r="P800" s="15" t="str">
        <f>IF(J800="","",IF(L800="SI",J800*(1+'INPUTS Y LISTAS'!$B$15),'Modelo Estadistico'!J800))</f>
        <v/>
      </c>
      <c r="Q800" s="72"/>
      <c r="R800" s="29" t="str">
        <f t="shared" si="402"/>
        <v/>
      </c>
      <c r="S800" s="15" t="str">
        <f t="shared" si="403"/>
        <v/>
      </c>
      <c r="T800" s="15" t="str">
        <f t="shared" si="396"/>
        <v/>
      </c>
      <c r="U800" s="30" t="str">
        <f t="shared" si="397"/>
        <v/>
      </c>
      <c r="V800" s="28" t="str">
        <f t="shared" si="404"/>
        <v/>
      </c>
      <c r="W800" s="16" t="str">
        <f t="shared" si="405"/>
        <v/>
      </c>
      <c r="X800" s="16" t="str">
        <f t="shared" si="406"/>
        <v/>
      </c>
      <c r="Y800" s="16" t="str">
        <f t="shared" si="407"/>
        <v/>
      </c>
      <c r="Z800" s="28" t="str">
        <f t="shared" si="408"/>
        <v/>
      </c>
      <c r="AA800" s="16" t="str">
        <f t="shared" si="409"/>
        <v/>
      </c>
      <c r="AB800" s="16" t="str">
        <f t="shared" si="410"/>
        <v/>
      </c>
      <c r="AC800" s="16" t="str">
        <f>IF(Y800="Incluir Cotización",#REF!,"")</f>
        <v/>
      </c>
      <c r="AD800" s="66" t="str">
        <f t="shared" si="411"/>
        <v/>
      </c>
      <c r="AE800" s="42" t="str">
        <f t="shared" si="412"/>
        <v/>
      </c>
      <c r="AF800" s="42" t="str">
        <f t="shared" si="413"/>
        <v/>
      </c>
      <c r="AG800" s="42" t="str">
        <f t="shared" si="414"/>
        <v/>
      </c>
      <c r="AH800" s="42" t="str">
        <f t="shared" si="415"/>
        <v/>
      </c>
      <c r="AI800" s="42" t="str">
        <f t="shared" si="416"/>
        <v/>
      </c>
      <c r="AJ800" s="65">
        <f t="shared" si="417"/>
        <v>0</v>
      </c>
      <c r="AK800" s="74"/>
      <c r="AL800" s="41">
        <f t="shared" si="398"/>
        <v>0</v>
      </c>
      <c r="AM800" s="39">
        <f t="shared" si="399"/>
        <v>0</v>
      </c>
      <c r="AN800" s="40">
        <f t="shared" si="400"/>
        <v>0</v>
      </c>
      <c r="AO800" s="134">
        <f t="shared" si="401"/>
        <v>0</v>
      </c>
      <c r="AP800" s="17"/>
      <c r="AQ800" s="129"/>
      <c r="AR800" s="130">
        <f t="shared" si="418"/>
        <v>0</v>
      </c>
      <c r="AS800" s="134">
        <f t="shared" si="419"/>
        <v>0</v>
      </c>
      <c r="AT800" s="131">
        <f>+IF($I$7="SI",'INPUTS Y LISTAS'!$B$31,0)</f>
        <v>0</v>
      </c>
      <c r="AU800" s="132"/>
      <c r="AV800" s="130">
        <f t="shared" si="420"/>
        <v>0</v>
      </c>
      <c r="AW800" s="134">
        <f t="shared" si="421"/>
        <v>0</v>
      </c>
      <c r="AX800" s="131">
        <f>+IF($I$7="SI",'INPUTS Y LISTAS'!$B$32,0)</f>
        <v>0</v>
      </c>
      <c r="AY800" s="132"/>
      <c r="AZ800" s="130">
        <f t="shared" si="422"/>
        <v>0</v>
      </c>
      <c r="BA800" s="134">
        <f t="shared" si="423"/>
        <v>0</v>
      </c>
      <c r="BB800" s="131">
        <f>+IF($I$7="SI",'INPUTS Y LISTAS'!$B$33,0)</f>
        <v>0</v>
      </c>
      <c r="BC800" s="132"/>
      <c r="BD800" s="130">
        <f t="shared" si="424"/>
        <v>0</v>
      </c>
      <c r="BE800" s="134">
        <f t="shared" si="425"/>
        <v>0</v>
      </c>
      <c r="BF800" s="136">
        <f t="shared" si="426"/>
        <v>0</v>
      </c>
    </row>
    <row r="801" spans="3:58" ht="15.75" outlineLevel="2" x14ac:dyDescent="0.2">
      <c r="C801" s="14">
        <f t="shared" ref="C801:C864" si="427">+C800+1</f>
        <v>787</v>
      </c>
      <c r="D801" s="73"/>
      <c r="E801" s="69"/>
      <c r="F801" s="70"/>
      <c r="G801" s="71"/>
      <c r="H801" s="71"/>
      <c r="I801" s="71"/>
      <c r="J801" s="71"/>
      <c r="K801" s="72"/>
      <c r="L801" s="86"/>
      <c r="M801" s="15" t="str">
        <f>IF(G801="","",IF(L801="SI",G801*(1+'INPUTS Y LISTAS'!$B$15),'Modelo Estadistico'!G801))</f>
        <v/>
      </c>
      <c r="N801" s="15" t="str">
        <f>IF(H801="","",IF(L801="SI",H801*(1+'INPUTS Y LISTAS'!$B$15),'Modelo Estadistico'!H801))</f>
        <v/>
      </c>
      <c r="O801" s="15" t="str">
        <f>IF(I801="","",IF(L801="SI",I801*(1+'INPUTS Y LISTAS'!$B$15),'Modelo Estadistico'!I801))</f>
        <v/>
      </c>
      <c r="P801" s="15" t="str">
        <f>IF(J801="","",IF(L801="SI",J801*(1+'INPUTS Y LISTAS'!$B$15),'Modelo Estadistico'!J801))</f>
        <v/>
      </c>
      <c r="Q801" s="72"/>
      <c r="R801" s="29" t="str">
        <f t="shared" si="402"/>
        <v/>
      </c>
      <c r="S801" s="15" t="str">
        <f t="shared" si="403"/>
        <v/>
      </c>
      <c r="T801" s="15" t="str">
        <f t="shared" si="396"/>
        <v/>
      </c>
      <c r="U801" s="30" t="str">
        <f t="shared" si="397"/>
        <v/>
      </c>
      <c r="V801" s="28" t="str">
        <f t="shared" si="404"/>
        <v/>
      </c>
      <c r="W801" s="16" t="str">
        <f t="shared" si="405"/>
        <v/>
      </c>
      <c r="X801" s="16" t="str">
        <f t="shared" si="406"/>
        <v/>
      </c>
      <c r="Y801" s="16" t="str">
        <f t="shared" si="407"/>
        <v/>
      </c>
      <c r="Z801" s="28" t="str">
        <f t="shared" si="408"/>
        <v/>
      </c>
      <c r="AA801" s="16" t="str">
        <f t="shared" si="409"/>
        <v/>
      </c>
      <c r="AB801" s="16" t="str">
        <f t="shared" si="410"/>
        <v/>
      </c>
      <c r="AC801" s="16" t="str">
        <f>IF(Y801="Incluir Cotización",#REF!,"")</f>
        <v/>
      </c>
      <c r="AD801" s="66" t="str">
        <f t="shared" si="411"/>
        <v/>
      </c>
      <c r="AE801" s="42" t="str">
        <f t="shared" si="412"/>
        <v/>
      </c>
      <c r="AF801" s="42" t="str">
        <f t="shared" si="413"/>
        <v/>
      </c>
      <c r="AG801" s="42" t="str">
        <f t="shared" si="414"/>
        <v/>
      </c>
      <c r="AH801" s="42" t="str">
        <f t="shared" si="415"/>
        <v/>
      </c>
      <c r="AI801" s="42" t="str">
        <f t="shared" si="416"/>
        <v/>
      </c>
      <c r="AJ801" s="65">
        <f t="shared" si="417"/>
        <v>0</v>
      </c>
      <c r="AK801" s="74"/>
      <c r="AL801" s="41">
        <f t="shared" si="398"/>
        <v>0</v>
      </c>
      <c r="AM801" s="39">
        <f t="shared" si="399"/>
        <v>0</v>
      </c>
      <c r="AN801" s="40">
        <f t="shared" si="400"/>
        <v>0</v>
      </c>
      <c r="AO801" s="134">
        <f t="shared" si="401"/>
        <v>0</v>
      </c>
      <c r="AP801" s="17"/>
      <c r="AQ801" s="129"/>
      <c r="AR801" s="130">
        <f t="shared" si="418"/>
        <v>0</v>
      </c>
      <c r="AS801" s="134">
        <f t="shared" si="419"/>
        <v>0</v>
      </c>
      <c r="AT801" s="131">
        <f>+IF($I$7="SI",'INPUTS Y LISTAS'!$B$31,0)</f>
        <v>0</v>
      </c>
      <c r="AU801" s="132"/>
      <c r="AV801" s="130">
        <f t="shared" si="420"/>
        <v>0</v>
      </c>
      <c r="AW801" s="134">
        <f t="shared" si="421"/>
        <v>0</v>
      </c>
      <c r="AX801" s="131">
        <f>+IF($I$7="SI",'INPUTS Y LISTAS'!$B$32,0)</f>
        <v>0</v>
      </c>
      <c r="AY801" s="132"/>
      <c r="AZ801" s="130">
        <f t="shared" si="422"/>
        <v>0</v>
      </c>
      <c r="BA801" s="134">
        <f t="shared" si="423"/>
        <v>0</v>
      </c>
      <c r="BB801" s="131">
        <f>+IF($I$7="SI",'INPUTS Y LISTAS'!$B$33,0)</f>
        <v>0</v>
      </c>
      <c r="BC801" s="132"/>
      <c r="BD801" s="130">
        <f t="shared" si="424"/>
        <v>0</v>
      </c>
      <c r="BE801" s="134">
        <f t="shared" si="425"/>
        <v>0</v>
      </c>
      <c r="BF801" s="136">
        <f t="shared" si="426"/>
        <v>0</v>
      </c>
    </row>
    <row r="802" spans="3:58" ht="15.75" outlineLevel="2" x14ac:dyDescent="0.2">
      <c r="C802" s="14">
        <f t="shared" si="427"/>
        <v>788</v>
      </c>
      <c r="D802" s="73"/>
      <c r="E802" s="69"/>
      <c r="F802" s="70"/>
      <c r="G802" s="71"/>
      <c r="H802" s="71"/>
      <c r="I802" s="71"/>
      <c r="J802" s="71"/>
      <c r="K802" s="72"/>
      <c r="L802" s="86"/>
      <c r="M802" s="15" t="str">
        <f>IF(G802="","",IF(L802="SI",G802*(1+'INPUTS Y LISTAS'!$B$15),'Modelo Estadistico'!G802))</f>
        <v/>
      </c>
      <c r="N802" s="15" t="str">
        <f>IF(H802="","",IF(L802="SI",H802*(1+'INPUTS Y LISTAS'!$B$15),'Modelo Estadistico'!H802))</f>
        <v/>
      </c>
      <c r="O802" s="15" t="str">
        <f>IF(I802="","",IF(L802="SI",I802*(1+'INPUTS Y LISTAS'!$B$15),'Modelo Estadistico'!I802))</f>
        <v/>
      </c>
      <c r="P802" s="15" t="str">
        <f>IF(J802="","",IF(L802="SI",J802*(1+'INPUTS Y LISTAS'!$B$15),'Modelo Estadistico'!J802))</f>
        <v/>
      </c>
      <c r="Q802" s="72"/>
      <c r="R802" s="29" t="str">
        <f t="shared" si="402"/>
        <v/>
      </c>
      <c r="S802" s="15" t="str">
        <f t="shared" si="403"/>
        <v/>
      </c>
      <c r="T802" s="15" t="str">
        <f t="shared" si="396"/>
        <v/>
      </c>
      <c r="U802" s="30" t="str">
        <f t="shared" si="397"/>
        <v/>
      </c>
      <c r="V802" s="28" t="str">
        <f t="shared" si="404"/>
        <v/>
      </c>
      <c r="W802" s="16" t="str">
        <f t="shared" si="405"/>
        <v/>
      </c>
      <c r="X802" s="16" t="str">
        <f t="shared" si="406"/>
        <v/>
      </c>
      <c r="Y802" s="16" t="str">
        <f t="shared" si="407"/>
        <v/>
      </c>
      <c r="Z802" s="28" t="str">
        <f t="shared" si="408"/>
        <v/>
      </c>
      <c r="AA802" s="16" t="str">
        <f t="shared" si="409"/>
        <v/>
      </c>
      <c r="AB802" s="16" t="str">
        <f t="shared" si="410"/>
        <v/>
      </c>
      <c r="AC802" s="16" t="str">
        <f>IF(Y802="Incluir Cotización",#REF!,"")</f>
        <v/>
      </c>
      <c r="AD802" s="66" t="str">
        <f t="shared" si="411"/>
        <v/>
      </c>
      <c r="AE802" s="42" t="str">
        <f t="shared" si="412"/>
        <v/>
      </c>
      <c r="AF802" s="42" t="str">
        <f t="shared" si="413"/>
        <v/>
      </c>
      <c r="AG802" s="42" t="str">
        <f t="shared" si="414"/>
        <v/>
      </c>
      <c r="AH802" s="42" t="str">
        <f t="shared" si="415"/>
        <v/>
      </c>
      <c r="AI802" s="42" t="str">
        <f t="shared" si="416"/>
        <v/>
      </c>
      <c r="AJ802" s="65">
        <f t="shared" si="417"/>
        <v>0</v>
      </c>
      <c r="AK802" s="74"/>
      <c r="AL802" s="41">
        <f t="shared" si="398"/>
        <v>0</v>
      </c>
      <c r="AM802" s="39">
        <f t="shared" si="399"/>
        <v>0</v>
      </c>
      <c r="AN802" s="40">
        <f t="shared" si="400"/>
        <v>0</v>
      </c>
      <c r="AO802" s="134">
        <f t="shared" si="401"/>
        <v>0</v>
      </c>
      <c r="AP802" s="17"/>
      <c r="AQ802" s="129"/>
      <c r="AR802" s="130">
        <f t="shared" si="418"/>
        <v>0</v>
      </c>
      <c r="AS802" s="134">
        <f t="shared" si="419"/>
        <v>0</v>
      </c>
      <c r="AT802" s="131">
        <f>+IF($I$7="SI",'INPUTS Y LISTAS'!$B$31,0)</f>
        <v>0</v>
      </c>
      <c r="AU802" s="132"/>
      <c r="AV802" s="130">
        <f t="shared" si="420"/>
        <v>0</v>
      </c>
      <c r="AW802" s="134">
        <f t="shared" si="421"/>
        <v>0</v>
      </c>
      <c r="AX802" s="131">
        <f>+IF($I$7="SI",'INPUTS Y LISTAS'!$B$32,0)</f>
        <v>0</v>
      </c>
      <c r="AY802" s="132"/>
      <c r="AZ802" s="130">
        <f t="shared" si="422"/>
        <v>0</v>
      </c>
      <c r="BA802" s="134">
        <f t="shared" si="423"/>
        <v>0</v>
      </c>
      <c r="BB802" s="131">
        <f>+IF($I$7="SI",'INPUTS Y LISTAS'!$B$33,0)</f>
        <v>0</v>
      </c>
      <c r="BC802" s="132"/>
      <c r="BD802" s="130">
        <f t="shared" si="424"/>
        <v>0</v>
      </c>
      <c r="BE802" s="134">
        <f t="shared" si="425"/>
        <v>0</v>
      </c>
      <c r="BF802" s="136">
        <f t="shared" si="426"/>
        <v>0</v>
      </c>
    </row>
    <row r="803" spans="3:58" ht="15.75" outlineLevel="2" x14ac:dyDescent="0.2">
      <c r="C803" s="14">
        <f t="shared" si="427"/>
        <v>789</v>
      </c>
      <c r="D803" s="73"/>
      <c r="E803" s="69"/>
      <c r="F803" s="70"/>
      <c r="G803" s="71"/>
      <c r="H803" s="71"/>
      <c r="I803" s="71"/>
      <c r="J803" s="71"/>
      <c r="K803" s="72"/>
      <c r="L803" s="86"/>
      <c r="M803" s="15" t="str">
        <f>IF(G803="","",IF(L803="SI",G803*(1+'INPUTS Y LISTAS'!$B$15),'Modelo Estadistico'!G803))</f>
        <v/>
      </c>
      <c r="N803" s="15" t="str">
        <f>IF(H803="","",IF(L803="SI",H803*(1+'INPUTS Y LISTAS'!$B$15),'Modelo Estadistico'!H803))</f>
        <v/>
      </c>
      <c r="O803" s="15" t="str">
        <f>IF(I803="","",IF(L803="SI",I803*(1+'INPUTS Y LISTAS'!$B$15),'Modelo Estadistico'!I803))</f>
        <v/>
      </c>
      <c r="P803" s="15" t="str">
        <f>IF(J803="","",IF(L803="SI",J803*(1+'INPUTS Y LISTAS'!$B$15),'Modelo Estadistico'!J803))</f>
        <v/>
      </c>
      <c r="Q803" s="72"/>
      <c r="R803" s="29" t="str">
        <f t="shared" si="402"/>
        <v/>
      </c>
      <c r="S803" s="15" t="str">
        <f t="shared" si="403"/>
        <v/>
      </c>
      <c r="T803" s="15" t="str">
        <f t="shared" si="396"/>
        <v/>
      </c>
      <c r="U803" s="30" t="str">
        <f t="shared" si="397"/>
        <v/>
      </c>
      <c r="V803" s="28" t="str">
        <f t="shared" si="404"/>
        <v/>
      </c>
      <c r="W803" s="16" t="str">
        <f t="shared" si="405"/>
        <v/>
      </c>
      <c r="X803" s="16" t="str">
        <f t="shared" si="406"/>
        <v/>
      </c>
      <c r="Y803" s="16" t="str">
        <f t="shared" si="407"/>
        <v/>
      </c>
      <c r="Z803" s="28" t="str">
        <f t="shared" si="408"/>
        <v/>
      </c>
      <c r="AA803" s="16" t="str">
        <f t="shared" si="409"/>
        <v/>
      </c>
      <c r="AB803" s="16" t="str">
        <f t="shared" si="410"/>
        <v/>
      </c>
      <c r="AC803" s="16" t="str">
        <f>IF(Y803="Incluir Cotización",#REF!,"")</f>
        <v/>
      </c>
      <c r="AD803" s="66" t="str">
        <f t="shared" si="411"/>
        <v/>
      </c>
      <c r="AE803" s="42" t="str">
        <f t="shared" si="412"/>
        <v/>
      </c>
      <c r="AF803" s="42" t="str">
        <f t="shared" si="413"/>
        <v/>
      </c>
      <c r="AG803" s="42" t="str">
        <f t="shared" si="414"/>
        <v/>
      </c>
      <c r="AH803" s="42" t="str">
        <f t="shared" si="415"/>
        <v/>
      </c>
      <c r="AI803" s="42" t="str">
        <f t="shared" si="416"/>
        <v/>
      </c>
      <c r="AJ803" s="65">
        <f t="shared" si="417"/>
        <v>0</v>
      </c>
      <c r="AK803" s="74"/>
      <c r="AL803" s="41">
        <f t="shared" si="398"/>
        <v>0</v>
      </c>
      <c r="AM803" s="39">
        <f t="shared" si="399"/>
        <v>0</v>
      </c>
      <c r="AN803" s="40">
        <f t="shared" si="400"/>
        <v>0</v>
      </c>
      <c r="AO803" s="134">
        <f t="shared" si="401"/>
        <v>0</v>
      </c>
      <c r="AP803" s="17"/>
      <c r="AQ803" s="129"/>
      <c r="AR803" s="130">
        <f t="shared" si="418"/>
        <v>0</v>
      </c>
      <c r="AS803" s="134">
        <f t="shared" si="419"/>
        <v>0</v>
      </c>
      <c r="AT803" s="131">
        <f>+IF($I$7="SI",'INPUTS Y LISTAS'!$B$31,0)</f>
        <v>0</v>
      </c>
      <c r="AU803" s="132"/>
      <c r="AV803" s="130">
        <f t="shared" si="420"/>
        <v>0</v>
      </c>
      <c r="AW803" s="134">
        <f t="shared" si="421"/>
        <v>0</v>
      </c>
      <c r="AX803" s="131">
        <f>+IF($I$7="SI",'INPUTS Y LISTAS'!$B$32,0)</f>
        <v>0</v>
      </c>
      <c r="AY803" s="132"/>
      <c r="AZ803" s="130">
        <f t="shared" si="422"/>
        <v>0</v>
      </c>
      <c r="BA803" s="134">
        <f t="shared" si="423"/>
        <v>0</v>
      </c>
      <c r="BB803" s="131">
        <f>+IF($I$7="SI",'INPUTS Y LISTAS'!$B$33,0)</f>
        <v>0</v>
      </c>
      <c r="BC803" s="132"/>
      <c r="BD803" s="130">
        <f t="shared" si="424"/>
        <v>0</v>
      </c>
      <c r="BE803" s="134">
        <f t="shared" si="425"/>
        <v>0</v>
      </c>
      <c r="BF803" s="136">
        <f t="shared" si="426"/>
        <v>0</v>
      </c>
    </row>
    <row r="804" spans="3:58" ht="15.75" outlineLevel="2" x14ac:dyDescent="0.2">
      <c r="C804" s="14">
        <f t="shared" si="427"/>
        <v>790</v>
      </c>
      <c r="D804" s="73"/>
      <c r="E804" s="69"/>
      <c r="F804" s="70"/>
      <c r="G804" s="71"/>
      <c r="H804" s="71"/>
      <c r="I804" s="71"/>
      <c r="J804" s="71"/>
      <c r="K804" s="72"/>
      <c r="L804" s="86"/>
      <c r="M804" s="15" t="str">
        <f>IF(G804="","",IF(L804="SI",G804*(1+'INPUTS Y LISTAS'!$B$15),'Modelo Estadistico'!G804))</f>
        <v/>
      </c>
      <c r="N804" s="15" t="str">
        <f>IF(H804="","",IF(L804="SI",H804*(1+'INPUTS Y LISTAS'!$B$15),'Modelo Estadistico'!H804))</f>
        <v/>
      </c>
      <c r="O804" s="15" t="str">
        <f>IF(I804="","",IF(L804="SI",I804*(1+'INPUTS Y LISTAS'!$B$15),'Modelo Estadistico'!I804))</f>
        <v/>
      </c>
      <c r="P804" s="15" t="str">
        <f>IF(J804="","",IF(L804="SI",J804*(1+'INPUTS Y LISTAS'!$B$15),'Modelo Estadistico'!J804))</f>
        <v/>
      </c>
      <c r="Q804" s="72"/>
      <c r="R804" s="29" t="str">
        <f t="shared" si="402"/>
        <v/>
      </c>
      <c r="S804" s="15" t="str">
        <f t="shared" si="403"/>
        <v/>
      </c>
      <c r="T804" s="15" t="str">
        <f t="shared" si="396"/>
        <v/>
      </c>
      <c r="U804" s="30" t="str">
        <f t="shared" si="397"/>
        <v/>
      </c>
      <c r="V804" s="28" t="str">
        <f t="shared" si="404"/>
        <v/>
      </c>
      <c r="W804" s="16" t="str">
        <f t="shared" si="405"/>
        <v/>
      </c>
      <c r="X804" s="16" t="str">
        <f t="shared" si="406"/>
        <v/>
      </c>
      <c r="Y804" s="16" t="str">
        <f t="shared" si="407"/>
        <v/>
      </c>
      <c r="Z804" s="28" t="str">
        <f t="shared" si="408"/>
        <v/>
      </c>
      <c r="AA804" s="16" t="str">
        <f t="shared" si="409"/>
        <v/>
      </c>
      <c r="AB804" s="16" t="str">
        <f t="shared" si="410"/>
        <v/>
      </c>
      <c r="AC804" s="16" t="str">
        <f>IF(Y804="Incluir Cotización",#REF!,"")</f>
        <v/>
      </c>
      <c r="AD804" s="66" t="str">
        <f t="shared" si="411"/>
        <v/>
      </c>
      <c r="AE804" s="42" t="str">
        <f t="shared" si="412"/>
        <v/>
      </c>
      <c r="AF804" s="42" t="str">
        <f t="shared" si="413"/>
        <v/>
      </c>
      <c r="AG804" s="42" t="str">
        <f t="shared" si="414"/>
        <v/>
      </c>
      <c r="AH804" s="42" t="str">
        <f t="shared" si="415"/>
        <v/>
      </c>
      <c r="AI804" s="42" t="str">
        <f t="shared" si="416"/>
        <v/>
      </c>
      <c r="AJ804" s="65">
        <f t="shared" si="417"/>
        <v>0</v>
      </c>
      <c r="AK804" s="74"/>
      <c r="AL804" s="41">
        <f t="shared" si="398"/>
        <v>0</v>
      </c>
      <c r="AM804" s="39">
        <f t="shared" si="399"/>
        <v>0</v>
      </c>
      <c r="AN804" s="40">
        <f t="shared" si="400"/>
        <v>0</v>
      </c>
      <c r="AO804" s="134">
        <f t="shared" si="401"/>
        <v>0</v>
      </c>
      <c r="AP804" s="17"/>
      <c r="AQ804" s="129"/>
      <c r="AR804" s="130">
        <f t="shared" si="418"/>
        <v>0</v>
      </c>
      <c r="AS804" s="134">
        <f t="shared" si="419"/>
        <v>0</v>
      </c>
      <c r="AT804" s="131">
        <f>+IF($I$7="SI",'INPUTS Y LISTAS'!$B$31,0)</f>
        <v>0</v>
      </c>
      <c r="AU804" s="132"/>
      <c r="AV804" s="130">
        <f t="shared" si="420"/>
        <v>0</v>
      </c>
      <c r="AW804" s="134">
        <f t="shared" si="421"/>
        <v>0</v>
      </c>
      <c r="AX804" s="131">
        <f>+IF($I$7="SI",'INPUTS Y LISTAS'!$B$32,0)</f>
        <v>0</v>
      </c>
      <c r="AY804" s="132"/>
      <c r="AZ804" s="130">
        <f t="shared" si="422"/>
        <v>0</v>
      </c>
      <c r="BA804" s="134">
        <f t="shared" si="423"/>
        <v>0</v>
      </c>
      <c r="BB804" s="131">
        <f>+IF($I$7="SI",'INPUTS Y LISTAS'!$B$33,0)</f>
        <v>0</v>
      </c>
      <c r="BC804" s="132"/>
      <c r="BD804" s="130">
        <f t="shared" si="424"/>
        <v>0</v>
      </c>
      <c r="BE804" s="134">
        <f t="shared" si="425"/>
        <v>0</v>
      </c>
      <c r="BF804" s="136">
        <f t="shared" si="426"/>
        <v>0</v>
      </c>
    </row>
    <row r="805" spans="3:58" ht="15.75" outlineLevel="2" x14ac:dyDescent="0.2">
      <c r="C805" s="14">
        <f t="shared" si="427"/>
        <v>791</v>
      </c>
      <c r="D805" s="73"/>
      <c r="E805" s="69"/>
      <c r="F805" s="70"/>
      <c r="G805" s="71"/>
      <c r="H805" s="71"/>
      <c r="I805" s="71"/>
      <c r="J805" s="71"/>
      <c r="K805" s="72"/>
      <c r="L805" s="86"/>
      <c r="M805" s="15" t="str">
        <f>IF(G805="","",IF(L805="SI",G805*(1+'INPUTS Y LISTAS'!$B$15),'Modelo Estadistico'!G805))</f>
        <v/>
      </c>
      <c r="N805" s="15" t="str">
        <f>IF(H805="","",IF(L805="SI",H805*(1+'INPUTS Y LISTAS'!$B$15),'Modelo Estadistico'!H805))</f>
        <v/>
      </c>
      <c r="O805" s="15" t="str">
        <f>IF(I805="","",IF(L805="SI",I805*(1+'INPUTS Y LISTAS'!$B$15),'Modelo Estadistico'!I805))</f>
        <v/>
      </c>
      <c r="P805" s="15" t="str">
        <f>IF(J805="","",IF(L805="SI",J805*(1+'INPUTS Y LISTAS'!$B$15),'Modelo Estadistico'!J805))</f>
        <v/>
      </c>
      <c r="Q805" s="72"/>
      <c r="R805" s="29" t="str">
        <f t="shared" si="402"/>
        <v/>
      </c>
      <c r="S805" s="15" t="str">
        <f t="shared" si="403"/>
        <v/>
      </c>
      <c r="T805" s="15" t="str">
        <f t="shared" si="396"/>
        <v/>
      </c>
      <c r="U805" s="30" t="str">
        <f t="shared" si="397"/>
        <v/>
      </c>
      <c r="V805" s="28" t="str">
        <f t="shared" si="404"/>
        <v/>
      </c>
      <c r="W805" s="16" t="str">
        <f t="shared" si="405"/>
        <v/>
      </c>
      <c r="X805" s="16" t="str">
        <f t="shared" si="406"/>
        <v/>
      </c>
      <c r="Y805" s="16" t="str">
        <f t="shared" si="407"/>
        <v/>
      </c>
      <c r="Z805" s="28" t="str">
        <f t="shared" si="408"/>
        <v/>
      </c>
      <c r="AA805" s="16" t="str">
        <f t="shared" si="409"/>
        <v/>
      </c>
      <c r="AB805" s="16" t="str">
        <f t="shared" si="410"/>
        <v/>
      </c>
      <c r="AC805" s="16" t="str">
        <f>IF(Y805="Incluir Cotización",#REF!,"")</f>
        <v/>
      </c>
      <c r="AD805" s="66" t="str">
        <f t="shared" si="411"/>
        <v/>
      </c>
      <c r="AE805" s="42" t="str">
        <f t="shared" si="412"/>
        <v/>
      </c>
      <c r="AF805" s="42" t="str">
        <f t="shared" si="413"/>
        <v/>
      </c>
      <c r="AG805" s="42" t="str">
        <f t="shared" si="414"/>
        <v/>
      </c>
      <c r="AH805" s="42" t="str">
        <f t="shared" si="415"/>
        <v/>
      </c>
      <c r="AI805" s="42" t="str">
        <f t="shared" si="416"/>
        <v/>
      </c>
      <c r="AJ805" s="65">
        <f t="shared" si="417"/>
        <v>0</v>
      </c>
      <c r="AK805" s="74"/>
      <c r="AL805" s="41">
        <f t="shared" si="398"/>
        <v>0</v>
      </c>
      <c r="AM805" s="39">
        <f t="shared" si="399"/>
        <v>0</v>
      </c>
      <c r="AN805" s="40">
        <f t="shared" si="400"/>
        <v>0</v>
      </c>
      <c r="AO805" s="134">
        <f t="shared" si="401"/>
        <v>0</v>
      </c>
      <c r="AP805" s="17"/>
      <c r="AQ805" s="129"/>
      <c r="AR805" s="130">
        <f t="shared" si="418"/>
        <v>0</v>
      </c>
      <c r="AS805" s="134">
        <f t="shared" si="419"/>
        <v>0</v>
      </c>
      <c r="AT805" s="131">
        <f>+IF($I$7="SI",'INPUTS Y LISTAS'!$B$31,0)</f>
        <v>0</v>
      </c>
      <c r="AU805" s="132"/>
      <c r="AV805" s="130">
        <f t="shared" si="420"/>
        <v>0</v>
      </c>
      <c r="AW805" s="134">
        <f t="shared" si="421"/>
        <v>0</v>
      </c>
      <c r="AX805" s="131">
        <f>+IF($I$7="SI",'INPUTS Y LISTAS'!$B$32,0)</f>
        <v>0</v>
      </c>
      <c r="AY805" s="132"/>
      <c r="AZ805" s="130">
        <f t="shared" si="422"/>
        <v>0</v>
      </c>
      <c r="BA805" s="134">
        <f t="shared" si="423"/>
        <v>0</v>
      </c>
      <c r="BB805" s="131">
        <f>+IF($I$7="SI",'INPUTS Y LISTAS'!$B$33,0)</f>
        <v>0</v>
      </c>
      <c r="BC805" s="132"/>
      <c r="BD805" s="130">
        <f t="shared" si="424"/>
        <v>0</v>
      </c>
      <c r="BE805" s="134">
        <f t="shared" si="425"/>
        <v>0</v>
      </c>
      <c r="BF805" s="136">
        <f t="shared" si="426"/>
        <v>0</v>
      </c>
    </row>
    <row r="806" spans="3:58" ht="15.75" outlineLevel="2" x14ac:dyDescent="0.2">
      <c r="C806" s="14">
        <f t="shared" si="427"/>
        <v>792</v>
      </c>
      <c r="D806" s="73"/>
      <c r="E806" s="69"/>
      <c r="F806" s="70"/>
      <c r="G806" s="71"/>
      <c r="H806" s="71"/>
      <c r="I806" s="71"/>
      <c r="J806" s="71"/>
      <c r="K806" s="72"/>
      <c r="L806" s="86"/>
      <c r="M806" s="15" t="str">
        <f>IF(G806="","",IF(L806="SI",G806*(1+'INPUTS Y LISTAS'!$B$15),'Modelo Estadistico'!G806))</f>
        <v/>
      </c>
      <c r="N806" s="15" t="str">
        <f>IF(H806="","",IF(L806="SI",H806*(1+'INPUTS Y LISTAS'!$B$15),'Modelo Estadistico'!H806))</f>
        <v/>
      </c>
      <c r="O806" s="15" t="str">
        <f>IF(I806="","",IF(L806="SI",I806*(1+'INPUTS Y LISTAS'!$B$15),'Modelo Estadistico'!I806))</f>
        <v/>
      </c>
      <c r="P806" s="15" t="str">
        <f>IF(J806="","",IF(L806="SI",J806*(1+'INPUTS Y LISTAS'!$B$15),'Modelo Estadistico'!J806))</f>
        <v/>
      </c>
      <c r="Q806" s="72"/>
      <c r="R806" s="29" t="str">
        <f t="shared" si="402"/>
        <v/>
      </c>
      <c r="S806" s="15" t="str">
        <f t="shared" si="403"/>
        <v/>
      </c>
      <c r="T806" s="15" t="str">
        <f t="shared" si="396"/>
        <v/>
      </c>
      <c r="U806" s="30" t="str">
        <f t="shared" si="397"/>
        <v/>
      </c>
      <c r="V806" s="28" t="str">
        <f t="shared" si="404"/>
        <v/>
      </c>
      <c r="W806" s="16" t="str">
        <f t="shared" si="405"/>
        <v/>
      </c>
      <c r="X806" s="16" t="str">
        <f t="shared" si="406"/>
        <v/>
      </c>
      <c r="Y806" s="16" t="str">
        <f t="shared" si="407"/>
        <v/>
      </c>
      <c r="Z806" s="28" t="str">
        <f t="shared" si="408"/>
        <v/>
      </c>
      <c r="AA806" s="16" t="str">
        <f t="shared" si="409"/>
        <v/>
      </c>
      <c r="AB806" s="16" t="str">
        <f t="shared" si="410"/>
        <v/>
      </c>
      <c r="AC806" s="16" t="str">
        <f>IF(Y806="Incluir Cotización",#REF!,"")</f>
        <v/>
      </c>
      <c r="AD806" s="66" t="str">
        <f t="shared" si="411"/>
        <v/>
      </c>
      <c r="AE806" s="42" t="str">
        <f t="shared" si="412"/>
        <v/>
      </c>
      <c r="AF806" s="42" t="str">
        <f t="shared" si="413"/>
        <v/>
      </c>
      <c r="AG806" s="42" t="str">
        <f t="shared" si="414"/>
        <v/>
      </c>
      <c r="AH806" s="42" t="str">
        <f t="shared" si="415"/>
        <v/>
      </c>
      <c r="AI806" s="42" t="str">
        <f t="shared" si="416"/>
        <v/>
      </c>
      <c r="AJ806" s="65">
        <f t="shared" si="417"/>
        <v>0</v>
      </c>
      <c r="AK806" s="74"/>
      <c r="AL806" s="41">
        <f t="shared" si="398"/>
        <v>0</v>
      </c>
      <c r="AM806" s="39">
        <f t="shared" si="399"/>
        <v>0</v>
      </c>
      <c r="AN806" s="40">
        <f t="shared" si="400"/>
        <v>0</v>
      </c>
      <c r="AO806" s="134">
        <f t="shared" si="401"/>
        <v>0</v>
      </c>
      <c r="AP806" s="17"/>
      <c r="AQ806" s="129"/>
      <c r="AR806" s="130">
        <f t="shared" si="418"/>
        <v>0</v>
      </c>
      <c r="AS806" s="134">
        <f t="shared" si="419"/>
        <v>0</v>
      </c>
      <c r="AT806" s="131">
        <f>+IF($I$7="SI",'INPUTS Y LISTAS'!$B$31,0)</f>
        <v>0</v>
      </c>
      <c r="AU806" s="132"/>
      <c r="AV806" s="130">
        <f t="shared" si="420"/>
        <v>0</v>
      </c>
      <c r="AW806" s="134">
        <f t="shared" si="421"/>
        <v>0</v>
      </c>
      <c r="AX806" s="131">
        <f>+IF($I$7="SI",'INPUTS Y LISTAS'!$B$32,0)</f>
        <v>0</v>
      </c>
      <c r="AY806" s="132"/>
      <c r="AZ806" s="130">
        <f t="shared" si="422"/>
        <v>0</v>
      </c>
      <c r="BA806" s="134">
        <f t="shared" si="423"/>
        <v>0</v>
      </c>
      <c r="BB806" s="131">
        <f>+IF($I$7="SI",'INPUTS Y LISTAS'!$B$33,0)</f>
        <v>0</v>
      </c>
      <c r="BC806" s="132"/>
      <c r="BD806" s="130">
        <f t="shared" si="424"/>
        <v>0</v>
      </c>
      <c r="BE806" s="134">
        <f t="shared" si="425"/>
        <v>0</v>
      </c>
      <c r="BF806" s="136">
        <f t="shared" si="426"/>
        <v>0</v>
      </c>
    </row>
    <row r="807" spans="3:58" ht="15.75" outlineLevel="2" x14ac:dyDescent="0.2">
      <c r="C807" s="14">
        <f t="shared" si="427"/>
        <v>793</v>
      </c>
      <c r="D807" s="73"/>
      <c r="E807" s="69"/>
      <c r="F807" s="70"/>
      <c r="G807" s="71"/>
      <c r="H807" s="71"/>
      <c r="I807" s="71"/>
      <c r="J807" s="71"/>
      <c r="K807" s="72"/>
      <c r="L807" s="86"/>
      <c r="M807" s="15" t="str">
        <f>IF(G807="","",IF(L807="SI",G807*(1+'INPUTS Y LISTAS'!$B$15),'Modelo Estadistico'!G807))</f>
        <v/>
      </c>
      <c r="N807" s="15" t="str">
        <f>IF(H807="","",IF(L807="SI",H807*(1+'INPUTS Y LISTAS'!$B$15),'Modelo Estadistico'!H807))</f>
        <v/>
      </c>
      <c r="O807" s="15" t="str">
        <f>IF(I807="","",IF(L807="SI",I807*(1+'INPUTS Y LISTAS'!$B$15),'Modelo Estadistico'!I807))</f>
        <v/>
      </c>
      <c r="P807" s="15" t="str">
        <f>IF(J807="","",IF(L807="SI",J807*(1+'INPUTS Y LISTAS'!$B$15),'Modelo Estadistico'!J807))</f>
        <v/>
      </c>
      <c r="Q807" s="72"/>
      <c r="R807" s="29" t="str">
        <f t="shared" si="402"/>
        <v/>
      </c>
      <c r="S807" s="15" t="str">
        <f t="shared" si="403"/>
        <v/>
      </c>
      <c r="T807" s="15" t="str">
        <f t="shared" si="396"/>
        <v/>
      </c>
      <c r="U807" s="30" t="str">
        <f t="shared" si="397"/>
        <v/>
      </c>
      <c r="V807" s="28" t="str">
        <f t="shared" si="404"/>
        <v/>
      </c>
      <c r="W807" s="16" t="str">
        <f t="shared" si="405"/>
        <v/>
      </c>
      <c r="X807" s="16" t="str">
        <f t="shared" si="406"/>
        <v/>
      </c>
      <c r="Y807" s="16" t="str">
        <f t="shared" si="407"/>
        <v/>
      </c>
      <c r="Z807" s="28" t="str">
        <f t="shared" si="408"/>
        <v/>
      </c>
      <c r="AA807" s="16" t="str">
        <f t="shared" si="409"/>
        <v/>
      </c>
      <c r="AB807" s="16" t="str">
        <f t="shared" si="410"/>
        <v/>
      </c>
      <c r="AC807" s="16" t="str">
        <f>IF(Y807="Incluir Cotización",#REF!,"")</f>
        <v/>
      </c>
      <c r="AD807" s="66" t="str">
        <f t="shared" si="411"/>
        <v/>
      </c>
      <c r="AE807" s="42" t="str">
        <f t="shared" si="412"/>
        <v/>
      </c>
      <c r="AF807" s="42" t="str">
        <f t="shared" si="413"/>
        <v/>
      </c>
      <c r="AG807" s="42" t="str">
        <f t="shared" si="414"/>
        <v/>
      </c>
      <c r="AH807" s="42" t="str">
        <f t="shared" si="415"/>
        <v/>
      </c>
      <c r="AI807" s="42" t="str">
        <f t="shared" si="416"/>
        <v/>
      </c>
      <c r="AJ807" s="65">
        <f t="shared" si="417"/>
        <v>0</v>
      </c>
      <c r="AK807" s="74"/>
      <c r="AL807" s="41">
        <f t="shared" si="398"/>
        <v>0</v>
      </c>
      <c r="AM807" s="39">
        <f t="shared" si="399"/>
        <v>0</v>
      </c>
      <c r="AN807" s="40">
        <f t="shared" si="400"/>
        <v>0</v>
      </c>
      <c r="AO807" s="134">
        <f t="shared" si="401"/>
        <v>0</v>
      </c>
      <c r="AP807" s="17"/>
      <c r="AQ807" s="129"/>
      <c r="AR807" s="130">
        <f t="shared" si="418"/>
        <v>0</v>
      </c>
      <c r="AS807" s="134">
        <f t="shared" si="419"/>
        <v>0</v>
      </c>
      <c r="AT807" s="131">
        <f>+IF($I$7="SI",'INPUTS Y LISTAS'!$B$31,0)</f>
        <v>0</v>
      </c>
      <c r="AU807" s="132"/>
      <c r="AV807" s="130">
        <f t="shared" si="420"/>
        <v>0</v>
      </c>
      <c r="AW807" s="134">
        <f t="shared" si="421"/>
        <v>0</v>
      </c>
      <c r="AX807" s="131">
        <f>+IF($I$7="SI",'INPUTS Y LISTAS'!$B$32,0)</f>
        <v>0</v>
      </c>
      <c r="AY807" s="132"/>
      <c r="AZ807" s="130">
        <f t="shared" si="422"/>
        <v>0</v>
      </c>
      <c r="BA807" s="134">
        <f t="shared" si="423"/>
        <v>0</v>
      </c>
      <c r="BB807" s="131">
        <f>+IF($I$7="SI",'INPUTS Y LISTAS'!$B$33,0)</f>
        <v>0</v>
      </c>
      <c r="BC807" s="132"/>
      <c r="BD807" s="130">
        <f t="shared" si="424"/>
        <v>0</v>
      </c>
      <c r="BE807" s="134">
        <f t="shared" si="425"/>
        <v>0</v>
      </c>
      <c r="BF807" s="136">
        <f t="shared" si="426"/>
        <v>0</v>
      </c>
    </row>
    <row r="808" spans="3:58" ht="15.75" outlineLevel="2" x14ac:dyDescent="0.2">
      <c r="C808" s="14">
        <f t="shared" si="427"/>
        <v>794</v>
      </c>
      <c r="D808" s="73"/>
      <c r="E808" s="69"/>
      <c r="F808" s="70"/>
      <c r="G808" s="71"/>
      <c r="H808" s="71"/>
      <c r="I808" s="71"/>
      <c r="J808" s="71"/>
      <c r="K808" s="72"/>
      <c r="L808" s="86"/>
      <c r="M808" s="15" t="str">
        <f>IF(G808="","",IF(L808="SI",G808*(1+'INPUTS Y LISTAS'!$B$15),'Modelo Estadistico'!G808))</f>
        <v/>
      </c>
      <c r="N808" s="15" t="str">
        <f>IF(H808="","",IF(L808="SI",H808*(1+'INPUTS Y LISTAS'!$B$15),'Modelo Estadistico'!H808))</f>
        <v/>
      </c>
      <c r="O808" s="15" t="str">
        <f>IF(I808="","",IF(L808="SI",I808*(1+'INPUTS Y LISTAS'!$B$15),'Modelo Estadistico'!I808))</f>
        <v/>
      </c>
      <c r="P808" s="15" t="str">
        <f>IF(J808="","",IF(L808="SI",J808*(1+'INPUTS Y LISTAS'!$B$15),'Modelo Estadistico'!J808))</f>
        <v/>
      </c>
      <c r="Q808" s="72"/>
      <c r="R808" s="29" t="str">
        <f t="shared" si="402"/>
        <v/>
      </c>
      <c r="S808" s="15" t="str">
        <f t="shared" si="403"/>
        <v/>
      </c>
      <c r="T808" s="15" t="str">
        <f t="shared" si="396"/>
        <v/>
      </c>
      <c r="U808" s="30" t="str">
        <f t="shared" si="397"/>
        <v/>
      </c>
      <c r="V808" s="28" t="str">
        <f t="shared" si="404"/>
        <v/>
      </c>
      <c r="W808" s="16" t="str">
        <f t="shared" si="405"/>
        <v/>
      </c>
      <c r="X808" s="16" t="str">
        <f t="shared" si="406"/>
        <v/>
      </c>
      <c r="Y808" s="16" t="str">
        <f t="shared" si="407"/>
        <v/>
      </c>
      <c r="Z808" s="28" t="str">
        <f t="shared" si="408"/>
        <v/>
      </c>
      <c r="AA808" s="16" t="str">
        <f t="shared" si="409"/>
        <v/>
      </c>
      <c r="AB808" s="16" t="str">
        <f t="shared" si="410"/>
        <v/>
      </c>
      <c r="AC808" s="16" t="str">
        <f>IF(Y808="Incluir Cotización",#REF!,"")</f>
        <v/>
      </c>
      <c r="AD808" s="66" t="str">
        <f t="shared" si="411"/>
        <v/>
      </c>
      <c r="AE808" s="42" t="str">
        <f t="shared" si="412"/>
        <v/>
      </c>
      <c r="AF808" s="42" t="str">
        <f t="shared" si="413"/>
        <v/>
      </c>
      <c r="AG808" s="42" t="str">
        <f t="shared" si="414"/>
        <v/>
      </c>
      <c r="AH808" s="42" t="str">
        <f t="shared" si="415"/>
        <v/>
      </c>
      <c r="AI808" s="42" t="str">
        <f t="shared" si="416"/>
        <v/>
      </c>
      <c r="AJ808" s="65">
        <f t="shared" si="417"/>
        <v>0</v>
      </c>
      <c r="AK808" s="74"/>
      <c r="AL808" s="41">
        <f t="shared" si="398"/>
        <v>0</v>
      </c>
      <c r="AM808" s="39">
        <f t="shared" si="399"/>
        <v>0</v>
      </c>
      <c r="AN808" s="40">
        <f t="shared" si="400"/>
        <v>0</v>
      </c>
      <c r="AO808" s="134">
        <f t="shared" si="401"/>
        <v>0</v>
      </c>
      <c r="AP808" s="17"/>
      <c r="AQ808" s="129"/>
      <c r="AR808" s="130">
        <f t="shared" si="418"/>
        <v>0</v>
      </c>
      <c r="AS808" s="134">
        <f t="shared" si="419"/>
        <v>0</v>
      </c>
      <c r="AT808" s="131">
        <f>+IF($I$7="SI",'INPUTS Y LISTAS'!$B$31,0)</f>
        <v>0</v>
      </c>
      <c r="AU808" s="132"/>
      <c r="AV808" s="130">
        <f t="shared" si="420"/>
        <v>0</v>
      </c>
      <c r="AW808" s="134">
        <f t="shared" si="421"/>
        <v>0</v>
      </c>
      <c r="AX808" s="131">
        <f>+IF($I$7="SI",'INPUTS Y LISTAS'!$B$32,0)</f>
        <v>0</v>
      </c>
      <c r="AY808" s="132"/>
      <c r="AZ808" s="130">
        <f t="shared" si="422"/>
        <v>0</v>
      </c>
      <c r="BA808" s="134">
        <f t="shared" si="423"/>
        <v>0</v>
      </c>
      <c r="BB808" s="131">
        <f>+IF($I$7="SI",'INPUTS Y LISTAS'!$B$33,0)</f>
        <v>0</v>
      </c>
      <c r="BC808" s="132"/>
      <c r="BD808" s="130">
        <f t="shared" si="424"/>
        <v>0</v>
      </c>
      <c r="BE808" s="134">
        <f t="shared" si="425"/>
        <v>0</v>
      </c>
      <c r="BF808" s="136">
        <f t="shared" si="426"/>
        <v>0</v>
      </c>
    </row>
    <row r="809" spans="3:58" ht="15.75" outlineLevel="2" x14ac:dyDescent="0.2">
      <c r="C809" s="14">
        <f t="shared" si="427"/>
        <v>795</v>
      </c>
      <c r="D809" s="73"/>
      <c r="E809" s="69"/>
      <c r="F809" s="70"/>
      <c r="G809" s="71"/>
      <c r="H809" s="71"/>
      <c r="I809" s="71"/>
      <c r="J809" s="71"/>
      <c r="K809" s="72"/>
      <c r="L809" s="86"/>
      <c r="M809" s="15" t="str">
        <f>IF(G809="","",IF(L809="SI",G809*(1+'INPUTS Y LISTAS'!$B$15),'Modelo Estadistico'!G809))</f>
        <v/>
      </c>
      <c r="N809" s="15" t="str">
        <f>IF(H809="","",IF(L809="SI",H809*(1+'INPUTS Y LISTAS'!$B$15),'Modelo Estadistico'!H809))</f>
        <v/>
      </c>
      <c r="O809" s="15" t="str">
        <f>IF(I809="","",IF(L809="SI",I809*(1+'INPUTS Y LISTAS'!$B$15),'Modelo Estadistico'!I809))</f>
        <v/>
      </c>
      <c r="P809" s="15" t="str">
        <f>IF(J809="","",IF(L809="SI",J809*(1+'INPUTS Y LISTAS'!$B$15),'Modelo Estadistico'!J809))</f>
        <v/>
      </c>
      <c r="Q809" s="72"/>
      <c r="R809" s="29" t="str">
        <f t="shared" si="402"/>
        <v/>
      </c>
      <c r="S809" s="15" t="str">
        <f t="shared" si="403"/>
        <v/>
      </c>
      <c r="T809" s="15" t="str">
        <f t="shared" si="396"/>
        <v/>
      </c>
      <c r="U809" s="30" t="str">
        <f t="shared" si="397"/>
        <v/>
      </c>
      <c r="V809" s="28" t="str">
        <f t="shared" si="404"/>
        <v/>
      </c>
      <c r="W809" s="16" t="str">
        <f t="shared" si="405"/>
        <v/>
      </c>
      <c r="X809" s="16" t="str">
        <f t="shared" si="406"/>
        <v/>
      </c>
      <c r="Y809" s="16" t="str">
        <f t="shared" si="407"/>
        <v/>
      </c>
      <c r="Z809" s="28" t="str">
        <f t="shared" si="408"/>
        <v/>
      </c>
      <c r="AA809" s="16" t="str">
        <f t="shared" si="409"/>
        <v/>
      </c>
      <c r="AB809" s="16" t="str">
        <f t="shared" si="410"/>
        <v/>
      </c>
      <c r="AC809" s="16" t="str">
        <f>IF(Y809="Incluir Cotización",#REF!,"")</f>
        <v/>
      </c>
      <c r="AD809" s="66" t="str">
        <f t="shared" si="411"/>
        <v/>
      </c>
      <c r="AE809" s="42" t="str">
        <f t="shared" si="412"/>
        <v/>
      </c>
      <c r="AF809" s="42" t="str">
        <f t="shared" si="413"/>
        <v/>
      </c>
      <c r="AG809" s="42" t="str">
        <f t="shared" si="414"/>
        <v/>
      </c>
      <c r="AH809" s="42" t="str">
        <f t="shared" si="415"/>
        <v/>
      </c>
      <c r="AI809" s="42" t="str">
        <f t="shared" si="416"/>
        <v/>
      </c>
      <c r="AJ809" s="65">
        <f t="shared" si="417"/>
        <v>0</v>
      </c>
      <c r="AK809" s="74"/>
      <c r="AL809" s="41">
        <f t="shared" si="398"/>
        <v>0</v>
      </c>
      <c r="AM809" s="39">
        <f t="shared" si="399"/>
        <v>0</v>
      </c>
      <c r="AN809" s="40">
        <f t="shared" si="400"/>
        <v>0</v>
      </c>
      <c r="AO809" s="134">
        <f t="shared" si="401"/>
        <v>0</v>
      </c>
      <c r="AP809" s="17"/>
      <c r="AQ809" s="129"/>
      <c r="AR809" s="130">
        <f t="shared" si="418"/>
        <v>0</v>
      </c>
      <c r="AS809" s="134">
        <f t="shared" si="419"/>
        <v>0</v>
      </c>
      <c r="AT809" s="131">
        <f>+IF($I$7="SI",'INPUTS Y LISTAS'!$B$31,0)</f>
        <v>0</v>
      </c>
      <c r="AU809" s="132"/>
      <c r="AV809" s="130">
        <f t="shared" si="420"/>
        <v>0</v>
      </c>
      <c r="AW809" s="134">
        <f t="shared" si="421"/>
        <v>0</v>
      </c>
      <c r="AX809" s="131">
        <f>+IF($I$7="SI",'INPUTS Y LISTAS'!$B$32,0)</f>
        <v>0</v>
      </c>
      <c r="AY809" s="132"/>
      <c r="AZ809" s="130">
        <f t="shared" si="422"/>
        <v>0</v>
      </c>
      <c r="BA809" s="134">
        <f t="shared" si="423"/>
        <v>0</v>
      </c>
      <c r="BB809" s="131">
        <f>+IF($I$7="SI",'INPUTS Y LISTAS'!$B$33,0)</f>
        <v>0</v>
      </c>
      <c r="BC809" s="132"/>
      <c r="BD809" s="130">
        <f t="shared" si="424"/>
        <v>0</v>
      </c>
      <c r="BE809" s="134">
        <f t="shared" si="425"/>
        <v>0</v>
      </c>
      <c r="BF809" s="136">
        <f t="shared" si="426"/>
        <v>0</v>
      </c>
    </row>
    <row r="810" spans="3:58" ht="15.75" outlineLevel="2" x14ac:dyDescent="0.2">
      <c r="C810" s="14">
        <f t="shared" si="427"/>
        <v>796</v>
      </c>
      <c r="D810" s="73"/>
      <c r="E810" s="69"/>
      <c r="F810" s="70"/>
      <c r="G810" s="71"/>
      <c r="H810" s="71"/>
      <c r="I810" s="71"/>
      <c r="J810" s="71"/>
      <c r="K810" s="72"/>
      <c r="L810" s="86"/>
      <c r="M810" s="15" t="str">
        <f>IF(G810="","",IF(L810="SI",G810*(1+'INPUTS Y LISTAS'!$B$15),'Modelo Estadistico'!G810))</f>
        <v/>
      </c>
      <c r="N810" s="15" t="str">
        <f>IF(H810="","",IF(L810="SI",H810*(1+'INPUTS Y LISTAS'!$B$15),'Modelo Estadistico'!H810))</f>
        <v/>
      </c>
      <c r="O810" s="15" t="str">
        <f>IF(I810="","",IF(L810="SI",I810*(1+'INPUTS Y LISTAS'!$B$15),'Modelo Estadistico'!I810))</f>
        <v/>
      </c>
      <c r="P810" s="15" t="str">
        <f>IF(J810="","",IF(L810="SI",J810*(1+'INPUTS Y LISTAS'!$B$15),'Modelo Estadistico'!J810))</f>
        <v/>
      </c>
      <c r="Q810" s="72"/>
      <c r="R810" s="29" t="str">
        <f t="shared" si="402"/>
        <v/>
      </c>
      <c r="S810" s="15" t="str">
        <f t="shared" si="403"/>
        <v/>
      </c>
      <c r="T810" s="15" t="str">
        <f t="shared" si="396"/>
        <v/>
      </c>
      <c r="U810" s="30" t="str">
        <f t="shared" si="397"/>
        <v/>
      </c>
      <c r="V810" s="28" t="str">
        <f t="shared" si="404"/>
        <v/>
      </c>
      <c r="W810" s="16" t="str">
        <f t="shared" si="405"/>
        <v/>
      </c>
      <c r="X810" s="16" t="str">
        <f t="shared" si="406"/>
        <v/>
      </c>
      <c r="Y810" s="16" t="str">
        <f t="shared" si="407"/>
        <v/>
      </c>
      <c r="Z810" s="28" t="str">
        <f t="shared" si="408"/>
        <v/>
      </c>
      <c r="AA810" s="16" t="str">
        <f t="shared" si="409"/>
        <v/>
      </c>
      <c r="AB810" s="16" t="str">
        <f t="shared" si="410"/>
        <v/>
      </c>
      <c r="AC810" s="16" t="str">
        <f>IF(Y810="Incluir Cotización",#REF!,"")</f>
        <v/>
      </c>
      <c r="AD810" s="66" t="str">
        <f t="shared" si="411"/>
        <v/>
      </c>
      <c r="AE810" s="42" t="str">
        <f t="shared" si="412"/>
        <v/>
      </c>
      <c r="AF810" s="42" t="str">
        <f t="shared" si="413"/>
        <v/>
      </c>
      <c r="AG810" s="42" t="str">
        <f t="shared" si="414"/>
        <v/>
      </c>
      <c r="AH810" s="42" t="str">
        <f t="shared" si="415"/>
        <v/>
      </c>
      <c r="AI810" s="42" t="str">
        <f t="shared" si="416"/>
        <v/>
      </c>
      <c r="AJ810" s="65">
        <f t="shared" si="417"/>
        <v>0</v>
      </c>
      <c r="AK810" s="74"/>
      <c r="AL810" s="41">
        <f t="shared" si="398"/>
        <v>0</v>
      </c>
      <c r="AM810" s="39">
        <f t="shared" si="399"/>
        <v>0</v>
      </c>
      <c r="AN810" s="40">
        <f t="shared" si="400"/>
        <v>0</v>
      </c>
      <c r="AO810" s="134">
        <f t="shared" si="401"/>
        <v>0</v>
      </c>
      <c r="AP810" s="17"/>
      <c r="AQ810" s="129"/>
      <c r="AR810" s="130">
        <f t="shared" si="418"/>
        <v>0</v>
      </c>
      <c r="AS810" s="134">
        <f t="shared" si="419"/>
        <v>0</v>
      </c>
      <c r="AT810" s="131">
        <f>+IF($I$7="SI",'INPUTS Y LISTAS'!$B$31,0)</f>
        <v>0</v>
      </c>
      <c r="AU810" s="132"/>
      <c r="AV810" s="130">
        <f t="shared" si="420"/>
        <v>0</v>
      </c>
      <c r="AW810" s="134">
        <f t="shared" si="421"/>
        <v>0</v>
      </c>
      <c r="AX810" s="131">
        <f>+IF($I$7="SI",'INPUTS Y LISTAS'!$B$32,0)</f>
        <v>0</v>
      </c>
      <c r="AY810" s="132"/>
      <c r="AZ810" s="130">
        <f t="shared" si="422"/>
        <v>0</v>
      </c>
      <c r="BA810" s="134">
        <f t="shared" si="423"/>
        <v>0</v>
      </c>
      <c r="BB810" s="131">
        <f>+IF($I$7="SI",'INPUTS Y LISTAS'!$B$33,0)</f>
        <v>0</v>
      </c>
      <c r="BC810" s="132"/>
      <c r="BD810" s="130">
        <f t="shared" si="424"/>
        <v>0</v>
      </c>
      <c r="BE810" s="134">
        <f t="shared" si="425"/>
        <v>0</v>
      </c>
      <c r="BF810" s="136">
        <f t="shared" si="426"/>
        <v>0</v>
      </c>
    </row>
    <row r="811" spans="3:58" ht="15.75" outlineLevel="2" x14ac:dyDescent="0.2">
      <c r="C811" s="14">
        <f t="shared" si="427"/>
        <v>797</v>
      </c>
      <c r="D811" s="73"/>
      <c r="E811" s="69"/>
      <c r="F811" s="70"/>
      <c r="G811" s="71"/>
      <c r="H811" s="71"/>
      <c r="I811" s="71"/>
      <c r="J811" s="71"/>
      <c r="K811" s="72"/>
      <c r="L811" s="86"/>
      <c r="M811" s="15" t="str">
        <f>IF(G811="","",IF(L811="SI",G811*(1+'INPUTS Y LISTAS'!$B$15),'Modelo Estadistico'!G811))</f>
        <v/>
      </c>
      <c r="N811" s="15" t="str">
        <f>IF(H811="","",IF(L811="SI",H811*(1+'INPUTS Y LISTAS'!$B$15),'Modelo Estadistico'!H811))</f>
        <v/>
      </c>
      <c r="O811" s="15" t="str">
        <f>IF(I811="","",IF(L811="SI",I811*(1+'INPUTS Y LISTAS'!$B$15),'Modelo Estadistico'!I811))</f>
        <v/>
      </c>
      <c r="P811" s="15" t="str">
        <f>IF(J811="","",IF(L811="SI",J811*(1+'INPUTS Y LISTAS'!$B$15),'Modelo Estadistico'!J811))</f>
        <v/>
      </c>
      <c r="Q811" s="72"/>
      <c r="R811" s="29" t="str">
        <f t="shared" si="402"/>
        <v/>
      </c>
      <c r="S811" s="15" t="str">
        <f t="shared" si="403"/>
        <v/>
      </c>
      <c r="T811" s="15" t="str">
        <f t="shared" si="396"/>
        <v/>
      </c>
      <c r="U811" s="30" t="str">
        <f t="shared" si="397"/>
        <v/>
      </c>
      <c r="V811" s="28" t="str">
        <f t="shared" si="404"/>
        <v/>
      </c>
      <c r="W811" s="16" t="str">
        <f t="shared" si="405"/>
        <v/>
      </c>
      <c r="X811" s="16" t="str">
        <f t="shared" si="406"/>
        <v/>
      </c>
      <c r="Y811" s="16" t="str">
        <f t="shared" si="407"/>
        <v/>
      </c>
      <c r="Z811" s="28" t="str">
        <f t="shared" si="408"/>
        <v/>
      </c>
      <c r="AA811" s="16" t="str">
        <f t="shared" si="409"/>
        <v/>
      </c>
      <c r="AB811" s="16" t="str">
        <f t="shared" si="410"/>
        <v/>
      </c>
      <c r="AC811" s="16" t="str">
        <f>IF(Y811="Incluir Cotización",#REF!,"")</f>
        <v/>
      </c>
      <c r="AD811" s="66" t="str">
        <f t="shared" si="411"/>
        <v/>
      </c>
      <c r="AE811" s="42" t="str">
        <f t="shared" si="412"/>
        <v/>
      </c>
      <c r="AF811" s="42" t="str">
        <f t="shared" si="413"/>
        <v/>
      </c>
      <c r="AG811" s="42" t="str">
        <f t="shared" si="414"/>
        <v/>
      </c>
      <c r="AH811" s="42" t="str">
        <f t="shared" si="415"/>
        <v/>
      </c>
      <c r="AI811" s="42" t="str">
        <f t="shared" si="416"/>
        <v/>
      </c>
      <c r="AJ811" s="65">
        <f t="shared" si="417"/>
        <v>0</v>
      </c>
      <c r="AK811" s="74"/>
      <c r="AL811" s="41">
        <f t="shared" si="398"/>
        <v>0</v>
      </c>
      <c r="AM811" s="39">
        <f t="shared" si="399"/>
        <v>0</v>
      </c>
      <c r="AN811" s="40">
        <f t="shared" si="400"/>
        <v>0</v>
      </c>
      <c r="AO811" s="134">
        <f t="shared" si="401"/>
        <v>0</v>
      </c>
      <c r="AP811" s="17"/>
      <c r="AQ811" s="129"/>
      <c r="AR811" s="130">
        <f t="shared" si="418"/>
        <v>0</v>
      </c>
      <c r="AS811" s="134">
        <f t="shared" si="419"/>
        <v>0</v>
      </c>
      <c r="AT811" s="131">
        <f>+IF($I$7="SI",'INPUTS Y LISTAS'!$B$31,0)</f>
        <v>0</v>
      </c>
      <c r="AU811" s="132"/>
      <c r="AV811" s="130">
        <f t="shared" si="420"/>
        <v>0</v>
      </c>
      <c r="AW811" s="134">
        <f t="shared" si="421"/>
        <v>0</v>
      </c>
      <c r="AX811" s="131">
        <f>+IF($I$7="SI",'INPUTS Y LISTAS'!$B$32,0)</f>
        <v>0</v>
      </c>
      <c r="AY811" s="132"/>
      <c r="AZ811" s="130">
        <f t="shared" si="422"/>
        <v>0</v>
      </c>
      <c r="BA811" s="134">
        <f t="shared" si="423"/>
        <v>0</v>
      </c>
      <c r="BB811" s="131">
        <f>+IF($I$7="SI",'INPUTS Y LISTAS'!$B$33,0)</f>
        <v>0</v>
      </c>
      <c r="BC811" s="132"/>
      <c r="BD811" s="130">
        <f t="shared" si="424"/>
        <v>0</v>
      </c>
      <c r="BE811" s="134">
        <f t="shared" si="425"/>
        <v>0</v>
      </c>
      <c r="BF811" s="136">
        <f t="shared" si="426"/>
        <v>0</v>
      </c>
    </row>
    <row r="812" spans="3:58" ht="15.75" outlineLevel="2" x14ac:dyDescent="0.2">
      <c r="C812" s="14">
        <f t="shared" si="427"/>
        <v>798</v>
      </c>
      <c r="D812" s="73"/>
      <c r="E812" s="69"/>
      <c r="F812" s="70"/>
      <c r="G812" s="71"/>
      <c r="H812" s="71"/>
      <c r="I812" s="71"/>
      <c r="J812" s="71"/>
      <c r="K812" s="72"/>
      <c r="L812" s="86"/>
      <c r="M812" s="15" t="str">
        <f>IF(G812="","",IF(L812="SI",G812*(1+'INPUTS Y LISTAS'!$B$15),'Modelo Estadistico'!G812))</f>
        <v/>
      </c>
      <c r="N812" s="15" t="str">
        <f>IF(H812="","",IF(L812="SI",H812*(1+'INPUTS Y LISTAS'!$B$15),'Modelo Estadistico'!H812))</f>
        <v/>
      </c>
      <c r="O812" s="15" t="str">
        <f>IF(I812="","",IF(L812="SI",I812*(1+'INPUTS Y LISTAS'!$B$15),'Modelo Estadistico'!I812))</f>
        <v/>
      </c>
      <c r="P812" s="15" t="str">
        <f>IF(J812="","",IF(L812="SI",J812*(1+'INPUTS Y LISTAS'!$B$15),'Modelo Estadistico'!J812))</f>
        <v/>
      </c>
      <c r="Q812" s="72"/>
      <c r="R812" s="29" t="str">
        <f t="shared" si="402"/>
        <v/>
      </c>
      <c r="S812" s="15" t="str">
        <f t="shared" si="403"/>
        <v/>
      </c>
      <c r="T812" s="15" t="str">
        <f t="shared" si="396"/>
        <v/>
      </c>
      <c r="U812" s="30" t="str">
        <f t="shared" si="397"/>
        <v/>
      </c>
      <c r="V812" s="28" t="str">
        <f t="shared" si="404"/>
        <v/>
      </c>
      <c r="W812" s="16" t="str">
        <f t="shared" si="405"/>
        <v/>
      </c>
      <c r="X812" s="16" t="str">
        <f t="shared" si="406"/>
        <v/>
      </c>
      <c r="Y812" s="16" t="str">
        <f t="shared" si="407"/>
        <v/>
      </c>
      <c r="Z812" s="28" t="str">
        <f t="shared" si="408"/>
        <v/>
      </c>
      <c r="AA812" s="16" t="str">
        <f t="shared" si="409"/>
        <v/>
      </c>
      <c r="AB812" s="16" t="str">
        <f t="shared" si="410"/>
        <v/>
      </c>
      <c r="AC812" s="16" t="str">
        <f>IF(Y812="Incluir Cotización",#REF!,"")</f>
        <v/>
      </c>
      <c r="AD812" s="66" t="str">
        <f t="shared" si="411"/>
        <v/>
      </c>
      <c r="AE812" s="42" t="str">
        <f t="shared" si="412"/>
        <v/>
      </c>
      <c r="AF812" s="42" t="str">
        <f t="shared" si="413"/>
        <v/>
      </c>
      <c r="AG812" s="42" t="str">
        <f t="shared" si="414"/>
        <v/>
      </c>
      <c r="AH812" s="42" t="str">
        <f t="shared" si="415"/>
        <v/>
      </c>
      <c r="AI812" s="42" t="str">
        <f t="shared" si="416"/>
        <v/>
      </c>
      <c r="AJ812" s="65">
        <f t="shared" si="417"/>
        <v>0</v>
      </c>
      <c r="AK812" s="74"/>
      <c r="AL812" s="41">
        <f t="shared" si="398"/>
        <v>0</v>
      </c>
      <c r="AM812" s="39">
        <f t="shared" si="399"/>
        <v>0</v>
      </c>
      <c r="AN812" s="40">
        <f t="shared" si="400"/>
        <v>0</v>
      </c>
      <c r="AO812" s="134">
        <f t="shared" si="401"/>
        <v>0</v>
      </c>
      <c r="AP812" s="17"/>
      <c r="AQ812" s="129"/>
      <c r="AR812" s="130">
        <f t="shared" si="418"/>
        <v>0</v>
      </c>
      <c r="AS812" s="134">
        <f t="shared" si="419"/>
        <v>0</v>
      </c>
      <c r="AT812" s="131">
        <f>+IF($I$7="SI",'INPUTS Y LISTAS'!$B$31,0)</f>
        <v>0</v>
      </c>
      <c r="AU812" s="132"/>
      <c r="AV812" s="130">
        <f t="shared" si="420"/>
        <v>0</v>
      </c>
      <c r="AW812" s="134">
        <f t="shared" si="421"/>
        <v>0</v>
      </c>
      <c r="AX812" s="131">
        <f>+IF($I$7="SI",'INPUTS Y LISTAS'!$B$32,0)</f>
        <v>0</v>
      </c>
      <c r="AY812" s="132"/>
      <c r="AZ812" s="130">
        <f t="shared" si="422"/>
        <v>0</v>
      </c>
      <c r="BA812" s="134">
        <f t="shared" si="423"/>
        <v>0</v>
      </c>
      <c r="BB812" s="131">
        <f>+IF($I$7="SI",'INPUTS Y LISTAS'!$B$33,0)</f>
        <v>0</v>
      </c>
      <c r="BC812" s="132"/>
      <c r="BD812" s="130">
        <f t="shared" si="424"/>
        <v>0</v>
      </c>
      <c r="BE812" s="134">
        <f t="shared" si="425"/>
        <v>0</v>
      </c>
      <c r="BF812" s="136">
        <f t="shared" si="426"/>
        <v>0</v>
      </c>
    </row>
    <row r="813" spans="3:58" ht="15.75" outlineLevel="2" x14ac:dyDescent="0.2">
      <c r="C813" s="14">
        <f t="shared" si="427"/>
        <v>799</v>
      </c>
      <c r="D813" s="73"/>
      <c r="E813" s="69"/>
      <c r="F813" s="70"/>
      <c r="G813" s="71"/>
      <c r="H813" s="71"/>
      <c r="I813" s="71"/>
      <c r="J813" s="71"/>
      <c r="K813" s="72"/>
      <c r="L813" s="86"/>
      <c r="M813" s="15" t="str">
        <f>IF(G813="","",IF(L813="SI",G813*(1+'INPUTS Y LISTAS'!$B$15),'Modelo Estadistico'!G813))</f>
        <v/>
      </c>
      <c r="N813" s="15" t="str">
        <f>IF(H813="","",IF(L813="SI",H813*(1+'INPUTS Y LISTAS'!$B$15),'Modelo Estadistico'!H813))</f>
        <v/>
      </c>
      <c r="O813" s="15" t="str">
        <f>IF(I813="","",IF(L813="SI",I813*(1+'INPUTS Y LISTAS'!$B$15),'Modelo Estadistico'!I813))</f>
        <v/>
      </c>
      <c r="P813" s="15" t="str">
        <f>IF(J813="","",IF(L813="SI",J813*(1+'INPUTS Y LISTAS'!$B$15),'Modelo Estadistico'!J813))</f>
        <v/>
      </c>
      <c r="Q813" s="72"/>
      <c r="R813" s="29" t="str">
        <f t="shared" si="402"/>
        <v/>
      </c>
      <c r="S813" s="15" t="str">
        <f t="shared" si="403"/>
        <v/>
      </c>
      <c r="T813" s="15" t="str">
        <f t="shared" si="396"/>
        <v/>
      </c>
      <c r="U813" s="30" t="str">
        <f t="shared" si="397"/>
        <v/>
      </c>
      <c r="V813" s="28" t="str">
        <f t="shared" si="404"/>
        <v/>
      </c>
      <c r="W813" s="16" t="str">
        <f t="shared" si="405"/>
        <v/>
      </c>
      <c r="X813" s="16" t="str">
        <f t="shared" si="406"/>
        <v/>
      </c>
      <c r="Y813" s="16" t="str">
        <f t="shared" si="407"/>
        <v/>
      </c>
      <c r="Z813" s="28" t="str">
        <f t="shared" si="408"/>
        <v/>
      </c>
      <c r="AA813" s="16" t="str">
        <f t="shared" si="409"/>
        <v/>
      </c>
      <c r="AB813" s="16" t="str">
        <f t="shared" si="410"/>
        <v/>
      </c>
      <c r="AC813" s="16" t="str">
        <f>IF(Y813="Incluir Cotización",#REF!,"")</f>
        <v/>
      </c>
      <c r="AD813" s="66" t="str">
        <f t="shared" si="411"/>
        <v/>
      </c>
      <c r="AE813" s="42" t="str">
        <f t="shared" si="412"/>
        <v/>
      </c>
      <c r="AF813" s="42" t="str">
        <f t="shared" si="413"/>
        <v/>
      </c>
      <c r="AG813" s="42" t="str">
        <f t="shared" si="414"/>
        <v/>
      </c>
      <c r="AH813" s="42" t="str">
        <f t="shared" si="415"/>
        <v/>
      </c>
      <c r="AI813" s="42" t="str">
        <f t="shared" si="416"/>
        <v/>
      </c>
      <c r="AJ813" s="65">
        <f t="shared" si="417"/>
        <v>0</v>
      </c>
      <c r="AK813" s="74"/>
      <c r="AL813" s="41">
        <f t="shared" si="398"/>
        <v>0</v>
      </c>
      <c r="AM813" s="39">
        <f t="shared" si="399"/>
        <v>0</v>
      </c>
      <c r="AN813" s="40">
        <f t="shared" si="400"/>
        <v>0</v>
      </c>
      <c r="AO813" s="134">
        <f t="shared" si="401"/>
        <v>0</v>
      </c>
      <c r="AP813" s="17"/>
      <c r="AQ813" s="129"/>
      <c r="AR813" s="130">
        <f t="shared" si="418"/>
        <v>0</v>
      </c>
      <c r="AS813" s="134">
        <f t="shared" si="419"/>
        <v>0</v>
      </c>
      <c r="AT813" s="131">
        <f>+IF($I$7="SI",'INPUTS Y LISTAS'!$B$31,0)</f>
        <v>0</v>
      </c>
      <c r="AU813" s="132"/>
      <c r="AV813" s="130">
        <f t="shared" si="420"/>
        <v>0</v>
      </c>
      <c r="AW813" s="134">
        <f t="shared" si="421"/>
        <v>0</v>
      </c>
      <c r="AX813" s="131">
        <f>+IF($I$7="SI",'INPUTS Y LISTAS'!$B$32,0)</f>
        <v>0</v>
      </c>
      <c r="AY813" s="132"/>
      <c r="AZ813" s="130">
        <f t="shared" si="422"/>
        <v>0</v>
      </c>
      <c r="BA813" s="134">
        <f t="shared" si="423"/>
        <v>0</v>
      </c>
      <c r="BB813" s="131">
        <f>+IF($I$7="SI",'INPUTS Y LISTAS'!$B$33,0)</f>
        <v>0</v>
      </c>
      <c r="BC813" s="132"/>
      <c r="BD813" s="130">
        <f t="shared" si="424"/>
        <v>0</v>
      </c>
      <c r="BE813" s="134">
        <f t="shared" si="425"/>
        <v>0</v>
      </c>
      <c r="BF813" s="136">
        <f t="shared" si="426"/>
        <v>0</v>
      </c>
    </row>
    <row r="814" spans="3:58" ht="15.75" outlineLevel="2" x14ac:dyDescent="0.2">
      <c r="C814" s="14">
        <f t="shared" si="427"/>
        <v>800</v>
      </c>
      <c r="D814" s="73"/>
      <c r="E814" s="69"/>
      <c r="F814" s="70"/>
      <c r="G814" s="71"/>
      <c r="H814" s="71"/>
      <c r="I814" s="71"/>
      <c r="J814" s="71"/>
      <c r="K814" s="72"/>
      <c r="L814" s="86"/>
      <c r="M814" s="15" t="str">
        <f>IF(G814="","",IF(L814="SI",G814*(1+'INPUTS Y LISTAS'!$B$15),'Modelo Estadistico'!G814))</f>
        <v/>
      </c>
      <c r="N814" s="15" t="str">
        <f>IF(H814="","",IF(L814="SI",H814*(1+'INPUTS Y LISTAS'!$B$15),'Modelo Estadistico'!H814))</f>
        <v/>
      </c>
      <c r="O814" s="15" t="str">
        <f>IF(I814="","",IF(L814="SI",I814*(1+'INPUTS Y LISTAS'!$B$15),'Modelo Estadistico'!I814))</f>
        <v/>
      </c>
      <c r="P814" s="15" t="str">
        <f>IF(J814="","",IF(L814="SI",J814*(1+'INPUTS Y LISTAS'!$B$15),'Modelo Estadistico'!J814))</f>
        <v/>
      </c>
      <c r="Q814" s="72"/>
      <c r="R814" s="29" t="str">
        <f t="shared" si="402"/>
        <v/>
      </c>
      <c r="S814" s="15" t="str">
        <f t="shared" si="403"/>
        <v/>
      </c>
      <c r="T814" s="15" t="str">
        <f t="shared" si="396"/>
        <v/>
      </c>
      <c r="U814" s="30" t="str">
        <f t="shared" si="397"/>
        <v/>
      </c>
      <c r="V814" s="28" t="str">
        <f t="shared" si="404"/>
        <v/>
      </c>
      <c r="W814" s="16" t="str">
        <f t="shared" si="405"/>
        <v/>
      </c>
      <c r="X814" s="16" t="str">
        <f t="shared" si="406"/>
        <v/>
      </c>
      <c r="Y814" s="16" t="str">
        <f t="shared" si="407"/>
        <v/>
      </c>
      <c r="Z814" s="28" t="str">
        <f t="shared" si="408"/>
        <v/>
      </c>
      <c r="AA814" s="16" t="str">
        <f t="shared" si="409"/>
        <v/>
      </c>
      <c r="AB814" s="16" t="str">
        <f t="shared" si="410"/>
        <v/>
      </c>
      <c r="AC814" s="16" t="str">
        <f>IF(Y814="Incluir Cotización",#REF!,"")</f>
        <v/>
      </c>
      <c r="AD814" s="66" t="str">
        <f t="shared" si="411"/>
        <v/>
      </c>
      <c r="AE814" s="42" t="str">
        <f t="shared" si="412"/>
        <v/>
      </c>
      <c r="AF814" s="42" t="str">
        <f t="shared" si="413"/>
        <v/>
      </c>
      <c r="AG814" s="42" t="str">
        <f t="shared" si="414"/>
        <v/>
      </c>
      <c r="AH814" s="42" t="str">
        <f t="shared" si="415"/>
        <v/>
      </c>
      <c r="AI814" s="42" t="str">
        <f t="shared" si="416"/>
        <v/>
      </c>
      <c r="AJ814" s="65">
        <f t="shared" si="417"/>
        <v>0</v>
      </c>
      <c r="AK814" s="74"/>
      <c r="AL814" s="41">
        <f t="shared" si="398"/>
        <v>0</v>
      </c>
      <c r="AM814" s="39">
        <f t="shared" si="399"/>
        <v>0</v>
      </c>
      <c r="AN814" s="40">
        <f t="shared" si="400"/>
        <v>0</v>
      </c>
      <c r="AO814" s="134">
        <f t="shared" si="401"/>
        <v>0</v>
      </c>
      <c r="AP814" s="17"/>
      <c r="AQ814" s="129"/>
      <c r="AR814" s="130">
        <f t="shared" si="418"/>
        <v>0</v>
      </c>
      <c r="AS814" s="134">
        <f t="shared" si="419"/>
        <v>0</v>
      </c>
      <c r="AT814" s="131">
        <f>+IF($I$7="SI",'INPUTS Y LISTAS'!$B$31,0)</f>
        <v>0</v>
      </c>
      <c r="AU814" s="132"/>
      <c r="AV814" s="130">
        <f t="shared" si="420"/>
        <v>0</v>
      </c>
      <c r="AW814" s="134">
        <f t="shared" si="421"/>
        <v>0</v>
      </c>
      <c r="AX814" s="131">
        <f>+IF($I$7="SI",'INPUTS Y LISTAS'!$B$32,0)</f>
        <v>0</v>
      </c>
      <c r="AY814" s="132"/>
      <c r="AZ814" s="130">
        <f t="shared" si="422"/>
        <v>0</v>
      </c>
      <c r="BA814" s="134">
        <f t="shared" si="423"/>
        <v>0</v>
      </c>
      <c r="BB814" s="131">
        <f>+IF($I$7="SI",'INPUTS Y LISTAS'!$B$33,0)</f>
        <v>0</v>
      </c>
      <c r="BC814" s="132"/>
      <c r="BD814" s="130">
        <f t="shared" si="424"/>
        <v>0</v>
      </c>
      <c r="BE814" s="134">
        <f t="shared" si="425"/>
        <v>0</v>
      </c>
      <c r="BF814" s="136">
        <f t="shared" si="426"/>
        <v>0</v>
      </c>
    </row>
    <row r="815" spans="3:58" ht="15.75" outlineLevel="2" x14ac:dyDescent="0.2">
      <c r="C815" s="14">
        <f t="shared" si="427"/>
        <v>801</v>
      </c>
      <c r="D815" s="73"/>
      <c r="E815" s="69"/>
      <c r="F815" s="70"/>
      <c r="G815" s="71"/>
      <c r="H815" s="71"/>
      <c r="I815" s="71"/>
      <c r="J815" s="71"/>
      <c r="K815" s="72"/>
      <c r="L815" s="86"/>
      <c r="M815" s="15" t="str">
        <f>IF(G815="","",IF(L815="SI",G815*(1+'INPUTS Y LISTAS'!$B$15),'Modelo Estadistico'!G815))</f>
        <v/>
      </c>
      <c r="N815" s="15" t="str">
        <f>IF(H815="","",IF(L815="SI",H815*(1+'INPUTS Y LISTAS'!$B$15),'Modelo Estadistico'!H815))</f>
        <v/>
      </c>
      <c r="O815" s="15" t="str">
        <f>IF(I815="","",IF(L815="SI",I815*(1+'INPUTS Y LISTAS'!$B$15),'Modelo Estadistico'!I815))</f>
        <v/>
      </c>
      <c r="P815" s="15" t="str">
        <f>IF(J815="","",IF(L815="SI",J815*(1+'INPUTS Y LISTAS'!$B$15),'Modelo Estadistico'!J815))</f>
        <v/>
      </c>
      <c r="Q815" s="72"/>
      <c r="R815" s="29" t="str">
        <f t="shared" si="402"/>
        <v/>
      </c>
      <c r="S815" s="15" t="str">
        <f t="shared" si="403"/>
        <v/>
      </c>
      <c r="T815" s="15" t="str">
        <f t="shared" si="396"/>
        <v/>
      </c>
      <c r="U815" s="30" t="str">
        <f t="shared" si="397"/>
        <v/>
      </c>
      <c r="V815" s="28" t="str">
        <f t="shared" si="404"/>
        <v/>
      </c>
      <c r="W815" s="16" t="str">
        <f t="shared" si="405"/>
        <v/>
      </c>
      <c r="X815" s="16" t="str">
        <f t="shared" si="406"/>
        <v/>
      </c>
      <c r="Y815" s="16" t="str">
        <f t="shared" si="407"/>
        <v/>
      </c>
      <c r="Z815" s="28" t="str">
        <f t="shared" si="408"/>
        <v/>
      </c>
      <c r="AA815" s="16" t="str">
        <f t="shared" si="409"/>
        <v/>
      </c>
      <c r="AB815" s="16" t="str">
        <f t="shared" si="410"/>
        <v/>
      </c>
      <c r="AC815" s="16" t="str">
        <f>IF(Y815="Incluir Cotización",#REF!,"")</f>
        <v/>
      </c>
      <c r="AD815" s="66" t="str">
        <f t="shared" si="411"/>
        <v/>
      </c>
      <c r="AE815" s="42" t="str">
        <f t="shared" si="412"/>
        <v/>
      </c>
      <c r="AF815" s="42" t="str">
        <f t="shared" si="413"/>
        <v/>
      </c>
      <c r="AG815" s="42" t="str">
        <f t="shared" si="414"/>
        <v/>
      </c>
      <c r="AH815" s="42" t="str">
        <f t="shared" si="415"/>
        <v/>
      </c>
      <c r="AI815" s="42" t="str">
        <f t="shared" si="416"/>
        <v/>
      </c>
      <c r="AJ815" s="65">
        <f t="shared" si="417"/>
        <v>0</v>
      </c>
      <c r="AK815" s="74"/>
      <c r="AL815" s="41">
        <f t="shared" si="398"/>
        <v>0</v>
      </c>
      <c r="AM815" s="39">
        <f t="shared" si="399"/>
        <v>0</v>
      </c>
      <c r="AN815" s="40">
        <f t="shared" si="400"/>
        <v>0</v>
      </c>
      <c r="AO815" s="134">
        <f t="shared" si="401"/>
        <v>0</v>
      </c>
      <c r="AP815" s="17"/>
      <c r="AQ815" s="129"/>
      <c r="AR815" s="130">
        <f t="shared" si="418"/>
        <v>0</v>
      </c>
      <c r="AS815" s="134">
        <f t="shared" si="419"/>
        <v>0</v>
      </c>
      <c r="AT815" s="131">
        <f>+IF($I$7="SI",'INPUTS Y LISTAS'!$B$31,0)</f>
        <v>0</v>
      </c>
      <c r="AU815" s="132"/>
      <c r="AV815" s="130">
        <f t="shared" si="420"/>
        <v>0</v>
      </c>
      <c r="AW815" s="134">
        <f t="shared" si="421"/>
        <v>0</v>
      </c>
      <c r="AX815" s="131">
        <f>+IF($I$7="SI",'INPUTS Y LISTAS'!$B$32,0)</f>
        <v>0</v>
      </c>
      <c r="AY815" s="132"/>
      <c r="AZ815" s="130">
        <f t="shared" si="422"/>
        <v>0</v>
      </c>
      <c r="BA815" s="134">
        <f t="shared" si="423"/>
        <v>0</v>
      </c>
      <c r="BB815" s="131">
        <f>+IF($I$7="SI",'INPUTS Y LISTAS'!$B$33,0)</f>
        <v>0</v>
      </c>
      <c r="BC815" s="132"/>
      <c r="BD815" s="130">
        <f t="shared" si="424"/>
        <v>0</v>
      </c>
      <c r="BE815" s="134">
        <f t="shared" si="425"/>
        <v>0</v>
      </c>
      <c r="BF815" s="136">
        <f t="shared" si="426"/>
        <v>0</v>
      </c>
    </row>
    <row r="816" spans="3:58" ht="15.75" outlineLevel="2" x14ac:dyDescent="0.2">
      <c r="C816" s="14">
        <f t="shared" si="427"/>
        <v>802</v>
      </c>
      <c r="D816" s="73"/>
      <c r="E816" s="69"/>
      <c r="F816" s="70"/>
      <c r="G816" s="71"/>
      <c r="H816" s="71"/>
      <c r="I816" s="71"/>
      <c r="J816" s="71"/>
      <c r="K816" s="72"/>
      <c r="L816" s="86"/>
      <c r="M816" s="15" t="str">
        <f>IF(G816="","",IF(L816="SI",G816*(1+'INPUTS Y LISTAS'!$B$15),'Modelo Estadistico'!G816))</f>
        <v/>
      </c>
      <c r="N816" s="15" t="str">
        <f>IF(H816="","",IF(L816="SI",H816*(1+'INPUTS Y LISTAS'!$B$15),'Modelo Estadistico'!H816))</f>
        <v/>
      </c>
      <c r="O816" s="15" t="str">
        <f>IF(I816="","",IF(L816="SI",I816*(1+'INPUTS Y LISTAS'!$B$15),'Modelo Estadistico'!I816))</f>
        <v/>
      </c>
      <c r="P816" s="15" t="str">
        <f>IF(J816="","",IF(L816="SI",J816*(1+'INPUTS Y LISTAS'!$B$15),'Modelo Estadistico'!J816))</f>
        <v/>
      </c>
      <c r="Q816" s="72"/>
      <c r="R816" s="29" t="str">
        <f t="shared" si="402"/>
        <v/>
      </c>
      <c r="S816" s="15" t="str">
        <f t="shared" si="403"/>
        <v/>
      </c>
      <c r="T816" s="15" t="str">
        <f t="shared" si="396"/>
        <v/>
      </c>
      <c r="U816" s="30" t="str">
        <f t="shared" si="397"/>
        <v/>
      </c>
      <c r="V816" s="28" t="str">
        <f t="shared" si="404"/>
        <v/>
      </c>
      <c r="W816" s="16" t="str">
        <f t="shared" si="405"/>
        <v/>
      </c>
      <c r="X816" s="16" t="str">
        <f t="shared" si="406"/>
        <v/>
      </c>
      <c r="Y816" s="16" t="str">
        <f t="shared" si="407"/>
        <v/>
      </c>
      <c r="Z816" s="28" t="str">
        <f t="shared" si="408"/>
        <v/>
      </c>
      <c r="AA816" s="16" t="str">
        <f t="shared" si="409"/>
        <v/>
      </c>
      <c r="AB816" s="16" t="str">
        <f t="shared" si="410"/>
        <v/>
      </c>
      <c r="AC816" s="16" t="str">
        <f>IF(Y816="Incluir Cotización",#REF!,"")</f>
        <v/>
      </c>
      <c r="AD816" s="66" t="str">
        <f t="shared" si="411"/>
        <v/>
      </c>
      <c r="AE816" s="42" t="str">
        <f t="shared" si="412"/>
        <v/>
      </c>
      <c r="AF816" s="42" t="str">
        <f t="shared" si="413"/>
        <v/>
      </c>
      <c r="AG816" s="42" t="str">
        <f t="shared" si="414"/>
        <v/>
      </c>
      <c r="AH816" s="42" t="str">
        <f t="shared" si="415"/>
        <v/>
      </c>
      <c r="AI816" s="42" t="str">
        <f t="shared" si="416"/>
        <v/>
      </c>
      <c r="AJ816" s="65">
        <f t="shared" si="417"/>
        <v>0</v>
      </c>
      <c r="AK816" s="74"/>
      <c r="AL816" s="41">
        <f t="shared" si="398"/>
        <v>0</v>
      </c>
      <c r="AM816" s="39">
        <f t="shared" si="399"/>
        <v>0</v>
      </c>
      <c r="AN816" s="40">
        <f t="shared" si="400"/>
        <v>0</v>
      </c>
      <c r="AO816" s="134">
        <f t="shared" si="401"/>
        <v>0</v>
      </c>
      <c r="AP816" s="17"/>
      <c r="AQ816" s="129"/>
      <c r="AR816" s="130">
        <f t="shared" si="418"/>
        <v>0</v>
      </c>
      <c r="AS816" s="134">
        <f t="shared" si="419"/>
        <v>0</v>
      </c>
      <c r="AT816" s="131">
        <f>+IF($I$7="SI",'INPUTS Y LISTAS'!$B$31,0)</f>
        <v>0</v>
      </c>
      <c r="AU816" s="132"/>
      <c r="AV816" s="130">
        <f t="shared" si="420"/>
        <v>0</v>
      </c>
      <c r="AW816" s="134">
        <f t="shared" si="421"/>
        <v>0</v>
      </c>
      <c r="AX816" s="131">
        <f>+IF($I$7="SI",'INPUTS Y LISTAS'!$B$32,0)</f>
        <v>0</v>
      </c>
      <c r="AY816" s="132"/>
      <c r="AZ816" s="130">
        <f t="shared" si="422"/>
        <v>0</v>
      </c>
      <c r="BA816" s="134">
        <f t="shared" si="423"/>
        <v>0</v>
      </c>
      <c r="BB816" s="131">
        <f>+IF($I$7="SI",'INPUTS Y LISTAS'!$B$33,0)</f>
        <v>0</v>
      </c>
      <c r="BC816" s="132"/>
      <c r="BD816" s="130">
        <f t="shared" si="424"/>
        <v>0</v>
      </c>
      <c r="BE816" s="134">
        <f t="shared" si="425"/>
        <v>0</v>
      </c>
      <c r="BF816" s="136">
        <f t="shared" si="426"/>
        <v>0</v>
      </c>
    </row>
    <row r="817" spans="3:58" ht="15.75" outlineLevel="2" x14ac:dyDescent="0.2">
      <c r="C817" s="14">
        <f t="shared" si="427"/>
        <v>803</v>
      </c>
      <c r="D817" s="73"/>
      <c r="E817" s="69"/>
      <c r="F817" s="70"/>
      <c r="G817" s="71"/>
      <c r="H817" s="71"/>
      <c r="I817" s="71"/>
      <c r="J817" s="71"/>
      <c r="K817" s="72"/>
      <c r="L817" s="86"/>
      <c r="M817" s="15" t="str">
        <f>IF(G817="","",IF(L817="SI",G817*(1+'INPUTS Y LISTAS'!$B$15),'Modelo Estadistico'!G817))</f>
        <v/>
      </c>
      <c r="N817" s="15" t="str">
        <f>IF(H817="","",IF(L817="SI",H817*(1+'INPUTS Y LISTAS'!$B$15),'Modelo Estadistico'!H817))</f>
        <v/>
      </c>
      <c r="O817" s="15" t="str">
        <f>IF(I817="","",IF(L817="SI",I817*(1+'INPUTS Y LISTAS'!$B$15),'Modelo Estadistico'!I817))</f>
        <v/>
      </c>
      <c r="P817" s="15" t="str">
        <f>IF(J817="","",IF(L817="SI",J817*(1+'INPUTS Y LISTAS'!$B$15),'Modelo Estadistico'!J817))</f>
        <v/>
      </c>
      <c r="Q817" s="72"/>
      <c r="R817" s="29" t="str">
        <f t="shared" si="402"/>
        <v/>
      </c>
      <c r="S817" s="15" t="str">
        <f t="shared" si="403"/>
        <v/>
      </c>
      <c r="T817" s="15" t="str">
        <f t="shared" si="396"/>
        <v/>
      </c>
      <c r="U817" s="30" t="str">
        <f t="shared" si="397"/>
        <v/>
      </c>
      <c r="V817" s="28" t="str">
        <f t="shared" si="404"/>
        <v/>
      </c>
      <c r="W817" s="16" t="str">
        <f t="shared" si="405"/>
        <v/>
      </c>
      <c r="X817" s="16" t="str">
        <f t="shared" si="406"/>
        <v/>
      </c>
      <c r="Y817" s="16" t="str">
        <f t="shared" si="407"/>
        <v/>
      </c>
      <c r="Z817" s="28" t="str">
        <f t="shared" si="408"/>
        <v/>
      </c>
      <c r="AA817" s="16" t="str">
        <f t="shared" si="409"/>
        <v/>
      </c>
      <c r="AB817" s="16" t="str">
        <f t="shared" si="410"/>
        <v/>
      </c>
      <c r="AC817" s="16" t="str">
        <f>IF(Y817="Incluir Cotización",#REF!,"")</f>
        <v/>
      </c>
      <c r="AD817" s="66" t="str">
        <f t="shared" si="411"/>
        <v/>
      </c>
      <c r="AE817" s="42" t="str">
        <f t="shared" si="412"/>
        <v/>
      </c>
      <c r="AF817" s="42" t="str">
        <f t="shared" si="413"/>
        <v/>
      </c>
      <c r="AG817" s="42" t="str">
        <f t="shared" si="414"/>
        <v/>
      </c>
      <c r="AH817" s="42" t="str">
        <f t="shared" si="415"/>
        <v/>
      </c>
      <c r="AI817" s="42" t="str">
        <f t="shared" si="416"/>
        <v/>
      </c>
      <c r="AJ817" s="65">
        <f t="shared" si="417"/>
        <v>0</v>
      </c>
      <c r="AK817" s="74"/>
      <c r="AL817" s="41">
        <f t="shared" si="398"/>
        <v>0</v>
      </c>
      <c r="AM817" s="39">
        <f t="shared" si="399"/>
        <v>0</v>
      </c>
      <c r="AN817" s="40">
        <f t="shared" si="400"/>
        <v>0</v>
      </c>
      <c r="AO817" s="134">
        <f t="shared" si="401"/>
        <v>0</v>
      </c>
      <c r="AP817" s="17"/>
      <c r="AQ817" s="129"/>
      <c r="AR817" s="130">
        <f t="shared" si="418"/>
        <v>0</v>
      </c>
      <c r="AS817" s="134">
        <f t="shared" si="419"/>
        <v>0</v>
      </c>
      <c r="AT817" s="131">
        <f>+IF($I$7="SI",'INPUTS Y LISTAS'!$B$31,0)</f>
        <v>0</v>
      </c>
      <c r="AU817" s="132"/>
      <c r="AV817" s="130">
        <f t="shared" si="420"/>
        <v>0</v>
      </c>
      <c r="AW817" s="134">
        <f t="shared" si="421"/>
        <v>0</v>
      </c>
      <c r="AX817" s="131">
        <f>+IF($I$7="SI",'INPUTS Y LISTAS'!$B$32,0)</f>
        <v>0</v>
      </c>
      <c r="AY817" s="132"/>
      <c r="AZ817" s="130">
        <f t="shared" si="422"/>
        <v>0</v>
      </c>
      <c r="BA817" s="134">
        <f t="shared" si="423"/>
        <v>0</v>
      </c>
      <c r="BB817" s="131">
        <f>+IF($I$7="SI",'INPUTS Y LISTAS'!$B$33,0)</f>
        <v>0</v>
      </c>
      <c r="BC817" s="132"/>
      <c r="BD817" s="130">
        <f t="shared" si="424"/>
        <v>0</v>
      </c>
      <c r="BE817" s="134">
        <f t="shared" si="425"/>
        <v>0</v>
      </c>
      <c r="BF817" s="136">
        <f t="shared" si="426"/>
        <v>0</v>
      </c>
    </row>
    <row r="818" spans="3:58" ht="15.75" outlineLevel="2" x14ac:dyDescent="0.2">
      <c r="C818" s="14">
        <f t="shared" si="427"/>
        <v>804</v>
      </c>
      <c r="D818" s="73"/>
      <c r="E818" s="69"/>
      <c r="F818" s="70"/>
      <c r="G818" s="71"/>
      <c r="H818" s="71"/>
      <c r="I818" s="71"/>
      <c r="J818" s="71"/>
      <c r="K818" s="72"/>
      <c r="L818" s="86"/>
      <c r="M818" s="15" t="str">
        <f>IF(G818="","",IF(L818="SI",G818*(1+'INPUTS Y LISTAS'!$B$15),'Modelo Estadistico'!G818))</f>
        <v/>
      </c>
      <c r="N818" s="15" t="str">
        <f>IF(H818="","",IF(L818="SI",H818*(1+'INPUTS Y LISTAS'!$B$15),'Modelo Estadistico'!H818))</f>
        <v/>
      </c>
      <c r="O818" s="15" t="str">
        <f>IF(I818="","",IF(L818="SI",I818*(1+'INPUTS Y LISTAS'!$B$15),'Modelo Estadistico'!I818))</f>
        <v/>
      </c>
      <c r="P818" s="15" t="str">
        <f>IF(J818="","",IF(L818="SI",J818*(1+'INPUTS Y LISTAS'!$B$15),'Modelo Estadistico'!J818))</f>
        <v/>
      </c>
      <c r="Q818" s="72"/>
      <c r="R818" s="29" t="str">
        <f t="shared" si="402"/>
        <v/>
      </c>
      <c r="S818" s="15" t="str">
        <f t="shared" si="403"/>
        <v/>
      </c>
      <c r="T818" s="15" t="str">
        <f t="shared" si="396"/>
        <v/>
      </c>
      <c r="U818" s="30" t="str">
        <f t="shared" si="397"/>
        <v/>
      </c>
      <c r="V818" s="28" t="str">
        <f t="shared" si="404"/>
        <v/>
      </c>
      <c r="W818" s="16" t="str">
        <f t="shared" si="405"/>
        <v/>
      </c>
      <c r="X818" s="16" t="str">
        <f t="shared" si="406"/>
        <v/>
      </c>
      <c r="Y818" s="16" t="str">
        <f t="shared" si="407"/>
        <v/>
      </c>
      <c r="Z818" s="28" t="str">
        <f t="shared" si="408"/>
        <v/>
      </c>
      <c r="AA818" s="16" t="str">
        <f t="shared" si="409"/>
        <v/>
      </c>
      <c r="AB818" s="16" t="str">
        <f t="shared" si="410"/>
        <v/>
      </c>
      <c r="AC818" s="16" t="str">
        <f>IF(Y818="Incluir Cotización",#REF!,"")</f>
        <v/>
      </c>
      <c r="AD818" s="66" t="str">
        <f t="shared" si="411"/>
        <v/>
      </c>
      <c r="AE818" s="42" t="str">
        <f t="shared" si="412"/>
        <v/>
      </c>
      <c r="AF818" s="42" t="str">
        <f t="shared" si="413"/>
        <v/>
      </c>
      <c r="AG818" s="42" t="str">
        <f t="shared" si="414"/>
        <v/>
      </c>
      <c r="AH818" s="42" t="str">
        <f t="shared" si="415"/>
        <v/>
      </c>
      <c r="AI818" s="42" t="str">
        <f t="shared" si="416"/>
        <v/>
      </c>
      <c r="AJ818" s="65">
        <f t="shared" si="417"/>
        <v>0</v>
      </c>
      <c r="AK818" s="74"/>
      <c r="AL818" s="41">
        <f t="shared" si="398"/>
        <v>0</v>
      </c>
      <c r="AM818" s="39">
        <f t="shared" si="399"/>
        <v>0</v>
      </c>
      <c r="AN818" s="40">
        <f t="shared" si="400"/>
        <v>0</v>
      </c>
      <c r="AO818" s="134">
        <f t="shared" si="401"/>
        <v>0</v>
      </c>
      <c r="AP818" s="17"/>
      <c r="AQ818" s="129"/>
      <c r="AR818" s="130">
        <f t="shared" si="418"/>
        <v>0</v>
      </c>
      <c r="AS818" s="134">
        <f t="shared" si="419"/>
        <v>0</v>
      </c>
      <c r="AT818" s="131">
        <f>+IF($I$7="SI",'INPUTS Y LISTAS'!$B$31,0)</f>
        <v>0</v>
      </c>
      <c r="AU818" s="132"/>
      <c r="AV818" s="130">
        <f t="shared" si="420"/>
        <v>0</v>
      </c>
      <c r="AW818" s="134">
        <f t="shared" si="421"/>
        <v>0</v>
      </c>
      <c r="AX818" s="131">
        <f>+IF($I$7="SI",'INPUTS Y LISTAS'!$B$32,0)</f>
        <v>0</v>
      </c>
      <c r="AY818" s="132"/>
      <c r="AZ818" s="130">
        <f t="shared" si="422"/>
        <v>0</v>
      </c>
      <c r="BA818" s="134">
        <f t="shared" si="423"/>
        <v>0</v>
      </c>
      <c r="BB818" s="131">
        <f>+IF($I$7="SI",'INPUTS Y LISTAS'!$B$33,0)</f>
        <v>0</v>
      </c>
      <c r="BC818" s="132"/>
      <c r="BD818" s="130">
        <f t="shared" si="424"/>
        <v>0</v>
      </c>
      <c r="BE818" s="134">
        <f t="shared" si="425"/>
        <v>0</v>
      </c>
      <c r="BF818" s="136">
        <f t="shared" si="426"/>
        <v>0</v>
      </c>
    </row>
    <row r="819" spans="3:58" ht="15.75" outlineLevel="2" x14ac:dyDescent="0.2">
      <c r="C819" s="14">
        <f t="shared" si="427"/>
        <v>805</v>
      </c>
      <c r="D819" s="73"/>
      <c r="E819" s="69"/>
      <c r="F819" s="70"/>
      <c r="G819" s="71"/>
      <c r="H819" s="71"/>
      <c r="I819" s="71"/>
      <c r="J819" s="71"/>
      <c r="K819" s="72"/>
      <c r="L819" s="86"/>
      <c r="M819" s="15" t="str">
        <f>IF(G819="","",IF(L819="SI",G819*(1+'INPUTS Y LISTAS'!$B$15),'Modelo Estadistico'!G819))</f>
        <v/>
      </c>
      <c r="N819" s="15" t="str">
        <f>IF(H819="","",IF(L819="SI",H819*(1+'INPUTS Y LISTAS'!$B$15),'Modelo Estadistico'!H819))</f>
        <v/>
      </c>
      <c r="O819" s="15" t="str">
        <f>IF(I819="","",IF(L819="SI",I819*(1+'INPUTS Y LISTAS'!$B$15),'Modelo Estadistico'!I819))</f>
        <v/>
      </c>
      <c r="P819" s="15" t="str">
        <f>IF(J819="","",IF(L819="SI",J819*(1+'INPUTS Y LISTAS'!$B$15),'Modelo Estadistico'!J819))</f>
        <v/>
      </c>
      <c r="Q819" s="72"/>
      <c r="R819" s="29" t="str">
        <f t="shared" si="402"/>
        <v/>
      </c>
      <c r="S819" s="15" t="str">
        <f t="shared" si="403"/>
        <v/>
      </c>
      <c r="T819" s="15" t="str">
        <f t="shared" si="396"/>
        <v/>
      </c>
      <c r="U819" s="30" t="str">
        <f t="shared" si="397"/>
        <v/>
      </c>
      <c r="V819" s="28" t="str">
        <f t="shared" si="404"/>
        <v/>
      </c>
      <c r="W819" s="16" t="str">
        <f t="shared" si="405"/>
        <v/>
      </c>
      <c r="X819" s="16" t="str">
        <f t="shared" si="406"/>
        <v/>
      </c>
      <c r="Y819" s="16" t="str">
        <f t="shared" si="407"/>
        <v/>
      </c>
      <c r="Z819" s="28" t="str">
        <f t="shared" si="408"/>
        <v/>
      </c>
      <c r="AA819" s="16" t="str">
        <f t="shared" si="409"/>
        <v/>
      </c>
      <c r="AB819" s="16" t="str">
        <f t="shared" si="410"/>
        <v/>
      </c>
      <c r="AC819" s="16" t="str">
        <f>IF(Y819="Incluir Cotización",#REF!,"")</f>
        <v/>
      </c>
      <c r="AD819" s="66" t="str">
        <f t="shared" si="411"/>
        <v/>
      </c>
      <c r="AE819" s="42" t="str">
        <f t="shared" si="412"/>
        <v/>
      </c>
      <c r="AF819" s="42" t="str">
        <f t="shared" si="413"/>
        <v/>
      </c>
      <c r="AG819" s="42" t="str">
        <f t="shared" si="414"/>
        <v/>
      </c>
      <c r="AH819" s="42" t="str">
        <f t="shared" si="415"/>
        <v/>
      </c>
      <c r="AI819" s="42" t="str">
        <f t="shared" si="416"/>
        <v/>
      </c>
      <c r="AJ819" s="65">
        <f t="shared" si="417"/>
        <v>0</v>
      </c>
      <c r="AK819" s="74"/>
      <c r="AL819" s="41">
        <f t="shared" si="398"/>
        <v>0</v>
      </c>
      <c r="AM819" s="39">
        <f t="shared" si="399"/>
        <v>0</v>
      </c>
      <c r="AN819" s="40">
        <f t="shared" si="400"/>
        <v>0</v>
      </c>
      <c r="AO819" s="134">
        <f t="shared" si="401"/>
        <v>0</v>
      </c>
      <c r="AP819" s="17"/>
      <c r="AQ819" s="129"/>
      <c r="AR819" s="130">
        <f t="shared" si="418"/>
        <v>0</v>
      </c>
      <c r="AS819" s="134">
        <f t="shared" si="419"/>
        <v>0</v>
      </c>
      <c r="AT819" s="131">
        <f>+IF($I$7="SI",'INPUTS Y LISTAS'!$B$31,0)</f>
        <v>0</v>
      </c>
      <c r="AU819" s="132"/>
      <c r="AV819" s="130">
        <f t="shared" si="420"/>
        <v>0</v>
      </c>
      <c r="AW819" s="134">
        <f t="shared" si="421"/>
        <v>0</v>
      </c>
      <c r="AX819" s="131">
        <f>+IF($I$7="SI",'INPUTS Y LISTAS'!$B$32,0)</f>
        <v>0</v>
      </c>
      <c r="AY819" s="132"/>
      <c r="AZ819" s="130">
        <f t="shared" si="422"/>
        <v>0</v>
      </c>
      <c r="BA819" s="134">
        <f t="shared" si="423"/>
        <v>0</v>
      </c>
      <c r="BB819" s="131">
        <f>+IF($I$7="SI",'INPUTS Y LISTAS'!$B$33,0)</f>
        <v>0</v>
      </c>
      <c r="BC819" s="132"/>
      <c r="BD819" s="130">
        <f t="shared" si="424"/>
        <v>0</v>
      </c>
      <c r="BE819" s="134">
        <f t="shared" si="425"/>
        <v>0</v>
      </c>
      <c r="BF819" s="136">
        <f t="shared" si="426"/>
        <v>0</v>
      </c>
    </row>
    <row r="820" spans="3:58" ht="15.75" outlineLevel="2" x14ac:dyDescent="0.2">
      <c r="C820" s="14">
        <f t="shared" si="427"/>
        <v>806</v>
      </c>
      <c r="D820" s="73"/>
      <c r="E820" s="69"/>
      <c r="F820" s="70"/>
      <c r="G820" s="71"/>
      <c r="H820" s="71"/>
      <c r="I820" s="71"/>
      <c r="J820" s="71"/>
      <c r="K820" s="72"/>
      <c r="L820" s="86"/>
      <c r="M820" s="15" t="str">
        <f>IF(G820="","",IF(L820="SI",G820*(1+'INPUTS Y LISTAS'!$B$15),'Modelo Estadistico'!G820))</f>
        <v/>
      </c>
      <c r="N820" s="15" t="str">
        <f>IF(H820="","",IF(L820="SI",H820*(1+'INPUTS Y LISTAS'!$B$15),'Modelo Estadistico'!H820))</f>
        <v/>
      </c>
      <c r="O820" s="15" t="str">
        <f>IF(I820="","",IF(L820="SI",I820*(1+'INPUTS Y LISTAS'!$B$15),'Modelo Estadistico'!I820))</f>
        <v/>
      </c>
      <c r="P820" s="15" t="str">
        <f>IF(J820="","",IF(L820="SI",J820*(1+'INPUTS Y LISTAS'!$B$15),'Modelo Estadistico'!J820))</f>
        <v/>
      </c>
      <c r="Q820" s="72"/>
      <c r="R820" s="29" t="str">
        <f t="shared" si="402"/>
        <v/>
      </c>
      <c r="S820" s="15" t="str">
        <f t="shared" si="403"/>
        <v/>
      </c>
      <c r="T820" s="15" t="str">
        <f t="shared" si="396"/>
        <v/>
      </c>
      <c r="U820" s="30" t="str">
        <f t="shared" si="397"/>
        <v/>
      </c>
      <c r="V820" s="28" t="str">
        <f t="shared" si="404"/>
        <v/>
      </c>
      <c r="W820" s="16" t="str">
        <f t="shared" si="405"/>
        <v/>
      </c>
      <c r="X820" s="16" t="str">
        <f t="shared" si="406"/>
        <v/>
      </c>
      <c r="Y820" s="16" t="str">
        <f t="shared" si="407"/>
        <v/>
      </c>
      <c r="Z820" s="28" t="str">
        <f t="shared" si="408"/>
        <v/>
      </c>
      <c r="AA820" s="16" t="str">
        <f t="shared" si="409"/>
        <v/>
      </c>
      <c r="AB820" s="16" t="str">
        <f t="shared" si="410"/>
        <v/>
      </c>
      <c r="AC820" s="16" t="str">
        <f>IF(Y820="Incluir Cotización",#REF!,"")</f>
        <v/>
      </c>
      <c r="AD820" s="66" t="str">
        <f t="shared" si="411"/>
        <v/>
      </c>
      <c r="AE820" s="42" t="str">
        <f t="shared" si="412"/>
        <v/>
      </c>
      <c r="AF820" s="42" t="str">
        <f t="shared" si="413"/>
        <v/>
      </c>
      <c r="AG820" s="42" t="str">
        <f t="shared" si="414"/>
        <v/>
      </c>
      <c r="AH820" s="42" t="str">
        <f t="shared" si="415"/>
        <v/>
      </c>
      <c r="AI820" s="42" t="str">
        <f t="shared" si="416"/>
        <v/>
      </c>
      <c r="AJ820" s="65">
        <f t="shared" si="417"/>
        <v>0</v>
      </c>
      <c r="AK820" s="74"/>
      <c r="AL820" s="41">
        <f t="shared" si="398"/>
        <v>0</v>
      </c>
      <c r="AM820" s="39">
        <f t="shared" si="399"/>
        <v>0</v>
      </c>
      <c r="AN820" s="40">
        <f t="shared" si="400"/>
        <v>0</v>
      </c>
      <c r="AO820" s="134">
        <f t="shared" si="401"/>
        <v>0</v>
      </c>
      <c r="AP820" s="17"/>
      <c r="AQ820" s="129"/>
      <c r="AR820" s="130">
        <f t="shared" si="418"/>
        <v>0</v>
      </c>
      <c r="AS820" s="134">
        <f t="shared" si="419"/>
        <v>0</v>
      </c>
      <c r="AT820" s="131">
        <f>+IF($I$7="SI",'INPUTS Y LISTAS'!$B$31,0)</f>
        <v>0</v>
      </c>
      <c r="AU820" s="132"/>
      <c r="AV820" s="130">
        <f t="shared" si="420"/>
        <v>0</v>
      </c>
      <c r="AW820" s="134">
        <f t="shared" si="421"/>
        <v>0</v>
      </c>
      <c r="AX820" s="131">
        <f>+IF($I$7="SI",'INPUTS Y LISTAS'!$B$32,0)</f>
        <v>0</v>
      </c>
      <c r="AY820" s="132"/>
      <c r="AZ820" s="130">
        <f t="shared" si="422"/>
        <v>0</v>
      </c>
      <c r="BA820" s="134">
        <f t="shared" si="423"/>
        <v>0</v>
      </c>
      <c r="BB820" s="131">
        <f>+IF($I$7="SI",'INPUTS Y LISTAS'!$B$33,0)</f>
        <v>0</v>
      </c>
      <c r="BC820" s="132"/>
      <c r="BD820" s="130">
        <f t="shared" si="424"/>
        <v>0</v>
      </c>
      <c r="BE820" s="134">
        <f t="shared" si="425"/>
        <v>0</v>
      </c>
      <c r="BF820" s="136">
        <f t="shared" si="426"/>
        <v>0</v>
      </c>
    </row>
    <row r="821" spans="3:58" ht="15.75" outlineLevel="2" x14ac:dyDescent="0.2">
      <c r="C821" s="14">
        <f t="shared" si="427"/>
        <v>807</v>
      </c>
      <c r="D821" s="73"/>
      <c r="E821" s="69"/>
      <c r="F821" s="70"/>
      <c r="G821" s="71"/>
      <c r="H821" s="71"/>
      <c r="I821" s="71"/>
      <c r="J821" s="71"/>
      <c r="K821" s="72"/>
      <c r="L821" s="86"/>
      <c r="M821" s="15" t="str">
        <f>IF(G821="","",IF(L821="SI",G821*(1+'INPUTS Y LISTAS'!$B$15),'Modelo Estadistico'!G821))</f>
        <v/>
      </c>
      <c r="N821" s="15" t="str">
        <f>IF(H821="","",IF(L821="SI",H821*(1+'INPUTS Y LISTAS'!$B$15),'Modelo Estadistico'!H821))</f>
        <v/>
      </c>
      <c r="O821" s="15" t="str">
        <f>IF(I821="","",IF(L821="SI",I821*(1+'INPUTS Y LISTAS'!$B$15),'Modelo Estadistico'!I821))</f>
        <v/>
      </c>
      <c r="P821" s="15" t="str">
        <f>IF(J821="","",IF(L821="SI",J821*(1+'INPUTS Y LISTAS'!$B$15),'Modelo Estadistico'!J821))</f>
        <v/>
      </c>
      <c r="Q821" s="72"/>
      <c r="R821" s="29" t="str">
        <f t="shared" si="402"/>
        <v/>
      </c>
      <c r="S821" s="15" t="str">
        <f t="shared" si="403"/>
        <v/>
      </c>
      <c r="T821" s="15" t="str">
        <f t="shared" si="396"/>
        <v/>
      </c>
      <c r="U821" s="30" t="str">
        <f t="shared" si="397"/>
        <v/>
      </c>
      <c r="V821" s="28" t="str">
        <f t="shared" si="404"/>
        <v/>
      </c>
      <c r="W821" s="16" t="str">
        <f t="shared" si="405"/>
        <v/>
      </c>
      <c r="X821" s="16" t="str">
        <f t="shared" si="406"/>
        <v/>
      </c>
      <c r="Y821" s="16" t="str">
        <f t="shared" si="407"/>
        <v/>
      </c>
      <c r="Z821" s="28" t="str">
        <f t="shared" si="408"/>
        <v/>
      </c>
      <c r="AA821" s="16" t="str">
        <f t="shared" si="409"/>
        <v/>
      </c>
      <c r="AB821" s="16" t="str">
        <f t="shared" si="410"/>
        <v/>
      </c>
      <c r="AC821" s="16" t="str">
        <f>IF(Y821="Incluir Cotización",#REF!,"")</f>
        <v/>
      </c>
      <c r="AD821" s="66" t="str">
        <f t="shared" si="411"/>
        <v/>
      </c>
      <c r="AE821" s="42" t="str">
        <f t="shared" si="412"/>
        <v/>
      </c>
      <c r="AF821" s="42" t="str">
        <f t="shared" si="413"/>
        <v/>
      </c>
      <c r="AG821" s="42" t="str">
        <f t="shared" si="414"/>
        <v/>
      </c>
      <c r="AH821" s="42" t="str">
        <f t="shared" si="415"/>
        <v/>
      </c>
      <c r="AI821" s="42" t="str">
        <f t="shared" si="416"/>
        <v/>
      </c>
      <c r="AJ821" s="65">
        <f t="shared" si="417"/>
        <v>0</v>
      </c>
      <c r="AK821" s="74"/>
      <c r="AL821" s="41">
        <f t="shared" si="398"/>
        <v>0</v>
      </c>
      <c r="AM821" s="39">
        <f t="shared" si="399"/>
        <v>0</v>
      </c>
      <c r="AN821" s="40">
        <f t="shared" si="400"/>
        <v>0</v>
      </c>
      <c r="AO821" s="134">
        <f t="shared" si="401"/>
        <v>0</v>
      </c>
      <c r="AP821" s="17"/>
      <c r="AQ821" s="129"/>
      <c r="AR821" s="130">
        <f t="shared" si="418"/>
        <v>0</v>
      </c>
      <c r="AS821" s="134">
        <f t="shared" si="419"/>
        <v>0</v>
      </c>
      <c r="AT821" s="131">
        <f>+IF($I$7="SI",'INPUTS Y LISTAS'!$B$31,0)</f>
        <v>0</v>
      </c>
      <c r="AU821" s="132"/>
      <c r="AV821" s="130">
        <f t="shared" si="420"/>
        <v>0</v>
      </c>
      <c r="AW821" s="134">
        <f t="shared" si="421"/>
        <v>0</v>
      </c>
      <c r="AX821" s="131">
        <f>+IF($I$7="SI",'INPUTS Y LISTAS'!$B$32,0)</f>
        <v>0</v>
      </c>
      <c r="AY821" s="132"/>
      <c r="AZ821" s="130">
        <f t="shared" si="422"/>
        <v>0</v>
      </c>
      <c r="BA821" s="134">
        <f t="shared" si="423"/>
        <v>0</v>
      </c>
      <c r="BB821" s="131">
        <f>+IF($I$7="SI",'INPUTS Y LISTAS'!$B$33,0)</f>
        <v>0</v>
      </c>
      <c r="BC821" s="132"/>
      <c r="BD821" s="130">
        <f t="shared" si="424"/>
        <v>0</v>
      </c>
      <c r="BE821" s="134">
        <f t="shared" si="425"/>
        <v>0</v>
      </c>
      <c r="BF821" s="136">
        <f t="shared" si="426"/>
        <v>0</v>
      </c>
    </row>
    <row r="822" spans="3:58" ht="15.75" outlineLevel="2" x14ac:dyDescent="0.2">
      <c r="C822" s="14">
        <f t="shared" si="427"/>
        <v>808</v>
      </c>
      <c r="D822" s="73"/>
      <c r="E822" s="69"/>
      <c r="F822" s="70"/>
      <c r="G822" s="71"/>
      <c r="H822" s="71"/>
      <c r="I822" s="71"/>
      <c r="J822" s="71"/>
      <c r="K822" s="72"/>
      <c r="L822" s="86"/>
      <c r="M822" s="15" t="str">
        <f>IF(G822="","",IF(L822="SI",G822*(1+'INPUTS Y LISTAS'!$B$15),'Modelo Estadistico'!G822))</f>
        <v/>
      </c>
      <c r="N822" s="15" t="str">
        <f>IF(H822="","",IF(L822="SI",H822*(1+'INPUTS Y LISTAS'!$B$15),'Modelo Estadistico'!H822))</f>
        <v/>
      </c>
      <c r="O822" s="15" t="str">
        <f>IF(I822="","",IF(L822="SI",I822*(1+'INPUTS Y LISTAS'!$B$15),'Modelo Estadistico'!I822))</f>
        <v/>
      </c>
      <c r="P822" s="15" t="str">
        <f>IF(J822="","",IF(L822="SI",J822*(1+'INPUTS Y LISTAS'!$B$15),'Modelo Estadistico'!J822))</f>
        <v/>
      </c>
      <c r="Q822" s="72"/>
      <c r="R822" s="29" t="str">
        <f t="shared" si="402"/>
        <v/>
      </c>
      <c r="S822" s="15" t="str">
        <f t="shared" si="403"/>
        <v/>
      </c>
      <c r="T822" s="15" t="str">
        <f t="shared" si="396"/>
        <v/>
      </c>
      <c r="U822" s="30" t="str">
        <f t="shared" si="397"/>
        <v/>
      </c>
      <c r="V822" s="28" t="str">
        <f t="shared" si="404"/>
        <v/>
      </c>
      <c r="W822" s="16" t="str">
        <f t="shared" si="405"/>
        <v/>
      </c>
      <c r="X822" s="16" t="str">
        <f t="shared" si="406"/>
        <v/>
      </c>
      <c r="Y822" s="16" t="str">
        <f t="shared" si="407"/>
        <v/>
      </c>
      <c r="Z822" s="28" t="str">
        <f t="shared" si="408"/>
        <v/>
      </c>
      <c r="AA822" s="16" t="str">
        <f t="shared" si="409"/>
        <v/>
      </c>
      <c r="AB822" s="16" t="str">
        <f t="shared" si="410"/>
        <v/>
      </c>
      <c r="AC822" s="16" t="str">
        <f>IF(Y822="Incluir Cotización",#REF!,"")</f>
        <v/>
      </c>
      <c r="AD822" s="66" t="str">
        <f t="shared" si="411"/>
        <v/>
      </c>
      <c r="AE822" s="42" t="str">
        <f t="shared" si="412"/>
        <v/>
      </c>
      <c r="AF822" s="42" t="str">
        <f t="shared" si="413"/>
        <v/>
      </c>
      <c r="AG822" s="42" t="str">
        <f t="shared" si="414"/>
        <v/>
      </c>
      <c r="AH822" s="42" t="str">
        <f t="shared" si="415"/>
        <v/>
      </c>
      <c r="AI822" s="42" t="str">
        <f t="shared" si="416"/>
        <v/>
      </c>
      <c r="AJ822" s="65">
        <f t="shared" si="417"/>
        <v>0</v>
      </c>
      <c r="AK822" s="74"/>
      <c r="AL822" s="41">
        <f t="shared" si="398"/>
        <v>0</v>
      </c>
      <c r="AM822" s="39">
        <f t="shared" si="399"/>
        <v>0</v>
      </c>
      <c r="AN822" s="40">
        <f t="shared" si="400"/>
        <v>0</v>
      </c>
      <c r="AO822" s="134">
        <f t="shared" si="401"/>
        <v>0</v>
      </c>
      <c r="AP822" s="17"/>
      <c r="AQ822" s="129"/>
      <c r="AR822" s="130">
        <f t="shared" si="418"/>
        <v>0</v>
      </c>
      <c r="AS822" s="134">
        <f t="shared" si="419"/>
        <v>0</v>
      </c>
      <c r="AT822" s="131">
        <f>+IF($I$7="SI",'INPUTS Y LISTAS'!$B$31,0)</f>
        <v>0</v>
      </c>
      <c r="AU822" s="132"/>
      <c r="AV822" s="130">
        <f t="shared" si="420"/>
        <v>0</v>
      </c>
      <c r="AW822" s="134">
        <f t="shared" si="421"/>
        <v>0</v>
      </c>
      <c r="AX822" s="131">
        <f>+IF($I$7="SI",'INPUTS Y LISTAS'!$B$32,0)</f>
        <v>0</v>
      </c>
      <c r="AY822" s="132"/>
      <c r="AZ822" s="130">
        <f t="shared" si="422"/>
        <v>0</v>
      </c>
      <c r="BA822" s="134">
        <f t="shared" si="423"/>
        <v>0</v>
      </c>
      <c r="BB822" s="131">
        <f>+IF($I$7="SI",'INPUTS Y LISTAS'!$B$33,0)</f>
        <v>0</v>
      </c>
      <c r="BC822" s="132"/>
      <c r="BD822" s="130">
        <f t="shared" si="424"/>
        <v>0</v>
      </c>
      <c r="BE822" s="134">
        <f t="shared" si="425"/>
        <v>0</v>
      </c>
      <c r="BF822" s="136">
        <f t="shared" si="426"/>
        <v>0</v>
      </c>
    </row>
    <row r="823" spans="3:58" ht="15.75" outlineLevel="2" x14ac:dyDescent="0.2">
      <c r="C823" s="14">
        <f t="shared" si="427"/>
        <v>809</v>
      </c>
      <c r="D823" s="73"/>
      <c r="E823" s="69"/>
      <c r="F823" s="70"/>
      <c r="G823" s="71"/>
      <c r="H823" s="71"/>
      <c r="I823" s="71"/>
      <c r="J823" s="71"/>
      <c r="K823" s="72"/>
      <c r="L823" s="86"/>
      <c r="M823" s="15" t="str">
        <f>IF(G823="","",IF(L823="SI",G823*(1+'INPUTS Y LISTAS'!$B$15),'Modelo Estadistico'!G823))</f>
        <v/>
      </c>
      <c r="N823" s="15" t="str">
        <f>IF(H823="","",IF(L823="SI",H823*(1+'INPUTS Y LISTAS'!$B$15),'Modelo Estadistico'!H823))</f>
        <v/>
      </c>
      <c r="O823" s="15" t="str">
        <f>IF(I823="","",IF(L823="SI",I823*(1+'INPUTS Y LISTAS'!$B$15),'Modelo Estadistico'!I823))</f>
        <v/>
      </c>
      <c r="P823" s="15" t="str">
        <f>IF(J823="","",IF(L823="SI",J823*(1+'INPUTS Y LISTAS'!$B$15),'Modelo Estadistico'!J823))</f>
        <v/>
      </c>
      <c r="Q823" s="72"/>
      <c r="R823" s="29" t="str">
        <f t="shared" si="402"/>
        <v/>
      </c>
      <c r="S823" s="15" t="str">
        <f t="shared" si="403"/>
        <v/>
      </c>
      <c r="T823" s="15" t="str">
        <f t="shared" si="396"/>
        <v/>
      </c>
      <c r="U823" s="30" t="str">
        <f t="shared" si="397"/>
        <v/>
      </c>
      <c r="V823" s="28" t="str">
        <f t="shared" si="404"/>
        <v/>
      </c>
      <c r="W823" s="16" t="str">
        <f t="shared" si="405"/>
        <v/>
      </c>
      <c r="X823" s="16" t="str">
        <f t="shared" si="406"/>
        <v/>
      </c>
      <c r="Y823" s="16" t="str">
        <f t="shared" si="407"/>
        <v/>
      </c>
      <c r="Z823" s="28" t="str">
        <f t="shared" si="408"/>
        <v/>
      </c>
      <c r="AA823" s="16" t="str">
        <f t="shared" si="409"/>
        <v/>
      </c>
      <c r="AB823" s="16" t="str">
        <f t="shared" si="410"/>
        <v/>
      </c>
      <c r="AC823" s="16" t="str">
        <f>IF(Y823="Incluir Cotización",#REF!,"")</f>
        <v/>
      </c>
      <c r="AD823" s="66" t="str">
        <f t="shared" si="411"/>
        <v/>
      </c>
      <c r="AE823" s="42" t="str">
        <f t="shared" si="412"/>
        <v/>
      </c>
      <c r="AF823" s="42" t="str">
        <f t="shared" si="413"/>
        <v/>
      </c>
      <c r="AG823" s="42" t="str">
        <f t="shared" si="414"/>
        <v/>
      </c>
      <c r="AH823" s="42" t="str">
        <f t="shared" si="415"/>
        <v/>
      </c>
      <c r="AI823" s="42" t="str">
        <f t="shared" si="416"/>
        <v/>
      </c>
      <c r="AJ823" s="65">
        <f t="shared" si="417"/>
        <v>0</v>
      </c>
      <c r="AK823" s="74"/>
      <c r="AL823" s="41">
        <f t="shared" si="398"/>
        <v>0</v>
      </c>
      <c r="AM823" s="39">
        <f t="shared" si="399"/>
        <v>0</v>
      </c>
      <c r="AN823" s="40">
        <f t="shared" si="400"/>
        <v>0</v>
      </c>
      <c r="AO823" s="134">
        <f t="shared" si="401"/>
        <v>0</v>
      </c>
      <c r="AP823" s="17"/>
      <c r="AQ823" s="129"/>
      <c r="AR823" s="130">
        <f t="shared" si="418"/>
        <v>0</v>
      </c>
      <c r="AS823" s="134">
        <f t="shared" si="419"/>
        <v>0</v>
      </c>
      <c r="AT823" s="131">
        <f>+IF($I$7="SI",'INPUTS Y LISTAS'!$B$31,0)</f>
        <v>0</v>
      </c>
      <c r="AU823" s="132"/>
      <c r="AV823" s="130">
        <f t="shared" si="420"/>
        <v>0</v>
      </c>
      <c r="AW823" s="134">
        <f t="shared" si="421"/>
        <v>0</v>
      </c>
      <c r="AX823" s="131">
        <f>+IF($I$7="SI",'INPUTS Y LISTAS'!$B$32,0)</f>
        <v>0</v>
      </c>
      <c r="AY823" s="132"/>
      <c r="AZ823" s="130">
        <f t="shared" si="422"/>
        <v>0</v>
      </c>
      <c r="BA823" s="134">
        <f t="shared" si="423"/>
        <v>0</v>
      </c>
      <c r="BB823" s="131">
        <f>+IF($I$7="SI",'INPUTS Y LISTAS'!$B$33,0)</f>
        <v>0</v>
      </c>
      <c r="BC823" s="132"/>
      <c r="BD823" s="130">
        <f t="shared" si="424"/>
        <v>0</v>
      </c>
      <c r="BE823" s="134">
        <f t="shared" si="425"/>
        <v>0</v>
      </c>
      <c r="BF823" s="136">
        <f t="shared" si="426"/>
        <v>0</v>
      </c>
    </row>
    <row r="824" spans="3:58" ht="15.75" outlineLevel="2" x14ac:dyDescent="0.2">
      <c r="C824" s="14">
        <f t="shared" si="427"/>
        <v>810</v>
      </c>
      <c r="D824" s="73"/>
      <c r="E824" s="69"/>
      <c r="F824" s="70"/>
      <c r="G824" s="71"/>
      <c r="H824" s="71"/>
      <c r="I824" s="71"/>
      <c r="J824" s="71"/>
      <c r="K824" s="72"/>
      <c r="L824" s="86"/>
      <c r="M824" s="15" t="str">
        <f>IF(G824="","",IF(L824="SI",G824*(1+'INPUTS Y LISTAS'!$B$15),'Modelo Estadistico'!G824))</f>
        <v/>
      </c>
      <c r="N824" s="15" t="str">
        <f>IF(H824="","",IF(L824="SI",H824*(1+'INPUTS Y LISTAS'!$B$15),'Modelo Estadistico'!H824))</f>
        <v/>
      </c>
      <c r="O824" s="15" t="str">
        <f>IF(I824="","",IF(L824="SI",I824*(1+'INPUTS Y LISTAS'!$B$15),'Modelo Estadistico'!I824))</f>
        <v/>
      </c>
      <c r="P824" s="15" t="str">
        <f>IF(J824="","",IF(L824="SI",J824*(1+'INPUTS Y LISTAS'!$B$15),'Modelo Estadistico'!J824))</f>
        <v/>
      </c>
      <c r="Q824" s="72"/>
      <c r="R824" s="29" t="str">
        <f t="shared" si="402"/>
        <v/>
      </c>
      <c r="S824" s="15" t="str">
        <f t="shared" si="403"/>
        <v/>
      </c>
      <c r="T824" s="15" t="str">
        <f t="shared" si="396"/>
        <v/>
      </c>
      <c r="U824" s="30" t="str">
        <f t="shared" si="397"/>
        <v/>
      </c>
      <c r="V824" s="28" t="str">
        <f t="shared" si="404"/>
        <v/>
      </c>
      <c r="W824" s="16" t="str">
        <f t="shared" si="405"/>
        <v/>
      </c>
      <c r="X824" s="16" t="str">
        <f t="shared" si="406"/>
        <v/>
      </c>
      <c r="Y824" s="16" t="str">
        <f t="shared" si="407"/>
        <v/>
      </c>
      <c r="Z824" s="28" t="str">
        <f t="shared" si="408"/>
        <v/>
      </c>
      <c r="AA824" s="16" t="str">
        <f t="shared" si="409"/>
        <v/>
      </c>
      <c r="AB824" s="16" t="str">
        <f t="shared" si="410"/>
        <v/>
      </c>
      <c r="AC824" s="16" t="str">
        <f>IF(Y824="Incluir Cotización",#REF!,"")</f>
        <v/>
      </c>
      <c r="AD824" s="66" t="str">
        <f t="shared" si="411"/>
        <v/>
      </c>
      <c r="AE824" s="42" t="str">
        <f t="shared" si="412"/>
        <v/>
      </c>
      <c r="AF824" s="42" t="str">
        <f t="shared" si="413"/>
        <v/>
      </c>
      <c r="AG824" s="42" t="str">
        <f t="shared" si="414"/>
        <v/>
      </c>
      <c r="AH824" s="42" t="str">
        <f t="shared" si="415"/>
        <v/>
      </c>
      <c r="AI824" s="42" t="str">
        <f t="shared" si="416"/>
        <v/>
      </c>
      <c r="AJ824" s="65">
        <f t="shared" si="417"/>
        <v>0</v>
      </c>
      <c r="AK824" s="74"/>
      <c r="AL824" s="41">
        <f t="shared" si="398"/>
        <v>0</v>
      </c>
      <c r="AM824" s="39">
        <f t="shared" si="399"/>
        <v>0</v>
      </c>
      <c r="AN824" s="40">
        <f t="shared" si="400"/>
        <v>0</v>
      </c>
      <c r="AO824" s="134">
        <f t="shared" si="401"/>
        <v>0</v>
      </c>
      <c r="AP824" s="17"/>
      <c r="AQ824" s="129"/>
      <c r="AR824" s="130">
        <f t="shared" si="418"/>
        <v>0</v>
      </c>
      <c r="AS824" s="134">
        <f t="shared" si="419"/>
        <v>0</v>
      </c>
      <c r="AT824" s="131">
        <f>+IF($I$7="SI",'INPUTS Y LISTAS'!$B$31,0)</f>
        <v>0</v>
      </c>
      <c r="AU824" s="132"/>
      <c r="AV824" s="130">
        <f t="shared" si="420"/>
        <v>0</v>
      </c>
      <c r="AW824" s="134">
        <f t="shared" si="421"/>
        <v>0</v>
      </c>
      <c r="AX824" s="131">
        <f>+IF($I$7="SI",'INPUTS Y LISTAS'!$B$32,0)</f>
        <v>0</v>
      </c>
      <c r="AY824" s="132"/>
      <c r="AZ824" s="130">
        <f t="shared" si="422"/>
        <v>0</v>
      </c>
      <c r="BA824" s="134">
        <f t="shared" si="423"/>
        <v>0</v>
      </c>
      <c r="BB824" s="131">
        <f>+IF($I$7="SI",'INPUTS Y LISTAS'!$B$33,0)</f>
        <v>0</v>
      </c>
      <c r="BC824" s="132"/>
      <c r="BD824" s="130">
        <f t="shared" si="424"/>
        <v>0</v>
      </c>
      <c r="BE824" s="134">
        <f t="shared" si="425"/>
        <v>0</v>
      </c>
      <c r="BF824" s="136">
        <f t="shared" si="426"/>
        <v>0</v>
      </c>
    </row>
    <row r="825" spans="3:58" ht="15.75" outlineLevel="2" x14ac:dyDescent="0.2">
      <c r="C825" s="14">
        <f t="shared" si="427"/>
        <v>811</v>
      </c>
      <c r="D825" s="73"/>
      <c r="E825" s="69"/>
      <c r="F825" s="70"/>
      <c r="G825" s="71"/>
      <c r="H825" s="71"/>
      <c r="I825" s="71"/>
      <c r="J825" s="71"/>
      <c r="K825" s="72"/>
      <c r="L825" s="86"/>
      <c r="M825" s="15" t="str">
        <f>IF(G825="","",IF(L825="SI",G825*(1+'INPUTS Y LISTAS'!$B$15),'Modelo Estadistico'!G825))</f>
        <v/>
      </c>
      <c r="N825" s="15" t="str">
        <f>IF(H825="","",IF(L825="SI",H825*(1+'INPUTS Y LISTAS'!$B$15),'Modelo Estadistico'!H825))</f>
        <v/>
      </c>
      <c r="O825" s="15" t="str">
        <f>IF(I825="","",IF(L825="SI",I825*(1+'INPUTS Y LISTAS'!$B$15),'Modelo Estadistico'!I825))</f>
        <v/>
      </c>
      <c r="P825" s="15" t="str">
        <f>IF(J825="","",IF(L825="SI",J825*(1+'INPUTS Y LISTAS'!$B$15),'Modelo Estadistico'!J825))</f>
        <v/>
      </c>
      <c r="Q825" s="72"/>
      <c r="R825" s="29" t="str">
        <f t="shared" si="402"/>
        <v/>
      </c>
      <c r="S825" s="15" t="str">
        <f t="shared" si="403"/>
        <v/>
      </c>
      <c r="T825" s="15" t="str">
        <f t="shared" si="396"/>
        <v/>
      </c>
      <c r="U825" s="30" t="str">
        <f t="shared" si="397"/>
        <v/>
      </c>
      <c r="V825" s="28" t="str">
        <f t="shared" si="404"/>
        <v/>
      </c>
      <c r="W825" s="16" t="str">
        <f t="shared" si="405"/>
        <v/>
      </c>
      <c r="X825" s="16" t="str">
        <f t="shared" si="406"/>
        <v/>
      </c>
      <c r="Y825" s="16" t="str">
        <f t="shared" si="407"/>
        <v/>
      </c>
      <c r="Z825" s="28" t="str">
        <f t="shared" si="408"/>
        <v/>
      </c>
      <c r="AA825" s="16" t="str">
        <f t="shared" si="409"/>
        <v/>
      </c>
      <c r="AB825" s="16" t="str">
        <f t="shared" si="410"/>
        <v/>
      </c>
      <c r="AC825" s="16" t="str">
        <f>IF(Y825="Incluir Cotización",#REF!,"")</f>
        <v/>
      </c>
      <c r="AD825" s="66" t="str">
        <f t="shared" si="411"/>
        <v/>
      </c>
      <c r="AE825" s="42" t="str">
        <f t="shared" si="412"/>
        <v/>
      </c>
      <c r="AF825" s="42" t="str">
        <f t="shared" si="413"/>
        <v/>
      </c>
      <c r="AG825" s="42" t="str">
        <f t="shared" si="414"/>
        <v/>
      </c>
      <c r="AH825" s="42" t="str">
        <f t="shared" si="415"/>
        <v/>
      </c>
      <c r="AI825" s="42" t="str">
        <f t="shared" si="416"/>
        <v/>
      </c>
      <c r="AJ825" s="65">
        <f t="shared" si="417"/>
        <v>0</v>
      </c>
      <c r="AK825" s="74"/>
      <c r="AL825" s="41">
        <f t="shared" si="398"/>
        <v>0</v>
      </c>
      <c r="AM825" s="39">
        <f t="shared" si="399"/>
        <v>0</v>
      </c>
      <c r="AN825" s="40">
        <f t="shared" si="400"/>
        <v>0</v>
      </c>
      <c r="AO825" s="134">
        <f t="shared" si="401"/>
        <v>0</v>
      </c>
      <c r="AP825" s="17"/>
      <c r="AQ825" s="129"/>
      <c r="AR825" s="130">
        <f t="shared" si="418"/>
        <v>0</v>
      </c>
      <c r="AS825" s="134">
        <f t="shared" si="419"/>
        <v>0</v>
      </c>
      <c r="AT825" s="131">
        <f>+IF($I$7="SI",'INPUTS Y LISTAS'!$B$31,0)</f>
        <v>0</v>
      </c>
      <c r="AU825" s="132"/>
      <c r="AV825" s="130">
        <f t="shared" si="420"/>
        <v>0</v>
      </c>
      <c r="AW825" s="134">
        <f t="shared" si="421"/>
        <v>0</v>
      </c>
      <c r="AX825" s="131">
        <f>+IF($I$7="SI",'INPUTS Y LISTAS'!$B$32,0)</f>
        <v>0</v>
      </c>
      <c r="AY825" s="132"/>
      <c r="AZ825" s="130">
        <f t="shared" si="422"/>
        <v>0</v>
      </c>
      <c r="BA825" s="134">
        <f t="shared" si="423"/>
        <v>0</v>
      </c>
      <c r="BB825" s="131">
        <f>+IF($I$7="SI",'INPUTS Y LISTAS'!$B$33,0)</f>
        <v>0</v>
      </c>
      <c r="BC825" s="132"/>
      <c r="BD825" s="130">
        <f t="shared" si="424"/>
        <v>0</v>
      </c>
      <c r="BE825" s="134">
        <f t="shared" si="425"/>
        <v>0</v>
      </c>
      <c r="BF825" s="136">
        <f t="shared" si="426"/>
        <v>0</v>
      </c>
    </row>
    <row r="826" spans="3:58" ht="15.75" outlineLevel="2" x14ac:dyDescent="0.2">
      <c r="C826" s="14">
        <f t="shared" si="427"/>
        <v>812</v>
      </c>
      <c r="D826" s="73"/>
      <c r="E826" s="69"/>
      <c r="F826" s="70"/>
      <c r="G826" s="71"/>
      <c r="H826" s="71"/>
      <c r="I826" s="71"/>
      <c r="J826" s="71"/>
      <c r="K826" s="72"/>
      <c r="L826" s="86"/>
      <c r="M826" s="15" t="str">
        <f>IF(G826="","",IF(L826="SI",G826*(1+'INPUTS Y LISTAS'!$B$15),'Modelo Estadistico'!G826))</f>
        <v/>
      </c>
      <c r="N826" s="15" t="str">
        <f>IF(H826="","",IF(L826="SI",H826*(1+'INPUTS Y LISTAS'!$B$15),'Modelo Estadistico'!H826))</f>
        <v/>
      </c>
      <c r="O826" s="15" t="str">
        <f>IF(I826="","",IF(L826="SI",I826*(1+'INPUTS Y LISTAS'!$B$15),'Modelo Estadistico'!I826))</f>
        <v/>
      </c>
      <c r="P826" s="15" t="str">
        <f>IF(J826="","",IF(L826="SI",J826*(1+'INPUTS Y LISTAS'!$B$15),'Modelo Estadistico'!J826))</f>
        <v/>
      </c>
      <c r="Q826" s="72"/>
      <c r="R826" s="29" t="str">
        <f t="shared" si="402"/>
        <v/>
      </c>
      <c r="S826" s="15" t="str">
        <f t="shared" si="403"/>
        <v/>
      </c>
      <c r="T826" s="15" t="str">
        <f t="shared" si="396"/>
        <v/>
      </c>
      <c r="U826" s="30" t="str">
        <f t="shared" si="397"/>
        <v/>
      </c>
      <c r="V826" s="28" t="str">
        <f t="shared" si="404"/>
        <v/>
      </c>
      <c r="W826" s="16" t="str">
        <f t="shared" si="405"/>
        <v/>
      </c>
      <c r="X826" s="16" t="str">
        <f t="shared" si="406"/>
        <v/>
      </c>
      <c r="Y826" s="16" t="str">
        <f t="shared" si="407"/>
        <v/>
      </c>
      <c r="Z826" s="28" t="str">
        <f t="shared" si="408"/>
        <v/>
      </c>
      <c r="AA826" s="16" t="str">
        <f t="shared" si="409"/>
        <v/>
      </c>
      <c r="AB826" s="16" t="str">
        <f t="shared" si="410"/>
        <v/>
      </c>
      <c r="AC826" s="16" t="str">
        <f>IF(Y826="Incluir Cotización",#REF!,"")</f>
        <v/>
      </c>
      <c r="AD826" s="66" t="str">
        <f t="shared" si="411"/>
        <v/>
      </c>
      <c r="AE826" s="42" t="str">
        <f t="shared" si="412"/>
        <v/>
      </c>
      <c r="AF826" s="42" t="str">
        <f t="shared" si="413"/>
        <v/>
      </c>
      <c r="AG826" s="42" t="str">
        <f t="shared" si="414"/>
        <v/>
      </c>
      <c r="AH826" s="42" t="str">
        <f t="shared" si="415"/>
        <v/>
      </c>
      <c r="AI826" s="42" t="str">
        <f t="shared" si="416"/>
        <v/>
      </c>
      <c r="AJ826" s="65">
        <f t="shared" si="417"/>
        <v>0</v>
      </c>
      <c r="AK826" s="74"/>
      <c r="AL826" s="41">
        <f t="shared" si="398"/>
        <v>0</v>
      </c>
      <c r="AM826" s="39">
        <f t="shared" si="399"/>
        <v>0</v>
      </c>
      <c r="AN826" s="40">
        <f t="shared" si="400"/>
        <v>0</v>
      </c>
      <c r="AO826" s="134">
        <f t="shared" si="401"/>
        <v>0</v>
      </c>
      <c r="AP826" s="17"/>
      <c r="AQ826" s="129"/>
      <c r="AR826" s="130">
        <f t="shared" si="418"/>
        <v>0</v>
      </c>
      <c r="AS826" s="134">
        <f t="shared" si="419"/>
        <v>0</v>
      </c>
      <c r="AT826" s="131">
        <f>+IF($I$7="SI",'INPUTS Y LISTAS'!$B$31,0)</f>
        <v>0</v>
      </c>
      <c r="AU826" s="132"/>
      <c r="AV826" s="130">
        <f t="shared" si="420"/>
        <v>0</v>
      </c>
      <c r="AW826" s="134">
        <f t="shared" si="421"/>
        <v>0</v>
      </c>
      <c r="AX826" s="131">
        <f>+IF($I$7="SI",'INPUTS Y LISTAS'!$B$32,0)</f>
        <v>0</v>
      </c>
      <c r="AY826" s="132"/>
      <c r="AZ826" s="130">
        <f t="shared" si="422"/>
        <v>0</v>
      </c>
      <c r="BA826" s="134">
        <f t="shared" si="423"/>
        <v>0</v>
      </c>
      <c r="BB826" s="131">
        <f>+IF($I$7="SI",'INPUTS Y LISTAS'!$B$33,0)</f>
        <v>0</v>
      </c>
      <c r="BC826" s="132"/>
      <c r="BD826" s="130">
        <f t="shared" si="424"/>
        <v>0</v>
      </c>
      <c r="BE826" s="134">
        <f t="shared" si="425"/>
        <v>0</v>
      </c>
      <c r="BF826" s="136">
        <f t="shared" si="426"/>
        <v>0</v>
      </c>
    </row>
    <row r="827" spans="3:58" ht="15.75" outlineLevel="2" x14ac:dyDescent="0.2">
      <c r="C827" s="14">
        <f t="shared" si="427"/>
        <v>813</v>
      </c>
      <c r="D827" s="73"/>
      <c r="E827" s="69"/>
      <c r="F827" s="70"/>
      <c r="G827" s="71"/>
      <c r="H827" s="71"/>
      <c r="I827" s="71"/>
      <c r="J827" s="71"/>
      <c r="K827" s="72"/>
      <c r="L827" s="86"/>
      <c r="M827" s="15" t="str">
        <f>IF(G827="","",IF(L827="SI",G827*(1+'INPUTS Y LISTAS'!$B$15),'Modelo Estadistico'!G827))</f>
        <v/>
      </c>
      <c r="N827" s="15" t="str">
        <f>IF(H827="","",IF(L827="SI",H827*(1+'INPUTS Y LISTAS'!$B$15),'Modelo Estadistico'!H827))</f>
        <v/>
      </c>
      <c r="O827" s="15" t="str">
        <f>IF(I827="","",IF(L827="SI",I827*(1+'INPUTS Y LISTAS'!$B$15),'Modelo Estadistico'!I827))</f>
        <v/>
      </c>
      <c r="P827" s="15" t="str">
        <f>IF(J827="","",IF(L827="SI",J827*(1+'INPUTS Y LISTAS'!$B$15),'Modelo Estadistico'!J827))</f>
        <v/>
      </c>
      <c r="Q827" s="72"/>
      <c r="R827" s="29" t="str">
        <f t="shared" si="402"/>
        <v/>
      </c>
      <c r="S827" s="15" t="str">
        <f t="shared" si="403"/>
        <v/>
      </c>
      <c r="T827" s="15" t="str">
        <f t="shared" si="396"/>
        <v/>
      </c>
      <c r="U827" s="30" t="str">
        <f t="shared" si="397"/>
        <v/>
      </c>
      <c r="V827" s="28" t="str">
        <f t="shared" si="404"/>
        <v/>
      </c>
      <c r="W827" s="16" t="str">
        <f t="shared" si="405"/>
        <v/>
      </c>
      <c r="X827" s="16" t="str">
        <f t="shared" si="406"/>
        <v/>
      </c>
      <c r="Y827" s="16" t="str">
        <f t="shared" si="407"/>
        <v/>
      </c>
      <c r="Z827" s="28" t="str">
        <f t="shared" si="408"/>
        <v/>
      </c>
      <c r="AA827" s="16" t="str">
        <f t="shared" si="409"/>
        <v/>
      </c>
      <c r="AB827" s="16" t="str">
        <f t="shared" si="410"/>
        <v/>
      </c>
      <c r="AC827" s="16" t="str">
        <f>IF(Y827="Incluir Cotización",#REF!,"")</f>
        <v/>
      </c>
      <c r="AD827" s="66" t="str">
        <f t="shared" si="411"/>
        <v/>
      </c>
      <c r="AE827" s="42" t="str">
        <f t="shared" si="412"/>
        <v/>
      </c>
      <c r="AF827" s="42" t="str">
        <f t="shared" si="413"/>
        <v/>
      </c>
      <c r="AG827" s="42" t="str">
        <f t="shared" si="414"/>
        <v/>
      </c>
      <c r="AH827" s="42" t="str">
        <f t="shared" si="415"/>
        <v/>
      </c>
      <c r="AI827" s="42" t="str">
        <f t="shared" si="416"/>
        <v/>
      </c>
      <c r="AJ827" s="65">
        <f t="shared" si="417"/>
        <v>0</v>
      </c>
      <c r="AK827" s="74"/>
      <c r="AL827" s="41">
        <f t="shared" si="398"/>
        <v>0</v>
      </c>
      <c r="AM827" s="39">
        <f t="shared" si="399"/>
        <v>0</v>
      </c>
      <c r="AN827" s="40">
        <f t="shared" si="400"/>
        <v>0</v>
      </c>
      <c r="AO827" s="134">
        <f t="shared" si="401"/>
        <v>0</v>
      </c>
      <c r="AP827" s="17"/>
      <c r="AQ827" s="129"/>
      <c r="AR827" s="130">
        <f t="shared" si="418"/>
        <v>0</v>
      </c>
      <c r="AS827" s="134">
        <f t="shared" si="419"/>
        <v>0</v>
      </c>
      <c r="AT827" s="131">
        <f>+IF($I$7="SI",'INPUTS Y LISTAS'!$B$31,0)</f>
        <v>0</v>
      </c>
      <c r="AU827" s="132"/>
      <c r="AV827" s="130">
        <f t="shared" si="420"/>
        <v>0</v>
      </c>
      <c r="AW827" s="134">
        <f t="shared" si="421"/>
        <v>0</v>
      </c>
      <c r="AX827" s="131">
        <f>+IF($I$7="SI",'INPUTS Y LISTAS'!$B$32,0)</f>
        <v>0</v>
      </c>
      <c r="AY827" s="132"/>
      <c r="AZ827" s="130">
        <f t="shared" si="422"/>
        <v>0</v>
      </c>
      <c r="BA827" s="134">
        <f t="shared" si="423"/>
        <v>0</v>
      </c>
      <c r="BB827" s="131">
        <f>+IF($I$7="SI",'INPUTS Y LISTAS'!$B$33,0)</f>
        <v>0</v>
      </c>
      <c r="BC827" s="132"/>
      <c r="BD827" s="130">
        <f t="shared" si="424"/>
        <v>0</v>
      </c>
      <c r="BE827" s="134">
        <f t="shared" si="425"/>
        <v>0</v>
      </c>
      <c r="BF827" s="136">
        <f t="shared" si="426"/>
        <v>0</v>
      </c>
    </row>
    <row r="828" spans="3:58" ht="15.75" outlineLevel="2" x14ac:dyDescent="0.2">
      <c r="C828" s="14">
        <f t="shared" si="427"/>
        <v>814</v>
      </c>
      <c r="D828" s="73"/>
      <c r="E828" s="69"/>
      <c r="F828" s="70"/>
      <c r="G828" s="71"/>
      <c r="H828" s="71"/>
      <c r="I828" s="71"/>
      <c r="J828" s="71"/>
      <c r="K828" s="72"/>
      <c r="L828" s="86"/>
      <c r="M828" s="15" t="str">
        <f>IF(G828="","",IF(L828="SI",G828*(1+'INPUTS Y LISTAS'!$B$15),'Modelo Estadistico'!G828))</f>
        <v/>
      </c>
      <c r="N828" s="15" t="str">
        <f>IF(H828="","",IF(L828="SI",H828*(1+'INPUTS Y LISTAS'!$B$15),'Modelo Estadistico'!H828))</f>
        <v/>
      </c>
      <c r="O828" s="15" t="str">
        <f>IF(I828="","",IF(L828="SI",I828*(1+'INPUTS Y LISTAS'!$B$15),'Modelo Estadistico'!I828))</f>
        <v/>
      </c>
      <c r="P828" s="15" t="str">
        <f>IF(J828="","",IF(L828="SI",J828*(1+'INPUTS Y LISTAS'!$B$15),'Modelo Estadistico'!J828))</f>
        <v/>
      </c>
      <c r="Q828" s="72"/>
      <c r="R828" s="29" t="str">
        <f t="shared" si="402"/>
        <v/>
      </c>
      <c r="S828" s="15" t="str">
        <f t="shared" si="403"/>
        <v/>
      </c>
      <c r="T828" s="15" t="str">
        <f t="shared" si="396"/>
        <v/>
      </c>
      <c r="U828" s="30" t="str">
        <f t="shared" si="397"/>
        <v/>
      </c>
      <c r="V828" s="28" t="str">
        <f t="shared" si="404"/>
        <v/>
      </c>
      <c r="W828" s="16" t="str">
        <f t="shared" si="405"/>
        <v/>
      </c>
      <c r="X828" s="16" t="str">
        <f t="shared" si="406"/>
        <v/>
      </c>
      <c r="Y828" s="16" t="str">
        <f t="shared" si="407"/>
        <v/>
      </c>
      <c r="Z828" s="28" t="str">
        <f t="shared" si="408"/>
        <v/>
      </c>
      <c r="AA828" s="16" t="str">
        <f t="shared" si="409"/>
        <v/>
      </c>
      <c r="AB828" s="16" t="str">
        <f t="shared" si="410"/>
        <v/>
      </c>
      <c r="AC828" s="16" t="str">
        <f>IF(Y828="Incluir Cotización",#REF!,"")</f>
        <v/>
      </c>
      <c r="AD828" s="66" t="str">
        <f t="shared" si="411"/>
        <v/>
      </c>
      <c r="AE828" s="42" t="str">
        <f t="shared" si="412"/>
        <v/>
      </c>
      <c r="AF828" s="42" t="str">
        <f t="shared" si="413"/>
        <v/>
      </c>
      <c r="AG828" s="42" t="str">
        <f t="shared" si="414"/>
        <v/>
      </c>
      <c r="AH828" s="42" t="str">
        <f t="shared" si="415"/>
        <v/>
      </c>
      <c r="AI828" s="42" t="str">
        <f t="shared" si="416"/>
        <v/>
      </c>
      <c r="AJ828" s="65">
        <f t="shared" si="417"/>
        <v>0</v>
      </c>
      <c r="AK828" s="74"/>
      <c r="AL828" s="41">
        <f t="shared" si="398"/>
        <v>0</v>
      </c>
      <c r="AM828" s="39">
        <f t="shared" si="399"/>
        <v>0</v>
      </c>
      <c r="AN828" s="40">
        <f t="shared" si="400"/>
        <v>0</v>
      </c>
      <c r="AO828" s="134">
        <f t="shared" si="401"/>
        <v>0</v>
      </c>
      <c r="AP828" s="17"/>
      <c r="AQ828" s="129"/>
      <c r="AR828" s="130">
        <f t="shared" si="418"/>
        <v>0</v>
      </c>
      <c r="AS828" s="134">
        <f t="shared" si="419"/>
        <v>0</v>
      </c>
      <c r="AT828" s="131">
        <f>+IF($I$7="SI",'INPUTS Y LISTAS'!$B$31,0)</f>
        <v>0</v>
      </c>
      <c r="AU828" s="132"/>
      <c r="AV828" s="130">
        <f t="shared" si="420"/>
        <v>0</v>
      </c>
      <c r="AW828" s="134">
        <f t="shared" si="421"/>
        <v>0</v>
      </c>
      <c r="AX828" s="131">
        <f>+IF($I$7="SI",'INPUTS Y LISTAS'!$B$32,0)</f>
        <v>0</v>
      </c>
      <c r="AY828" s="132"/>
      <c r="AZ828" s="130">
        <f t="shared" si="422"/>
        <v>0</v>
      </c>
      <c r="BA828" s="134">
        <f t="shared" si="423"/>
        <v>0</v>
      </c>
      <c r="BB828" s="131">
        <f>+IF($I$7="SI",'INPUTS Y LISTAS'!$B$33,0)</f>
        <v>0</v>
      </c>
      <c r="BC828" s="132"/>
      <c r="BD828" s="130">
        <f t="shared" si="424"/>
        <v>0</v>
      </c>
      <c r="BE828" s="134">
        <f t="shared" si="425"/>
        <v>0</v>
      </c>
      <c r="BF828" s="136">
        <f t="shared" si="426"/>
        <v>0</v>
      </c>
    </row>
    <row r="829" spans="3:58" ht="15.75" outlineLevel="2" x14ac:dyDescent="0.2">
      <c r="C829" s="14">
        <f t="shared" si="427"/>
        <v>815</v>
      </c>
      <c r="D829" s="73"/>
      <c r="E829" s="69"/>
      <c r="F829" s="70"/>
      <c r="G829" s="71"/>
      <c r="H829" s="71"/>
      <c r="I829" s="71"/>
      <c r="J829" s="71"/>
      <c r="K829" s="72"/>
      <c r="L829" s="86"/>
      <c r="M829" s="15" t="str">
        <f>IF(G829="","",IF(L829="SI",G829*(1+'INPUTS Y LISTAS'!$B$15),'Modelo Estadistico'!G829))</f>
        <v/>
      </c>
      <c r="N829" s="15" t="str">
        <f>IF(H829="","",IF(L829="SI",H829*(1+'INPUTS Y LISTAS'!$B$15),'Modelo Estadistico'!H829))</f>
        <v/>
      </c>
      <c r="O829" s="15" t="str">
        <f>IF(I829="","",IF(L829="SI",I829*(1+'INPUTS Y LISTAS'!$B$15),'Modelo Estadistico'!I829))</f>
        <v/>
      </c>
      <c r="P829" s="15" t="str">
        <f>IF(J829="","",IF(L829="SI",J829*(1+'INPUTS Y LISTAS'!$B$15),'Modelo Estadistico'!J829))</f>
        <v/>
      </c>
      <c r="Q829" s="72"/>
      <c r="R829" s="29" t="str">
        <f t="shared" si="402"/>
        <v/>
      </c>
      <c r="S829" s="15" t="str">
        <f t="shared" si="403"/>
        <v/>
      </c>
      <c r="T829" s="15" t="str">
        <f t="shared" si="396"/>
        <v/>
      </c>
      <c r="U829" s="30" t="str">
        <f t="shared" si="397"/>
        <v/>
      </c>
      <c r="V829" s="28" t="str">
        <f t="shared" si="404"/>
        <v/>
      </c>
      <c r="W829" s="16" t="str">
        <f t="shared" si="405"/>
        <v/>
      </c>
      <c r="X829" s="16" t="str">
        <f t="shared" si="406"/>
        <v/>
      </c>
      <c r="Y829" s="16" t="str">
        <f t="shared" si="407"/>
        <v/>
      </c>
      <c r="Z829" s="28" t="str">
        <f t="shared" si="408"/>
        <v/>
      </c>
      <c r="AA829" s="16" t="str">
        <f t="shared" si="409"/>
        <v/>
      </c>
      <c r="AB829" s="16" t="str">
        <f t="shared" si="410"/>
        <v/>
      </c>
      <c r="AC829" s="16" t="str">
        <f>IF(Y829="Incluir Cotización",#REF!,"")</f>
        <v/>
      </c>
      <c r="AD829" s="66" t="str">
        <f t="shared" si="411"/>
        <v/>
      </c>
      <c r="AE829" s="42" t="str">
        <f t="shared" si="412"/>
        <v/>
      </c>
      <c r="AF829" s="42" t="str">
        <f t="shared" si="413"/>
        <v/>
      </c>
      <c r="AG829" s="42" t="str">
        <f t="shared" si="414"/>
        <v/>
      </c>
      <c r="AH829" s="42" t="str">
        <f t="shared" si="415"/>
        <v/>
      </c>
      <c r="AI829" s="42" t="str">
        <f t="shared" si="416"/>
        <v/>
      </c>
      <c r="AJ829" s="65">
        <f t="shared" si="417"/>
        <v>0</v>
      </c>
      <c r="AK829" s="74"/>
      <c r="AL829" s="41">
        <f t="shared" si="398"/>
        <v>0</v>
      </c>
      <c r="AM829" s="39">
        <f t="shared" si="399"/>
        <v>0</v>
      </c>
      <c r="AN829" s="40">
        <f t="shared" si="400"/>
        <v>0</v>
      </c>
      <c r="AO829" s="134">
        <f t="shared" si="401"/>
        <v>0</v>
      </c>
      <c r="AP829" s="17"/>
      <c r="AQ829" s="129"/>
      <c r="AR829" s="130">
        <f t="shared" si="418"/>
        <v>0</v>
      </c>
      <c r="AS829" s="134">
        <f t="shared" si="419"/>
        <v>0</v>
      </c>
      <c r="AT829" s="131">
        <f>+IF($I$7="SI",'INPUTS Y LISTAS'!$B$31,0)</f>
        <v>0</v>
      </c>
      <c r="AU829" s="132"/>
      <c r="AV829" s="130">
        <f t="shared" si="420"/>
        <v>0</v>
      </c>
      <c r="AW829" s="134">
        <f t="shared" si="421"/>
        <v>0</v>
      </c>
      <c r="AX829" s="131">
        <f>+IF($I$7="SI",'INPUTS Y LISTAS'!$B$32,0)</f>
        <v>0</v>
      </c>
      <c r="AY829" s="132"/>
      <c r="AZ829" s="130">
        <f t="shared" si="422"/>
        <v>0</v>
      </c>
      <c r="BA829" s="134">
        <f t="shared" si="423"/>
        <v>0</v>
      </c>
      <c r="BB829" s="131">
        <f>+IF($I$7="SI",'INPUTS Y LISTAS'!$B$33,0)</f>
        <v>0</v>
      </c>
      <c r="BC829" s="132"/>
      <c r="BD829" s="130">
        <f t="shared" si="424"/>
        <v>0</v>
      </c>
      <c r="BE829" s="134">
        <f t="shared" si="425"/>
        <v>0</v>
      </c>
      <c r="BF829" s="136">
        <f t="shared" si="426"/>
        <v>0</v>
      </c>
    </row>
    <row r="830" spans="3:58" ht="15.75" outlineLevel="2" x14ac:dyDescent="0.2">
      <c r="C830" s="14">
        <f t="shared" si="427"/>
        <v>816</v>
      </c>
      <c r="D830" s="73"/>
      <c r="E830" s="69"/>
      <c r="F830" s="70"/>
      <c r="G830" s="71"/>
      <c r="H830" s="71"/>
      <c r="I830" s="71"/>
      <c r="J830" s="71"/>
      <c r="K830" s="72"/>
      <c r="L830" s="86"/>
      <c r="M830" s="15" t="str">
        <f>IF(G830="","",IF(L830="SI",G830*(1+'INPUTS Y LISTAS'!$B$15),'Modelo Estadistico'!G830))</f>
        <v/>
      </c>
      <c r="N830" s="15" t="str">
        <f>IF(H830="","",IF(L830="SI",H830*(1+'INPUTS Y LISTAS'!$B$15),'Modelo Estadistico'!H830))</f>
        <v/>
      </c>
      <c r="O830" s="15" t="str">
        <f>IF(I830="","",IF(L830="SI",I830*(1+'INPUTS Y LISTAS'!$B$15),'Modelo Estadistico'!I830))</f>
        <v/>
      </c>
      <c r="P830" s="15" t="str">
        <f>IF(J830="","",IF(L830="SI",J830*(1+'INPUTS Y LISTAS'!$B$15),'Modelo Estadistico'!J830))</f>
        <v/>
      </c>
      <c r="Q830" s="72"/>
      <c r="R830" s="29" t="str">
        <f t="shared" si="402"/>
        <v/>
      </c>
      <c r="S830" s="15" t="str">
        <f t="shared" si="403"/>
        <v/>
      </c>
      <c r="T830" s="15" t="str">
        <f t="shared" si="396"/>
        <v/>
      </c>
      <c r="U830" s="30" t="str">
        <f t="shared" si="397"/>
        <v/>
      </c>
      <c r="V830" s="28" t="str">
        <f t="shared" si="404"/>
        <v/>
      </c>
      <c r="W830" s="16" t="str">
        <f t="shared" si="405"/>
        <v/>
      </c>
      <c r="X830" s="16" t="str">
        <f t="shared" si="406"/>
        <v/>
      </c>
      <c r="Y830" s="16" t="str">
        <f t="shared" si="407"/>
        <v/>
      </c>
      <c r="Z830" s="28" t="str">
        <f t="shared" si="408"/>
        <v/>
      </c>
      <c r="AA830" s="16" t="str">
        <f t="shared" si="409"/>
        <v/>
      </c>
      <c r="AB830" s="16" t="str">
        <f t="shared" si="410"/>
        <v/>
      </c>
      <c r="AC830" s="16" t="str">
        <f>IF(Y830="Incluir Cotización",#REF!,"")</f>
        <v/>
      </c>
      <c r="AD830" s="66" t="str">
        <f t="shared" si="411"/>
        <v/>
      </c>
      <c r="AE830" s="42" t="str">
        <f t="shared" si="412"/>
        <v/>
      </c>
      <c r="AF830" s="42" t="str">
        <f t="shared" si="413"/>
        <v/>
      </c>
      <c r="AG830" s="42" t="str">
        <f t="shared" si="414"/>
        <v/>
      </c>
      <c r="AH830" s="42" t="str">
        <f t="shared" si="415"/>
        <v/>
      </c>
      <c r="AI830" s="42" t="str">
        <f t="shared" si="416"/>
        <v/>
      </c>
      <c r="AJ830" s="65">
        <f t="shared" si="417"/>
        <v>0</v>
      </c>
      <c r="AK830" s="74"/>
      <c r="AL830" s="41">
        <f t="shared" si="398"/>
        <v>0</v>
      </c>
      <c r="AM830" s="39">
        <f t="shared" si="399"/>
        <v>0</v>
      </c>
      <c r="AN830" s="40">
        <f t="shared" si="400"/>
        <v>0</v>
      </c>
      <c r="AO830" s="134">
        <f t="shared" si="401"/>
        <v>0</v>
      </c>
      <c r="AP830" s="17"/>
      <c r="AQ830" s="129"/>
      <c r="AR830" s="130">
        <f t="shared" si="418"/>
        <v>0</v>
      </c>
      <c r="AS830" s="134">
        <f t="shared" si="419"/>
        <v>0</v>
      </c>
      <c r="AT830" s="131">
        <f>+IF($I$7="SI",'INPUTS Y LISTAS'!$B$31,0)</f>
        <v>0</v>
      </c>
      <c r="AU830" s="132"/>
      <c r="AV830" s="130">
        <f t="shared" si="420"/>
        <v>0</v>
      </c>
      <c r="AW830" s="134">
        <f t="shared" si="421"/>
        <v>0</v>
      </c>
      <c r="AX830" s="131">
        <f>+IF($I$7="SI",'INPUTS Y LISTAS'!$B$32,0)</f>
        <v>0</v>
      </c>
      <c r="AY830" s="132"/>
      <c r="AZ830" s="130">
        <f t="shared" si="422"/>
        <v>0</v>
      </c>
      <c r="BA830" s="134">
        <f t="shared" si="423"/>
        <v>0</v>
      </c>
      <c r="BB830" s="131">
        <f>+IF($I$7="SI",'INPUTS Y LISTAS'!$B$33,0)</f>
        <v>0</v>
      </c>
      <c r="BC830" s="132"/>
      <c r="BD830" s="130">
        <f t="shared" si="424"/>
        <v>0</v>
      </c>
      <c r="BE830" s="134">
        <f t="shared" si="425"/>
        <v>0</v>
      </c>
      <c r="BF830" s="136">
        <f t="shared" si="426"/>
        <v>0</v>
      </c>
    </row>
    <row r="831" spans="3:58" ht="15.75" outlineLevel="2" x14ac:dyDescent="0.2">
      <c r="C831" s="14">
        <f t="shared" si="427"/>
        <v>817</v>
      </c>
      <c r="D831" s="73"/>
      <c r="E831" s="69"/>
      <c r="F831" s="70"/>
      <c r="G831" s="71"/>
      <c r="H831" s="71"/>
      <c r="I831" s="71"/>
      <c r="J831" s="71"/>
      <c r="K831" s="72"/>
      <c r="L831" s="86"/>
      <c r="M831" s="15" t="str">
        <f>IF(G831="","",IF(L831="SI",G831*(1+'INPUTS Y LISTAS'!$B$15),'Modelo Estadistico'!G831))</f>
        <v/>
      </c>
      <c r="N831" s="15" t="str">
        <f>IF(H831="","",IF(L831="SI",H831*(1+'INPUTS Y LISTAS'!$B$15),'Modelo Estadistico'!H831))</f>
        <v/>
      </c>
      <c r="O831" s="15" t="str">
        <f>IF(I831="","",IF(L831="SI",I831*(1+'INPUTS Y LISTAS'!$B$15),'Modelo Estadistico'!I831))</f>
        <v/>
      </c>
      <c r="P831" s="15" t="str">
        <f>IF(J831="","",IF(L831="SI",J831*(1+'INPUTS Y LISTAS'!$B$15),'Modelo Estadistico'!J831))</f>
        <v/>
      </c>
      <c r="Q831" s="72"/>
      <c r="R831" s="29" t="str">
        <f t="shared" si="402"/>
        <v/>
      </c>
      <c r="S831" s="15" t="str">
        <f t="shared" si="403"/>
        <v/>
      </c>
      <c r="T831" s="15" t="str">
        <f t="shared" si="396"/>
        <v/>
      </c>
      <c r="U831" s="30" t="str">
        <f t="shared" si="397"/>
        <v/>
      </c>
      <c r="V831" s="28" t="str">
        <f t="shared" si="404"/>
        <v/>
      </c>
      <c r="W831" s="16" t="str">
        <f t="shared" si="405"/>
        <v/>
      </c>
      <c r="X831" s="16" t="str">
        <f t="shared" si="406"/>
        <v/>
      </c>
      <c r="Y831" s="16" t="str">
        <f t="shared" si="407"/>
        <v/>
      </c>
      <c r="Z831" s="28" t="str">
        <f t="shared" si="408"/>
        <v/>
      </c>
      <c r="AA831" s="16" t="str">
        <f t="shared" si="409"/>
        <v/>
      </c>
      <c r="AB831" s="16" t="str">
        <f t="shared" si="410"/>
        <v/>
      </c>
      <c r="AC831" s="16" t="str">
        <f>IF(Y831="Incluir Cotización",#REF!,"")</f>
        <v/>
      </c>
      <c r="AD831" s="66" t="str">
        <f t="shared" si="411"/>
        <v/>
      </c>
      <c r="AE831" s="42" t="str">
        <f t="shared" si="412"/>
        <v/>
      </c>
      <c r="AF831" s="42" t="str">
        <f t="shared" si="413"/>
        <v/>
      </c>
      <c r="AG831" s="42" t="str">
        <f t="shared" si="414"/>
        <v/>
      </c>
      <c r="AH831" s="42" t="str">
        <f t="shared" si="415"/>
        <v/>
      </c>
      <c r="AI831" s="42" t="str">
        <f t="shared" si="416"/>
        <v/>
      </c>
      <c r="AJ831" s="65">
        <f t="shared" si="417"/>
        <v>0</v>
      </c>
      <c r="AK831" s="74"/>
      <c r="AL831" s="41">
        <f t="shared" si="398"/>
        <v>0</v>
      </c>
      <c r="AM831" s="39">
        <f t="shared" si="399"/>
        <v>0</v>
      </c>
      <c r="AN831" s="40">
        <f t="shared" si="400"/>
        <v>0</v>
      </c>
      <c r="AO831" s="134">
        <f t="shared" si="401"/>
        <v>0</v>
      </c>
      <c r="AP831" s="17"/>
      <c r="AQ831" s="129"/>
      <c r="AR831" s="130">
        <f t="shared" si="418"/>
        <v>0</v>
      </c>
      <c r="AS831" s="134">
        <f t="shared" si="419"/>
        <v>0</v>
      </c>
      <c r="AT831" s="131">
        <f>+IF($I$7="SI",'INPUTS Y LISTAS'!$B$31,0)</f>
        <v>0</v>
      </c>
      <c r="AU831" s="132"/>
      <c r="AV831" s="130">
        <f t="shared" si="420"/>
        <v>0</v>
      </c>
      <c r="AW831" s="134">
        <f t="shared" si="421"/>
        <v>0</v>
      </c>
      <c r="AX831" s="131">
        <f>+IF($I$7="SI",'INPUTS Y LISTAS'!$B$32,0)</f>
        <v>0</v>
      </c>
      <c r="AY831" s="132"/>
      <c r="AZ831" s="130">
        <f t="shared" si="422"/>
        <v>0</v>
      </c>
      <c r="BA831" s="134">
        <f t="shared" si="423"/>
        <v>0</v>
      </c>
      <c r="BB831" s="131">
        <f>+IF($I$7="SI",'INPUTS Y LISTAS'!$B$33,0)</f>
        <v>0</v>
      </c>
      <c r="BC831" s="132"/>
      <c r="BD831" s="130">
        <f t="shared" si="424"/>
        <v>0</v>
      </c>
      <c r="BE831" s="134">
        <f t="shared" si="425"/>
        <v>0</v>
      </c>
      <c r="BF831" s="136">
        <f t="shared" si="426"/>
        <v>0</v>
      </c>
    </row>
    <row r="832" spans="3:58" ht="15.75" outlineLevel="2" x14ac:dyDescent="0.2">
      <c r="C832" s="14">
        <f t="shared" si="427"/>
        <v>818</v>
      </c>
      <c r="D832" s="73"/>
      <c r="E832" s="69"/>
      <c r="F832" s="70"/>
      <c r="G832" s="71"/>
      <c r="H832" s="71"/>
      <c r="I832" s="71"/>
      <c r="J832" s="71"/>
      <c r="K832" s="72"/>
      <c r="L832" s="86"/>
      <c r="M832" s="15" t="str">
        <f>IF(G832="","",IF(L832="SI",G832*(1+'INPUTS Y LISTAS'!$B$15),'Modelo Estadistico'!G832))</f>
        <v/>
      </c>
      <c r="N832" s="15" t="str">
        <f>IF(H832="","",IF(L832="SI",H832*(1+'INPUTS Y LISTAS'!$B$15),'Modelo Estadistico'!H832))</f>
        <v/>
      </c>
      <c r="O832" s="15" t="str">
        <f>IF(I832="","",IF(L832="SI",I832*(1+'INPUTS Y LISTAS'!$B$15),'Modelo Estadistico'!I832))</f>
        <v/>
      </c>
      <c r="P832" s="15" t="str">
        <f>IF(J832="","",IF(L832="SI",J832*(1+'INPUTS Y LISTAS'!$B$15),'Modelo Estadistico'!J832))</f>
        <v/>
      </c>
      <c r="Q832" s="72"/>
      <c r="R832" s="29" t="str">
        <f t="shared" si="402"/>
        <v/>
      </c>
      <c r="S832" s="15" t="str">
        <f t="shared" si="403"/>
        <v/>
      </c>
      <c r="T832" s="15" t="str">
        <f t="shared" si="396"/>
        <v/>
      </c>
      <c r="U832" s="30" t="str">
        <f t="shared" si="397"/>
        <v/>
      </c>
      <c r="V832" s="28" t="str">
        <f t="shared" si="404"/>
        <v/>
      </c>
      <c r="W832" s="16" t="str">
        <f t="shared" si="405"/>
        <v/>
      </c>
      <c r="X832" s="16" t="str">
        <f t="shared" si="406"/>
        <v/>
      </c>
      <c r="Y832" s="16" t="str">
        <f t="shared" si="407"/>
        <v/>
      </c>
      <c r="Z832" s="28" t="str">
        <f t="shared" si="408"/>
        <v/>
      </c>
      <c r="AA832" s="16" t="str">
        <f t="shared" si="409"/>
        <v/>
      </c>
      <c r="AB832" s="16" t="str">
        <f t="shared" si="410"/>
        <v/>
      </c>
      <c r="AC832" s="16" t="str">
        <f>IF(Y832="Incluir Cotización",#REF!,"")</f>
        <v/>
      </c>
      <c r="AD832" s="66" t="str">
        <f t="shared" si="411"/>
        <v/>
      </c>
      <c r="AE832" s="42" t="str">
        <f t="shared" si="412"/>
        <v/>
      </c>
      <c r="AF832" s="42" t="str">
        <f t="shared" si="413"/>
        <v/>
      </c>
      <c r="AG832" s="42" t="str">
        <f t="shared" si="414"/>
        <v/>
      </c>
      <c r="AH832" s="42" t="str">
        <f t="shared" si="415"/>
        <v/>
      </c>
      <c r="AI832" s="42" t="str">
        <f t="shared" si="416"/>
        <v/>
      </c>
      <c r="AJ832" s="65">
        <f t="shared" si="417"/>
        <v>0</v>
      </c>
      <c r="AK832" s="74"/>
      <c r="AL832" s="41">
        <f t="shared" si="398"/>
        <v>0</v>
      </c>
      <c r="AM832" s="39">
        <f t="shared" si="399"/>
        <v>0</v>
      </c>
      <c r="AN832" s="40">
        <f t="shared" si="400"/>
        <v>0</v>
      </c>
      <c r="AO832" s="134">
        <f t="shared" si="401"/>
        <v>0</v>
      </c>
      <c r="AP832" s="17"/>
      <c r="AQ832" s="129"/>
      <c r="AR832" s="130">
        <f t="shared" si="418"/>
        <v>0</v>
      </c>
      <c r="AS832" s="134">
        <f t="shared" si="419"/>
        <v>0</v>
      </c>
      <c r="AT832" s="131">
        <f>+IF($I$7="SI",'INPUTS Y LISTAS'!$B$31,0)</f>
        <v>0</v>
      </c>
      <c r="AU832" s="132"/>
      <c r="AV832" s="130">
        <f t="shared" si="420"/>
        <v>0</v>
      </c>
      <c r="AW832" s="134">
        <f t="shared" si="421"/>
        <v>0</v>
      </c>
      <c r="AX832" s="131">
        <f>+IF($I$7="SI",'INPUTS Y LISTAS'!$B$32,0)</f>
        <v>0</v>
      </c>
      <c r="AY832" s="132"/>
      <c r="AZ832" s="130">
        <f t="shared" si="422"/>
        <v>0</v>
      </c>
      <c r="BA832" s="134">
        <f t="shared" si="423"/>
        <v>0</v>
      </c>
      <c r="BB832" s="131">
        <f>+IF($I$7="SI",'INPUTS Y LISTAS'!$B$33,0)</f>
        <v>0</v>
      </c>
      <c r="BC832" s="132"/>
      <c r="BD832" s="130">
        <f t="shared" si="424"/>
        <v>0</v>
      </c>
      <c r="BE832" s="134">
        <f t="shared" si="425"/>
        <v>0</v>
      </c>
      <c r="BF832" s="136">
        <f t="shared" si="426"/>
        <v>0</v>
      </c>
    </row>
    <row r="833" spans="3:58" ht="15.75" outlineLevel="2" x14ac:dyDescent="0.2">
      <c r="C833" s="14">
        <f t="shared" si="427"/>
        <v>819</v>
      </c>
      <c r="D833" s="73"/>
      <c r="E833" s="69"/>
      <c r="F833" s="70"/>
      <c r="G833" s="71"/>
      <c r="H833" s="71"/>
      <c r="I833" s="71"/>
      <c r="J833" s="71"/>
      <c r="K833" s="72"/>
      <c r="L833" s="86"/>
      <c r="M833" s="15" t="str">
        <f>IF(G833="","",IF(L833="SI",G833*(1+'INPUTS Y LISTAS'!$B$15),'Modelo Estadistico'!G833))</f>
        <v/>
      </c>
      <c r="N833" s="15" t="str">
        <f>IF(H833="","",IF(L833="SI",H833*(1+'INPUTS Y LISTAS'!$B$15),'Modelo Estadistico'!H833))</f>
        <v/>
      </c>
      <c r="O833" s="15" t="str">
        <f>IF(I833="","",IF(L833="SI",I833*(1+'INPUTS Y LISTAS'!$B$15),'Modelo Estadistico'!I833))</f>
        <v/>
      </c>
      <c r="P833" s="15" t="str">
        <f>IF(J833="","",IF(L833="SI",J833*(1+'INPUTS Y LISTAS'!$B$15),'Modelo Estadistico'!J833))</f>
        <v/>
      </c>
      <c r="Q833" s="72"/>
      <c r="R833" s="29" t="str">
        <f t="shared" si="402"/>
        <v/>
      </c>
      <c r="S833" s="15" t="str">
        <f t="shared" si="403"/>
        <v/>
      </c>
      <c r="T833" s="15" t="str">
        <f t="shared" si="396"/>
        <v/>
      </c>
      <c r="U833" s="30" t="str">
        <f t="shared" si="397"/>
        <v/>
      </c>
      <c r="V833" s="28" t="str">
        <f t="shared" si="404"/>
        <v/>
      </c>
      <c r="W833" s="16" t="str">
        <f t="shared" si="405"/>
        <v/>
      </c>
      <c r="X833" s="16" t="str">
        <f t="shared" si="406"/>
        <v/>
      </c>
      <c r="Y833" s="16" t="str">
        <f t="shared" si="407"/>
        <v/>
      </c>
      <c r="Z833" s="28" t="str">
        <f t="shared" si="408"/>
        <v/>
      </c>
      <c r="AA833" s="16" t="str">
        <f t="shared" si="409"/>
        <v/>
      </c>
      <c r="AB833" s="16" t="str">
        <f t="shared" si="410"/>
        <v/>
      </c>
      <c r="AC833" s="16" t="str">
        <f>IF(Y833="Incluir Cotización",#REF!,"")</f>
        <v/>
      </c>
      <c r="AD833" s="66" t="str">
        <f t="shared" si="411"/>
        <v/>
      </c>
      <c r="AE833" s="42" t="str">
        <f t="shared" si="412"/>
        <v/>
      </c>
      <c r="AF833" s="42" t="str">
        <f t="shared" si="413"/>
        <v/>
      </c>
      <c r="AG833" s="42" t="str">
        <f t="shared" si="414"/>
        <v/>
      </c>
      <c r="AH833" s="42" t="str">
        <f t="shared" si="415"/>
        <v/>
      </c>
      <c r="AI833" s="42" t="str">
        <f t="shared" si="416"/>
        <v/>
      </c>
      <c r="AJ833" s="65">
        <f t="shared" si="417"/>
        <v>0</v>
      </c>
      <c r="AK833" s="74"/>
      <c r="AL833" s="41">
        <f t="shared" si="398"/>
        <v>0</v>
      </c>
      <c r="AM833" s="39">
        <f t="shared" si="399"/>
        <v>0</v>
      </c>
      <c r="AN833" s="40">
        <f t="shared" si="400"/>
        <v>0</v>
      </c>
      <c r="AO833" s="134">
        <f t="shared" si="401"/>
        <v>0</v>
      </c>
      <c r="AP833" s="17"/>
      <c r="AQ833" s="129"/>
      <c r="AR833" s="130">
        <f t="shared" si="418"/>
        <v>0</v>
      </c>
      <c r="AS833" s="134">
        <f t="shared" si="419"/>
        <v>0</v>
      </c>
      <c r="AT833" s="131">
        <f>+IF($I$7="SI",'INPUTS Y LISTAS'!$B$31,0)</f>
        <v>0</v>
      </c>
      <c r="AU833" s="132"/>
      <c r="AV833" s="130">
        <f t="shared" si="420"/>
        <v>0</v>
      </c>
      <c r="AW833" s="134">
        <f t="shared" si="421"/>
        <v>0</v>
      </c>
      <c r="AX833" s="131">
        <f>+IF($I$7="SI",'INPUTS Y LISTAS'!$B$32,0)</f>
        <v>0</v>
      </c>
      <c r="AY833" s="132"/>
      <c r="AZ833" s="130">
        <f t="shared" si="422"/>
        <v>0</v>
      </c>
      <c r="BA833" s="134">
        <f t="shared" si="423"/>
        <v>0</v>
      </c>
      <c r="BB833" s="131">
        <f>+IF($I$7="SI",'INPUTS Y LISTAS'!$B$33,0)</f>
        <v>0</v>
      </c>
      <c r="BC833" s="132"/>
      <c r="BD833" s="130">
        <f t="shared" si="424"/>
        <v>0</v>
      </c>
      <c r="BE833" s="134">
        <f t="shared" si="425"/>
        <v>0</v>
      </c>
      <c r="BF833" s="136">
        <f t="shared" si="426"/>
        <v>0</v>
      </c>
    </row>
    <row r="834" spans="3:58" ht="15.75" outlineLevel="2" x14ac:dyDescent="0.2">
      <c r="C834" s="14">
        <f t="shared" si="427"/>
        <v>820</v>
      </c>
      <c r="D834" s="73"/>
      <c r="E834" s="69"/>
      <c r="F834" s="70"/>
      <c r="G834" s="71"/>
      <c r="H834" s="71"/>
      <c r="I834" s="71"/>
      <c r="J834" s="71"/>
      <c r="K834" s="72"/>
      <c r="L834" s="86"/>
      <c r="M834" s="15" t="str">
        <f>IF(G834="","",IF(L834="SI",G834*(1+'INPUTS Y LISTAS'!$B$15),'Modelo Estadistico'!G834))</f>
        <v/>
      </c>
      <c r="N834" s="15" t="str">
        <f>IF(H834="","",IF(L834="SI",H834*(1+'INPUTS Y LISTAS'!$B$15),'Modelo Estadistico'!H834))</f>
        <v/>
      </c>
      <c r="O834" s="15" t="str">
        <f>IF(I834="","",IF(L834="SI",I834*(1+'INPUTS Y LISTAS'!$B$15),'Modelo Estadistico'!I834))</f>
        <v/>
      </c>
      <c r="P834" s="15" t="str">
        <f>IF(J834="","",IF(L834="SI",J834*(1+'INPUTS Y LISTAS'!$B$15),'Modelo Estadistico'!J834))</f>
        <v/>
      </c>
      <c r="Q834" s="72"/>
      <c r="R834" s="29" t="str">
        <f t="shared" si="402"/>
        <v/>
      </c>
      <c r="S834" s="15" t="str">
        <f t="shared" si="403"/>
        <v/>
      </c>
      <c r="T834" s="15" t="str">
        <f t="shared" si="396"/>
        <v/>
      </c>
      <c r="U834" s="30" t="str">
        <f t="shared" si="397"/>
        <v/>
      </c>
      <c r="V834" s="28" t="str">
        <f t="shared" si="404"/>
        <v/>
      </c>
      <c r="W834" s="16" t="str">
        <f t="shared" si="405"/>
        <v/>
      </c>
      <c r="X834" s="16" t="str">
        <f t="shared" si="406"/>
        <v/>
      </c>
      <c r="Y834" s="16" t="str">
        <f t="shared" si="407"/>
        <v/>
      </c>
      <c r="Z834" s="28" t="str">
        <f t="shared" si="408"/>
        <v/>
      </c>
      <c r="AA834" s="16" t="str">
        <f t="shared" si="409"/>
        <v/>
      </c>
      <c r="AB834" s="16" t="str">
        <f t="shared" si="410"/>
        <v/>
      </c>
      <c r="AC834" s="16" t="str">
        <f>IF(Y834="Incluir Cotización",#REF!,"")</f>
        <v/>
      </c>
      <c r="AD834" s="66" t="str">
        <f t="shared" si="411"/>
        <v/>
      </c>
      <c r="AE834" s="42" t="str">
        <f t="shared" si="412"/>
        <v/>
      </c>
      <c r="AF834" s="42" t="str">
        <f t="shared" si="413"/>
        <v/>
      </c>
      <c r="AG834" s="42" t="str">
        <f t="shared" si="414"/>
        <v/>
      </c>
      <c r="AH834" s="42" t="str">
        <f t="shared" si="415"/>
        <v/>
      </c>
      <c r="AI834" s="42" t="str">
        <f t="shared" si="416"/>
        <v/>
      </c>
      <c r="AJ834" s="65">
        <f t="shared" si="417"/>
        <v>0</v>
      </c>
      <c r="AK834" s="74"/>
      <c r="AL834" s="41">
        <f t="shared" si="398"/>
        <v>0</v>
      </c>
      <c r="AM834" s="39">
        <f t="shared" si="399"/>
        <v>0</v>
      </c>
      <c r="AN834" s="40">
        <f t="shared" si="400"/>
        <v>0</v>
      </c>
      <c r="AO834" s="134">
        <f t="shared" si="401"/>
        <v>0</v>
      </c>
      <c r="AP834" s="17"/>
      <c r="AQ834" s="129"/>
      <c r="AR834" s="130">
        <f t="shared" si="418"/>
        <v>0</v>
      </c>
      <c r="AS834" s="134">
        <f t="shared" si="419"/>
        <v>0</v>
      </c>
      <c r="AT834" s="131">
        <f>+IF($I$7="SI",'INPUTS Y LISTAS'!$B$31,0)</f>
        <v>0</v>
      </c>
      <c r="AU834" s="132"/>
      <c r="AV834" s="130">
        <f t="shared" si="420"/>
        <v>0</v>
      </c>
      <c r="AW834" s="134">
        <f t="shared" si="421"/>
        <v>0</v>
      </c>
      <c r="AX834" s="131">
        <f>+IF($I$7="SI",'INPUTS Y LISTAS'!$B$32,0)</f>
        <v>0</v>
      </c>
      <c r="AY834" s="132"/>
      <c r="AZ834" s="130">
        <f t="shared" si="422"/>
        <v>0</v>
      </c>
      <c r="BA834" s="134">
        <f t="shared" si="423"/>
        <v>0</v>
      </c>
      <c r="BB834" s="131">
        <f>+IF($I$7="SI",'INPUTS Y LISTAS'!$B$33,0)</f>
        <v>0</v>
      </c>
      <c r="BC834" s="132"/>
      <c r="BD834" s="130">
        <f t="shared" si="424"/>
        <v>0</v>
      </c>
      <c r="BE834" s="134">
        <f t="shared" si="425"/>
        <v>0</v>
      </c>
      <c r="BF834" s="136">
        <f t="shared" si="426"/>
        <v>0</v>
      </c>
    </row>
    <row r="835" spans="3:58" ht="15.75" outlineLevel="2" x14ac:dyDescent="0.2">
      <c r="C835" s="14">
        <f t="shared" si="427"/>
        <v>821</v>
      </c>
      <c r="D835" s="73"/>
      <c r="E835" s="69"/>
      <c r="F835" s="70"/>
      <c r="G835" s="71"/>
      <c r="H835" s="71"/>
      <c r="I835" s="71"/>
      <c r="J835" s="71"/>
      <c r="K835" s="72"/>
      <c r="L835" s="86"/>
      <c r="M835" s="15" t="str">
        <f>IF(G835="","",IF(L835="SI",G835*(1+'INPUTS Y LISTAS'!$B$15),'Modelo Estadistico'!G835))</f>
        <v/>
      </c>
      <c r="N835" s="15" t="str">
        <f>IF(H835="","",IF(L835="SI",H835*(1+'INPUTS Y LISTAS'!$B$15),'Modelo Estadistico'!H835))</f>
        <v/>
      </c>
      <c r="O835" s="15" t="str">
        <f>IF(I835="","",IF(L835="SI",I835*(1+'INPUTS Y LISTAS'!$B$15),'Modelo Estadistico'!I835))</f>
        <v/>
      </c>
      <c r="P835" s="15" t="str">
        <f>IF(J835="","",IF(L835="SI",J835*(1+'INPUTS Y LISTAS'!$B$15),'Modelo Estadistico'!J835))</f>
        <v/>
      </c>
      <c r="Q835" s="72"/>
      <c r="R835" s="29" t="str">
        <f t="shared" si="402"/>
        <v/>
      </c>
      <c r="S835" s="15" t="str">
        <f t="shared" si="403"/>
        <v/>
      </c>
      <c r="T835" s="15" t="str">
        <f t="shared" si="396"/>
        <v/>
      </c>
      <c r="U835" s="30" t="str">
        <f t="shared" si="397"/>
        <v/>
      </c>
      <c r="V835" s="28" t="str">
        <f t="shared" si="404"/>
        <v/>
      </c>
      <c r="W835" s="16" t="str">
        <f t="shared" si="405"/>
        <v/>
      </c>
      <c r="X835" s="16" t="str">
        <f t="shared" si="406"/>
        <v/>
      </c>
      <c r="Y835" s="16" t="str">
        <f t="shared" si="407"/>
        <v/>
      </c>
      <c r="Z835" s="28" t="str">
        <f t="shared" si="408"/>
        <v/>
      </c>
      <c r="AA835" s="16" t="str">
        <f t="shared" si="409"/>
        <v/>
      </c>
      <c r="AB835" s="16" t="str">
        <f t="shared" si="410"/>
        <v/>
      </c>
      <c r="AC835" s="16" t="str">
        <f>IF(Y835="Incluir Cotización",#REF!,"")</f>
        <v/>
      </c>
      <c r="AD835" s="66" t="str">
        <f t="shared" si="411"/>
        <v/>
      </c>
      <c r="AE835" s="42" t="str">
        <f t="shared" si="412"/>
        <v/>
      </c>
      <c r="AF835" s="42" t="str">
        <f t="shared" si="413"/>
        <v/>
      </c>
      <c r="AG835" s="42" t="str">
        <f t="shared" si="414"/>
        <v/>
      </c>
      <c r="AH835" s="42" t="str">
        <f t="shared" si="415"/>
        <v/>
      </c>
      <c r="AI835" s="42" t="str">
        <f t="shared" si="416"/>
        <v/>
      </c>
      <c r="AJ835" s="65">
        <f t="shared" si="417"/>
        <v>0</v>
      </c>
      <c r="AK835" s="74"/>
      <c r="AL835" s="41">
        <f t="shared" si="398"/>
        <v>0</v>
      </c>
      <c r="AM835" s="39">
        <f t="shared" si="399"/>
        <v>0</v>
      </c>
      <c r="AN835" s="40">
        <f t="shared" si="400"/>
        <v>0</v>
      </c>
      <c r="AO835" s="134">
        <f t="shared" si="401"/>
        <v>0</v>
      </c>
      <c r="AP835" s="17"/>
      <c r="AQ835" s="129"/>
      <c r="AR835" s="130">
        <f t="shared" si="418"/>
        <v>0</v>
      </c>
      <c r="AS835" s="134">
        <f t="shared" si="419"/>
        <v>0</v>
      </c>
      <c r="AT835" s="131">
        <f>+IF($I$7="SI",'INPUTS Y LISTAS'!$B$31,0)</f>
        <v>0</v>
      </c>
      <c r="AU835" s="132"/>
      <c r="AV835" s="130">
        <f t="shared" si="420"/>
        <v>0</v>
      </c>
      <c r="AW835" s="134">
        <f t="shared" si="421"/>
        <v>0</v>
      </c>
      <c r="AX835" s="131">
        <f>+IF($I$7="SI",'INPUTS Y LISTAS'!$B$32,0)</f>
        <v>0</v>
      </c>
      <c r="AY835" s="132"/>
      <c r="AZ835" s="130">
        <f t="shared" si="422"/>
        <v>0</v>
      </c>
      <c r="BA835" s="134">
        <f t="shared" si="423"/>
        <v>0</v>
      </c>
      <c r="BB835" s="131">
        <f>+IF($I$7="SI",'INPUTS Y LISTAS'!$B$33,0)</f>
        <v>0</v>
      </c>
      <c r="BC835" s="132"/>
      <c r="BD835" s="130">
        <f t="shared" si="424"/>
        <v>0</v>
      </c>
      <c r="BE835" s="134">
        <f t="shared" si="425"/>
        <v>0</v>
      </c>
      <c r="BF835" s="136">
        <f t="shared" si="426"/>
        <v>0</v>
      </c>
    </row>
    <row r="836" spans="3:58" ht="15.75" outlineLevel="2" x14ac:dyDescent="0.2">
      <c r="C836" s="14">
        <f t="shared" si="427"/>
        <v>822</v>
      </c>
      <c r="D836" s="73"/>
      <c r="E836" s="69"/>
      <c r="F836" s="70"/>
      <c r="G836" s="71"/>
      <c r="H836" s="71"/>
      <c r="I836" s="71"/>
      <c r="J836" s="71"/>
      <c r="K836" s="72"/>
      <c r="L836" s="86"/>
      <c r="M836" s="15" t="str">
        <f>IF(G836="","",IF(L836="SI",G836*(1+'INPUTS Y LISTAS'!$B$15),'Modelo Estadistico'!G836))</f>
        <v/>
      </c>
      <c r="N836" s="15" t="str">
        <f>IF(H836="","",IF(L836="SI",H836*(1+'INPUTS Y LISTAS'!$B$15),'Modelo Estadistico'!H836))</f>
        <v/>
      </c>
      <c r="O836" s="15" t="str">
        <f>IF(I836="","",IF(L836="SI",I836*(1+'INPUTS Y LISTAS'!$B$15),'Modelo Estadistico'!I836))</f>
        <v/>
      </c>
      <c r="P836" s="15" t="str">
        <f>IF(J836="","",IF(L836="SI",J836*(1+'INPUTS Y LISTAS'!$B$15),'Modelo Estadistico'!J836))</f>
        <v/>
      </c>
      <c r="Q836" s="72"/>
      <c r="R836" s="29" t="str">
        <f t="shared" si="402"/>
        <v/>
      </c>
      <c r="S836" s="15" t="str">
        <f t="shared" si="403"/>
        <v/>
      </c>
      <c r="T836" s="15" t="str">
        <f t="shared" si="396"/>
        <v/>
      </c>
      <c r="U836" s="30" t="str">
        <f t="shared" si="397"/>
        <v/>
      </c>
      <c r="V836" s="28" t="str">
        <f t="shared" si="404"/>
        <v/>
      </c>
      <c r="W836" s="16" t="str">
        <f t="shared" si="405"/>
        <v/>
      </c>
      <c r="X836" s="16" t="str">
        <f t="shared" si="406"/>
        <v/>
      </c>
      <c r="Y836" s="16" t="str">
        <f t="shared" si="407"/>
        <v/>
      </c>
      <c r="Z836" s="28" t="str">
        <f t="shared" si="408"/>
        <v/>
      </c>
      <c r="AA836" s="16" t="str">
        <f t="shared" si="409"/>
        <v/>
      </c>
      <c r="AB836" s="16" t="str">
        <f t="shared" si="410"/>
        <v/>
      </c>
      <c r="AC836" s="16" t="str">
        <f>IF(Y836="Incluir Cotización",#REF!,"")</f>
        <v/>
      </c>
      <c r="AD836" s="66" t="str">
        <f t="shared" si="411"/>
        <v/>
      </c>
      <c r="AE836" s="42" t="str">
        <f t="shared" si="412"/>
        <v/>
      </c>
      <c r="AF836" s="42" t="str">
        <f t="shared" si="413"/>
        <v/>
      </c>
      <c r="AG836" s="42" t="str">
        <f t="shared" si="414"/>
        <v/>
      </c>
      <c r="AH836" s="42" t="str">
        <f t="shared" si="415"/>
        <v/>
      </c>
      <c r="AI836" s="42" t="str">
        <f t="shared" si="416"/>
        <v/>
      </c>
      <c r="AJ836" s="65">
        <f t="shared" si="417"/>
        <v>0</v>
      </c>
      <c r="AK836" s="74"/>
      <c r="AL836" s="41">
        <f t="shared" si="398"/>
        <v>0</v>
      </c>
      <c r="AM836" s="39">
        <f t="shared" si="399"/>
        <v>0</v>
      </c>
      <c r="AN836" s="40">
        <f t="shared" si="400"/>
        <v>0</v>
      </c>
      <c r="AO836" s="134">
        <f t="shared" si="401"/>
        <v>0</v>
      </c>
      <c r="AP836" s="17"/>
      <c r="AQ836" s="129"/>
      <c r="AR836" s="130">
        <f t="shared" si="418"/>
        <v>0</v>
      </c>
      <c r="AS836" s="134">
        <f t="shared" si="419"/>
        <v>0</v>
      </c>
      <c r="AT836" s="131">
        <f>+IF($I$7="SI",'INPUTS Y LISTAS'!$B$31,0)</f>
        <v>0</v>
      </c>
      <c r="AU836" s="132"/>
      <c r="AV836" s="130">
        <f t="shared" si="420"/>
        <v>0</v>
      </c>
      <c r="AW836" s="134">
        <f t="shared" si="421"/>
        <v>0</v>
      </c>
      <c r="AX836" s="131">
        <f>+IF($I$7="SI",'INPUTS Y LISTAS'!$B$32,0)</f>
        <v>0</v>
      </c>
      <c r="AY836" s="132"/>
      <c r="AZ836" s="130">
        <f t="shared" si="422"/>
        <v>0</v>
      </c>
      <c r="BA836" s="134">
        <f t="shared" si="423"/>
        <v>0</v>
      </c>
      <c r="BB836" s="131">
        <f>+IF($I$7="SI",'INPUTS Y LISTAS'!$B$33,0)</f>
        <v>0</v>
      </c>
      <c r="BC836" s="132"/>
      <c r="BD836" s="130">
        <f t="shared" si="424"/>
        <v>0</v>
      </c>
      <c r="BE836" s="134">
        <f t="shared" si="425"/>
        <v>0</v>
      </c>
      <c r="BF836" s="136">
        <f t="shared" si="426"/>
        <v>0</v>
      </c>
    </row>
    <row r="837" spans="3:58" ht="15.75" outlineLevel="2" x14ac:dyDescent="0.2">
      <c r="C837" s="14">
        <f t="shared" si="427"/>
        <v>823</v>
      </c>
      <c r="D837" s="73"/>
      <c r="E837" s="69"/>
      <c r="F837" s="70"/>
      <c r="G837" s="71"/>
      <c r="H837" s="71"/>
      <c r="I837" s="71"/>
      <c r="J837" s="71"/>
      <c r="K837" s="72"/>
      <c r="L837" s="86"/>
      <c r="M837" s="15" t="str">
        <f>IF(G837="","",IF(L837="SI",G837*(1+'INPUTS Y LISTAS'!$B$15),'Modelo Estadistico'!G837))</f>
        <v/>
      </c>
      <c r="N837" s="15" t="str">
        <f>IF(H837="","",IF(L837="SI",H837*(1+'INPUTS Y LISTAS'!$B$15),'Modelo Estadistico'!H837))</f>
        <v/>
      </c>
      <c r="O837" s="15" t="str">
        <f>IF(I837="","",IF(L837="SI",I837*(1+'INPUTS Y LISTAS'!$B$15),'Modelo Estadistico'!I837))</f>
        <v/>
      </c>
      <c r="P837" s="15" t="str">
        <f>IF(J837="","",IF(L837="SI",J837*(1+'INPUTS Y LISTAS'!$B$15),'Modelo Estadistico'!J837))</f>
        <v/>
      </c>
      <c r="Q837" s="72"/>
      <c r="R837" s="29" t="str">
        <f t="shared" si="402"/>
        <v/>
      </c>
      <c r="S837" s="15" t="str">
        <f t="shared" si="403"/>
        <v/>
      </c>
      <c r="T837" s="15" t="str">
        <f t="shared" si="396"/>
        <v/>
      </c>
      <c r="U837" s="30" t="str">
        <f t="shared" si="397"/>
        <v/>
      </c>
      <c r="V837" s="28" t="str">
        <f t="shared" si="404"/>
        <v/>
      </c>
      <c r="W837" s="16" t="str">
        <f t="shared" si="405"/>
        <v/>
      </c>
      <c r="X837" s="16" t="str">
        <f t="shared" si="406"/>
        <v/>
      </c>
      <c r="Y837" s="16" t="str">
        <f t="shared" si="407"/>
        <v/>
      </c>
      <c r="Z837" s="28" t="str">
        <f t="shared" si="408"/>
        <v/>
      </c>
      <c r="AA837" s="16" t="str">
        <f t="shared" si="409"/>
        <v/>
      </c>
      <c r="AB837" s="16" t="str">
        <f t="shared" si="410"/>
        <v/>
      </c>
      <c r="AC837" s="16" t="str">
        <f>IF(Y837="Incluir Cotización",#REF!,"")</f>
        <v/>
      </c>
      <c r="AD837" s="66" t="str">
        <f t="shared" si="411"/>
        <v/>
      </c>
      <c r="AE837" s="42" t="str">
        <f t="shared" si="412"/>
        <v/>
      </c>
      <c r="AF837" s="42" t="str">
        <f t="shared" si="413"/>
        <v/>
      </c>
      <c r="AG837" s="42" t="str">
        <f t="shared" si="414"/>
        <v/>
      </c>
      <c r="AH837" s="42" t="str">
        <f t="shared" si="415"/>
        <v/>
      </c>
      <c r="AI837" s="42" t="str">
        <f t="shared" si="416"/>
        <v/>
      </c>
      <c r="AJ837" s="65">
        <f t="shared" si="417"/>
        <v>0</v>
      </c>
      <c r="AK837" s="74"/>
      <c r="AL837" s="41">
        <f t="shared" si="398"/>
        <v>0</v>
      </c>
      <c r="AM837" s="39">
        <f t="shared" si="399"/>
        <v>0</v>
      </c>
      <c r="AN837" s="40">
        <f t="shared" si="400"/>
        <v>0</v>
      </c>
      <c r="AO837" s="134">
        <f t="shared" si="401"/>
        <v>0</v>
      </c>
      <c r="AP837" s="17"/>
      <c r="AQ837" s="129"/>
      <c r="AR837" s="130">
        <f t="shared" si="418"/>
        <v>0</v>
      </c>
      <c r="AS837" s="134">
        <f t="shared" si="419"/>
        <v>0</v>
      </c>
      <c r="AT837" s="131">
        <f>+IF($I$7="SI",'INPUTS Y LISTAS'!$B$31,0)</f>
        <v>0</v>
      </c>
      <c r="AU837" s="132"/>
      <c r="AV837" s="130">
        <f t="shared" si="420"/>
        <v>0</v>
      </c>
      <c r="AW837" s="134">
        <f t="shared" si="421"/>
        <v>0</v>
      </c>
      <c r="AX837" s="131">
        <f>+IF($I$7="SI",'INPUTS Y LISTAS'!$B$32,0)</f>
        <v>0</v>
      </c>
      <c r="AY837" s="132"/>
      <c r="AZ837" s="130">
        <f t="shared" si="422"/>
        <v>0</v>
      </c>
      <c r="BA837" s="134">
        <f t="shared" si="423"/>
        <v>0</v>
      </c>
      <c r="BB837" s="131">
        <f>+IF($I$7="SI",'INPUTS Y LISTAS'!$B$33,0)</f>
        <v>0</v>
      </c>
      <c r="BC837" s="132"/>
      <c r="BD837" s="130">
        <f t="shared" si="424"/>
        <v>0</v>
      </c>
      <c r="BE837" s="134">
        <f t="shared" si="425"/>
        <v>0</v>
      </c>
      <c r="BF837" s="136">
        <f t="shared" si="426"/>
        <v>0</v>
      </c>
    </row>
    <row r="838" spans="3:58" ht="15.75" outlineLevel="2" x14ac:dyDescent="0.2">
      <c r="C838" s="14">
        <f t="shared" si="427"/>
        <v>824</v>
      </c>
      <c r="D838" s="73"/>
      <c r="E838" s="69"/>
      <c r="F838" s="70"/>
      <c r="G838" s="71"/>
      <c r="H838" s="71"/>
      <c r="I838" s="71"/>
      <c r="J838" s="71"/>
      <c r="K838" s="72"/>
      <c r="L838" s="86"/>
      <c r="M838" s="15" t="str">
        <f>IF(G838="","",IF(L838="SI",G838*(1+'INPUTS Y LISTAS'!$B$15),'Modelo Estadistico'!G838))</f>
        <v/>
      </c>
      <c r="N838" s="15" t="str">
        <f>IF(H838="","",IF(L838="SI",H838*(1+'INPUTS Y LISTAS'!$B$15),'Modelo Estadistico'!H838))</f>
        <v/>
      </c>
      <c r="O838" s="15" t="str">
        <f>IF(I838="","",IF(L838="SI",I838*(1+'INPUTS Y LISTAS'!$B$15),'Modelo Estadistico'!I838))</f>
        <v/>
      </c>
      <c r="P838" s="15" t="str">
        <f>IF(J838="","",IF(L838="SI",J838*(1+'INPUTS Y LISTAS'!$B$15),'Modelo Estadistico'!J838))</f>
        <v/>
      </c>
      <c r="Q838" s="72"/>
      <c r="R838" s="29" t="str">
        <f t="shared" si="402"/>
        <v/>
      </c>
      <c r="S838" s="15" t="str">
        <f t="shared" si="403"/>
        <v/>
      </c>
      <c r="T838" s="15" t="str">
        <f t="shared" si="396"/>
        <v/>
      </c>
      <c r="U838" s="30" t="str">
        <f t="shared" si="397"/>
        <v/>
      </c>
      <c r="V838" s="28" t="str">
        <f t="shared" si="404"/>
        <v/>
      </c>
      <c r="W838" s="16" t="str">
        <f t="shared" si="405"/>
        <v/>
      </c>
      <c r="X838" s="16" t="str">
        <f t="shared" si="406"/>
        <v/>
      </c>
      <c r="Y838" s="16" t="str">
        <f t="shared" si="407"/>
        <v/>
      </c>
      <c r="Z838" s="28" t="str">
        <f t="shared" si="408"/>
        <v/>
      </c>
      <c r="AA838" s="16" t="str">
        <f t="shared" si="409"/>
        <v/>
      </c>
      <c r="AB838" s="16" t="str">
        <f t="shared" si="410"/>
        <v/>
      </c>
      <c r="AC838" s="16" t="str">
        <f>IF(Y838="Incluir Cotización",#REF!,"")</f>
        <v/>
      </c>
      <c r="AD838" s="66" t="str">
        <f t="shared" si="411"/>
        <v/>
      </c>
      <c r="AE838" s="42" t="str">
        <f t="shared" si="412"/>
        <v/>
      </c>
      <c r="AF838" s="42" t="str">
        <f t="shared" si="413"/>
        <v/>
      </c>
      <c r="AG838" s="42" t="str">
        <f t="shared" si="414"/>
        <v/>
      </c>
      <c r="AH838" s="42" t="str">
        <f t="shared" si="415"/>
        <v/>
      </c>
      <c r="AI838" s="42" t="str">
        <f t="shared" si="416"/>
        <v/>
      </c>
      <c r="AJ838" s="65">
        <f t="shared" si="417"/>
        <v>0</v>
      </c>
      <c r="AK838" s="74"/>
      <c r="AL838" s="41">
        <f t="shared" si="398"/>
        <v>0</v>
      </c>
      <c r="AM838" s="39">
        <f t="shared" si="399"/>
        <v>0</v>
      </c>
      <c r="AN838" s="40">
        <f t="shared" si="400"/>
        <v>0</v>
      </c>
      <c r="AO838" s="134">
        <f t="shared" si="401"/>
        <v>0</v>
      </c>
      <c r="AP838" s="17"/>
      <c r="AQ838" s="129"/>
      <c r="AR838" s="130">
        <f t="shared" si="418"/>
        <v>0</v>
      </c>
      <c r="AS838" s="134">
        <f t="shared" si="419"/>
        <v>0</v>
      </c>
      <c r="AT838" s="131">
        <f>+IF($I$7="SI",'INPUTS Y LISTAS'!$B$31,0)</f>
        <v>0</v>
      </c>
      <c r="AU838" s="132"/>
      <c r="AV838" s="130">
        <f t="shared" si="420"/>
        <v>0</v>
      </c>
      <c r="AW838" s="134">
        <f t="shared" si="421"/>
        <v>0</v>
      </c>
      <c r="AX838" s="131">
        <f>+IF($I$7="SI",'INPUTS Y LISTAS'!$B$32,0)</f>
        <v>0</v>
      </c>
      <c r="AY838" s="132"/>
      <c r="AZ838" s="130">
        <f t="shared" si="422"/>
        <v>0</v>
      </c>
      <c r="BA838" s="134">
        <f t="shared" si="423"/>
        <v>0</v>
      </c>
      <c r="BB838" s="131">
        <f>+IF($I$7="SI",'INPUTS Y LISTAS'!$B$33,0)</f>
        <v>0</v>
      </c>
      <c r="BC838" s="132"/>
      <c r="BD838" s="130">
        <f t="shared" si="424"/>
        <v>0</v>
      </c>
      <c r="BE838" s="134">
        <f t="shared" si="425"/>
        <v>0</v>
      </c>
      <c r="BF838" s="136">
        <f t="shared" si="426"/>
        <v>0</v>
      </c>
    </row>
    <row r="839" spans="3:58" ht="15.75" outlineLevel="2" x14ac:dyDescent="0.2">
      <c r="C839" s="14">
        <f t="shared" si="427"/>
        <v>825</v>
      </c>
      <c r="D839" s="73"/>
      <c r="E839" s="69"/>
      <c r="F839" s="70"/>
      <c r="G839" s="71"/>
      <c r="H839" s="71"/>
      <c r="I839" s="71"/>
      <c r="J839" s="71"/>
      <c r="K839" s="72"/>
      <c r="L839" s="86"/>
      <c r="M839" s="15" t="str">
        <f>IF(G839="","",IF(L839="SI",G839*(1+'INPUTS Y LISTAS'!$B$15),'Modelo Estadistico'!G839))</f>
        <v/>
      </c>
      <c r="N839" s="15" t="str">
        <f>IF(H839="","",IF(L839="SI",H839*(1+'INPUTS Y LISTAS'!$B$15),'Modelo Estadistico'!H839))</f>
        <v/>
      </c>
      <c r="O839" s="15" t="str">
        <f>IF(I839="","",IF(L839="SI",I839*(1+'INPUTS Y LISTAS'!$B$15),'Modelo Estadistico'!I839))</f>
        <v/>
      </c>
      <c r="P839" s="15" t="str">
        <f>IF(J839="","",IF(L839="SI",J839*(1+'INPUTS Y LISTAS'!$B$15),'Modelo Estadistico'!J839))</f>
        <v/>
      </c>
      <c r="Q839" s="72"/>
      <c r="R839" s="29" t="str">
        <f t="shared" si="402"/>
        <v/>
      </c>
      <c r="S839" s="15" t="str">
        <f t="shared" si="403"/>
        <v/>
      </c>
      <c r="T839" s="15" t="str">
        <f t="shared" si="396"/>
        <v/>
      </c>
      <c r="U839" s="30" t="str">
        <f t="shared" si="397"/>
        <v/>
      </c>
      <c r="V839" s="28" t="str">
        <f t="shared" si="404"/>
        <v/>
      </c>
      <c r="W839" s="16" t="str">
        <f t="shared" si="405"/>
        <v/>
      </c>
      <c r="X839" s="16" t="str">
        <f t="shared" si="406"/>
        <v/>
      </c>
      <c r="Y839" s="16" t="str">
        <f t="shared" si="407"/>
        <v/>
      </c>
      <c r="Z839" s="28" t="str">
        <f t="shared" si="408"/>
        <v/>
      </c>
      <c r="AA839" s="16" t="str">
        <f t="shared" si="409"/>
        <v/>
      </c>
      <c r="AB839" s="16" t="str">
        <f t="shared" si="410"/>
        <v/>
      </c>
      <c r="AC839" s="16" t="str">
        <f>IF(Y839="Incluir Cotización",#REF!,"")</f>
        <v/>
      </c>
      <c r="AD839" s="66" t="str">
        <f t="shared" si="411"/>
        <v/>
      </c>
      <c r="AE839" s="42" t="str">
        <f t="shared" si="412"/>
        <v/>
      </c>
      <c r="AF839" s="42" t="str">
        <f t="shared" si="413"/>
        <v/>
      </c>
      <c r="AG839" s="42" t="str">
        <f t="shared" si="414"/>
        <v/>
      </c>
      <c r="AH839" s="42" t="str">
        <f t="shared" si="415"/>
        <v/>
      </c>
      <c r="AI839" s="42" t="str">
        <f t="shared" si="416"/>
        <v/>
      </c>
      <c r="AJ839" s="65">
        <f t="shared" si="417"/>
        <v>0</v>
      </c>
      <c r="AK839" s="74"/>
      <c r="AL839" s="41">
        <f t="shared" si="398"/>
        <v>0</v>
      </c>
      <c r="AM839" s="39">
        <f t="shared" si="399"/>
        <v>0</v>
      </c>
      <c r="AN839" s="40">
        <f t="shared" si="400"/>
        <v>0</v>
      </c>
      <c r="AO839" s="134">
        <f t="shared" si="401"/>
        <v>0</v>
      </c>
      <c r="AP839" s="17"/>
      <c r="AQ839" s="129"/>
      <c r="AR839" s="130">
        <f t="shared" si="418"/>
        <v>0</v>
      </c>
      <c r="AS839" s="134">
        <f t="shared" si="419"/>
        <v>0</v>
      </c>
      <c r="AT839" s="131">
        <f>+IF($I$7="SI",'INPUTS Y LISTAS'!$B$31,0)</f>
        <v>0</v>
      </c>
      <c r="AU839" s="132"/>
      <c r="AV839" s="130">
        <f t="shared" si="420"/>
        <v>0</v>
      </c>
      <c r="AW839" s="134">
        <f t="shared" si="421"/>
        <v>0</v>
      </c>
      <c r="AX839" s="131">
        <f>+IF($I$7="SI",'INPUTS Y LISTAS'!$B$32,0)</f>
        <v>0</v>
      </c>
      <c r="AY839" s="132"/>
      <c r="AZ839" s="130">
        <f t="shared" si="422"/>
        <v>0</v>
      </c>
      <c r="BA839" s="134">
        <f t="shared" si="423"/>
        <v>0</v>
      </c>
      <c r="BB839" s="131">
        <f>+IF($I$7="SI",'INPUTS Y LISTAS'!$B$33,0)</f>
        <v>0</v>
      </c>
      <c r="BC839" s="132"/>
      <c r="BD839" s="130">
        <f t="shared" si="424"/>
        <v>0</v>
      </c>
      <c r="BE839" s="134">
        <f t="shared" si="425"/>
        <v>0</v>
      </c>
      <c r="BF839" s="136">
        <f t="shared" si="426"/>
        <v>0</v>
      </c>
    </row>
    <row r="840" spans="3:58" ht="15.75" outlineLevel="2" x14ac:dyDescent="0.2">
      <c r="C840" s="14">
        <f t="shared" si="427"/>
        <v>826</v>
      </c>
      <c r="D840" s="73"/>
      <c r="E840" s="69"/>
      <c r="F840" s="70"/>
      <c r="G840" s="71"/>
      <c r="H840" s="71"/>
      <c r="I840" s="71"/>
      <c r="J840" s="71"/>
      <c r="K840" s="72"/>
      <c r="L840" s="86"/>
      <c r="M840" s="15" t="str">
        <f>IF(G840="","",IF(L840="SI",G840*(1+'INPUTS Y LISTAS'!$B$15),'Modelo Estadistico'!G840))</f>
        <v/>
      </c>
      <c r="N840" s="15" t="str">
        <f>IF(H840="","",IF(L840="SI",H840*(1+'INPUTS Y LISTAS'!$B$15),'Modelo Estadistico'!H840))</f>
        <v/>
      </c>
      <c r="O840" s="15" t="str">
        <f>IF(I840="","",IF(L840="SI",I840*(1+'INPUTS Y LISTAS'!$B$15),'Modelo Estadistico'!I840))</f>
        <v/>
      </c>
      <c r="P840" s="15" t="str">
        <f>IF(J840="","",IF(L840="SI",J840*(1+'INPUTS Y LISTAS'!$B$15),'Modelo Estadistico'!J840))</f>
        <v/>
      </c>
      <c r="Q840" s="72"/>
      <c r="R840" s="29" t="str">
        <f t="shared" si="402"/>
        <v/>
      </c>
      <c r="S840" s="15" t="str">
        <f t="shared" si="403"/>
        <v/>
      </c>
      <c r="T840" s="15" t="str">
        <f t="shared" si="396"/>
        <v/>
      </c>
      <c r="U840" s="30" t="str">
        <f t="shared" si="397"/>
        <v/>
      </c>
      <c r="V840" s="28" t="str">
        <f t="shared" si="404"/>
        <v/>
      </c>
      <c r="W840" s="16" t="str">
        <f t="shared" si="405"/>
        <v/>
      </c>
      <c r="X840" s="16" t="str">
        <f t="shared" si="406"/>
        <v/>
      </c>
      <c r="Y840" s="16" t="str">
        <f t="shared" si="407"/>
        <v/>
      </c>
      <c r="Z840" s="28" t="str">
        <f t="shared" si="408"/>
        <v/>
      </c>
      <c r="AA840" s="16" t="str">
        <f t="shared" si="409"/>
        <v/>
      </c>
      <c r="AB840" s="16" t="str">
        <f t="shared" si="410"/>
        <v/>
      </c>
      <c r="AC840" s="16" t="str">
        <f>IF(Y840="Incluir Cotización",#REF!,"")</f>
        <v/>
      </c>
      <c r="AD840" s="66" t="str">
        <f t="shared" si="411"/>
        <v/>
      </c>
      <c r="AE840" s="42" t="str">
        <f t="shared" si="412"/>
        <v/>
      </c>
      <c r="AF840" s="42" t="str">
        <f t="shared" si="413"/>
        <v/>
      </c>
      <c r="AG840" s="42" t="str">
        <f t="shared" si="414"/>
        <v/>
      </c>
      <c r="AH840" s="42" t="str">
        <f t="shared" si="415"/>
        <v/>
      </c>
      <c r="AI840" s="42" t="str">
        <f t="shared" si="416"/>
        <v/>
      </c>
      <c r="AJ840" s="65">
        <f t="shared" si="417"/>
        <v>0</v>
      </c>
      <c r="AK840" s="74"/>
      <c r="AL840" s="41">
        <f t="shared" si="398"/>
        <v>0</v>
      </c>
      <c r="AM840" s="39">
        <f t="shared" si="399"/>
        <v>0</v>
      </c>
      <c r="AN840" s="40">
        <f t="shared" si="400"/>
        <v>0</v>
      </c>
      <c r="AO840" s="134">
        <f t="shared" si="401"/>
        <v>0</v>
      </c>
      <c r="AP840" s="17"/>
      <c r="AQ840" s="129"/>
      <c r="AR840" s="130">
        <f t="shared" si="418"/>
        <v>0</v>
      </c>
      <c r="AS840" s="134">
        <f t="shared" si="419"/>
        <v>0</v>
      </c>
      <c r="AT840" s="131">
        <f>+IF($I$7="SI",'INPUTS Y LISTAS'!$B$31,0)</f>
        <v>0</v>
      </c>
      <c r="AU840" s="132"/>
      <c r="AV840" s="130">
        <f t="shared" si="420"/>
        <v>0</v>
      </c>
      <c r="AW840" s="134">
        <f t="shared" si="421"/>
        <v>0</v>
      </c>
      <c r="AX840" s="131">
        <f>+IF($I$7="SI",'INPUTS Y LISTAS'!$B$32,0)</f>
        <v>0</v>
      </c>
      <c r="AY840" s="132"/>
      <c r="AZ840" s="130">
        <f t="shared" si="422"/>
        <v>0</v>
      </c>
      <c r="BA840" s="134">
        <f t="shared" si="423"/>
        <v>0</v>
      </c>
      <c r="BB840" s="131">
        <f>+IF($I$7="SI",'INPUTS Y LISTAS'!$B$33,0)</f>
        <v>0</v>
      </c>
      <c r="BC840" s="132"/>
      <c r="BD840" s="130">
        <f t="shared" si="424"/>
        <v>0</v>
      </c>
      <c r="BE840" s="134">
        <f t="shared" si="425"/>
        <v>0</v>
      </c>
      <c r="BF840" s="136">
        <f t="shared" si="426"/>
        <v>0</v>
      </c>
    </row>
    <row r="841" spans="3:58" ht="15.75" outlineLevel="2" x14ac:dyDescent="0.2">
      <c r="C841" s="14">
        <f t="shared" si="427"/>
        <v>827</v>
      </c>
      <c r="D841" s="73"/>
      <c r="E841" s="69"/>
      <c r="F841" s="70"/>
      <c r="G841" s="71"/>
      <c r="H841" s="71"/>
      <c r="I841" s="71"/>
      <c r="J841" s="71"/>
      <c r="K841" s="72"/>
      <c r="L841" s="86"/>
      <c r="M841" s="15" t="str">
        <f>IF(G841="","",IF(L841="SI",G841*(1+'INPUTS Y LISTAS'!$B$15),'Modelo Estadistico'!G841))</f>
        <v/>
      </c>
      <c r="N841" s="15" t="str">
        <f>IF(H841="","",IF(L841="SI",H841*(1+'INPUTS Y LISTAS'!$B$15),'Modelo Estadistico'!H841))</f>
        <v/>
      </c>
      <c r="O841" s="15" t="str">
        <f>IF(I841="","",IF(L841="SI",I841*(1+'INPUTS Y LISTAS'!$B$15),'Modelo Estadistico'!I841))</f>
        <v/>
      </c>
      <c r="P841" s="15" t="str">
        <f>IF(J841="","",IF(L841="SI",J841*(1+'INPUTS Y LISTAS'!$B$15),'Modelo Estadistico'!J841))</f>
        <v/>
      </c>
      <c r="Q841" s="72"/>
      <c r="R841" s="29" t="str">
        <f t="shared" si="402"/>
        <v/>
      </c>
      <c r="S841" s="15" t="str">
        <f t="shared" si="403"/>
        <v/>
      </c>
      <c r="T841" s="15" t="str">
        <f t="shared" si="396"/>
        <v/>
      </c>
      <c r="U841" s="30" t="str">
        <f t="shared" si="397"/>
        <v/>
      </c>
      <c r="V841" s="28" t="str">
        <f t="shared" si="404"/>
        <v/>
      </c>
      <c r="W841" s="16" t="str">
        <f t="shared" si="405"/>
        <v/>
      </c>
      <c r="X841" s="16" t="str">
        <f t="shared" si="406"/>
        <v/>
      </c>
      <c r="Y841" s="16" t="str">
        <f t="shared" si="407"/>
        <v/>
      </c>
      <c r="Z841" s="28" t="str">
        <f t="shared" si="408"/>
        <v/>
      </c>
      <c r="AA841" s="16" t="str">
        <f t="shared" si="409"/>
        <v/>
      </c>
      <c r="AB841" s="16" t="str">
        <f t="shared" si="410"/>
        <v/>
      </c>
      <c r="AC841" s="16" t="str">
        <f>IF(Y841="Incluir Cotización",#REF!,"")</f>
        <v/>
      </c>
      <c r="AD841" s="66" t="str">
        <f t="shared" si="411"/>
        <v/>
      </c>
      <c r="AE841" s="42" t="str">
        <f t="shared" si="412"/>
        <v/>
      </c>
      <c r="AF841" s="42" t="str">
        <f t="shared" si="413"/>
        <v/>
      </c>
      <c r="AG841" s="42" t="str">
        <f t="shared" si="414"/>
        <v/>
      </c>
      <c r="AH841" s="42" t="str">
        <f t="shared" si="415"/>
        <v/>
      </c>
      <c r="AI841" s="42" t="str">
        <f t="shared" si="416"/>
        <v/>
      </c>
      <c r="AJ841" s="65">
        <f t="shared" si="417"/>
        <v>0</v>
      </c>
      <c r="AK841" s="74"/>
      <c r="AL841" s="41">
        <f t="shared" si="398"/>
        <v>0</v>
      </c>
      <c r="AM841" s="39">
        <f t="shared" si="399"/>
        <v>0</v>
      </c>
      <c r="AN841" s="40">
        <f t="shared" si="400"/>
        <v>0</v>
      </c>
      <c r="AO841" s="134">
        <f t="shared" si="401"/>
        <v>0</v>
      </c>
      <c r="AP841" s="17"/>
      <c r="AQ841" s="129"/>
      <c r="AR841" s="130">
        <f t="shared" si="418"/>
        <v>0</v>
      </c>
      <c r="AS841" s="134">
        <f t="shared" si="419"/>
        <v>0</v>
      </c>
      <c r="AT841" s="131">
        <f>+IF($I$7="SI",'INPUTS Y LISTAS'!$B$31,0)</f>
        <v>0</v>
      </c>
      <c r="AU841" s="132"/>
      <c r="AV841" s="130">
        <f t="shared" si="420"/>
        <v>0</v>
      </c>
      <c r="AW841" s="134">
        <f t="shared" si="421"/>
        <v>0</v>
      </c>
      <c r="AX841" s="131">
        <f>+IF($I$7="SI",'INPUTS Y LISTAS'!$B$32,0)</f>
        <v>0</v>
      </c>
      <c r="AY841" s="132"/>
      <c r="AZ841" s="130">
        <f t="shared" si="422"/>
        <v>0</v>
      </c>
      <c r="BA841" s="134">
        <f t="shared" si="423"/>
        <v>0</v>
      </c>
      <c r="BB841" s="131">
        <f>+IF($I$7="SI",'INPUTS Y LISTAS'!$B$33,0)</f>
        <v>0</v>
      </c>
      <c r="BC841" s="132"/>
      <c r="BD841" s="130">
        <f t="shared" si="424"/>
        <v>0</v>
      </c>
      <c r="BE841" s="134">
        <f t="shared" si="425"/>
        <v>0</v>
      </c>
      <c r="BF841" s="136">
        <f t="shared" si="426"/>
        <v>0</v>
      </c>
    </row>
    <row r="842" spans="3:58" ht="15.75" outlineLevel="2" x14ac:dyDescent="0.2">
      <c r="C842" s="14">
        <f t="shared" si="427"/>
        <v>828</v>
      </c>
      <c r="D842" s="73"/>
      <c r="E842" s="69"/>
      <c r="F842" s="70"/>
      <c r="G842" s="71"/>
      <c r="H842" s="71"/>
      <c r="I842" s="71"/>
      <c r="J842" s="71"/>
      <c r="K842" s="72"/>
      <c r="L842" s="86"/>
      <c r="M842" s="15" t="str">
        <f>IF(G842="","",IF(L842="SI",G842*(1+'INPUTS Y LISTAS'!$B$15),'Modelo Estadistico'!G842))</f>
        <v/>
      </c>
      <c r="N842" s="15" t="str">
        <f>IF(H842="","",IF(L842="SI",H842*(1+'INPUTS Y LISTAS'!$B$15),'Modelo Estadistico'!H842))</f>
        <v/>
      </c>
      <c r="O842" s="15" t="str">
        <f>IF(I842="","",IF(L842="SI",I842*(1+'INPUTS Y LISTAS'!$B$15),'Modelo Estadistico'!I842))</f>
        <v/>
      </c>
      <c r="P842" s="15" t="str">
        <f>IF(J842="","",IF(L842="SI",J842*(1+'INPUTS Y LISTAS'!$B$15),'Modelo Estadistico'!J842))</f>
        <v/>
      </c>
      <c r="Q842" s="72"/>
      <c r="R842" s="29" t="str">
        <f t="shared" si="402"/>
        <v/>
      </c>
      <c r="S842" s="15" t="str">
        <f t="shared" si="403"/>
        <v/>
      </c>
      <c r="T842" s="15" t="str">
        <f t="shared" ref="T842:T905" si="428">IFERROR(R842-S842,"")</f>
        <v/>
      </c>
      <c r="U842" s="30" t="str">
        <f t="shared" ref="U842:U905" si="429">IFERROR(+R842+S842,"")</f>
        <v/>
      </c>
      <c r="V842" s="28" t="str">
        <f t="shared" si="404"/>
        <v/>
      </c>
      <c r="W842" s="16" t="str">
        <f t="shared" si="405"/>
        <v/>
      </c>
      <c r="X842" s="16" t="str">
        <f t="shared" si="406"/>
        <v/>
      </c>
      <c r="Y842" s="16" t="str">
        <f t="shared" si="407"/>
        <v/>
      </c>
      <c r="Z842" s="28" t="str">
        <f t="shared" si="408"/>
        <v/>
      </c>
      <c r="AA842" s="16" t="str">
        <f t="shared" si="409"/>
        <v/>
      </c>
      <c r="AB842" s="16" t="str">
        <f t="shared" si="410"/>
        <v/>
      </c>
      <c r="AC842" s="16" t="str">
        <f>IF(Y842="Incluir Cotización",#REF!,"")</f>
        <v/>
      </c>
      <c r="AD842" s="66" t="str">
        <f t="shared" si="411"/>
        <v/>
      </c>
      <c r="AE842" s="42" t="str">
        <f t="shared" si="412"/>
        <v/>
      </c>
      <c r="AF842" s="42" t="str">
        <f t="shared" si="413"/>
        <v/>
      </c>
      <c r="AG842" s="42" t="str">
        <f t="shared" si="414"/>
        <v/>
      </c>
      <c r="AH842" s="42" t="str">
        <f t="shared" si="415"/>
        <v/>
      </c>
      <c r="AI842" s="42" t="str">
        <f t="shared" si="416"/>
        <v/>
      </c>
      <c r="AJ842" s="65">
        <f t="shared" si="417"/>
        <v>0</v>
      </c>
      <c r="AK842" s="74"/>
      <c r="AL842" s="41">
        <f t="shared" ref="AL842:AL905" si="430">+AK842-AJ842</f>
        <v>0</v>
      </c>
      <c r="AM842" s="39">
        <f t="shared" ref="AM842:AM905" si="431">+AJ842*$E842</f>
        <v>0</v>
      </c>
      <c r="AN842" s="40">
        <f t="shared" ref="AN842:AN905" si="432">+AK842*$E842</f>
        <v>0</v>
      </c>
      <c r="AO842" s="134">
        <f t="shared" ref="AO842:AO905" si="433">+AN842-AM842</f>
        <v>0</v>
      </c>
      <c r="AP842" s="17"/>
      <c r="AQ842" s="129"/>
      <c r="AR842" s="130">
        <f t="shared" si="418"/>
        <v>0</v>
      </c>
      <c r="AS842" s="134">
        <f t="shared" si="419"/>
        <v>0</v>
      </c>
      <c r="AT842" s="131">
        <f>+IF($I$7="SI",'INPUTS Y LISTAS'!$B$31,0)</f>
        <v>0</v>
      </c>
      <c r="AU842" s="132"/>
      <c r="AV842" s="130">
        <f t="shared" si="420"/>
        <v>0</v>
      </c>
      <c r="AW842" s="134">
        <f t="shared" si="421"/>
        <v>0</v>
      </c>
      <c r="AX842" s="131">
        <f>+IF($I$7="SI",'INPUTS Y LISTAS'!$B$32,0)</f>
        <v>0</v>
      </c>
      <c r="AY842" s="132"/>
      <c r="AZ842" s="130">
        <f t="shared" si="422"/>
        <v>0</v>
      </c>
      <c r="BA842" s="134">
        <f t="shared" si="423"/>
        <v>0</v>
      </c>
      <c r="BB842" s="131">
        <f>+IF($I$7="SI",'INPUTS Y LISTAS'!$B$33,0)</f>
        <v>0</v>
      </c>
      <c r="BC842" s="132"/>
      <c r="BD842" s="130">
        <f t="shared" si="424"/>
        <v>0</v>
      </c>
      <c r="BE842" s="134">
        <f t="shared" si="425"/>
        <v>0</v>
      </c>
      <c r="BF842" s="136">
        <f t="shared" si="426"/>
        <v>0</v>
      </c>
    </row>
    <row r="843" spans="3:58" ht="15.75" outlineLevel="2" x14ac:dyDescent="0.2">
      <c r="C843" s="14">
        <f t="shared" si="427"/>
        <v>829</v>
      </c>
      <c r="D843" s="73"/>
      <c r="E843" s="69"/>
      <c r="F843" s="70"/>
      <c r="G843" s="71"/>
      <c r="H843" s="71"/>
      <c r="I843" s="71"/>
      <c r="J843" s="71"/>
      <c r="K843" s="72"/>
      <c r="L843" s="86"/>
      <c r="M843" s="15" t="str">
        <f>IF(G843="","",IF(L843="SI",G843*(1+'INPUTS Y LISTAS'!$B$15),'Modelo Estadistico'!G843))</f>
        <v/>
      </c>
      <c r="N843" s="15" t="str">
        <f>IF(H843="","",IF(L843="SI",H843*(1+'INPUTS Y LISTAS'!$B$15),'Modelo Estadistico'!H843))</f>
        <v/>
      </c>
      <c r="O843" s="15" t="str">
        <f>IF(I843="","",IF(L843="SI",I843*(1+'INPUTS Y LISTAS'!$B$15),'Modelo Estadistico'!I843))</f>
        <v/>
      </c>
      <c r="P843" s="15" t="str">
        <f>IF(J843="","",IF(L843="SI",J843*(1+'INPUTS Y LISTAS'!$B$15),'Modelo Estadistico'!J843))</f>
        <v/>
      </c>
      <c r="Q843" s="72"/>
      <c r="R843" s="29" t="str">
        <f t="shared" si="402"/>
        <v/>
      </c>
      <c r="S843" s="15" t="str">
        <f t="shared" si="403"/>
        <v/>
      </c>
      <c r="T843" s="15" t="str">
        <f t="shared" si="428"/>
        <v/>
      </c>
      <c r="U843" s="30" t="str">
        <f t="shared" si="429"/>
        <v/>
      </c>
      <c r="V843" s="28" t="str">
        <f t="shared" si="404"/>
        <v/>
      </c>
      <c r="W843" s="16" t="str">
        <f t="shared" si="405"/>
        <v/>
      </c>
      <c r="X843" s="16" t="str">
        <f t="shared" si="406"/>
        <v/>
      </c>
      <c r="Y843" s="16" t="str">
        <f t="shared" si="407"/>
        <v/>
      </c>
      <c r="Z843" s="28" t="str">
        <f t="shared" si="408"/>
        <v/>
      </c>
      <c r="AA843" s="16" t="str">
        <f t="shared" si="409"/>
        <v/>
      </c>
      <c r="AB843" s="16" t="str">
        <f t="shared" si="410"/>
        <v/>
      </c>
      <c r="AC843" s="16" t="str">
        <f>IF(Y843="Incluir Cotización",#REF!,"")</f>
        <v/>
      </c>
      <c r="AD843" s="66" t="str">
        <f t="shared" si="411"/>
        <v/>
      </c>
      <c r="AE843" s="42" t="str">
        <f t="shared" si="412"/>
        <v/>
      </c>
      <c r="AF843" s="42" t="str">
        <f t="shared" si="413"/>
        <v/>
      </c>
      <c r="AG843" s="42" t="str">
        <f t="shared" si="414"/>
        <v/>
      </c>
      <c r="AH843" s="42" t="str">
        <f t="shared" si="415"/>
        <v/>
      </c>
      <c r="AI843" s="42" t="str">
        <f t="shared" si="416"/>
        <v/>
      </c>
      <c r="AJ843" s="65">
        <f t="shared" si="417"/>
        <v>0</v>
      </c>
      <c r="AK843" s="74"/>
      <c r="AL843" s="41">
        <f t="shared" si="430"/>
        <v>0</v>
      </c>
      <c r="AM843" s="39">
        <f t="shared" si="431"/>
        <v>0</v>
      </c>
      <c r="AN843" s="40">
        <f t="shared" si="432"/>
        <v>0</v>
      </c>
      <c r="AO843" s="134">
        <f t="shared" si="433"/>
        <v>0</v>
      </c>
      <c r="AP843" s="17"/>
      <c r="AQ843" s="129"/>
      <c r="AR843" s="130">
        <f t="shared" si="418"/>
        <v>0</v>
      </c>
      <c r="AS843" s="134">
        <f t="shared" si="419"/>
        <v>0</v>
      </c>
      <c r="AT843" s="131">
        <f>+IF($I$7="SI",'INPUTS Y LISTAS'!$B$31,0)</f>
        <v>0</v>
      </c>
      <c r="AU843" s="132"/>
      <c r="AV843" s="130">
        <f t="shared" si="420"/>
        <v>0</v>
      </c>
      <c r="AW843" s="134">
        <f t="shared" si="421"/>
        <v>0</v>
      </c>
      <c r="AX843" s="131">
        <f>+IF($I$7="SI",'INPUTS Y LISTAS'!$B$32,0)</f>
        <v>0</v>
      </c>
      <c r="AY843" s="132"/>
      <c r="AZ843" s="130">
        <f t="shared" si="422"/>
        <v>0</v>
      </c>
      <c r="BA843" s="134">
        <f t="shared" si="423"/>
        <v>0</v>
      </c>
      <c r="BB843" s="131">
        <f>+IF($I$7="SI",'INPUTS Y LISTAS'!$B$33,0)</f>
        <v>0</v>
      </c>
      <c r="BC843" s="132"/>
      <c r="BD843" s="130">
        <f t="shared" si="424"/>
        <v>0</v>
      </c>
      <c r="BE843" s="134">
        <f t="shared" si="425"/>
        <v>0</v>
      </c>
      <c r="BF843" s="136">
        <f t="shared" si="426"/>
        <v>0</v>
      </c>
    </row>
    <row r="844" spans="3:58" ht="15.75" outlineLevel="2" x14ac:dyDescent="0.2">
      <c r="C844" s="14">
        <f t="shared" si="427"/>
        <v>830</v>
      </c>
      <c r="D844" s="73"/>
      <c r="E844" s="69"/>
      <c r="F844" s="70"/>
      <c r="G844" s="71"/>
      <c r="H844" s="71"/>
      <c r="I844" s="71"/>
      <c r="J844" s="71"/>
      <c r="K844" s="72"/>
      <c r="L844" s="86"/>
      <c r="M844" s="15" t="str">
        <f>IF(G844="","",IF(L844="SI",G844*(1+'INPUTS Y LISTAS'!$B$15),'Modelo Estadistico'!G844))</f>
        <v/>
      </c>
      <c r="N844" s="15" t="str">
        <f>IF(H844="","",IF(L844="SI",H844*(1+'INPUTS Y LISTAS'!$B$15),'Modelo Estadistico'!H844))</f>
        <v/>
      </c>
      <c r="O844" s="15" t="str">
        <f>IF(I844="","",IF(L844="SI",I844*(1+'INPUTS Y LISTAS'!$B$15),'Modelo Estadistico'!I844))</f>
        <v/>
      </c>
      <c r="P844" s="15" t="str">
        <f>IF(J844="","",IF(L844="SI",J844*(1+'INPUTS Y LISTAS'!$B$15),'Modelo Estadistico'!J844))</f>
        <v/>
      </c>
      <c r="Q844" s="72"/>
      <c r="R844" s="29" t="str">
        <f t="shared" si="402"/>
        <v/>
      </c>
      <c r="S844" s="15" t="str">
        <f t="shared" si="403"/>
        <v/>
      </c>
      <c r="T844" s="15" t="str">
        <f t="shared" si="428"/>
        <v/>
      </c>
      <c r="U844" s="30" t="str">
        <f t="shared" si="429"/>
        <v/>
      </c>
      <c r="V844" s="28" t="str">
        <f t="shared" si="404"/>
        <v/>
      </c>
      <c r="W844" s="16" t="str">
        <f t="shared" si="405"/>
        <v/>
      </c>
      <c r="X844" s="16" t="str">
        <f t="shared" si="406"/>
        <v/>
      </c>
      <c r="Y844" s="16" t="str">
        <f t="shared" si="407"/>
        <v/>
      </c>
      <c r="Z844" s="28" t="str">
        <f t="shared" si="408"/>
        <v/>
      </c>
      <c r="AA844" s="16" t="str">
        <f t="shared" si="409"/>
        <v/>
      </c>
      <c r="AB844" s="16" t="str">
        <f t="shared" si="410"/>
        <v/>
      </c>
      <c r="AC844" s="16" t="str">
        <f>IF(Y844="Incluir Cotización",#REF!,"")</f>
        <v/>
      </c>
      <c r="AD844" s="66" t="str">
        <f t="shared" si="411"/>
        <v/>
      </c>
      <c r="AE844" s="42" t="str">
        <f t="shared" si="412"/>
        <v/>
      </c>
      <c r="AF844" s="42" t="str">
        <f t="shared" si="413"/>
        <v/>
      </c>
      <c r="AG844" s="42" t="str">
        <f t="shared" si="414"/>
        <v/>
      </c>
      <c r="AH844" s="42" t="str">
        <f t="shared" si="415"/>
        <v/>
      </c>
      <c r="AI844" s="42" t="str">
        <f t="shared" si="416"/>
        <v/>
      </c>
      <c r="AJ844" s="65">
        <f t="shared" si="417"/>
        <v>0</v>
      </c>
      <c r="AK844" s="74"/>
      <c r="AL844" s="41">
        <f t="shared" si="430"/>
        <v>0</v>
      </c>
      <c r="AM844" s="39">
        <f t="shared" si="431"/>
        <v>0</v>
      </c>
      <c r="AN844" s="40">
        <f t="shared" si="432"/>
        <v>0</v>
      </c>
      <c r="AO844" s="134">
        <f t="shared" si="433"/>
        <v>0</v>
      </c>
      <c r="AP844" s="17"/>
      <c r="AQ844" s="129"/>
      <c r="AR844" s="130">
        <f t="shared" si="418"/>
        <v>0</v>
      </c>
      <c r="AS844" s="134">
        <f t="shared" si="419"/>
        <v>0</v>
      </c>
      <c r="AT844" s="131">
        <f>+IF($I$7="SI",'INPUTS Y LISTAS'!$B$31,0)</f>
        <v>0</v>
      </c>
      <c r="AU844" s="132"/>
      <c r="AV844" s="130">
        <f t="shared" si="420"/>
        <v>0</v>
      </c>
      <c r="AW844" s="134">
        <f t="shared" si="421"/>
        <v>0</v>
      </c>
      <c r="AX844" s="131">
        <f>+IF($I$7="SI",'INPUTS Y LISTAS'!$B$32,0)</f>
        <v>0</v>
      </c>
      <c r="AY844" s="132"/>
      <c r="AZ844" s="130">
        <f t="shared" si="422"/>
        <v>0</v>
      </c>
      <c r="BA844" s="134">
        <f t="shared" si="423"/>
        <v>0</v>
      </c>
      <c r="BB844" s="131">
        <f>+IF($I$7="SI",'INPUTS Y LISTAS'!$B$33,0)</f>
        <v>0</v>
      </c>
      <c r="BC844" s="132"/>
      <c r="BD844" s="130">
        <f t="shared" si="424"/>
        <v>0</v>
      </c>
      <c r="BE844" s="134">
        <f t="shared" si="425"/>
        <v>0</v>
      </c>
      <c r="BF844" s="136">
        <f t="shared" si="426"/>
        <v>0</v>
      </c>
    </row>
    <row r="845" spans="3:58" ht="15.75" outlineLevel="2" x14ac:dyDescent="0.2">
      <c r="C845" s="14">
        <f t="shared" si="427"/>
        <v>831</v>
      </c>
      <c r="D845" s="73"/>
      <c r="E845" s="69"/>
      <c r="F845" s="70"/>
      <c r="G845" s="71"/>
      <c r="H845" s="71"/>
      <c r="I845" s="71"/>
      <c r="J845" s="71"/>
      <c r="K845" s="72"/>
      <c r="L845" s="86"/>
      <c r="M845" s="15" t="str">
        <f>IF(G845="","",IF(L845="SI",G845*(1+'INPUTS Y LISTAS'!$B$15),'Modelo Estadistico'!G845))</f>
        <v/>
      </c>
      <c r="N845" s="15" t="str">
        <f>IF(H845="","",IF(L845="SI",H845*(1+'INPUTS Y LISTAS'!$B$15),'Modelo Estadistico'!H845))</f>
        <v/>
      </c>
      <c r="O845" s="15" t="str">
        <f>IF(I845="","",IF(L845="SI",I845*(1+'INPUTS Y LISTAS'!$B$15),'Modelo Estadistico'!I845))</f>
        <v/>
      </c>
      <c r="P845" s="15" t="str">
        <f>IF(J845="","",IF(L845="SI",J845*(1+'INPUTS Y LISTAS'!$B$15),'Modelo Estadistico'!J845))</f>
        <v/>
      </c>
      <c r="Q845" s="72"/>
      <c r="R845" s="29" t="str">
        <f t="shared" si="402"/>
        <v/>
      </c>
      <c r="S845" s="15" t="str">
        <f t="shared" si="403"/>
        <v/>
      </c>
      <c r="T845" s="15" t="str">
        <f t="shared" si="428"/>
        <v/>
      </c>
      <c r="U845" s="30" t="str">
        <f t="shared" si="429"/>
        <v/>
      </c>
      <c r="V845" s="28" t="str">
        <f t="shared" si="404"/>
        <v/>
      </c>
      <c r="W845" s="16" t="str">
        <f t="shared" si="405"/>
        <v/>
      </c>
      <c r="X845" s="16" t="str">
        <f t="shared" si="406"/>
        <v/>
      </c>
      <c r="Y845" s="16" t="str">
        <f t="shared" si="407"/>
        <v/>
      </c>
      <c r="Z845" s="28" t="str">
        <f t="shared" si="408"/>
        <v/>
      </c>
      <c r="AA845" s="16" t="str">
        <f t="shared" si="409"/>
        <v/>
      </c>
      <c r="AB845" s="16" t="str">
        <f t="shared" si="410"/>
        <v/>
      </c>
      <c r="AC845" s="16" t="str">
        <f>IF(Y845="Incluir Cotización",#REF!,"")</f>
        <v/>
      </c>
      <c r="AD845" s="66" t="str">
        <f t="shared" si="411"/>
        <v/>
      </c>
      <c r="AE845" s="42" t="str">
        <f t="shared" si="412"/>
        <v/>
      </c>
      <c r="AF845" s="42" t="str">
        <f t="shared" si="413"/>
        <v/>
      </c>
      <c r="AG845" s="42" t="str">
        <f t="shared" si="414"/>
        <v/>
      </c>
      <c r="AH845" s="42" t="str">
        <f t="shared" si="415"/>
        <v/>
      </c>
      <c r="AI845" s="42" t="str">
        <f t="shared" si="416"/>
        <v/>
      </c>
      <c r="AJ845" s="65">
        <f t="shared" si="417"/>
        <v>0</v>
      </c>
      <c r="AK845" s="74"/>
      <c r="AL845" s="41">
        <f t="shared" si="430"/>
        <v>0</v>
      </c>
      <c r="AM845" s="39">
        <f t="shared" si="431"/>
        <v>0</v>
      </c>
      <c r="AN845" s="40">
        <f t="shared" si="432"/>
        <v>0</v>
      </c>
      <c r="AO845" s="134">
        <f t="shared" si="433"/>
        <v>0</v>
      </c>
      <c r="AP845" s="17"/>
      <c r="AQ845" s="129"/>
      <c r="AR845" s="130">
        <f t="shared" si="418"/>
        <v>0</v>
      </c>
      <c r="AS845" s="134">
        <f t="shared" si="419"/>
        <v>0</v>
      </c>
      <c r="AT845" s="131">
        <f>+IF($I$7="SI",'INPUTS Y LISTAS'!$B$31,0)</f>
        <v>0</v>
      </c>
      <c r="AU845" s="132"/>
      <c r="AV845" s="130">
        <f t="shared" si="420"/>
        <v>0</v>
      </c>
      <c r="AW845" s="134">
        <f t="shared" si="421"/>
        <v>0</v>
      </c>
      <c r="AX845" s="131">
        <f>+IF($I$7="SI",'INPUTS Y LISTAS'!$B$32,0)</f>
        <v>0</v>
      </c>
      <c r="AY845" s="132"/>
      <c r="AZ845" s="130">
        <f t="shared" si="422"/>
        <v>0</v>
      </c>
      <c r="BA845" s="134">
        <f t="shared" si="423"/>
        <v>0</v>
      </c>
      <c r="BB845" s="131">
        <f>+IF($I$7="SI",'INPUTS Y LISTAS'!$B$33,0)</f>
        <v>0</v>
      </c>
      <c r="BC845" s="132"/>
      <c r="BD845" s="130">
        <f t="shared" si="424"/>
        <v>0</v>
      </c>
      <c r="BE845" s="134">
        <f t="shared" si="425"/>
        <v>0</v>
      </c>
      <c r="BF845" s="136">
        <f t="shared" si="426"/>
        <v>0</v>
      </c>
    </row>
    <row r="846" spans="3:58" ht="15.75" outlineLevel="2" x14ac:dyDescent="0.2">
      <c r="C846" s="14">
        <f t="shared" si="427"/>
        <v>832</v>
      </c>
      <c r="D846" s="73"/>
      <c r="E846" s="69"/>
      <c r="F846" s="70"/>
      <c r="G846" s="71"/>
      <c r="H846" s="71"/>
      <c r="I846" s="71"/>
      <c r="J846" s="71"/>
      <c r="K846" s="72"/>
      <c r="L846" s="86"/>
      <c r="M846" s="15" t="str">
        <f>IF(G846="","",IF(L846="SI",G846*(1+'INPUTS Y LISTAS'!$B$15),'Modelo Estadistico'!G846))</f>
        <v/>
      </c>
      <c r="N846" s="15" t="str">
        <f>IF(H846="","",IF(L846="SI",H846*(1+'INPUTS Y LISTAS'!$B$15),'Modelo Estadistico'!H846))</f>
        <v/>
      </c>
      <c r="O846" s="15" t="str">
        <f>IF(I846="","",IF(L846="SI",I846*(1+'INPUTS Y LISTAS'!$B$15),'Modelo Estadistico'!I846))</f>
        <v/>
      </c>
      <c r="P846" s="15" t="str">
        <f>IF(J846="","",IF(L846="SI",J846*(1+'INPUTS Y LISTAS'!$B$15),'Modelo Estadistico'!J846))</f>
        <v/>
      </c>
      <c r="Q846" s="72"/>
      <c r="R846" s="29" t="str">
        <f t="shared" si="402"/>
        <v/>
      </c>
      <c r="S846" s="15" t="str">
        <f t="shared" si="403"/>
        <v/>
      </c>
      <c r="T846" s="15" t="str">
        <f t="shared" si="428"/>
        <v/>
      </c>
      <c r="U846" s="30" t="str">
        <f t="shared" si="429"/>
        <v/>
      </c>
      <c r="V846" s="28" t="str">
        <f t="shared" si="404"/>
        <v/>
      </c>
      <c r="W846" s="16" t="str">
        <f t="shared" si="405"/>
        <v/>
      </c>
      <c r="X846" s="16" t="str">
        <f t="shared" si="406"/>
        <v/>
      </c>
      <c r="Y846" s="16" t="str">
        <f t="shared" si="407"/>
        <v/>
      </c>
      <c r="Z846" s="28" t="str">
        <f t="shared" si="408"/>
        <v/>
      </c>
      <c r="AA846" s="16" t="str">
        <f t="shared" si="409"/>
        <v/>
      </c>
      <c r="AB846" s="16" t="str">
        <f t="shared" si="410"/>
        <v/>
      </c>
      <c r="AC846" s="16" t="str">
        <f>IF(Y846="Incluir Cotización",#REF!,"")</f>
        <v/>
      </c>
      <c r="AD846" s="66" t="str">
        <f t="shared" si="411"/>
        <v/>
      </c>
      <c r="AE846" s="42" t="str">
        <f t="shared" si="412"/>
        <v/>
      </c>
      <c r="AF846" s="42" t="str">
        <f t="shared" si="413"/>
        <v/>
      </c>
      <c r="AG846" s="42" t="str">
        <f t="shared" si="414"/>
        <v/>
      </c>
      <c r="AH846" s="42" t="str">
        <f t="shared" si="415"/>
        <v/>
      </c>
      <c r="AI846" s="42" t="str">
        <f t="shared" si="416"/>
        <v/>
      </c>
      <c r="AJ846" s="65">
        <f t="shared" si="417"/>
        <v>0</v>
      </c>
      <c r="AK846" s="74"/>
      <c r="AL846" s="41">
        <f t="shared" si="430"/>
        <v>0</v>
      </c>
      <c r="AM846" s="39">
        <f t="shared" si="431"/>
        <v>0</v>
      </c>
      <c r="AN846" s="40">
        <f t="shared" si="432"/>
        <v>0</v>
      </c>
      <c r="AO846" s="134">
        <f t="shared" si="433"/>
        <v>0</v>
      </c>
      <c r="AP846" s="17"/>
      <c r="AQ846" s="129"/>
      <c r="AR846" s="130">
        <f t="shared" si="418"/>
        <v>0</v>
      </c>
      <c r="AS846" s="134">
        <f t="shared" si="419"/>
        <v>0</v>
      </c>
      <c r="AT846" s="131">
        <f>+IF($I$7="SI",'INPUTS Y LISTAS'!$B$31,0)</f>
        <v>0</v>
      </c>
      <c r="AU846" s="132"/>
      <c r="AV846" s="130">
        <f t="shared" si="420"/>
        <v>0</v>
      </c>
      <c r="AW846" s="134">
        <f t="shared" si="421"/>
        <v>0</v>
      </c>
      <c r="AX846" s="131">
        <f>+IF($I$7="SI",'INPUTS Y LISTAS'!$B$32,0)</f>
        <v>0</v>
      </c>
      <c r="AY846" s="132"/>
      <c r="AZ846" s="130">
        <f t="shared" si="422"/>
        <v>0</v>
      </c>
      <c r="BA846" s="134">
        <f t="shared" si="423"/>
        <v>0</v>
      </c>
      <c r="BB846" s="131">
        <f>+IF($I$7="SI",'INPUTS Y LISTAS'!$B$33,0)</f>
        <v>0</v>
      </c>
      <c r="BC846" s="132"/>
      <c r="BD846" s="130">
        <f t="shared" si="424"/>
        <v>0</v>
      </c>
      <c r="BE846" s="134">
        <f t="shared" si="425"/>
        <v>0</v>
      </c>
      <c r="BF846" s="136">
        <f t="shared" si="426"/>
        <v>0</v>
      </c>
    </row>
    <row r="847" spans="3:58" ht="15.75" outlineLevel="2" x14ac:dyDescent="0.2">
      <c r="C847" s="14">
        <f t="shared" si="427"/>
        <v>833</v>
      </c>
      <c r="D847" s="73"/>
      <c r="E847" s="69"/>
      <c r="F847" s="70"/>
      <c r="G847" s="71"/>
      <c r="H847" s="71"/>
      <c r="I847" s="71"/>
      <c r="J847" s="71"/>
      <c r="K847" s="72"/>
      <c r="L847" s="86"/>
      <c r="M847" s="15" t="str">
        <f>IF(G847="","",IF(L847="SI",G847*(1+'INPUTS Y LISTAS'!$B$15),'Modelo Estadistico'!G847))</f>
        <v/>
      </c>
      <c r="N847" s="15" t="str">
        <f>IF(H847="","",IF(L847="SI",H847*(1+'INPUTS Y LISTAS'!$B$15),'Modelo Estadistico'!H847))</f>
        <v/>
      </c>
      <c r="O847" s="15" t="str">
        <f>IF(I847="","",IF(L847="SI",I847*(1+'INPUTS Y LISTAS'!$B$15),'Modelo Estadistico'!I847))</f>
        <v/>
      </c>
      <c r="P847" s="15" t="str">
        <f>IF(J847="","",IF(L847="SI",J847*(1+'INPUTS Y LISTAS'!$B$15),'Modelo Estadistico'!J847))</f>
        <v/>
      </c>
      <c r="Q847" s="72"/>
      <c r="R847" s="29" t="str">
        <f t="shared" ref="R847:R910" si="434">IFERROR(AVERAGE(M847:P847),"")</f>
        <v/>
      </c>
      <c r="S847" s="15" t="str">
        <f t="shared" ref="S847:S910" si="435">IFERROR(STDEV(M847:P847),"")</f>
        <v/>
      </c>
      <c r="T847" s="15" t="str">
        <f t="shared" si="428"/>
        <v/>
      </c>
      <c r="U847" s="30" t="str">
        <f t="shared" si="429"/>
        <v/>
      </c>
      <c r="V847" s="28" t="str">
        <f t="shared" ref="V847:V910" si="436">IF(M847="","",IF(COUNT($M847:$P847)=1,"Incluir Cotización",IF(OR(M847&lt;$T847,M847&gt;$U847),"Excluir Cotización","Incluir Cotización")))</f>
        <v/>
      </c>
      <c r="W847" s="16" t="str">
        <f t="shared" ref="W847:W910" si="437">IF(N847="","",IF(COUNT($M847:$P847)=1,"Incluir Cotización",IF(OR(N847&lt;$T847,N847&gt;$U847),"Excluir Cotización","Incluir Cotización")))</f>
        <v/>
      </c>
      <c r="X847" s="16" t="str">
        <f t="shared" ref="X847:X910" si="438">IF(O847="","",IF(COUNT($M847:$P847)=1,"Incluir Cotización",IF(OR(O847&lt;$T847,O847&gt;$U847),"Excluir Cotización","Incluir Cotización")))</f>
        <v/>
      </c>
      <c r="Y847" s="16" t="str">
        <f t="shared" ref="Y847:Y910" si="439">IF(P847="","",IF(COUNT($M847:$P847)=1,"Incluir Cotización",IF(OR(P847&lt;$T847,P847&gt;$U847),"Excluir Cotización","Incluir Cotización")))</f>
        <v/>
      </c>
      <c r="Z847" s="28" t="str">
        <f t="shared" ref="Z847:Z910" si="440">IF(V847="Incluir Cotización",$M847,"")</f>
        <v/>
      </c>
      <c r="AA847" s="16" t="str">
        <f t="shared" ref="AA847:AA910" si="441">IF(W847="Incluir Cotización",$N847,"")</f>
        <v/>
      </c>
      <c r="AB847" s="16" t="str">
        <f t="shared" ref="AB847:AB910" si="442">IF(X847="Incluir Cotización",$O847,"")</f>
        <v/>
      </c>
      <c r="AC847" s="16" t="str">
        <f>IF(Y847="Incluir Cotización",#REF!,"")</f>
        <v/>
      </c>
      <c r="AD847" s="66" t="str">
        <f t="shared" ref="AD847:AD910" si="443">IFERROR(AVERAGE(M847:P847),"")</f>
        <v/>
      </c>
      <c r="AE847" s="42" t="str">
        <f t="shared" ref="AE847:AE910" si="444">IFERROR(AVERAGE(Z847:AC847),"")</f>
        <v/>
      </c>
      <c r="AF847" s="42" t="str">
        <f t="shared" ref="AF847:AF910" si="445">IFERROR(MEDIAN(Z847:AC847),"")</f>
        <v/>
      </c>
      <c r="AG847" s="42" t="str">
        <f t="shared" ref="AG847:AG910" si="446">IFERROR(GEOMEAN(Z847:AC847),"")</f>
        <v/>
      </c>
      <c r="AH847" s="42" t="str">
        <f t="shared" ref="AH847:AH910" si="447">IFERROR(TRIMMEAN(Z847:AC847,$AH$10),"")</f>
        <v/>
      </c>
      <c r="AI847" s="42" t="str">
        <f t="shared" ref="AI847:AI910" si="448">IFERROR(HARMEAN(Z847:AC847),"")</f>
        <v/>
      </c>
      <c r="AJ847" s="65">
        <f t="shared" si="417"/>
        <v>0</v>
      </c>
      <c r="AK847" s="74"/>
      <c r="AL847" s="41">
        <f t="shared" si="430"/>
        <v>0</v>
      </c>
      <c r="AM847" s="39">
        <f t="shared" si="431"/>
        <v>0</v>
      </c>
      <c r="AN847" s="40">
        <f t="shared" si="432"/>
        <v>0</v>
      </c>
      <c r="AO847" s="134">
        <f t="shared" si="433"/>
        <v>0</v>
      </c>
      <c r="AP847" s="17"/>
      <c r="AQ847" s="129"/>
      <c r="AR847" s="130">
        <f t="shared" si="418"/>
        <v>0</v>
      </c>
      <c r="AS847" s="134">
        <f t="shared" si="419"/>
        <v>0</v>
      </c>
      <c r="AT847" s="131">
        <f>+IF($I$7="SI",'INPUTS Y LISTAS'!$B$31,0)</f>
        <v>0</v>
      </c>
      <c r="AU847" s="132"/>
      <c r="AV847" s="130">
        <f t="shared" si="420"/>
        <v>0</v>
      </c>
      <c r="AW847" s="134">
        <f t="shared" si="421"/>
        <v>0</v>
      </c>
      <c r="AX847" s="131">
        <f>+IF($I$7="SI",'INPUTS Y LISTAS'!$B$32,0)</f>
        <v>0</v>
      </c>
      <c r="AY847" s="132"/>
      <c r="AZ847" s="130">
        <f t="shared" si="422"/>
        <v>0</v>
      </c>
      <c r="BA847" s="134">
        <f t="shared" si="423"/>
        <v>0</v>
      </c>
      <c r="BB847" s="131">
        <f>+IF($I$7="SI",'INPUTS Y LISTAS'!$B$33,0)</f>
        <v>0</v>
      </c>
      <c r="BC847" s="132"/>
      <c r="BD847" s="130">
        <f t="shared" si="424"/>
        <v>0</v>
      </c>
      <c r="BE847" s="134">
        <f t="shared" si="425"/>
        <v>0</v>
      </c>
      <c r="BF847" s="136">
        <f t="shared" si="426"/>
        <v>0</v>
      </c>
    </row>
    <row r="848" spans="3:58" ht="15.75" outlineLevel="2" x14ac:dyDescent="0.2">
      <c r="C848" s="14">
        <f t="shared" si="427"/>
        <v>834</v>
      </c>
      <c r="D848" s="73"/>
      <c r="E848" s="69"/>
      <c r="F848" s="70"/>
      <c r="G848" s="71"/>
      <c r="H848" s="71"/>
      <c r="I848" s="71"/>
      <c r="J848" s="71"/>
      <c r="K848" s="72"/>
      <c r="L848" s="86"/>
      <c r="M848" s="15" t="str">
        <f>IF(G848="","",IF(L848="SI",G848*(1+'INPUTS Y LISTAS'!$B$15),'Modelo Estadistico'!G848))</f>
        <v/>
      </c>
      <c r="N848" s="15" t="str">
        <f>IF(H848="","",IF(L848="SI",H848*(1+'INPUTS Y LISTAS'!$B$15),'Modelo Estadistico'!H848))</f>
        <v/>
      </c>
      <c r="O848" s="15" t="str">
        <f>IF(I848="","",IF(L848="SI",I848*(1+'INPUTS Y LISTAS'!$B$15),'Modelo Estadistico'!I848))</f>
        <v/>
      </c>
      <c r="P848" s="15" t="str">
        <f>IF(J848="","",IF(L848="SI",J848*(1+'INPUTS Y LISTAS'!$B$15),'Modelo Estadistico'!J848))</f>
        <v/>
      </c>
      <c r="Q848" s="72"/>
      <c r="R848" s="29" t="str">
        <f t="shared" si="434"/>
        <v/>
      </c>
      <c r="S848" s="15" t="str">
        <f t="shared" si="435"/>
        <v/>
      </c>
      <c r="T848" s="15" t="str">
        <f t="shared" si="428"/>
        <v/>
      </c>
      <c r="U848" s="30" t="str">
        <f t="shared" si="429"/>
        <v/>
      </c>
      <c r="V848" s="28" t="str">
        <f t="shared" si="436"/>
        <v/>
      </c>
      <c r="W848" s="16" t="str">
        <f t="shared" si="437"/>
        <v/>
      </c>
      <c r="X848" s="16" t="str">
        <f t="shared" si="438"/>
        <v/>
      </c>
      <c r="Y848" s="16" t="str">
        <f t="shared" si="439"/>
        <v/>
      </c>
      <c r="Z848" s="28" t="str">
        <f t="shared" si="440"/>
        <v/>
      </c>
      <c r="AA848" s="16" t="str">
        <f t="shared" si="441"/>
        <v/>
      </c>
      <c r="AB848" s="16" t="str">
        <f t="shared" si="442"/>
        <v/>
      </c>
      <c r="AC848" s="16" t="str">
        <f>IF(Y848="Incluir Cotización",#REF!,"")</f>
        <v/>
      </c>
      <c r="AD848" s="66" t="str">
        <f t="shared" si="443"/>
        <v/>
      </c>
      <c r="AE848" s="42" t="str">
        <f t="shared" si="444"/>
        <v/>
      </c>
      <c r="AF848" s="42" t="str">
        <f t="shared" si="445"/>
        <v/>
      </c>
      <c r="AG848" s="42" t="str">
        <f t="shared" si="446"/>
        <v/>
      </c>
      <c r="AH848" s="42" t="str">
        <f t="shared" si="447"/>
        <v/>
      </c>
      <c r="AI848" s="42" t="str">
        <f t="shared" si="448"/>
        <v/>
      </c>
      <c r="AJ848" s="65">
        <f t="shared" ref="AJ848:AJ911" si="449">IFERROR(MIN(AE848:AG848),0)</f>
        <v>0</v>
      </c>
      <c r="AK848" s="74"/>
      <c r="AL848" s="41">
        <f t="shared" si="430"/>
        <v>0</v>
      </c>
      <c r="AM848" s="39">
        <f t="shared" si="431"/>
        <v>0</v>
      </c>
      <c r="AN848" s="40">
        <f t="shared" si="432"/>
        <v>0</v>
      </c>
      <c r="AO848" s="134">
        <f t="shared" si="433"/>
        <v>0</v>
      </c>
      <c r="AP848" s="17"/>
      <c r="AQ848" s="129"/>
      <c r="AR848" s="130">
        <f t="shared" ref="AR848:AR911" si="450">+AJ848</f>
        <v>0</v>
      </c>
      <c r="AS848" s="134">
        <f t="shared" ref="AS848:AS911" si="451">+AR848*AQ848</f>
        <v>0</v>
      </c>
      <c r="AT848" s="131">
        <f>+IF($I$7="SI",'INPUTS Y LISTAS'!$B$31,0)</f>
        <v>0</v>
      </c>
      <c r="AU848" s="132"/>
      <c r="AV848" s="130">
        <f t="shared" ref="AV848:AV911" si="452">+AR848*(1+AT848)</f>
        <v>0</v>
      </c>
      <c r="AW848" s="134">
        <f t="shared" ref="AW848:AW911" si="453">+AV848*AU848</f>
        <v>0</v>
      </c>
      <c r="AX848" s="131">
        <f>+IF($I$7="SI",'INPUTS Y LISTAS'!$B$32,0)</f>
        <v>0</v>
      </c>
      <c r="AY848" s="132"/>
      <c r="AZ848" s="130">
        <f t="shared" ref="AZ848:AZ911" si="454">+AV848*(1+AX848)</f>
        <v>0</v>
      </c>
      <c r="BA848" s="134">
        <f t="shared" ref="BA848:BA911" si="455">+AZ848*AY848</f>
        <v>0</v>
      </c>
      <c r="BB848" s="131">
        <f>+IF($I$7="SI",'INPUTS Y LISTAS'!$B$33,0)</f>
        <v>0</v>
      </c>
      <c r="BC848" s="132"/>
      <c r="BD848" s="130">
        <f t="shared" ref="BD848:BD911" si="456">+AZ848*(1+BB848)</f>
        <v>0</v>
      </c>
      <c r="BE848" s="134">
        <f t="shared" ref="BE848:BE911" si="457">+BD848*BC848</f>
        <v>0</v>
      </c>
      <c r="BF848" s="136">
        <f t="shared" ref="BF848:BF911" si="458">+AS848+AW848+BA848+BE848</f>
        <v>0</v>
      </c>
    </row>
    <row r="849" spans="3:58" ht="15.75" outlineLevel="2" x14ac:dyDescent="0.2">
      <c r="C849" s="14">
        <f t="shared" si="427"/>
        <v>835</v>
      </c>
      <c r="D849" s="73"/>
      <c r="E849" s="69"/>
      <c r="F849" s="70"/>
      <c r="G849" s="71"/>
      <c r="H849" s="71"/>
      <c r="I849" s="71"/>
      <c r="J849" s="71"/>
      <c r="K849" s="72"/>
      <c r="L849" s="86"/>
      <c r="M849" s="15" t="str">
        <f>IF(G849="","",IF(L849="SI",G849*(1+'INPUTS Y LISTAS'!$B$15),'Modelo Estadistico'!G849))</f>
        <v/>
      </c>
      <c r="N849" s="15" t="str">
        <f>IF(H849="","",IF(L849="SI",H849*(1+'INPUTS Y LISTAS'!$B$15),'Modelo Estadistico'!H849))</f>
        <v/>
      </c>
      <c r="O849" s="15" t="str">
        <f>IF(I849="","",IF(L849="SI",I849*(1+'INPUTS Y LISTAS'!$B$15),'Modelo Estadistico'!I849))</f>
        <v/>
      </c>
      <c r="P849" s="15" t="str">
        <f>IF(J849="","",IF(L849="SI",J849*(1+'INPUTS Y LISTAS'!$B$15),'Modelo Estadistico'!J849))</f>
        <v/>
      </c>
      <c r="Q849" s="72"/>
      <c r="R849" s="29" t="str">
        <f t="shared" si="434"/>
        <v/>
      </c>
      <c r="S849" s="15" t="str">
        <f t="shared" si="435"/>
        <v/>
      </c>
      <c r="T849" s="15" t="str">
        <f t="shared" si="428"/>
        <v/>
      </c>
      <c r="U849" s="30" t="str">
        <f t="shared" si="429"/>
        <v/>
      </c>
      <c r="V849" s="28" t="str">
        <f t="shared" si="436"/>
        <v/>
      </c>
      <c r="W849" s="16" t="str">
        <f t="shared" si="437"/>
        <v/>
      </c>
      <c r="X849" s="16" t="str">
        <f t="shared" si="438"/>
        <v/>
      </c>
      <c r="Y849" s="16" t="str">
        <f t="shared" si="439"/>
        <v/>
      </c>
      <c r="Z849" s="28" t="str">
        <f t="shared" si="440"/>
        <v/>
      </c>
      <c r="AA849" s="16" t="str">
        <f t="shared" si="441"/>
        <v/>
      </c>
      <c r="AB849" s="16" t="str">
        <f t="shared" si="442"/>
        <v/>
      </c>
      <c r="AC849" s="16" t="str">
        <f>IF(Y849="Incluir Cotización",#REF!,"")</f>
        <v/>
      </c>
      <c r="AD849" s="66" t="str">
        <f t="shared" si="443"/>
        <v/>
      </c>
      <c r="AE849" s="42" t="str">
        <f t="shared" si="444"/>
        <v/>
      </c>
      <c r="AF849" s="42" t="str">
        <f t="shared" si="445"/>
        <v/>
      </c>
      <c r="AG849" s="42" t="str">
        <f t="shared" si="446"/>
        <v/>
      </c>
      <c r="AH849" s="42" t="str">
        <f t="shared" si="447"/>
        <v/>
      </c>
      <c r="AI849" s="42" t="str">
        <f t="shared" si="448"/>
        <v/>
      </c>
      <c r="AJ849" s="65">
        <f t="shared" si="449"/>
        <v>0</v>
      </c>
      <c r="AK849" s="74"/>
      <c r="AL849" s="41">
        <f t="shared" si="430"/>
        <v>0</v>
      </c>
      <c r="AM849" s="39">
        <f t="shared" si="431"/>
        <v>0</v>
      </c>
      <c r="AN849" s="40">
        <f t="shared" si="432"/>
        <v>0</v>
      </c>
      <c r="AO849" s="134">
        <f t="shared" si="433"/>
        <v>0</v>
      </c>
      <c r="AP849" s="17"/>
      <c r="AQ849" s="129"/>
      <c r="AR849" s="130">
        <f t="shared" si="450"/>
        <v>0</v>
      </c>
      <c r="AS849" s="134">
        <f t="shared" si="451"/>
        <v>0</v>
      </c>
      <c r="AT849" s="131">
        <f>+IF($I$7="SI",'INPUTS Y LISTAS'!$B$31,0)</f>
        <v>0</v>
      </c>
      <c r="AU849" s="132"/>
      <c r="AV849" s="130">
        <f t="shared" si="452"/>
        <v>0</v>
      </c>
      <c r="AW849" s="134">
        <f t="shared" si="453"/>
        <v>0</v>
      </c>
      <c r="AX849" s="131">
        <f>+IF($I$7="SI",'INPUTS Y LISTAS'!$B$32,0)</f>
        <v>0</v>
      </c>
      <c r="AY849" s="132"/>
      <c r="AZ849" s="130">
        <f t="shared" si="454"/>
        <v>0</v>
      </c>
      <c r="BA849" s="134">
        <f t="shared" si="455"/>
        <v>0</v>
      </c>
      <c r="BB849" s="131">
        <f>+IF($I$7="SI",'INPUTS Y LISTAS'!$B$33,0)</f>
        <v>0</v>
      </c>
      <c r="BC849" s="132"/>
      <c r="BD849" s="130">
        <f t="shared" si="456"/>
        <v>0</v>
      </c>
      <c r="BE849" s="134">
        <f t="shared" si="457"/>
        <v>0</v>
      </c>
      <c r="BF849" s="136">
        <f t="shared" si="458"/>
        <v>0</v>
      </c>
    </row>
    <row r="850" spans="3:58" ht="15.75" outlineLevel="2" x14ac:dyDescent="0.2">
      <c r="C850" s="14">
        <f t="shared" si="427"/>
        <v>836</v>
      </c>
      <c r="D850" s="73"/>
      <c r="E850" s="69"/>
      <c r="F850" s="70"/>
      <c r="G850" s="71"/>
      <c r="H850" s="71"/>
      <c r="I850" s="71"/>
      <c r="J850" s="71"/>
      <c r="K850" s="72"/>
      <c r="L850" s="86"/>
      <c r="M850" s="15" t="str">
        <f>IF(G850="","",IF(L850="SI",G850*(1+'INPUTS Y LISTAS'!$B$15),'Modelo Estadistico'!G850))</f>
        <v/>
      </c>
      <c r="N850" s="15" t="str">
        <f>IF(H850="","",IF(L850="SI",H850*(1+'INPUTS Y LISTAS'!$B$15),'Modelo Estadistico'!H850))</f>
        <v/>
      </c>
      <c r="O850" s="15" t="str">
        <f>IF(I850="","",IF(L850="SI",I850*(1+'INPUTS Y LISTAS'!$B$15),'Modelo Estadistico'!I850))</f>
        <v/>
      </c>
      <c r="P850" s="15" t="str">
        <f>IF(J850="","",IF(L850="SI",J850*(1+'INPUTS Y LISTAS'!$B$15),'Modelo Estadistico'!J850))</f>
        <v/>
      </c>
      <c r="Q850" s="72"/>
      <c r="R850" s="29" t="str">
        <f t="shared" si="434"/>
        <v/>
      </c>
      <c r="S850" s="15" t="str">
        <f t="shared" si="435"/>
        <v/>
      </c>
      <c r="T850" s="15" t="str">
        <f t="shared" si="428"/>
        <v/>
      </c>
      <c r="U850" s="30" t="str">
        <f t="shared" si="429"/>
        <v/>
      </c>
      <c r="V850" s="28" t="str">
        <f t="shared" si="436"/>
        <v/>
      </c>
      <c r="W850" s="16" t="str">
        <f t="shared" si="437"/>
        <v/>
      </c>
      <c r="X850" s="16" t="str">
        <f t="shared" si="438"/>
        <v/>
      </c>
      <c r="Y850" s="16" t="str">
        <f t="shared" si="439"/>
        <v/>
      </c>
      <c r="Z850" s="28" t="str">
        <f t="shared" si="440"/>
        <v/>
      </c>
      <c r="AA850" s="16" t="str">
        <f t="shared" si="441"/>
        <v/>
      </c>
      <c r="AB850" s="16" t="str">
        <f t="shared" si="442"/>
        <v/>
      </c>
      <c r="AC850" s="16" t="str">
        <f>IF(Y850="Incluir Cotización",#REF!,"")</f>
        <v/>
      </c>
      <c r="AD850" s="66" t="str">
        <f t="shared" si="443"/>
        <v/>
      </c>
      <c r="AE850" s="42" t="str">
        <f t="shared" si="444"/>
        <v/>
      </c>
      <c r="AF850" s="42" t="str">
        <f t="shared" si="445"/>
        <v/>
      </c>
      <c r="AG850" s="42" t="str">
        <f t="shared" si="446"/>
        <v/>
      </c>
      <c r="AH850" s="42" t="str">
        <f t="shared" si="447"/>
        <v/>
      </c>
      <c r="AI850" s="42" t="str">
        <f t="shared" si="448"/>
        <v/>
      </c>
      <c r="AJ850" s="65">
        <f t="shared" si="449"/>
        <v>0</v>
      </c>
      <c r="AK850" s="74"/>
      <c r="AL850" s="41">
        <f t="shared" si="430"/>
        <v>0</v>
      </c>
      <c r="AM850" s="39">
        <f t="shared" si="431"/>
        <v>0</v>
      </c>
      <c r="AN850" s="40">
        <f t="shared" si="432"/>
        <v>0</v>
      </c>
      <c r="AO850" s="134">
        <f t="shared" si="433"/>
        <v>0</v>
      </c>
      <c r="AP850" s="17"/>
      <c r="AQ850" s="129"/>
      <c r="AR850" s="130">
        <f t="shared" si="450"/>
        <v>0</v>
      </c>
      <c r="AS850" s="134">
        <f t="shared" si="451"/>
        <v>0</v>
      </c>
      <c r="AT850" s="131">
        <f>+IF($I$7="SI",'INPUTS Y LISTAS'!$B$31,0)</f>
        <v>0</v>
      </c>
      <c r="AU850" s="132"/>
      <c r="AV850" s="130">
        <f t="shared" si="452"/>
        <v>0</v>
      </c>
      <c r="AW850" s="134">
        <f t="shared" si="453"/>
        <v>0</v>
      </c>
      <c r="AX850" s="131">
        <f>+IF($I$7="SI",'INPUTS Y LISTAS'!$B$32,0)</f>
        <v>0</v>
      </c>
      <c r="AY850" s="132"/>
      <c r="AZ850" s="130">
        <f t="shared" si="454"/>
        <v>0</v>
      </c>
      <c r="BA850" s="134">
        <f t="shared" si="455"/>
        <v>0</v>
      </c>
      <c r="BB850" s="131">
        <f>+IF($I$7="SI",'INPUTS Y LISTAS'!$B$33,0)</f>
        <v>0</v>
      </c>
      <c r="BC850" s="132"/>
      <c r="BD850" s="130">
        <f t="shared" si="456"/>
        <v>0</v>
      </c>
      <c r="BE850" s="134">
        <f t="shared" si="457"/>
        <v>0</v>
      </c>
      <c r="BF850" s="136">
        <f t="shared" si="458"/>
        <v>0</v>
      </c>
    </row>
    <row r="851" spans="3:58" ht="15.75" outlineLevel="2" x14ac:dyDescent="0.2">
      <c r="C851" s="14">
        <f t="shared" si="427"/>
        <v>837</v>
      </c>
      <c r="D851" s="73"/>
      <c r="E851" s="69"/>
      <c r="F851" s="70"/>
      <c r="G851" s="71"/>
      <c r="H851" s="71"/>
      <c r="I851" s="71"/>
      <c r="J851" s="71"/>
      <c r="K851" s="72"/>
      <c r="L851" s="86"/>
      <c r="M851" s="15" t="str">
        <f>IF(G851="","",IF(L851="SI",G851*(1+'INPUTS Y LISTAS'!$B$15),'Modelo Estadistico'!G851))</f>
        <v/>
      </c>
      <c r="N851" s="15" t="str">
        <f>IF(H851="","",IF(L851="SI",H851*(1+'INPUTS Y LISTAS'!$B$15),'Modelo Estadistico'!H851))</f>
        <v/>
      </c>
      <c r="O851" s="15" t="str">
        <f>IF(I851="","",IF(L851="SI",I851*(1+'INPUTS Y LISTAS'!$B$15),'Modelo Estadistico'!I851))</f>
        <v/>
      </c>
      <c r="P851" s="15" t="str">
        <f>IF(J851="","",IF(L851="SI",J851*(1+'INPUTS Y LISTAS'!$B$15),'Modelo Estadistico'!J851))</f>
        <v/>
      </c>
      <c r="Q851" s="72"/>
      <c r="R851" s="29" t="str">
        <f t="shared" si="434"/>
        <v/>
      </c>
      <c r="S851" s="15" t="str">
        <f t="shared" si="435"/>
        <v/>
      </c>
      <c r="T851" s="15" t="str">
        <f t="shared" si="428"/>
        <v/>
      </c>
      <c r="U851" s="30" t="str">
        <f t="shared" si="429"/>
        <v/>
      </c>
      <c r="V851" s="28" t="str">
        <f t="shared" si="436"/>
        <v/>
      </c>
      <c r="W851" s="16" t="str">
        <f t="shared" si="437"/>
        <v/>
      </c>
      <c r="X851" s="16" t="str">
        <f t="shared" si="438"/>
        <v/>
      </c>
      <c r="Y851" s="16" t="str">
        <f t="shared" si="439"/>
        <v/>
      </c>
      <c r="Z851" s="28" t="str">
        <f t="shared" si="440"/>
        <v/>
      </c>
      <c r="AA851" s="16" t="str">
        <f t="shared" si="441"/>
        <v/>
      </c>
      <c r="AB851" s="16" t="str">
        <f t="shared" si="442"/>
        <v/>
      </c>
      <c r="AC851" s="16" t="str">
        <f>IF(Y851="Incluir Cotización",#REF!,"")</f>
        <v/>
      </c>
      <c r="AD851" s="66" t="str">
        <f t="shared" si="443"/>
        <v/>
      </c>
      <c r="AE851" s="42" t="str">
        <f t="shared" si="444"/>
        <v/>
      </c>
      <c r="AF851" s="42" t="str">
        <f t="shared" si="445"/>
        <v/>
      </c>
      <c r="AG851" s="42" t="str">
        <f t="shared" si="446"/>
        <v/>
      </c>
      <c r="AH851" s="42" t="str">
        <f t="shared" si="447"/>
        <v/>
      </c>
      <c r="AI851" s="42" t="str">
        <f t="shared" si="448"/>
        <v/>
      </c>
      <c r="AJ851" s="65">
        <f t="shared" si="449"/>
        <v>0</v>
      </c>
      <c r="AK851" s="74"/>
      <c r="AL851" s="41">
        <f t="shared" si="430"/>
        <v>0</v>
      </c>
      <c r="AM851" s="39">
        <f t="shared" si="431"/>
        <v>0</v>
      </c>
      <c r="AN851" s="40">
        <f t="shared" si="432"/>
        <v>0</v>
      </c>
      <c r="AO851" s="134">
        <f t="shared" si="433"/>
        <v>0</v>
      </c>
      <c r="AP851" s="17"/>
      <c r="AQ851" s="129"/>
      <c r="AR851" s="130">
        <f t="shared" si="450"/>
        <v>0</v>
      </c>
      <c r="AS851" s="134">
        <f t="shared" si="451"/>
        <v>0</v>
      </c>
      <c r="AT851" s="131">
        <f>+IF($I$7="SI",'INPUTS Y LISTAS'!$B$31,0)</f>
        <v>0</v>
      </c>
      <c r="AU851" s="132"/>
      <c r="AV851" s="130">
        <f t="shared" si="452"/>
        <v>0</v>
      </c>
      <c r="AW851" s="134">
        <f t="shared" si="453"/>
        <v>0</v>
      </c>
      <c r="AX851" s="131">
        <f>+IF($I$7="SI",'INPUTS Y LISTAS'!$B$32,0)</f>
        <v>0</v>
      </c>
      <c r="AY851" s="132"/>
      <c r="AZ851" s="130">
        <f t="shared" si="454"/>
        <v>0</v>
      </c>
      <c r="BA851" s="134">
        <f t="shared" si="455"/>
        <v>0</v>
      </c>
      <c r="BB851" s="131">
        <f>+IF($I$7="SI",'INPUTS Y LISTAS'!$B$33,0)</f>
        <v>0</v>
      </c>
      <c r="BC851" s="132"/>
      <c r="BD851" s="130">
        <f t="shared" si="456"/>
        <v>0</v>
      </c>
      <c r="BE851" s="134">
        <f t="shared" si="457"/>
        <v>0</v>
      </c>
      <c r="BF851" s="136">
        <f t="shared" si="458"/>
        <v>0</v>
      </c>
    </row>
    <row r="852" spans="3:58" ht="15.75" outlineLevel="2" x14ac:dyDescent="0.2">
      <c r="C852" s="14">
        <f t="shared" si="427"/>
        <v>838</v>
      </c>
      <c r="D852" s="73"/>
      <c r="E852" s="69"/>
      <c r="F852" s="70"/>
      <c r="G852" s="71"/>
      <c r="H852" s="71"/>
      <c r="I852" s="71"/>
      <c r="J852" s="71"/>
      <c r="K852" s="72"/>
      <c r="L852" s="86"/>
      <c r="M852" s="15" t="str">
        <f>IF(G852="","",IF(L852="SI",G852*(1+'INPUTS Y LISTAS'!$B$15),'Modelo Estadistico'!G852))</f>
        <v/>
      </c>
      <c r="N852" s="15" t="str">
        <f>IF(H852="","",IF(L852="SI",H852*(1+'INPUTS Y LISTAS'!$B$15),'Modelo Estadistico'!H852))</f>
        <v/>
      </c>
      <c r="O852" s="15" t="str">
        <f>IF(I852="","",IF(L852="SI",I852*(1+'INPUTS Y LISTAS'!$B$15),'Modelo Estadistico'!I852))</f>
        <v/>
      </c>
      <c r="P852" s="15" t="str">
        <f>IF(J852="","",IF(L852="SI",J852*(1+'INPUTS Y LISTAS'!$B$15),'Modelo Estadistico'!J852))</f>
        <v/>
      </c>
      <c r="Q852" s="72"/>
      <c r="R852" s="29" t="str">
        <f t="shared" si="434"/>
        <v/>
      </c>
      <c r="S852" s="15" t="str">
        <f t="shared" si="435"/>
        <v/>
      </c>
      <c r="T852" s="15" t="str">
        <f t="shared" si="428"/>
        <v/>
      </c>
      <c r="U852" s="30" t="str">
        <f t="shared" si="429"/>
        <v/>
      </c>
      <c r="V852" s="28" t="str">
        <f t="shared" si="436"/>
        <v/>
      </c>
      <c r="W852" s="16" t="str">
        <f t="shared" si="437"/>
        <v/>
      </c>
      <c r="X852" s="16" t="str">
        <f t="shared" si="438"/>
        <v/>
      </c>
      <c r="Y852" s="16" t="str">
        <f t="shared" si="439"/>
        <v/>
      </c>
      <c r="Z852" s="28" t="str">
        <f t="shared" si="440"/>
        <v/>
      </c>
      <c r="AA852" s="16" t="str">
        <f t="shared" si="441"/>
        <v/>
      </c>
      <c r="AB852" s="16" t="str">
        <f t="shared" si="442"/>
        <v/>
      </c>
      <c r="AC852" s="16" t="str">
        <f>IF(Y852="Incluir Cotización",#REF!,"")</f>
        <v/>
      </c>
      <c r="AD852" s="66" t="str">
        <f t="shared" si="443"/>
        <v/>
      </c>
      <c r="AE852" s="42" t="str">
        <f t="shared" si="444"/>
        <v/>
      </c>
      <c r="AF852" s="42" t="str">
        <f t="shared" si="445"/>
        <v/>
      </c>
      <c r="AG852" s="42" t="str">
        <f t="shared" si="446"/>
        <v/>
      </c>
      <c r="AH852" s="42" t="str">
        <f t="shared" si="447"/>
        <v/>
      </c>
      <c r="AI852" s="42" t="str">
        <f t="shared" si="448"/>
        <v/>
      </c>
      <c r="AJ852" s="65">
        <f t="shared" si="449"/>
        <v>0</v>
      </c>
      <c r="AK852" s="74"/>
      <c r="AL852" s="41">
        <f t="shared" si="430"/>
        <v>0</v>
      </c>
      <c r="AM852" s="39">
        <f t="shared" si="431"/>
        <v>0</v>
      </c>
      <c r="AN852" s="40">
        <f t="shared" si="432"/>
        <v>0</v>
      </c>
      <c r="AO852" s="134">
        <f t="shared" si="433"/>
        <v>0</v>
      </c>
      <c r="AP852" s="17"/>
      <c r="AQ852" s="129"/>
      <c r="AR852" s="130">
        <f t="shared" si="450"/>
        <v>0</v>
      </c>
      <c r="AS852" s="134">
        <f t="shared" si="451"/>
        <v>0</v>
      </c>
      <c r="AT852" s="131">
        <f>+IF($I$7="SI",'INPUTS Y LISTAS'!$B$31,0)</f>
        <v>0</v>
      </c>
      <c r="AU852" s="132"/>
      <c r="AV852" s="130">
        <f t="shared" si="452"/>
        <v>0</v>
      </c>
      <c r="AW852" s="134">
        <f t="shared" si="453"/>
        <v>0</v>
      </c>
      <c r="AX852" s="131">
        <f>+IF($I$7="SI",'INPUTS Y LISTAS'!$B$32,0)</f>
        <v>0</v>
      </c>
      <c r="AY852" s="132"/>
      <c r="AZ852" s="130">
        <f t="shared" si="454"/>
        <v>0</v>
      </c>
      <c r="BA852" s="134">
        <f t="shared" si="455"/>
        <v>0</v>
      </c>
      <c r="BB852" s="131">
        <f>+IF($I$7="SI",'INPUTS Y LISTAS'!$B$33,0)</f>
        <v>0</v>
      </c>
      <c r="BC852" s="132"/>
      <c r="BD852" s="130">
        <f t="shared" si="456"/>
        <v>0</v>
      </c>
      <c r="BE852" s="134">
        <f t="shared" si="457"/>
        <v>0</v>
      </c>
      <c r="BF852" s="136">
        <f t="shared" si="458"/>
        <v>0</v>
      </c>
    </row>
    <row r="853" spans="3:58" ht="15.75" outlineLevel="2" x14ac:dyDescent="0.2">
      <c r="C853" s="14">
        <f t="shared" si="427"/>
        <v>839</v>
      </c>
      <c r="D853" s="73"/>
      <c r="E853" s="69"/>
      <c r="F853" s="70"/>
      <c r="G853" s="71"/>
      <c r="H853" s="71"/>
      <c r="I853" s="71"/>
      <c r="J853" s="71"/>
      <c r="K853" s="72"/>
      <c r="L853" s="86"/>
      <c r="M853" s="15" t="str">
        <f>IF(G853="","",IF(L853="SI",G853*(1+'INPUTS Y LISTAS'!$B$15),'Modelo Estadistico'!G853))</f>
        <v/>
      </c>
      <c r="N853" s="15" t="str">
        <f>IF(H853="","",IF(L853="SI",H853*(1+'INPUTS Y LISTAS'!$B$15),'Modelo Estadistico'!H853))</f>
        <v/>
      </c>
      <c r="O853" s="15" t="str">
        <f>IF(I853="","",IF(L853="SI",I853*(1+'INPUTS Y LISTAS'!$B$15),'Modelo Estadistico'!I853))</f>
        <v/>
      </c>
      <c r="P853" s="15" t="str">
        <f>IF(J853="","",IF(L853="SI",J853*(1+'INPUTS Y LISTAS'!$B$15),'Modelo Estadistico'!J853))</f>
        <v/>
      </c>
      <c r="Q853" s="72"/>
      <c r="R853" s="29" t="str">
        <f t="shared" si="434"/>
        <v/>
      </c>
      <c r="S853" s="15" t="str">
        <f t="shared" si="435"/>
        <v/>
      </c>
      <c r="T853" s="15" t="str">
        <f t="shared" si="428"/>
        <v/>
      </c>
      <c r="U853" s="30" t="str">
        <f t="shared" si="429"/>
        <v/>
      </c>
      <c r="V853" s="28" t="str">
        <f t="shared" si="436"/>
        <v/>
      </c>
      <c r="W853" s="16" t="str">
        <f t="shared" si="437"/>
        <v/>
      </c>
      <c r="X853" s="16" t="str">
        <f t="shared" si="438"/>
        <v/>
      </c>
      <c r="Y853" s="16" t="str">
        <f t="shared" si="439"/>
        <v/>
      </c>
      <c r="Z853" s="28" t="str">
        <f t="shared" si="440"/>
        <v/>
      </c>
      <c r="AA853" s="16" t="str">
        <f t="shared" si="441"/>
        <v/>
      </c>
      <c r="AB853" s="16" t="str">
        <f t="shared" si="442"/>
        <v/>
      </c>
      <c r="AC853" s="16" t="str">
        <f>IF(Y853="Incluir Cotización",#REF!,"")</f>
        <v/>
      </c>
      <c r="AD853" s="66" t="str">
        <f t="shared" si="443"/>
        <v/>
      </c>
      <c r="AE853" s="42" t="str">
        <f t="shared" si="444"/>
        <v/>
      </c>
      <c r="AF853" s="42" t="str">
        <f t="shared" si="445"/>
        <v/>
      </c>
      <c r="AG853" s="42" t="str">
        <f t="shared" si="446"/>
        <v/>
      </c>
      <c r="AH853" s="42" t="str">
        <f t="shared" si="447"/>
        <v/>
      </c>
      <c r="AI853" s="42" t="str">
        <f t="shared" si="448"/>
        <v/>
      </c>
      <c r="AJ853" s="65">
        <f t="shared" si="449"/>
        <v>0</v>
      </c>
      <c r="AK853" s="74"/>
      <c r="AL853" s="41">
        <f t="shared" si="430"/>
        <v>0</v>
      </c>
      <c r="AM853" s="39">
        <f t="shared" si="431"/>
        <v>0</v>
      </c>
      <c r="AN853" s="40">
        <f t="shared" si="432"/>
        <v>0</v>
      </c>
      <c r="AO853" s="134">
        <f t="shared" si="433"/>
        <v>0</v>
      </c>
      <c r="AP853" s="17"/>
      <c r="AQ853" s="129"/>
      <c r="AR853" s="130">
        <f t="shared" si="450"/>
        <v>0</v>
      </c>
      <c r="AS853" s="134">
        <f t="shared" si="451"/>
        <v>0</v>
      </c>
      <c r="AT853" s="131">
        <f>+IF($I$7="SI",'INPUTS Y LISTAS'!$B$31,0)</f>
        <v>0</v>
      </c>
      <c r="AU853" s="132"/>
      <c r="AV853" s="130">
        <f t="shared" si="452"/>
        <v>0</v>
      </c>
      <c r="AW853" s="134">
        <f t="shared" si="453"/>
        <v>0</v>
      </c>
      <c r="AX853" s="131">
        <f>+IF($I$7="SI",'INPUTS Y LISTAS'!$B$32,0)</f>
        <v>0</v>
      </c>
      <c r="AY853" s="132"/>
      <c r="AZ853" s="130">
        <f t="shared" si="454"/>
        <v>0</v>
      </c>
      <c r="BA853" s="134">
        <f t="shared" si="455"/>
        <v>0</v>
      </c>
      <c r="BB853" s="131">
        <f>+IF($I$7="SI",'INPUTS Y LISTAS'!$B$33,0)</f>
        <v>0</v>
      </c>
      <c r="BC853" s="132"/>
      <c r="BD853" s="130">
        <f t="shared" si="456"/>
        <v>0</v>
      </c>
      <c r="BE853" s="134">
        <f t="shared" si="457"/>
        <v>0</v>
      </c>
      <c r="BF853" s="136">
        <f t="shared" si="458"/>
        <v>0</v>
      </c>
    </row>
    <row r="854" spans="3:58" ht="15.75" outlineLevel="2" x14ac:dyDescent="0.2">
      <c r="C854" s="14">
        <f t="shared" si="427"/>
        <v>840</v>
      </c>
      <c r="D854" s="73"/>
      <c r="E854" s="69"/>
      <c r="F854" s="70"/>
      <c r="G854" s="71"/>
      <c r="H854" s="71"/>
      <c r="I854" s="71"/>
      <c r="J854" s="71"/>
      <c r="K854" s="72"/>
      <c r="L854" s="86"/>
      <c r="M854" s="15" t="str">
        <f>IF(G854="","",IF(L854="SI",G854*(1+'INPUTS Y LISTAS'!$B$15),'Modelo Estadistico'!G854))</f>
        <v/>
      </c>
      <c r="N854" s="15" t="str">
        <f>IF(H854="","",IF(L854="SI",H854*(1+'INPUTS Y LISTAS'!$B$15),'Modelo Estadistico'!H854))</f>
        <v/>
      </c>
      <c r="O854" s="15" t="str">
        <f>IF(I854="","",IF(L854="SI",I854*(1+'INPUTS Y LISTAS'!$B$15),'Modelo Estadistico'!I854))</f>
        <v/>
      </c>
      <c r="P854" s="15" t="str">
        <f>IF(J854="","",IF(L854="SI",J854*(1+'INPUTS Y LISTAS'!$B$15),'Modelo Estadistico'!J854))</f>
        <v/>
      </c>
      <c r="Q854" s="72"/>
      <c r="R854" s="29" t="str">
        <f t="shared" si="434"/>
        <v/>
      </c>
      <c r="S854" s="15" t="str">
        <f t="shared" si="435"/>
        <v/>
      </c>
      <c r="T854" s="15" t="str">
        <f t="shared" si="428"/>
        <v/>
      </c>
      <c r="U854" s="30" t="str">
        <f t="shared" si="429"/>
        <v/>
      </c>
      <c r="V854" s="28" t="str">
        <f t="shared" si="436"/>
        <v/>
      </c>
      <c r="W854" s="16" t="str">
        <f t="shared" si="437"/>
        <v/>
      </c>
      <c r="X854" s="16" t="str">
        <f t="shared" si="438"/>
        <v/>
      </c>
      <c r="Y854" s="16" t="str">
        <f t="shared" si="439"/>
        <v/>
      </c>
      <c r="Z854" s="28" t="str">
        <f t="shared" si="440"/>
        <v/>
      </c>
      <c r="AA854" s="16" t="str">
        <f t="shared" si="441"/>
        <v/>
      </c>
      <c r="AB854" s="16" t="str">
        <f t="shared" si="442"/>
        <v/>
      </c>
      <c r="AC854" s="16" t="str">
        <f>IF(Y854="Incluir Cotización",#REF!,"")</f>
        <v/>
      </c>
      <c r="AD854" s="66" t="str">
        <f t="shared" si="443"/>
        <v/>
      </c>
      <c r="AE854" s="42" t="str">
        <f t="shared" si="444"/>
        <v/>
      </c>
      <c r="AF854" s="42" t="str">
        <f t="shared" si="445"/>
        <v/>
      </c>
      <c r="AG854" s="42" t="str">
        <f t="shared" si="446"/>
        <v/>
      </c>
      <c r="AH854" s="42" t="str">
        <f t="shared" si="447"/>
        <v/>
      </c>
      <c r="AI854" s="42" t="str">
        <f t="shared" si="448"/>
        <v/>
      </c>
      <c r="AJ854" s="65">
        <f t="shared" si="449"/>
        <v>0</v>
      </c>
      <c r="AK854" s="74"/>
      <c r="AL854" s="41">
        <f t="shared" si="430"/>
        <v>0</v>
      </c>
      <c r="AM854" s="39">
        <f t="shared" si="431"/>
        <v>0</v>
      </c>
      <c r="AN854" s="40">
        <f t="shared" si="432"/>
        <v>0</v>
      </c>
      <c r="AO854" s="134">
        <f t="shared" si="433"/>
        <v>0</v>
      </c>
      <c r="AP854" s="17"/>
      <c r="AQ854" s="129"/>
      <c r="AR854" s="130">
        <f t="shared" si="450"/>
        <v>0</v>
      </c>
      <c r="AS854" s="134">
        <f t="shared" si="451"/>
        <v>0</v>
      </c>
      <c r="AT854" s="131">
        <f>+IF($I$7="SI",'INPUTS Y LISTAS'!$B$31,0)</f>
        <v>0</v>
      </c>
      <c r="AU854" s="132"/>
      <c r="AV854" s="130">
        <f t="shared" si="452"/>
        <v>0</v>
      </c>
      <c r="AW854" s="134">
        <f t="shared" si="453"/>
        <v>0</v>
      </c>
      <c r="AX854" s="131">
        <f>+IF($I$7="SI",'INPUTS Y LISTAS'!$B$32,0)</f>
        <v>0</v>
      </c>
      <c r="AY854" s="132"/>
      <c r="AZ854" s="130">
        <f t="shared" si="454"/>
        <v>0</v>
      </c>
      <c r="BA854" s="134">
        <f t="shared" si="455"/>
        <v>0</v>
      </c>
      <c r="BB854" s="131">
        <f>+IF($I$7="SI",'INPUTS Y LISTAS'!$B$33,0)</f>
        <v>0</v>
      </c>
      <c r="BC854" s="132"/>
      <c r="BD854" s="130">
        <f t="shared" si="456"/>
        <v>0</v>
      </c>
      <c r="BE854" s="134">
        <f t="shared" si="457"/>
        <v>0</v>
      </c>
      <c r="BF854" s="136">
        <f t="shared" si="458"/>
        <v>0</v>
      </c>
    </row>
    <row r="855" spans="3:58" ht="15.75" outlineLevel="2" x14ac:dyDescent="0.2">
      <c r="C855" s="14">
        <f t="shared" si="427"/>
        <v>841</v>
      </c>
      <c r="D855" s="73"/>
      <c r="E855" s="69"/>
      <c r="F855" s="70"/>
      <c r="G855" s="71"/>
      <c r="H855" s="71"/>
      <c r="I855" s="71"/>
      <c r="J855" s="71"/>
      <c r="K855" s="72"/>
      <c r="L855" s="86"/>
      <c r="M855" s="15" t="str">
        <f>IF(G855="","",IF(L855="SI",G855*(1+'INPUTS Y LISTAS'!$B$15),'Modelo Estadistico'!G855))</f>
        <v/>
      </c>
      <c r="N855" s="15" t="str">
        <f>IF(H855="","",IF(L855="SI",H855*(1+'INPUTS Y LISTAS'!$B$15),'Modelo Estadistico'!H855))</f>
        <v/>
      </c>
      <c r="O855" s="15" t="str">
        <f>IF(I855="","",IF(L855="SI",I855*(1+'INPUTS Y LISTAS'!$B$15),'Modelo Estadistico'!I855))</f>
        <v/>
      </c>
      <c r="P855" s="15" t="str">
        <f>IF(J855="","",IF(L855="SI",J855*(1+'INPUTS Y LISTAS'!$B$15),'Modelo Estadistico'!J855))</f>
        <v/>
      </c>
      <c r="Q855" s="72"/>
      <c r="R855" s="29" t="str">
        <f t="shared" si="434"/>
        <v/>
      </c>
      <c r="S855" s="15" t="str">
        <f t="shared" si="435"/>
        <v/>
      </c>
      <c r="T855" s="15" t="str">
        <f t="shared" si="428"/>
        <v/>
      </c>
      <c r="U855" s="30" t="str">
        <f t="shared" si="429"/>
        <v/>
      </c>
      <c r="V855" s="28" t="str">
        <f t="shared" si="436"/>
        <v/>
      </c>
      <c r="W855" s="16" t="str">
        <f t="shared" si="437"/>
        <v/>
      </c>
      <c r="X855" s="16" t="str">
        <f t="shared" si="438"/>
        <v/>
      </c>
      <c r="Y855" s="16" t="str">
        <f t="shared" si="439"/>
        <v/>
      </c>
      <c r="Z855" s="28" t="str">
        <f t="shared" si="440"/>
        <v/>
      </c>
      <c r="AA855" s="16" t="str">
        <f t="shared" si="441"/>
        <v/>
      </c>
      <c r="AB855" s="16" t="str">
        <f t="shared" si="442"/>
        <v/>
      </c>
      <c r="AC855" s="16" t="str">
        <f>IF(Y855="Incluir Cotización",#REF!,"")</f>
        <v/>
      </c>
      <c r="AD855" s="66" t="str">
        <f t="shared" si="443"/>
        <v/>
      </c>
      <c r="AE855" s="42" t="str">
        <f t="shared" si="444"/>
        <v/>
      </c>
      <c r="AF855" s="42" t="str">
        <f t="shared" si="445"/>
        <v/>
      </c>
      <c r="AG855" s="42" t="str">
        <f t="shared" si="446"/>
        <v/>
      </c>
      <c r="AH855" s="42" t="str">
        <f t="shared" si="447"/>
        <v/>
      </c>
      <c r="AI855" s="42" t="str">
        <f t="shared" si="448"/>
        <v/>
      </c>
      <c r="AJ855" s="65">
        <f t="shared" si="449"/>
        <v>0</v>
      </c>
      <c r="AK855" s="74"/>
      <c r="AL855" s="41">
        <f t="shared" si="430"/>
        <v>0</v>
      </c>
      <c r="AM855" s="39">
        <f t="shared" si="431"/>
        <v>0</v>
      </c>
      <c r="AN855" s="40">
        <f t="shared" si="432"/>
        <v>0</v>
      </c>
      <c r="AO855" s="134">
        <f t="shared" si="433"/>
        <v>0</v>
      </c>
      <c r="AP855" s="17"/>
      <c r="AQ855" s="129"/>
      <c r="AR855" s="130">
        <f t="shared" si="450"/>
        <v>0</v>
      </c>
      <c r="AS855" s="134">
        <f t="shared" si="451"/>
        <v>0</v>
      </c>
      <c r="AT855" s="131">
        <f>+IF($I$7="SI",'INPUTS Y LISTAS'!$B$31,0)</f>
        <v>0</v>
      </c>
      <c r="AU855" s="132"/>
      <c r="AV855" s="130">
        <f t="shared" si="452"/>
        <v>0</v>
      </c>
      <c r="AW855" s="134">
        <f t="shared" si="453"/>
        <v>0</v>
      </c>
      <c r="AX855" s="131">
        <f>+IF($I$7="SI",'INPUTS Y LISTAS'!$B$32,0)</f>
        <v>0</v>
      </c>
      <c r="AY855" s="132"/>
      <c r="AZ855" s="130">
        <f t="shared" si="454"/>
        <v>0</v>
      </c>
      <c r="BA855" s="134">
        <f t="shared" si="455"/>
        <v>0</v>
      </c>
      <c r="BB855" s="131">
        <f>+IF($I$7="SI",'INPUTS Y LISTAS'!$B$33,0)</f>
        <v>0</v>
      </c>
      <c r="BC855" s="132"/>
      <c r="BD855" s="130">
        <f t="shared" si="456"/>
        <v>0</v>
      </c>
      <c r="BE855" s="134">
        <f t="shared" si="457"/>
        <v>0</v>
      </c>
      <c r="BF855" s="136">
        <f t="shared" si="458"/>
        <v>0</v>
      </c>
    </row>
    <row r="856" spans="3:58" ht="15.75" outlineLevel="2" x14ac:dyDescent="0.2">
      <c r="C856" s="14">
        <f t="shared" si="427"/>
        <v>842</v>
      </c>
      <c r="D856" s="73"/>
      <c r="E856" s="69"/>
      <c r="F856" s="70"/>
      <c r="G856" s="71"/>
      <c r="H856" s="71"/>
      <c r="I856" s="71"/>
      <c r="J856" s="71"/>
      <c r="K856" s="72"/>
      <c r="L856" s="86"/>
      <c r="M856" s="15" t="str">
        <f>IF(G856="","",IF(L856="SI",G856*(1+'INPUTS Y LISTAS'!$B$15),'Modelo Estadistico'!G856))</f>
        <v/>
      </c>
      <c r="N856" s="15" t="str">
        <f>IF(H856="","",IF(L856="SI",H856*(1+'INPUTS Y LISTAS'!$B$15),'Modelo Estadistico'!H856))</f>
        <v/>
      </c>
      <c r="O856" s="15" t="str">
        <f>IF(I856="","",IF(L856="SI",I856*(1+'INPUTS Y LISTAS'!$B$15),'Modelo Estadistico'!I856))</f>
        <v/>
      </c>
      <c r="P856" s="15" t="str">
        <f>IF(J856="","",IF(L856="SI",J856*(1+'INPUTS Y LISTAS'!$B$15),'Modelo Estadistico'!J856))</f>
        <v/>
      </c>
      <c r="Q856" s="72"/>
      <c r="R856" s="29" t="str">
        <f t="shared" si="434"/>
        <v/>
      </c>
      <c r="S856" s="15" t="str">
        <f t="shared" si="435"/>
        <v/>
      </c>
      <c r="T856" s="15" t="str">
        <f t="shared" si="428"/>
        <v/>
      </c>
      <c r="U856" s="30" t="str">
        <f t="shared" si="429"/>
        <v/>
      </c>
      <c r="V856" s="28" t="str">
        <f t="shared" si="436"/>
        <v/>
      </c>
      <c r="W856" s="16" t="str">
        <f t="shared" si="437"/>
        <v/>
      </c>
      <c r="X856" s="16" t="str">
        <f t="shared" si="438"/>
        <v/>
      </c>
      <c r="Y856" s="16" t="str">
        <f t="shared" si="439"/>
        <v/>
      </c>
      <c r="Z856" s="28" t="str">
        <f t="shared" si="440"/>
        <v/>
      </c>
      <c r="AA856" s="16" t="str">
        <f t="shared" si="441"/>
        <v/>
      </c>
      <c r="AB856" s="16" t="str">
        <f t="shared" si="442"/>
        <v/>
      </c>
      <c r="AC856" s="16" t="str">
        <f>IF(Y856="Incluir Cotización",#REF!,"")</f>
        <v/>
      </c>
      <c r="AD856" s="66" t="str">
        <f t="shared" si="443"/>
        <v/>
      </c>
      <c r="AE856" s="42" t="str">
        <f t="shared" si="444"/>
        <v/>
      </c>
      <c r="AF856" s="42" t="str">
        <f t="shared" si="445"/>
        <v/>
      </c>
      <c r="AG856" s="42" t="str">
        <f t="shared" si="446"/>
        <v/>
      </c>
      <c r="AH856" s="42" t="str">
        <f t="shared" si="447"/>
        <v/>
      </c>
      <c r="AI856" s="42" t="str">
        <f t="shared" si="448"/>
        <v/>
      </c>
      <c r="AJ856" s="65">
        <f t="shared" si="449"/>
        <v>0</v>
      </c>
      <c r="AK856" s="74"/>
      <c r="AL856" s="41">
        <f t="shared" si="430"/>
        <v>0</v>
      </c>
      <c r="AM856" s="39">
        <f t="shared" si="431"/>
        <v>0</v>
      </c>
      <c r="AN856" s="40">
        <f t="shared" si="432"/>
        <v>0</v>
      </c>
      <c r="AO856" s="134">
        <f t="shared" si="433"/>
        <v>0</v>
      </c>
      <c r="AP856" s="17"/>
      <c r="AQ856" s="129"/>
      <c r="AR856" s="130">
        <f t="shared" si="450"/>
        <v>0</v>
      </c>
      <c r="AS856" s="134">
        <f t="shared" si="451"/>
        <v>0</v>
      </c>
      <c r="AT856" s="131">
        <f>+IF($I$7="SI",'INPUTS Y LISTAS'!$B$31,0)</f>
        <v>0</v>
      </c>
      <c r="AU856" s="132"/>
      <c r="AV856" s="130">
        <f t="shared" si="452"/>
        <v>0</v>
      </c>
      <c r="AW856" s="134">
        <f t="shared" si="453"/>
        <v>0</v>
      </c>
      <c r="AX856" s="131">
        <f>+IF($I$7="SI",'INPUTS Y LISTAS'!$B$32,0)</f>
        <v>0</v>
      </c>
      <c r="AY856" s="132"/>
      <c r="AZ856" s="130">
        <f t="shared" si="454"/>
        <v>0</v>
      </c>
      <c r="BA856" s="134">
        <f t="shared" si="455"/>
        <v>0</v>
      </c>
      <c r="BB856" s="131">
        <f>+IF($I$7="SI",'INPUTS Y LISTAS'!$B$33,0)</f>
        <v>0</v>
      </c>
      <c r="BC856" s="132"/>
      <c r="BD856" s="130">
        <f t="shared" si="456"/>
        <v>0</v>
      </c>
      <c r="BE856" s="134">
        <f t="shared" si="457"/>
        <v>0</v>
      </c>
      <c r="BF856" s="136">
        <f t="shared" si="458"/>
        <v>0</v>
      </c>
    </row>
    <row r="857" spans="3:58" ht="15.75" outlineLevel="2" x14ac:dyDescent="0.2">
      <c r="C857" s="14">
        <f t="shared" si="427"/>
        <v>843</v>
      </c>
      <c r="D857" s="73"/>
      <c r="E857" s="69"/>
      <c r="F857" s="70"/>
      <c r="G857" s="71"/>
      <c r="H857" s="71"/>
      <c r="I857" s="71"/>
      <c r="J857" s="71"/>
      <c r="K857" s="72"/>
      <c r="L857" s="86"/>
      <c r="M857" s="15" t="str">
        <f>IF(G857="","",IF(L857="SI",G857*(1+'INPUTS Y LISTAS'!$B$15),'Modelo Estadistico'!G857))</f>
        <v/>
      </c>
      <c r="N857" s="15" t="str">
        <f>IF(H857="","",IF(L857="SI",H857*(1+'INPUTS Y LISTAS'!$B$15),'Modelo Estadistico'!H857))</f>
        <v/>
      </c>
      <c r="O857" s="15" t="str">
        <f>IF(I857="","",IF(L857="SI",I857*(1+'INPUTS Y LISTAS'!$B$15),'Modelo Estadistico'!I857))</f>
        <v/>
      </c>
      <c r="P857" s="15" t="str">
        <f>IF(J857="","",IF(L857="SI",J857*(1+'INPUTS Y LISTAS'!$B$15),'Modelo Estadistico'!J857))</f>
        <v/>
      </c>
      <c r="Q857" s="72"/>
      <c r="R857" s="29" t="str">
        <f t="shared" si="434"/>
        <v/>
      </c>
      <c r="S857" s="15" t="str">
        <f t="shared" si="435"/>
        <v/>
      </c>
      <c r="T857" s="15" t="str">
        <f t="shared" si="428"/>
        <v/>
      </c>
      <c r="U857" s="30" t="str">
        <f t="shared" si="429"/>
        <v/>
      </c>
      <c r="V857" s="28" t="str">
        <f t="shared" si="436"/>
        <v/>
      </c>
      <c r="W857" s="16" t="str">
        <f t="shared" si="437"/>
        <v/>
      </c>
      <c r="X857" s="16" t="str">
        <f t="shared" si="438"/>
        <v/>
      </c>
      <c r="Y857" s="16" t="str">
        <f t="shared" si="439"/>
        <v/>
      </c>
      <c r="Z857" s="28" t="str">
        <f t="shared" si="440"/>
        <v/>
      </c>
      <c r="AA857" s="16" t="str">
        <f t="shared" si="441"/>
        <v/>
      </c>
      <c r="AB857" s="16" t="str">
        <f t="shared" si="442"/>
        <v/>
      </c>
      <c r="AC857" s="16" t="str">
        <f>IF(Y857="Incluir Cotización",#REF!,"")</f>
        <v/>
      </c>
      <c r="AD857" s="66" t="str">
        <f t="shared" si="443"/>
        <v/>
      </c>
      <c r="AE857" s="42" t="str">
        <f t="shared" si="444"/>
        <v/>
      </c>
      <c r="AF857" s="42" t="str">
        <f t="shared" si="445"/>
        <v/>
      </c>
      <c r="AG857" s="42" t="str">
        <f t="shared" si="446"/>
        <v/>
      </c>
      <c r="AH857" s="42" t="str">
        <f t="shared" si="447"/>
        <v/>
      </c>
      <c r="AI857" s="42" t="str">
        <f t="shared" si="448"/>
        <v/>
      </c>
      <c r="AJ857" s="65">
        <f t="shared" si="449"/>
        <v>0</v>
      </c>
      <c r="AK857" s="74"/>
      <c r="AL857" s="41">
        <f t="shared" si="430"/>
        <v>0</v>
      </c>
      <c r="AM857" s="39">
        <f t="shared" si="431"/>
        <v>0</v>
      </c>
      <c r="AN857" s="40">
        <f t="shared" si="432"/>
        <v>0</v>
      </c>
      <c r="AO857" s="134">
        <f t="shared" si="433"/>
        <v>0</v>
      </c>
      <c r="AP857" s="17"/>
      <c r="AQ857" s="129"/>
      <c r="AR857" s="130">
        <f t="shared" si="450"/>
        <v>0</v>
      </c>
      <c r="AS857" s="134">
        <f t="shared" si="451"/>
        <v>0</v>
      </c>
      <c r="AT857" s="131">
        <f>+IF($I$7="SI",'INPUTS Y LISTAS'!$B$31,0)</f>
        <v>0</v>
      </c>
      <c r="AU857" s="132"/>
      <c r="AV857" s="130">
        <f t="shared" si="452"/>
        <v>0</v>
      </c>
      <c r="AW857" s="134">
        <f t="shared" si="453"/>
        <v>0</v>
      </c>
      <c r="AX857" s="131">
        <f>+IF($I$7="SI",'INPUTS Y LISTAS'!$B$32,0)</f>
        <v>0</v>
      </c>
      <c r="AY857" s="132"/>
      <c r="AZ857" s="130">
        <f t="shared" si="454"/>
        <v>0</v>
      </c>
      <c r="BA857" s="134">
        <f t="shared" si="455"/>
        <v>0</v>
      </c>
      <c r="BB857" s="131">
        <f>+IF($I$7="SI",'INPUTS Y LISTAS'!$B$33,0)</f>
        <v>0</v>
      </c>
      <c r="BC857" s="132"/>
      <c r="BD857" s="130">
        <f t="shared" si="456"/>
        <v>0</v>
      </c>
      <c r="BE857" s="134">
        <f t="shared" si="457"/>
        <v>0</v>
      </c>
      <c r="BF857" s="136">
        <f t="shared" si="458"/>
        <v>0</v>
      </c>
    </row>
    <row r="858" spans="3:58" ht="15.75" outlineLevel="2" x14ac:dyDescent="0.2">
      <c r="C858" s="14">
        <f t="shared" si="427"/>
        <v>844</v>
      </c>
      <c r="D858" s="73"/>
      <c r="E858" s="69"/>
      <c r="F858" s="70"/>
      <c r="G858" s="71"/>
      <c r="H858" s="71"/>
      <c r="I858" s="71"/>
      <c r="J858" s="71"/>
      <c r="K858" s="72"/>
      <c r="L858" s="86"/>
      <c r="M858" s="15" t="str">
        <f>IF(G858="","",IF(L858="SI",G858*(1+'INPUTS Y LISTAS'!$B$15),'Modelo Estadistico'!G858))</f>
        <v/>
      </c>
      <c r="N858" s="15" t="str">
        <f>IF(H858="","",IF(L858="SI",H858*(1+'INPUTS Y LISTAS'!$B$15),'Modelo Estadistico'!H858))</f>
        <v/>
      </c>
      <c r="O858" s="15" t="str">
        <f>IF(I858="","",IF(L858="SI",I858*(1+'INPUTS Y LISTAS'!$B$15),'Modelo Estadistico'!I858))</f>
        <v/>
      </c>
      <c r="P858" s="15" t="str">
        <f>IF(J858="","",IF(L858="SI",J858*(1+'INPUTS Y LISTAS'!$B$15),'Modelo Estadistico'!J858))</f>
        <v/>
      </c>
      <c r="Q858" s="72"/>
      <c r="R858" s="29" t="str">
        <f t="shared" si="434"/>
        <v/>
      </c>
      <c r="S858" s="15" t="str">
        <f t="shared" si="435"/>
        <v/>
      </c>
      <c r="T858" s="15" t="str">
        <f t="shared" si="428"/>
        <v/>
      </c>
      <c r="U858" s="30" t="str">
        <f t="shared" si="429"/>
        <v/>
      </c>
      <c r="V858" s="28" t="str">
        <f t="shared" si="436"/>
        <v/>
      </c>
      <c r="W858" s="16" t="str">
        <f t="shared" si="437"/>
        <v/>
      </c>
      <c r="X858" s="16" t="str">
        <f t="shared" si="438"/>
        <v/>
      </c>
      <c r="Y858" s="16" t="str">
        <f t="shared" si="439"/>
        <v/>
      </c>
      <c r="Z858" s="28" t="str">
        <f t="shared" si="440"/>
        <v/>
      </c>
      <c r="AA858" s="16" t="str">
        <f t="shared" si="441"/>
        <v/>
      </c>
      <c r="AB858" s="16" t="str">
        <f t="shared" si="442"/>
        <v/>
      </c>
      <c r="AC858" s="16" t="str">
        <f>IF(Y858="Incluir Cotización",#REF!,"")</f>
        <v/>
      </c>
      <c r="AD858" s="66" t="str">
        <f t="shared" si="443"/>
        <v/>
      </c>
      <c r="AE858" s="42" t="str">
        <f t="shared" si="444"/>
        <v/>
      </c>
      <c r="AF858" s="42" t="str">
        <f t="shared" si="445"/>
        <v/>
      </c>
      <c r="AG858" s="42" t="str">
        <f t="shared" si="446"/>
        <v/>
      </c>
      <c r="AH858" s="42" t="str">
        <f t="shared" si="447"/>
        <v/>
      </c>
      <c r="AI858" s="42" t="str">
        <f t="shared" si="448"/>
        <v/>
      </c>
      <c r="AJ858" s="65">
        <f t="shared" si="449"/>
        <v>0</v>
      </c>
      <c r="AK858" s="74"/>
      <c r="AL858" s="41">
        <f t="shared" si="430"/>
        <v>0</v>
      </c>
      <c r="AM858" s="39">
        <f t="shared" si="431"/>
        <v>0</v>
      </c>
      <c r="AN858" s="40">
        <f t="shared" si="432"/>
        <v>0</v>
      </c>
      <c r="AO858" s="134">
        <f t="shared" si="433"/>
        <v>0</v>
      </c>
      <c r="AP858" s="17"/>
      <c r="AQ858" s="129"/>
      <c r="AR858" s="130">
        <f t="shared" si="450"/>
        <v>0</v>
      </c>
      <c r="AS858" s="134">
        <f t="shared" si="451"/>
        <v>0</v>
      </c>
      <c r="AT858" s="131">
        <f>+IF($I$7="SI",'INPUTS Y LISTAS'!$B$31,0)</f>
        <v>0</v>
      </c>
      <c r="AU858" s="132"/>
      <c r="AV858" s="130">
        <f t="shared" si="452"/>
        <v>0</v>
      </c>
      <c r="AW858" s="134">
        <f t="shared" si="453"/>
        <v>0</v>
      </c>
      <c r="AX858" s="131">
        <f>+IF($I$7="SI",'INPUTS Y LISTAS'!$B$32,0)</f>
        <v>0</v>
      </c>
      <c r="AY858" s="132"/>
      <c r="AZ858" s="130">
        <f t="shared" si="454"/>
        <v>0</v>
      </c>
      <c r="BA858" s="134">
        <f t="shared" si="455"/>
        <v>0</v>
      </c>
      <c r="BB858" s="131">
        <f>+IF($I$7="SI",'INPUTS Y LISTAS'!$B$33,0)</f>
        <v>0</v>
      </c>
      <c r="BC858" s="132"/>
      <c r="BD858" s="130">
        <f t="shared" si="456"/>
        <v>0</v>
      </c>
      <c r="BE858" s="134">
        <f t="shared" si="457"/>
        <v>0</v>
      </c>
      <c r="BF858" s="136">
        <f t="shared" si="458"/>
        <v>0</v>
      </c>
    </row>
    <row r="859" spans="3:58" ht="15.75" outlineLevel="2" x14ac:dyDescent="0.2">
      <c r="C859" s="14">
        <f t="shared" si="427"/>
        <v>845</v>
      </c>
      <c r="D859" s="73"/>
      <c r="E859" s="69"/>
      <c r="F859" s="70"/>
      <c r="G859" s="71"/>
      <c r="H859" s="71"/>
      <c r="I859" s="71"/>
      <c r="J859" s="71"/>
      <c r="K859" s="72"/>
      <c r="L859" s="86"/>
      <c r="M859" s="15" t="str">
        <f>IF(G859="","",IF(L859="SI",G859*(1+'INPUTS Y LISTAS'!$B$15),'Modelo Estadistico'!G859))</f>
        <v/>
      </c>
      <c r="N859" s="15" t="str">
        <f>IF(H859="","",IF(L859="SI",H859*(1+'INPUTS Y LISTAS'!$B$15),'Modelo Estadistico'!H859))</f>
        <v/>
      </c>
      <c r="O859" s="15" t="str">
        <f>IF(I859="","",IF(L859="SI",I859*(1+'INPUTS Y LISTAS'!$B$15),'Modelo Estadistico'!I859))</f>
        <v/>
      </c>
      <c r="P859" s="15" t="str">
        <f>IF(J859="","",IF(L859="SI",J859*(1+'INPUTS Y LISTAS'!$B$15),'Modelo Estadistico'!J859))</f>
        <v/>
      </c>
      <c r="Q859" s="72"/>
      <c r="R859" s="29" t="str">
        <f t="shared" si="434"/>
        <v/>
      </c>
      <c r="S859" s="15" t="str">
        <f t="shared" si="435"/>
        <v/>
      </c>
      <c r="T859" s="15" t="str">
        <f t="shared" si="428"/>
        <v/>
      </c>
      <c r="U859" s="30" t="str">
        <f t="shared" si="429"/>
        <v/>
      </c>
      <c r="V859" s="28" t="str">
        <f t="shared" si="436"/>
        <v/>
      </c>
      <c r="W859" s="16" t="str">
        <f t="shared" si="437"/>
        <v/>
      </c>
      <c r="X859" s="16" t="str">
        <f t="shared" si="438"/>
        <v/>
      </c>
      <c r="Y859" s="16" t="str">
        <f t="shared" si="439"/>
        <v/>
      </c>
      <c r="Z859" s="28" t="str">
        <f t="shared" si="440"/>
        <v/>
      </c>
      <c r="AA859" s="16" t="str">
        <f t="shared" si="441"/>
        <v/>
      </c>
      <c r="AB859" s="16" t="str">
        <f t="shared" si="442"/>
        <v/>
      </c>
      <c r="AC859" s="16" t="str">
        <f>IF(Y859="Incluir Cotización",#REF!,"")</f>
        <v/>
      </c>
      <c r="AD859" s="66" t="str">
        <f t="shared" si="443"/>
        <v/>
      </c>
      <c r="AE859" s="42" t="str">
        <f t="shared" si="444"/>
        <v/>
      </c>
      <c r="AF859" s="42" t="str">
        <f t="shared" si="445"/>
        <v/>
      </c>
      <c r="AG859" s="42" t="str">
        <f t="shared" si="446"/>
        <v/>
      </c>
      <c r="AH859" s="42" t="str">
        <f t="shared" si="447"/>
        <v/>
      </c>
      <c r="AI859" s="42" t="str">
        <f t="shared" si="448"/>
        <v/>
      </c>
      <c r="AJ859" s="65">
        <f t="shared" si="449"/>
        <v>0</v>
      </c>
      <c r="AK859" s="74"/>
      <c r="AL859" s="41">
        <f t="shared" si="430"/>
        <v>0</v>
      </c>
      <c r="AM859" s="39">
        <f t="shared" si="431"/>
        <v>0</v>
      </c>
      <c r="AN859" s="40">
        <f t="shared" si="432"/>
        <v>0</v>
      </c>
      <c r="AO859" s="134">
        <f t="shared" si="433"/>
        <v>0</v>
      </c>
      <c r="AP859" s="17"/>
      <c r="AQ859" s="129"/>
      <c r="AR859" s="130">
        <f t="shared" si="450"/>
        <v>0</v>
      </c>
      <c r="AS859" s="134">
        <f t="shared" si="451"/>
        <v>0</v>
      </c>
      <c r="AT859" s="131">
        <f>+IF($I$7="SI",'INPUTS Y LISTAS'!$B$31,0)</f>
        <v>0</v>
      </c>
      <c r="AU859" s="132"/>
      <c r="AV859" s="130">
        <f t="shared" si="452"/>
        <v>0</v>
      </c>
      <c r="AW859" s="134">
        <f t="shared" si="453"/>
        <v>0</v>
      </c>
      <c r="AX859" s="131">
        <f>+IF($I$7="SI",'INPUTS Y LISTAS'!$B$32,0)</f>
        <v>0</v>
      </c>
      <c r="AY859" s="132"/>
      <c r="AZ859" s="130">
        <f t="shared" si="454"/>
        <v>0</v>
      </c>
      <c r="BA859" s="134">
        <f t="shared" si="455"/>
        <v>0</v>
      </c>
      <c r="BB859" s="131">
        <f>+IF($I$7="SI",'INPUTS Y LISTAS'!$B$33,0)</f>
        <v>0</v>
      </c>
      <c r="BC859" s="132"/>
      <c r="BD859" s="130">
        <f t="shared" si="456"/>
        <v>0</v>
      </c>
      <c r="BE859" s="134">
        <f t="shared" si="457"/>
        <v>0</v>
      </c>
      <c r="BF859" s="136">
        <f t="shared" si="458"/>
        <v>0</v>
      </c>
    </row>
    <row r="860" spans="3:58" ht="15.75" outlineLevel="2" x14ac:dyDescent="0.2">
      <c r="C860" s="14">
        <f t="shared" si="427"/>
        <v>846</v>
      </c>
      <c r="D860" s="73"/>
      <c r="E860" s="69"/>
      <c r="F860" s="70"/>
      <c r="G860" s="71"/>
      <c r="H860" s="71"/>
      <c r="I860" s="71"/>
      <c r="J860" s="71"/>
      <c r="K860" s="72"/>
      <c r="L860" s="86"/>
      <c r="M860" s="15" t="str">
        <f>IF(G860="","",IF(L860="SI",G860*(1+'INPUTS Y LISTAS'!$B$15),'Modelo Estadistico'!G860))</f>
        <v/>
      </c>
      <c r="N860" s="15" t="str">
        <f>IF(H860="","",IF(L860="SI",H860*(1+'INPUTS Y LISTAS'!$B$15),'Modelo Estadistico'!H860))</f>
        <v/>
      </c>
      <c r="O860" s="15" t="str">
        <f>IF(I860="","",IF(L860="SI",I860*(1+'INPUTS Y LISTAS'!$B$15),'Modelo Estadistico'!I860))</f>
        <v/>
      </c>
      <c r="P860" s="15" t="str">
        <f>IF(J860="","",IF(L860="SI",J860*(1+'INPUTS Y LISTAS'!$B$15),'Modelo Estadistico'!J860))</f>
        <v/>
      </c>
      <c r="Q860" s="72"/>
      <c r="R860" s="29" t="str">
        <f t="shared" si="434"/>
        <v/>
      </c>
      <c r="S860" s="15" t="str">
        <f t="shared" si="435"/>
        <v/>
      </c>
      <c r="T860" s="15" t="str">
        <f t="shared" si="428"/>
        <v/>
      </c>
      <c r="U860" s="30" t="str">
        <f t="shared" si="429"/>
        <v/>
      </c>
      <c r="V860" s="28" t="str">
        <f t="shared" si="436"/>
        <v/>
      </c>
      <c r="W860" s="16" t="str">
        <f t="shared" si="437"/>
        <v/>
      </c>
      <c r="X860" s="16" t="str">
        <f t="shared" si="438"/>
        <v/>
      </c>
      <c r="Y860" s="16" t="str">
        <f t="shared" si="439"/>
        <v/>
      </c>
      <c r="Z860" s="28" t="str">
        <f t="shared" si="440"/>
        <v/>
      </c>
      <c r="AA860" s="16" t="str">
        <f t="shared" si="441"/>
        <v/>
      </c>
      <c r="AB860" s="16" t="str">
        <f t="shared" si="442"/>
        <v/>
      </c>
      <c r="AC860" s="16" t="str">
        <f>IF(Y860="Incluir Cotización",#REF!,"")</f>
        <v/>
      </c>
      <c r="AD860" s="66" t="str">
        <f t="shared" si="443"/>
        <v/>
      </c>
      <c r="AE860" s="42" t="str">
        <f t="shared" si="444"/>
        <v/>
      </c>
      <c r="AF860" s="42" t="str">
        <f t="shared" si="445"/>
        <v/>
      </c>
      <c r="AG860" s="42" t="str">
        <f t="shared" si="446"/>
        <v/>
      </c>
      <c r="AH860" s="42" t="str">
        <f t="shared" si="447"/>
        <v/>
      </c>
      <c r="AI860" s="42" t="str">
        <f t="shared" si="448"/>
        <v/>
      </c>
      <c r="AJ860" s="65">
        <f t="shared" si="449"/>
        <v>0</v>
      </c>
      <c r="AK860" s="74"/>
      <c r="AL860" s="41">
        <f t="shared" si="430"/>
        <v>0</v>
      </c>
      <c r="AM860" s="39">
        <f t="shared" si="431"/>
        <v>0</v>
      </c>
      <c r="AN860" s="40">
        <f t="shared" si="432"/>
        <v>0</v>
      </c>
      <c r="AO860" s="134">
        <f t="shared" si="433"/>
        <v>0</v>
      </c>
      <c r="AP860" s="17"/>
      <c r="AQ860" s="129"/>
      <c r="AR860" s="130">
        <f t="shared" si="450"/>
        <v>0</v>
      </c>
      <c r="AS860" s="134">
        <f t="shared" si="451"/>
        <v>0</v>
      </c>
      <c r="AT860" s="131">
        <f>+IF($I$7="SI",'INPUTS Y LISTAS'!$B$31,0)</f>
        <v>0</v>
      </c>
      <c r="AU860" s="132"/>
      <c r="AV860" s="130">
        <f t="shared" si="452"/>
        <v>0</v>
      </c>
      <c r="AW860" s="134">
        <f t="shared" si="453"/>
        <v>0</v>
      </c>
      <c r="AX860" s="131">
        <f>+IF($I$7="SI",'INPUTS Y LISTAS'!$B$32,0)</f>
        <v>0</v>
      </c>
      <c r="AY860" s="132"/>
      <c r="AZ860" s="130">
        <f t="shared" si="454"/>
        <v>0</v>
      </c>
      <c r="BA860" s="134">
        <f t="shared" si="455"/>
        <v>0</v>
      </c>
      <c r="BB860" s="131">
        <f>+IF($I$7="SI",'INPUTS Y LISTAS'!$B$33,0)</f>
        <v>0</v>
      </c>
      <c r="BC860" s="132"/>
      <c r="BD860" s="130">
        <f t="shared" si="456"/>
        <v>0</v>
      </c>
      <c r="BE860" s="134">
        <f t="shared" si="457"/>
        <v>0</v>
      </c>
      <c r="BF860" s="136">
        <f t="shared" si="458"/>
        <v>0</v>
      </c>
    </row>
    <row r="861" spans="3:58" ht="15.75" outlineLevel="2" x14ac:dyDescent="0.2">
      <c r="C861" s="14">
        <f t="shared" si="427"/>
        <v>847</v>
      </c>
      <c r="D861" s="73"/>
      <c r="E861" s="69"/>
      <c r="F861" s="70"/>
      <c r="G861" s="71"/>
      <c r="H861" s="71"/>
      <c r="I861" s="71"/>
      <c r="J861" s="71"/>
      <c r="K861" s="72"/>
      <c r="L861" s="86"/>
      <c r="M861" s="15" t="str">
        <f>IF(G861="","",IF(L861="SI",G861*(1+'INPUTS Y LISTAS'!$B$15),'Modelo Estadistico'!G861))</f>
        <v/>
      </c>
      <c r="N861" s="15" t="str">
        <f>IF(H861="","",IF(L861="SI",H861*(1+'INPUTS Y LISTAS'!$B$15),'Modelo Estadistico'!H861))</f>
        <v/>
      </c>
      <c r="O861" s="15" t="str">
        <f>IF(I861="","",IF(L861="SI",I861*(1+'INPUTS Y LISTAS'!$B$15),'Modelo Estadistico'!I861))</f>
        <v/>
      </c>
      <c r="P861" s="15" t="str">
        <f>IF(J861="","",IF(L861="SI",J861*(1+'INPUTS Y LISTAS'!$B$15),'Modelo Estadistico'!J861))</f>
        <v/>
      </c>
      <c r="Q861" s="72"/>
      <c r="R861" s="29" t="str">
        <f t="shared" si="434"/>
        <v/>
      </c>
      <c r="S861" s="15" t="str">
        <f t="shared" si="435"/>
        <v/>
      </c>
      <c r="T861" s="15" t="str">
        <f t="shared" si="428"/>
        <v/>
      </c>
      <c r="U861" s="30" t="str">
        <f t="shared" si="429"/>
        <v/>
      </c>
      <c r="V861" s="28" t="str">
        <f t="shared" si="436"/>
        <v/>
      </c>
      <c r="W861" s="16" t="str">
        <f t="shared" si="437"/>
        <v/>
      </c>
      <c r="X861" s="16" t="str">
        <f t="shared" si="438"/>
        <v/>
      </c>
      <c r="Y861" s="16" t="str">
        <f t="shared" si="439"/>
        <v/>
      </c>
      <c r="Z861" s="28" t="str">
        <f t="shared" si="440"/>
        <v/>
      </c>
      <c r="AA861" s="16" t="str">
        <f t="shared" si="441"/>
        <v/>
      </c>
      <c r="AB861" s="16" t="str">
        <f t="shared" si="442"/>
        <v/>
      </c>
      <c r="AC861" s="16" t="str">
        <f>IF(Y861="Incluir Cotización",#REF!,"")</f>
        <v/>
      </c>
      <c r="AD861" s="66" t="str">
        <f t="shared" si="443"/>
        <v/>
      </c>
      <c r="AE861" s="42" t="str">
        <f t="shared" si="444"/>
        <v/>
      </c>
      <c r="AF861" s="42" t="str">
        <f t="shared" si="445"/>
        <v/>
      </c>
      <c r="AG861" s="42" t="str">
        <f t="shared" si="446"/>
        <v/>
      </c>
      <c r="AH861" s="42" t="str">
        <f t="shared" si="447"/>
        <v/>
      </c>
      <c r="AI861" s="42" t="str">
        <f t="shared" si="448"/>
        <v/>
      </c>
      <c r="AJ861" s="65">
        <f t="shared" si="449"/>
        <v>0</v>
      </c>
      <c r="AK861" s="74"/>
      <c r="AL861" s="41">
        <f t="shared" si="430"/>
        <v>0</v>
      </c>
      <c r="AM861" s="39">
        <f t="shared" si="431"/>
        <v>0</v>
      </c>
      <c r="AN861" s="40">
        <f t="shared" si="432"/>
        <v>0</v>
      </c>
      <c r="AO861" s="134">
        <f t="shared" si="433"/>
        <v>0</v>
      </c>
      <c r="AP861" s="17"/>
      <c r="AQ861" s="129"/>
      <c r="AR861" s="130">
        <f t="shared" si="450"/>
        <v>0</v>
      </c>
      <c r="AS861" s="134">
        <f t="shared" si="451"/>
        <v>0</v>
      </c>
      <c r="AT861" s="131">
        <f>+IF($I$7="SI",'INPUTS Y LISTAS'!$B$31,0)</f>
        <v>0</v>
      </c>
      <c r="AU861" s="132"/>
      <c r="AV861" s="130">
        <f t="shared" si="452"/>
        <v>0</v>
      </c>
      <c r="AW861" s="134">
        <f t="shared" si="453"/>
        <v>0</v>
      </c>
      <c r="AX861" s="131">
        <f>+IF($I$7="SI",'INPUTS Y LISTAS'!$B$32,0)</f>
        <v>0</v>
      </c>
      <c r="AY861" s="132"/>
      <c r="AZ861" s="130">
        <f t="shared" si="454"/>
        <v>0</v>
      </c>
      <c r="BA861" s="134">
        <f t="shared" si="455"/>
        <v>0</v>
      </c>
      <c r="BB861" s="131">
        <f>+IF($I$7="SI",'INPUTS Y LISTAS'!$B$33,0)</f>
        <v>0</v>
      </c>
      <c r="BC861" s="132"/>
      <c r="BD861" s="130">
        <f t="shared" si="456"/>
        <v>0</v>
      </c>
      <c r="BE861" s="134">
        <f t="shared" si="457"/>
        <v>0</v>
      </c>
      <c r="BF861" s="136">
        <f t="shared" si="458"/>
        <v>0</v>
      </c>
    </row>
    <row r="862" spans="3:58" ht="15.75" outlineLevel="2" x14ac:dyDescent="0.2">
      <c r="C862" s="14">
        <f t="shared" si="427"/>
        <v>848</v>
      </c>
      <c r="D862" s="73"/>
      <c r="E862" s="69"/>
      <c r="F862" s="70"/>
      <c r="G862" s="71"/>
      <c r="H862" s="71"/>
      <c r="I862" s="71"/>
      <c r="J862" s="71"/>
      <c r="K862" s="72"/>
      <c r="L862" s="86"/>
      <c r="M862" s="15" t="str">
        <f>IF(G862="","",IF(L862="SI",G862*(1+'INPUTS Y LISTAS'!$B$15),'Modelo Estadistico'!G862))</f>
        <v/>
      </c>
      <c r="N862" s="15" t="str">
        <f>IF(H862="","",IF(L862="SI",H862*(1+'INPUTS Y LISTAS'!$B$15),'Modelo Estadistico'!H862))</f>
        <v/>
      </c>
      <c r="O862" s="15" t="str">
        <f>IF(I862="","",IF(L862="SI",I862*(1+'INPUTS Y LISTAS'!$B$15),'Modelo Estadistico'!I862))</f>
        <v/>
      </c>
      <c r="P862" s="15" t="str">
        <f>IF(J862="","",IF(L862="SI",J862*(1+'INPUTS Y LISTAS'!$B$15),'Modelo Estadistico'!J862))</f>
        <v/>
      </c>
      <c r="Q862" s="72"/>
      <c r="R862" s="29" t="str">
        <f t="shared" si="434"/>
        <v/>
      </c>
      <c r="S862" s="15" t="str">
        <f t="shared" si="435"/>
        <v/>
      </c>
      <c r="T862" s="15" t="str">
        <f t="shared" si="428"/>
        <v/>
      </c>
      <c r="U862" s="30" t="str">
        <f t="shared" si="429"/>
        <v/>
      </c>
      <c r="V862" s="28" t="str">
        <f t="shared" si="436"/>
        <v/>
      </c>
      <c r="W862" s="16" t="str">
        <f t="shared" si="437"/>
        <v/>
      </c>
      <c r="X862" s="16" t="str">
        <f t="shared" si="438"/>
        <v/>
      </c>
      <c r="Y862" s="16" t="str">
        <f t="shared" si="439"/>
        <v/>
      </c>
      <c r="Z862" s="28" t="str">
        <f t="shared" si="440"/>
        <v/>
      </c>
      <c r="AA862" s="16" t="str">
        <f t="shared" si="441"/>
        <v/>
      </c>
      <c r="AB862" s="16" t="str">
        <f t="shared" si="442"/>
        <v/>
      </c>
      <c r="AC862" s="16" t="str">
        <f>IF(Y862="Incluir Cotización",#REF!,"")</f>
        <v/>
      </c>
      <c r="AD862" s="66" t="str">
        <f t="shared" si="443"/>
        <v/>
      </c>
      <c r="AE862" s="42" t="str">
        <f t="shared" si="444"/>
        <v/>
      </c>
      <c r="AF862" s="42" t="str">
        <f t="shared" si="445"/>
        <v/>
      </c>
      <c r="AG862" s="42" t="str">
        <f t="shared" si="446"/>
        <v/>
      </c>
      <c r="AH862" s="42" t="str">
        <f t="shared" si="447"/>
        <v/>
      </c>
      <c r="AI862" s="42" t="str">
        <f t="shared" si="448"/>
        <v/>
      </c>
      <c r="AJ862" s="65">
        <f t="shared" si="449"/>
        <v>0</v>
      </c>
      <c r="AK862" s="74"/>
      <c r="AL862" s="41">
        <f t="shared" si="430"/>
        <v>0</v>
      </c>
      <c r="AM862" s="39">
        <f t="shared" si="431"/>
        <v>0</v>
      </c>
      <c r="AN862" s="40">
        <f t="shared" si="432"/>
        <v>0</v>
      </c>
      <c r="AO862" s="134">
        <f t="shared" si="433"/>
        <v>0</v>
      </c>
      <c r="AP862" s="17"/>
      <c r="AQ862" s="129"/>
      <c r="AR862" s="130">
        <f t="shared" si="450"/>
        <v>0</v>
      </c>
      <c r="AS862" s="134">
        <f t="shared" si="451"/>
        <v>0</v>
      </c>
      <c r="AT862" s="131">
        <f>+IF($I$7="SI",'INPUTS Y LISTAS'!$B$31,0)</f>
        <v>0</v>
      </c>
      <c r="AU862" s="132"/>
      <c r="AV862" s="130">
        <f t="shared" si="452"/>
        <v>0</v>
      </c>
      <c r="AW862" s="134">
        <f t="shared" si="453"/>
        <v>0</v>
      </c>
      <c r="AX862" s="131">
        <f>+IF($I$7="SI",'INPUTS Y LISTAS'!$B$32,0)</f>
        <v>0</v>
      </c>
      <c r="AY862" s="132"/>
      <c r="AZ862" s="130">
        <f t="shared" si="454"/>
        <v>0</v>
      </c>
      <c r="BA862" s="134">
        <f t="shared" si="455"/>
        <v>0</v>
      </c>
      <c r="BB862" s="131">
        <f>+IF($I$7="SI",'INPUTS Y LISTAS'!$B$33,0)</f>
        <v>0</v>
      </c>
      <c r="BC862" s="132"/>
      <c r="BD862" s="130">
        <f t="shared" si="456"/>
        <v>0</v>
      </c>
      <c r="BE862" s="134">
        <f t="shared" si="457"/>
        <v>0</v>
      </c>
      <c r="BF862" s="136">
        <f t="shared" si="458"/>
        <v>0</v>
      </c>
    </row>
    <row r="863" spans="3:58" ht="15.75" outlineLevel="2" x14ac:dyDescent="0.2">
      <c r="C863" s="14">
        <f t="shared" si="427"/>
        <v>849</v>
      </c>
      <c r="D863" s="73"/>
      <c r="E863" s="69"/>
      <c r="F863" s="70"/>
      <c r="G863" s="71"/>
      <c r="H863" s="71"/>
      <c r="I863" s="71"/>
      <c r="J863" s="71"/>
      <c r="K863" s="72"/>
      <c r="L863" s="86"/>
      <c r="M863" s="15" t="str">
        <f>IF(G863="","",IF(L863="SI",G863*(1+'INPUTS Y LISTAS'!$B$15),'Modelo Estadistico'!G863))</f>
        <v/>
      </c>
      <c r="N863" s="15" t="str">
        <f>IF(H863="","",IF(L863="SI",H863*(1+'INPUTS Y LISTAS'!$B$15),'Modelo Estadistico'!H863))</f>
        <v/>
      </c>
      <c r="O863" s="15" t="str">
        <f>IF(I863="","",IF(L863="SI",I863*(1+'INPUTS Y LISTAS'!$B$15),'Modelo Estadistico'!I863))</f>
        <v/>
      </c>
      <c r="P863" s="15" t="str">
        <f>IF(J863="","",IF(L863="SI",J863*(1+'INPUTS Y LISTAS'!$B$15),'Modelo Estadistico'!J863))</f>
        <v/>
      </c>
      <c r="Q863" s="72"/>
      <c r="R863" s="29" t="str">
        <f t="shared" si="434"/>
        <v/>
      </c>
      <c r="S863" s="15" t="str">
        <f t="shared" si="435"/>
        <v/>
      </c>
      <c r="T863" s="15" t="str">
        <f t="shared" si="428"/>
        <v/>
      </c>
      <c r="U863" s="30" t="str">
        <f t="shared" si="429"/>
        <v/>
      </c>
      <c r="V863" s="28" t="str">
        <f t="shared" si="436"/>
        <v/>
      </c>
      <c r="W863" s="16" t="str">
        <f t="shared" si="437"/>
        <v/>
      </c>
      <c r="X863" s="16" t="str">
        <f t="shared" si="438"/>
        <v/>
      </c>
      <c r="Y863" s="16" t="str">
        <f t="shared" si="439"/>
        <v/>
      </c>
      <c r="Z863" s="28" t="str">
        <f t="shared" si="440"/>
        <v/>
      </c>
      <c r="AA863" s="16" t="str">
        <f t="shared" si="441"/>
        <v/>
      </c>
      <c r="AB863" s="16" t="str">
        <f t="shared" si="442"/>
        <v/>
      </c>
      <c r="AC863" s="16" t="str">
        <f>IF(Y863="Incluir Cotización",#REF!,"")</f>
        <v/>
      </c>
      <c r="AD863" s="66" t="str">
        <f t="shared" si="443"/>
        <v/>
      </c>
      <c r="AE863" s="42" t="str">
        <f t="shared" si="444"/>
        <v/>
      </c>
      <c r="AF863" s="42" t="str">
        <f t="shared" si="445"/>
        <v/>
      </c>
      <c r="AG863" s="42" t="str">
        <f t="shared" si="446"/>
        <v/>
      </c>
      <c r="AH863" s="42" t="str">
        <f t="shared" si="447"/>
        <v/>
      </c>
      <c r="AI863" s="42" t="str">
        <f t="shared" si="448"/>
        <v/>
      </c>
      <c r="AJ863" s="65">
        <f t="shared" si="449"/>
        <v>0</v>
      </c>
      <c r="AK863" s="74"/>
      <c r="AL863" s="41">
        <f t="shared" si="430"/>
        <v>0</v>
      </c>
      <c r="AM863" s="39">
        <f t="shared" si="431"/>
        <v>0</v>
      </c>
      <c r="AN863" s="40">
        <f t="shared" si="432"/>
        <v>0</v>
      </c>
      <c r="AO863" s="134">
        <f t="shared" si="433"/>
        <v>0</v>
      </c>
      <c r="AP863" s="17"/>
      <c r="AQ863" s="129"/>
      <c r="AR863" s="130">
        <f t="shared" si="450"/>
        <v>0</v>
      </c>
      <c r="AS863" s="134">
        <f t="shared" si="451"/>
        <v>0</v>
      </c>
      <c r="AT863" s="131">
        <f>+IF($I$7="SI",'INPUTS Y LISTAS'!$B$31,0)</f>
        <v>0</v>
      </c>
      <c r="AU863" s="132"/>
      <c r="AV863" s="130">
        <f t="shared" si="452"/>
        <v>0</v>
      </c>
      <c r="AW863" s="134">
        <f t="shared" si="453"/>
        <v>0</v>
      </c>
      <c r="AX863" s="131">
        <f>+IF($I$7="SI",'INPUTS Y LISTAS'!$B$32,0)</f>
        <v>0</v>
      </c>
      <c r="AY863" s="132"/>
      <c r="AZ863" s="130">
        <f t="shared" si="454"/>
        <v>0</v>
      </c>
      <c r="BA863" s="134">
        <f t="shared" si="455"/>
        <v>0</v>
      </c>
      <c r="BB863" s="131">
        <f>+IF($I$7="SI",'INPUTS Y LISTAS'!$B$33,0)</f>
        <v>0</v>
      </c>
      <c r="BC863" s="132"/>
      <c r="BD863" s="130">
        <f t="shared" si="456"/>
        <v>0</v>
      </c>
      <c r="BE863" s="134">
        <f t="shared" si="457"/>
        <v>0</v>
      </c>
      <c r="BF863" s="136">
        <f t="shared" si="458"/>
        <v>0</v>
      </c>
    </row>
    <row r="864" spans="3:58" ht="15.75" outlineLevel="2" x14ac:dyDescent="0.2">
      <c r="C864" s="14">
        <f t="shared" si="427"/>
        <v>850</v>
      </c>
      <c r="D864" s="73"/>
      <c r="E864" s="69"/>
      <c r="F864" s="70"/>
      <c r="G864" s="71"/>
      <c r="H864" s="71"/>
      <c r="I864" s="71"/>
      <c r="J864" s="71"/>
      <c r="K864" s="72"/>
      <c r="L864" s="86"/>
      <c r="M864" s="15" t="str">
        <f>IF(G864="","",IF(L864="SI",G864*(1+'INPUTS Y LISTAS'!$B$15),'Modelo Estadistico'!G864))</f>
        <v/>
      </c>
      <c r="N864" s="15" t="str">
        <f>IF(H864="","",IF(L864="SI",H864*(1+'INPUTS Y LISTAS'!$B$15),'Modelo Estadistico'!H864))</f>
        <v/>
      </c>
      <c r="O864" s="15" t="str">
        <f>IF(I864="","",IF(L864="SI",I864*(1+'INPUTS Y LISTAS'!$B$15),'Modelo Estadistico'!I864))</f>
        <v/>
      </c>
      <c r="P864" s="15" t="str">
        <f>IF(J864="","",IF(L864="SI",J864*(1+'INPUTS Y LISTAS'!$B$15),'Modelo Estadistico'!J864))</f>
        <v/>
      </c>
      <c r="Q864" s="72"/>
      <c r="R864" s="29" t="str">
        <f t="shared" si="434"/>
        <v/>
      </c>
      <c r="S864" s="15" t="str">
        <f t="shared" si="435"/>
        <v/>
      </c>
      <c r="T864" s="15" t="str">
        <f t="shared" si="428"/>
        <v/>
      </c>
      <c r="U864" s="30" t="str">
        <f t="shared" si="429"/>
        <v/>
      </c>
      <c r="V864" s="28" t="str">
        <f t="shared" si="436"/>
        <v/>
      </c>
      <c r="W864" s="16" t="str">
        <f t="shared" si="437"/>
        <v/>
      </c>
      <c r="X864" s="16" t="str">
        <f t="shared" si="438"/>
        <v/>
      </c>
      <c r="Y864" s="16" t="str">
        <f t="shared" si="439"/>
        <v/>
      </c>
      <c r="Z864" s="28" t="str">
        <f t="shared" si="440"/>
        <v/>
      </c>
      <c r="AA864" s="16" t="str">
        <f t="shared" si="441"/>
        <v/>
      </c>
      <c r="AB864" s="16" t="str">
        <f t="shared" si="442"/>
        <v/>
      </c>
      <c r="AC864" s="16" t="str">
        <f>IF(Y864="Incluir Cotización",#REF!,"")</f>
        <v/>
      </c>
      <c r="AD864" s="66" t="str">
        <f t="shared" si="443"/>
        <v/>
      </c>
      <c r="AE864" s="42" t="str">
        <f t="shared" si="444"/>
        <v/>
      </c>
      <c r="AF864" s="42" t="str">
        <f t="shared" si="445"/>
        <v/>
      </c>
      <c r="AG864" s="42" t="str">
        <f t="shared" si="446"/>
        <v/>
      </c>
      <c r="AH864" s="42" t="str">
        <f t="shared" si="447"/>
        <v/>
      </c>
      <c r="AI864" s="42" t="str">
        <f t="shared" si="448"/>
        <v/>
      </c>
      <c r="AJ864" s="65">
        <f t="shared" si="449"/>
        <v>0</v>
      </c>
      <c r="AK864" s="74"/>
      <c r="AL864" s="41">
        <f t="shared" si="430"/>
        <v>0</v>
      </c>
      <c r="AM864" s="39">
        <f t="shared" si="431"/>
        <v>0</v>
      </c>
      <c r="AN864" s="40">
        <f t="shared" si="432"/>
        <v>0</v>
      </c>
      <c r="AO864" s="134">
        <f t="shared" si="433"/>
        <v>0</v>
      </c>
      <c r="AP864" s="17"/>
      <c r="AQ864" s="129"/>
      <c r="AR864" s="130">
        <f t="shared" si="450"/>
        <v>0</v>
      </c>
      <c r="AS864" s="134">
        <f t="shared" si="451"/>
        <v>0</v>
      </c>
      <c r="AT864" s="131">
        <f>+IF($I$7="SI",'INPUTS Y LISTAS'!$B$31,0)</f>
        <v>0</v>
      </c>
      <c r="AU864" s="132"/>
      <c r="AV864" s="130">
        <f t="shared" si="452"/>
        <v>0</v>
      </c>
      <c r="AW864" s="134">
        <f t="shared" si="453"/>
        <v>0</v>
      </c>
      <c r="AX864" s="131">
        <f>+IF($I$7="SI",'INPUTS Y LISTAS'!$B$32,0)</f>
        <v>0</v>
      </c>
      <c r="AY864" s="132"/>
      <c r="AZ864" s="130">
        <f t="shared" si="454"/>
        <v>0</v>
      </c>
      <c r="BA864" s="134">
        <f t="shared" si="455"/>
        <v>0</v>
      </c>
      <c r="BB864" s="131">
        <f>+IF($I$7="SI",'INPUTS Y LISTAS'!$B$33,0)</f>
        <v>0</v>
      </c>
      <c r="BC864" s="132"/>
      <c r="BD864" s="130">
        <f t="shared" si="456"/>
        <v>0</v>
      </c>
      <c r="BE864" s="134">
        <f t="shared" si="457"/>
        <v>0</v>
      </c>
      <c r="BF864" s="136">
        <f t="shared" si="458"/>
        <v>0</v>
      </c>
    </row>
    <row r="865" spans="3:58" ht="15.75" outlineLevel="2" x14ac:dyDescent="0.2">
      <c r="C865" s="14">
        <f t="shared" ref="C865:C928" si="459">+C864+1</f>
        <v>851</v>
      </c>
      <c r="D865" s="73"/>
      <c r="E865" s="69"/>
      <c r="F865" s="70"/>
      <c r="G865" s="71"/>
      <c r="H865" s="71"/>
      <c r="I865" s="71"/>
      <c r="J865" s="71"/>
      <c r="K865" s="72"/>
      <c r="L865" s="86"/>
      <c r="M865" s="15" t="str">
        <f>IF(G865="","",IF(L865="SI",G865*(1+'INPUTS Y LISTAS'!$B$15),'Modelo Estadistico'!G865))</f>
        <v/>
      </c>
      <c r="N865" s="15" t="str">
        <f>IF(H865="","",IF(L865="SI",H865*(1+'INPUTS Y LISTAS'!$B$15),'Modelo Estadistico'!H865))</f>
        <v/>
      </c>
      <c r="O865" s="15" t="str">
        <f>IF(I865="","",IF(L865="SI",I865*(1+'INPUTS Y LISTAS'!$B$15),'Modelo Estadistico'!I865))</f>
        <v/>
      </c>
      <c r="P865" s="15" t="str">
        <f>IF(J865="","",IF(L865="SI",J865*(1+'INPUTS Y LISTAS'!$B$15),'Modelo Estadistico'!J865))</f>
        <v/>
      </c>
      <c r="Q865" s="72"/>
      <c r="R865" s="29" t="str">
        <f t="shared" si="434"/>
        <v/>
      </c>
      <c r="S865" s="15" t="str">
        <f t="shared" si="435"/>
        <v/>
      </c>
      <c r="T865" s="15" t="str">
        <f t="shared" si="428"/>
        <v/>
      </c>
      <c r="U865" s="30" t="str">
        <f t="shared" si="429"/>
        <v/>
      </c>
      <c r="V865" s="28" t="str">
        <f t="shared" si="436"/>
        <v/>
      </c>
      <c r="W865" s="16" t="str">
        <f t="shared" si="437"/>
        <v/>
      </c>
      <c r="X865" s="16" t="str">
        <f t="shared" si="438"/>
        <v/>
      </c>
      <c r="Y865" s="16" t="str">
        <f t="shared" si="439"/>
        <v/>
      </c>
      <c r="Z865" s="28" t="str">
        <f t="shared" si="440"/>
        <v/>
      </c>
      <c r="AA865" s="16" t="str">
        <f t="shared" si="441"/>
        <v/>
      </c>
      <c r="AB865" s="16" t="str">
        <f t="shared" si="442"/>
        <v/>
      </c>
      <c r="AC865" s="16" t="str">
        <f>IF(Y865="Incluir Cotización",#REF!,"")</f>
        <v/>
      </c>
      <c r="AD865" s="66" t="str">
        <f t="shared" si="443"/>
        <v/>
      </c>
      <c r="AE865" s="42" t="str">
        <f t="shared" si="444"/>
        <v/>
      </c>
      <c r="AF865" s="42" t="str">
        <f t="shared" si="445"/>
        <v/>
      </c>
      <c r="AG865" s="42" t="str">
        <f t="shared" si="446"/>
        <v/>
      </c>
      <c r="AH865" s="42" t="str">
        <f t="shared" si="447"/>
        <v/>
      </c>
      <c r="AI865" s="42" t="str">
        <f t="shared" si="448"/>
        <v/>
      </c>
      <c r="AJ865" s="65">
        <f t="shared" si="449"/>
        <v>0</v>
      </c>
      <c r="AK865" s="74"/>
      <c r="AL865" s="41">
        <f t="shared" si="430"/>
        <v>0</v>
      </c>
      <c r="AM865" s="39">
        <f t="shared" si="431"/>
        <v>0</v>
      </c>
      <c r="AN865" s="40">
        <f t="shared" si="432"/>
        <v>0</v>
      </c>
      <c r="AO865" s="134">
        <f t="shared" si="433"/>
        <v>0</v>
      </c>
      <c r="AP865" s="17"/>
      <c r="AQ865" s="129"/>
      <c r="AR865" s="130">
        <f t="shared" si="450"/>
        <v>0</v>
      </c>
      <c r="AS865" s="134">
        <f t="shared" si="451"/>
        <v>0</v>
      </c>
      <c r="AT865" s="131">
        <f>+IF($I$7="SI",'INPUTS Y LISTAS'!$B$31,0)</f>
        <v>0</v>
      </c>
      <c r="AU865" s="132"/>
      <c r="AV865" s="130">
        <f t="shared" si="452"/>
        <v>0</v>
      </c>
      <c r="AW865" s="134">
        <f t="shared" si="453"/>
        <v>0</v>
      </c>
      <c r="AX865" s="131">
        <f>+IF($I$7="SI",'INPUTS Y LISTAS'!$B$32,0)</f>
        <v>0</v>
      </c>
      <c r="AY865" s="132"/>
      <c r="AZ865" s="130">
        <f t="shared" si="454"/>
        <v>0</v>
      </c>
      <c r="BA865" s="134">
        <f t="shared" si="455"/>
        <v>0</v>
      </c>
      <c r="BB865" s="131">
        <f>+IF($I$7="SI",'INPUTS Y LISTAS'!$B$33,0)</f>
        <v>0</v>
      </c>
      <c r="BC865" s="132"/>
      <c r="BD865" s="130">
        <f t="shared" si="456"/>
        <v>0</v>
      </c>
      <c r="BE865" s="134">
        <f t="shared" si="457"/>
        <v>0</v>
      </c>
      <c r="BF865" s="136">
        <f t="shared" si="458"/>
        <v>0</v>
      </c>
    </row>
    <row r="866" spans="3:58" ht="15.75" outlineLevel="2" x14ac:dyDescent="0.2">
      <c r="C866" s="14">
        <f t="shared" si="459"/>
        <v>852</v>
      </c>
      <c r="D866" s="73"/>
      <c r="E866" s="69"/>
      <c r="F866" s="70"/>
      <c r="G866" s="71"/>
      <c r="H866" s="71"/>
      <c r="I866" s="71"/>
      <c r="J866" s="71"/>
      <c r="K866" s="72"/>
      <c r="L866" s="86"/>
      <c r="M866" s="15" t="str">
        <f>IF(G866="","",IF(L866="SI",G866*(1+'INPUTS Y LISTAS'!$B$15),'Modelo Estadistico'!G866))</f>
        <v/>
      </c>
      <c r="N866" s="15" t="str">
        <f>IF(H866="","",IF(L866="SI",H866*(1+'INPUTS Y LISTAS'!$B$15),'Modelo Estadistico'!H866))</f>
        <v/>
      </c>
      <c r="O866" s="15" t="str">
        <f>IF(I866="","",IF(L866="SI",I866*(1+'INPUTS Y LISTAS'!$B$15),'Modelo Estadistico'!I866))</f>
        <v/>
      </c>
      <c r="P866" s="15" t="str">
        <f>IF(J866="","",IF(L866="SI",J866*(1+'INPUTS Y LISTAS'!$B$15),'Modelo Estadistico'!J866))</f>
        <v/>
      </c>
      <c r="Q866" s="72"/>
      <c r="R866" s="29" t="str">
        <f t="shared" si="434"/>
        <v/>
      </c>
      <c r="S866" s="15" t="str">
        <f t="shared" si="435"/>
        <v/>
      </c>
      <c r="T866" s="15" t="str">
        <f t="shared" si="428"/>
        <v/>
      </c>
      <c r="U866" s="30" t="str">
        <f t="shared" si="429"/>
        <v/>
      </c>
      <c r="V866" s="28" t="str">
        <f t="shared" si="436"/>
        <v/>
      </c>
      <c r="W866" s="16" t="str">
        <f t="shared" si="437"/>
        <v/>
      </c>
      <c r="X866" s="16" t="str">
        <f t="shared" si="438"/>
        <v/>
      </c>
      <c r="Y866" s="16" t="str">
        <f t="shared" si="439"/>
        <v/>
      </c>
      <c r="Z866" s="28" t="str">
        <f t="shared" si="440"/>
        <v/>
      </c>
      <c r="AA866" s="16" t="str">
        <f t="shared" si="441"/>
        <v/>
      </c>
      <c r="AB866" s="16" t="str">
        <f t="shared" si="442"/>
        <v/>
      </c>
      <c r="AC866" s="16" t="str">
        <f>IF(Y866="Incluir Cotización",#REF!,"")</f>
        <v/>
      </c>
      <c r="AD866" s="66" t="str">
        <f t="shared" si="443"/>
        <v/>
      </c>
      <c r="AE866" s="42" t="str">
        <f t="shared" si="444"/>
        <v/>
      </c>
      <c r="AF866" s="42" t="str">
        <f t="shared" si="445"/>
        <v/>
      </c>
      <c r="AG866" s="42" t="str">
        <f t="shared" si="446"/>
        <v/>
      </c>
      <c r="AH866" s="42" t="str">
        <f t="shared" si="447"/>
        <v/>
      </c>
      <c r="AI866" s="42" t="str">
        <f t="shared" si="448"/>
        <v/>
      </c>
      <c r="AJ866" s="65">
        <f t="shared" si="449"/>
        <v>0</v>
      </c>
      <c r="AK866" s="74"/>
      <c r="AL866" s="41">
        <f t="shared" si="430"/>
        <v>0</v>
      </c>
      <c r="AM866" s="39">
        <f t="shared" si="431"/>
        <v>0</v>
      </c>
      <c r="AN866" s="40">
        <f t="shared" si="432"/>
        <v>0</v>
      </c>
      <c r="AO866" s="134">
        <f t="shared" si="433"/>
        <v>0</v>
      </c>
      <c r="AP866" s="17"/>
      <c r="AQ866" s="129"/>
      <c r="AR866" s="130">
        <f t="shared" si="450"/>
        <v>0</v>
      </c>
      <c r="AS866" s="134">
        <f t="shared" si="451"/>
        <v>0</v>
      </c>
      <c r="AT866" s="131">
        <f>+IF($I$7="SI",'INPUTS Y LISTAS'!$B$31,0)</f>
        <v>0</v>
      </c>
      <c r="AU866" s="132"/>
      <c r="AV866" s="130">
        <f t="shared" si="452"/>
        <v>0</v>
      </c>
      <c r="AW866" s="134">
        <f t="shared" si="453"/>
        <v>0</v>
      </c>
      <c r="AX866" s="131">
        <f>+IF($I$7="SI",'INPUTS Y LISTAS'!$B$32,0)</f>
        <v>0</v>
      </c>
      <c r="AY866" s="132"/>
      <c r="AZ866" s="130">
        <f t="shared" si="454"/>
        <v>0</v>
      </c>
      <c r="BA866" s="134">
        <f t="shared" si="455"/>
        <v>0</v>
      </c>
      <c r="BB866" s="131">
        <f>+IF($I$7="SI",'INPUTS Y LISTAS'!$B$33,0)</f>
        <v>0</v>
      </c>
      <c r="BC866" s="132"/>
      <c r="BD866" s="130">
        <f t="shared" si="456"/>
        <v>0</v>
      </c>
      <c r="BE866" s="134">
        <f t="shared" si="457"/>
        <v>0</v>
      </c>
      <c r="BF866" s="136">
        <f t="shared" si="458"/>
        <v>0</v>
      </c>
    </row>
    <row r="867" spans="3:58" ht="15.75" outlineLevel="2" x14ac:dyDescent="0.2">
      <c r="C867" s="14">
        <f t="shared" si="459"/>
        <v>853</v>
      </c>
      <c r="D867" s="73"/>
      <c r="E867" s="69"/>
      <c r="F867" s="70"/>
      <c r="G867" s="71"/>
      <c r="H867" s="71"/>
      <c r="I867" s="71"/>
      <c r="J867" s="71"/>
      <c r="K867" s="72"/>
      <c r="L867" s="86"/>
      <c r="M867" s="15" t="str">
        <f>IF(G867="","",IF(L867="SI",G867*(1+'INPUTS Y LISTAS'!$B$15),'Modelo Estadistico'!G867))</f>
        <v/>
      </c>
      <c r="N867" s="15" t="str">
        <f>IF(H867="","",IF(L867="SI",H867*(1+'INPUTS Y LISTAS'!$B$15),'Modelo Estadistico'!H867))</f>
        <v/>
      </c>
      <c r="O867" s="15" t="str">
        <f>IF(I867="","",IF(L867="SI",I867*(1+'INPUTS Y LISTAS'!$B$15),'Modelo Estadistico'!I867))</f>
        <v/>
      </c>
      <c r="P867" s="15" t="str">
        <f>IF(J867="","",IF(L867="SI",J867*(1+'INPUTS Y LISTAS'!$B$15),'Modelo Estadistico'!J867))</f>
        <v/>
      </c>
      <c r="Q867" s="72"/>
      <c r="R867" s="29" t="str">
        <f t="shared" si="434"/>
        <v/>
      </c>
      <c r="S867" s="15" t="str">
        <f t="shared" si="435"/>
        <v/>
      </c>
      <c r="T867" s="15" t="str">
        <f t="shared" si="428"/>
        <v/>
      </c>
      <c r="U867" s="30" t="str">
        <f t="shared" si="429"/>
        <v/>
      </c>
      <c r="V867" s="28" t="str">
        <f t="shared" si="436"/>
        <v/>
      </c>
      <c r="W867" s="16" t="str">
        <f t="shared" si="437"/>
        <v/>
      </c>
      <c r="X867" s="16" t="str">
        <f t="shared" si="438"/>
        <v/>
      </c>
      <c r="Y867" s="16" t="str">
        <f t="shared" si="439"/>
        <v/>
      </c>
      <c r="Z867" s="28" t="str">
        <f t="shared" si="440"/>
        <v/>
      </c>
      <c r="AA867" s="16" t="str">
        <f t="shared" si="441"/>
        <v/>
      </c>
      <c r="AB867" s="16" t="str">
        <f t="shared" si="442"/>
        <v/>
      </c>
      <c r="AC867" s="16" t="str">
        <f>IF(Y867="Incluir Cotización",#REF!,"")</f>
        <v/>
      </c>
      <c r="AD867" s="66" t="str">
        <f t="shared" si="443"/>
        <v/>
      </c>
      <c r="AE867" s="42" t="str">
        <f t="shared" si="444"/>
        <v/>
      </c>
      <c r="AF867" s="42" t="str">
        <f t="shared" si="445"/>
        <v/>
      </c>
      <c r="AG867" s="42" t="str">
        <f t="shared" si="446"/>
        <v/>
      </c>
      <c r="AH867" s="42" t="str">
        <f t="shared" si="447"/>
        <v/>
      </c>
      <c r="AI867" s="42" t="str">
        <f t="shared" si="448"/>
        <v/>
      </c>
      <c r="AJ867" s="65">
        <f t="shared" si="449"/>
        <v>0</v>
      </c>
      <c r="AK867" s="74"/>
      <c r="AL867" s="41">
        <f t="shared" si="430"/>
        <v>0</v>
      </c>
      <c r="AM867" s="39">
        <f t="shared" si="431"/>
        <v>0</v>
      </c>
      <c r="AN867" s="40">
        <f t="shared" si="432"/>
        <v>0</v>
      </c>
      <c r="AO867" s="134">
        <f t="shared" si="433"/>
        <v>0</v>
      </c>
      <c r="AP867" s="17"/>
      <c r="AQ867" s="129"/>
      <c r="AR867" s="130">
        <f t="shared" si="450"/>
        <v>0</v>
      </c>
      <c r="AS867" s="134">
        <f t="shared" si="451"/>
        <v>0</v>
      </c>
      <c r="AT867" s="131">
        <f>+IF($I$7="SI",'INPUTS Y LISTAS'!$B$31,0)</f>
        <v>0</v>
      </c>
      <c r="AU867" s="132"/>
      <c r="AV867" s="130">
        <f t="shared" si="452"/>
        <v>0</v>
      </c>
      <c r="AW867" s="134">
        <f t="shared" si="453"/>
        <v>0</v>
      </c>
      <c r="AX867" s="131">
        <f>+IF($I$7="SI",'INPUTS Y LISTAS'!$B$32,0)</f>
        <v>0</v>
      </c>
      <c r="AY867" s="132"/>
      <c r="AZ867" s="130">
        <f t="shared" si="454"/>
        <v>0</v>
      </c>
      <c r="BA867" s="134">
        <f t="shared" si="455"/>
        <v>0</v>
      </c>
      <c r="BB867" s="131">
        <f>+IF($I$7="SI",'INPUTS Y LISTAS'!$B$33,0)</f>
        <v>0</v>
      </c>
      <c r="BC867" s="132"/>
      <c r="BD867" s="130">
        <f t="shared" si="456"/>
        <v>0</v>
      </c>
      <c r="BE867" s="134">
        <f t="shared" si="457"/>
        <v>0</v>
      </c>
      <c r="BF867" s="136">
        <f t="shared" si="458"/>
        <v>0</v>
      </c>
    </row>
    <row r="868" spans="3:58" ht="15.75" outlineLevel="2" x14ac:dyDescent="0.2">
      <c r="C868" s="14">
        <f t="shared" si="459"/>
        <v>854</v>
      </c>
      <c r="D868" s="73"/>
      <c r="E868" s="69"/>
      <c r="F868" s="70"/>
      <c r="G868" s="71"/>
      <c r="H868" s="71"/>
      <c r="I868" s="71"/>
      <c r="J868" s="71"/>
      <c r="K868" s="72"/>
      <c r="L868" s="86"/>
      <c r="M868" s="15" t="str">
        <f>IF(G868="","",IF(L868="SI",G868*(1+'INPUTS Y LISTAS'!$B$15),'Modelo Estadistico'!G868))</f>
        <v/>
      </c>
      <c r="N868" s="15" t="str">
        <f>IF(H868="","",IF(L868="SI",H868*(1+'INPUTS Y LISTAS'!$B$15),'Modelo Estadistico'!H868))</f>
        <v/>
      </c>
      <c r="O868" s="15" t="str">
        <f>IF(I868="","",IF(L868="SI",I868*(1+'INPUTS Y LISTAS'!$B$15),'Modelo Estadistico'!I868))</f>
        <v/>
      </c>
      <c r="P868" s="15" t="str">
        <f>IF(J868="","",IF(L868="SI",J868*(1+'INPUTS Y LISTAS'!$B$15),'Modelo Estadistico'!J868))</f>
        <v/>
      </c>
      <c r="Q868" s="72"/>
      <c r="R868" s="29" t="str">
        <f t="shared" si="434"/>
        <v/>
      </c>
      <c r="S868" s="15" t="str">
        <f t="shared" si="435"/>
        <v/>
      </c>
      <c r="T868" s="15" t="str">
        <f t="shared" si="428"/>
        <v/>
      </c>
      <c r="U868" s="30" t="str">
        <f t="shared" si="429"/>
        <v/>
      </c>
      <c r="V868" s="28" t="str">
        <f t="shared" si="436"/>
        <v/>
      </c>
      <c r="W868" s="16" t="str">
        <f t="shared" si="437"/>
        <v/>
      </c>
      <c r="X868" s="16" t="str">
        <f t="shared" si="438"/>
        <v/>
      </c>
      <c r="Y868" s="16" t="str">
        <f t="shared" si="439"/>
        <v/>
      </c>
      <c r="Z868" s="28" t="str">
        <f t="shared" si="440"/>
        <v/>
      </c>
      <c r="AA868" s="16" t="str">
        <f t="shared" si="441"/>
        <v/>
      </c>
      <c r="AB868" s="16" t="str">
        <f t="shared" si="442"/>
        <v/>
      </c>
      <c r="AC868" s="16" t="str">
        <f>IF(Y868="Incluir Cotización",#REF!,"")</f>
        <v/>
      </c>
      <c r="AD868" s="66" t="str">
        <f t="shared" si="443"/>
        <v/>
      </c>
      <c r="AE868" s="42" t="str">
        <f t="shared" si="444"/>
        <v/>
      </c>
      <c r="AF868" s="42" t="str">
        <f t="shared" si="445"/>
        <v/>
      </c>
      <c r="AG868" s="42" t="str">
        <f t="shared" si="446"/>
        <v/>
      </c>
      <c r="AH868" s="42" t="str">
        <f t="shared" si="447"/>
        <v/>
      </c>
      <c r="AI868" s="42" t="str">
        <f t="shared" si="448"/>
        <v/>
      </c>
      <c r="AJ868" s="65">
        <f t="shared" si="449"/>
        <v>0</v>
      </c>
      <c r="AK868" s="74"/>
      <c r="AL868" s="41">
        <f t="shared" si="430"/>
        <v>0</v>
      </c>
      <c r="AM868" s="39">
        <f t="shared" si="431"/>
        <v>0</v>
      </c>
      <c r="AN868" s="40">
        <f t="shared" si="432"/>
        <v>0</v>
      </c>
      <c r="AO868" s="134">
        <f t="shared" si="433"/>
        <v>0</v>
      </c>
      <c r="AP868" s="17"/>
      <c r="AQ868" s="129"/>
      <c r="AR868" s="130">
        <f t="shared" si="450"/>
        <v>0</v>
      </c>
      <c r="AS868" s="134">
        <f t="shared" si="451"/>
        <v>0</v>
      </c>
      <c r="AT868" s="131">
        <f>+IF($I$7="SI",'INPUTS Y LISTAS'!$B$31,0)</f>
        <v>0</v>
      </c>
      <c r="AU868" s="132"/>
      <c r="AV868" s="130">
        <f t="shared" si="452"/>
        <v>0</v>
      </c>
      <c r="AW868" s="134">
        <f t="shared" si="453"/>
        <v>0</v>
      </c>
      <c r="AX868" s="131">
        <f>+IF($I$7="SI",'INPUTS Y LISTAS'!$B$32,0)</f>
        <v>0</v>
      </c>
      <c r="AY868" s="132"/>
      <c r="AZ868" s="130">
        <f t="shared" si="454"/>
        <v>0</v>
      </c>
      <c r="BA868" s="134">
        <f t="shared" si="455"/>
        <v>0</v>
      </c>
      <c r="BB868" s="131">
        <f>+IF($I$7="SI",'INPUTS Y LISTAS'!$B$33,0)</f>
        <v>0</v>
      </c>
      <c r="BC868" s="132"/>
      <c r="BD868" s="130">
        <f t="shared" si="456"/>
        <v>0</v>
      </c>
      <c r="BE868" s="134">
        <f t="shared" si="457"/>
        <v>0</v>
      </c>
      <c r="BF868" s="136">
        <f t="shared" si="458"/>
        <v>0</v>
      </c>
    </row>
    <row r="869" spans="3:58" ht="15.75" outlineLevel="2" x14ac:dyDescent="0.2">
      <c r="C869" s="14">
        <f t="shared" si="459"/>
        <v>855</v>
      </c>
      <c r="D869" s="73"/>
      <c r="E869" s="69"/>
      <c r="F869" s="70"/>
      <c r="G869" s="71"/>
      <c r="H869" s="71"/>
      <c r="I869" s="71"/>
      <c r="J869" s="71"/>
      <c r="K869" s="72"/>
      <c r="L869" s="86"/>
      <c r="M869" s="15" t="str">
        <f>IF(G869="","",IF(L869="SI",G869*(1+'INPUTS Y LISTAS'!$B$15),'Modelo Estadistico'!G869))</f>
        <v/>
      </c>
      <c r="N869" s="15" t="str">
        <f>IF(H869="","",IF(L869="SI",H869*(1+'INPUTS Y LISTAS'!$B$15),'Modelo Estadistico'!H869))</f>
        <v/>
      </c>
      <c r="O869" s="15" t="str">
        <f>IF(I869="","",IF(L869="SI",I869*(1+'INPUTS Y LISTAS'!$B$15),'Modelo Estadistico'!I869))</f>
        <v/>
      </c>
      <c r="P869" s="15" t="str">
        <f>IF(J869="","",IF(L869="SI",J869*(1+'INPUTS Y LISTAS'!$B$15),'Modelo Estadistico'!J869))</f>
        <v/>
      </c>
      <c r="Q869" s="72"/>
      <c r="R869" s="29" t="str">
        <f t="shared" si="434"/>
        <v/>
      </c>
      <c r="S869" s="15" t="str">
        <f t="shared" si="435"/>
        <v/>
      </c>
      <c r="T869" s="15" t="str">
        <f t="shared" si="428"/>
        <v/>
      </c>
      <c r="U869" s="30" t="str">
        <f t="shared" si="429"/>
        <v/>
      </c>
      <c r="V869" s="28" t="str">
        <f t="shared" si="436"/>
        <v/>
      </c>
      <c r="W869" s="16" t="str">
        <f t="shared" si="437"/>
        <v/>
      </c>
      <c r="X869" s="16" t="str">
        <f t="shared" si="438"/>
        <v/>
      </c>
      <c r="Y869" s="16" t="str">
        <f t="shared" si="439"/>
        <v/>
      </c>
      <c r="Z869" s="28" t="str">
        <f t="shared" si="440"/>
        <v/>
      </c>
      <c r="AA869" s="16" t="str">
        <f t="shared" si="441"/>
        <v/>
      </c>
      <c r="AB869" s="16" t="str">
        <f t="shared" si="442"/>
        <v/>
      </c>
      <c r="AC869" s="16" t="str">
        <f>IF(Y869="Incluir Cotización",#REF!,"")</f>
        <v/>
      </c>
      <c r="AD869" s="66" t="str">
        <f t="shared" si="443"/>
        <v/>
      </c>
      <c r="AE869" s="42" t="str">
        <f t="shared" si="444"/>
        <v/>
      </c>
      <c r="AF869" s="42" t="str">
        <f t="shared" si="445"/>
        <v/>
      </c>
      <c r="AG869" s="42" t="str">
        <f t="shared" si="446"/>
        <v/>
      </c>
      <c r="AH869" s="42" t="str">
        <f t="shared" si="447"/>
        <v/>
      </c>
      <c r="AI869" s="42" t="str">
        <f t="shared" si="448"/>
        <v/>
      </c>
      <c r="AJ869" s="65">
        <f t="shared" si="449"/>
        <v>0</v>
      </c>
      <c r="AK869" s="74"/>
      <c r="AL869" s="41">
        <f t="shared" si="430"/>
        <v>0</v>
      </c>
      <c r="AM869" s="39">
        <f t="shared" si="431"/>
        <v>0</v>
      </c>
      <c r="AN869" s="40">
        <f t="shared" si="432"/>
        <v>0</v>
      </c>
      <c r="AO869" s="134">
        <f t="shared" si="433"/>
        <v>0</v>
      </c>
      <c r="AP869" s="17"/>
      <c r="AQ869" s="129"/>
      <c r="AR869" s="130">
        <f t="shared" si="450"/>
        <v>0</v>
      </c>
      <c r="AS869" s="134">
        <f t="shared" si="451"/>
        <v>0</v>
      </c>
      <c r="AT869" s="131">
        <f>+IF($I$7="SI",'INPUTS Y LISTAS'!$B$31,0)</f>
        <v>0</v>
      </c>
      <c r="AU869" s="132"/>
      <c r="AV869" s="130">
        <f t="shared" si="452"/>
        <v>0</v>
      </c>
      <c r="AW869" s="134">
        <f t="shared" si="453"/>
        <v>0</v>
      </c>
      <c r="AX869" s="131">
        <f>+IF($I$7="SI",'INPUTS Y LISTAS'!$B$32,0)</f>
        <v>0</v>
      </c>
      <c r="AY869" s="132"/>
      <c r="AZ869" s="130">
        <f t="shared" si="454"/>
        <v>0</v>
      </c>
      <c r="BA869" s="134">
        <f t="shared" si="455"/>
        <v>0</v>
      </c>
      <c r="BB869" s="131">
        <f>+IF($I$7="SI",'INPUTS Y LISTAS'!$B$33,0)</f>
        <v>0</v>
      </c>
      <c r="BC869" s="132"/>
      <c r="BD869" s="130">
        <f t="shared" si="456"/>
        <v>0</v>
      </c>
      <c r="BE869" s="134">
        <f t="shared" si="457"/>
        <v>0</v>
      </c>
      <c r="BF869" s="136">
        <f t="shared" si="458"/>
        <v>0</v>
      </c>
    </row>
    <row r="870" spans="3:58" ht="15.75" outlineLevel="2" x14ac:dyDescent="0.2">
      <c r="C870" s="14">
        <f t="shared" si="459"/>
        <v>856</v>
      </c>
      <c r="D870" s="73"/>
      <c r="E870" s="69"/>
      <c r="F870" s="70"/>
      <c r="G870" s="71"/>
      <c r="H870" s="71"/>
      <c r="I870" s="71"/>
      <c r="J870" s="71"/>
      <c r="K870" s="72"/>
      <c r="L870" s="86"/>
      <c r="M870" s="15" t="str">
        <f>IF(G870="","",IF(L870="SI",G870*(1+'INPUTS Y LISTAS'!$B$15),'Modelo Estadistico'!G870))</f>
        <v/>
      </c>
      <c r="N870" s="15" t="str">
        <f>IF(H870="","",IF(L870="SI",H870*(1+'INPUTS Y LISTAS'!$B$15),'Modelo Estadistico'!H870))</f>
        <v/>
      </c>
      <c r="O870" s="15" t="str">
        <f>IF(I870="","",IF(L870="SI",I870*(1+'INPUTS Y LISTAS'!$B$15),'Modelo Estadistico'!I870))</f>
        <v/>
      </c>
      <c r="P870" s="15" t="str">
        <f>IF(J870="","",IF(L870="SI",J870*(1+'INPUTS Y LISTAS'!$B$15),'Modelo Estadistico'!J870))</f>
        <v/>
      </c>
      <c r="Q870" s="72"/>
      <c r="R870" s="29" t="str">
        <f t="shared" si="434"/>
        <v/>
      </c>
      <c r="S870" s="15" t="str">
        <f t="shared" si="435"/>
        <v/>
      </c>
      <c r="T870" s="15" t="str">
        <f t="shared" si="428"/>
        <v/>
      </c>
      <c r="U870" s="30" t="str">
        <f t="shared" si="429"/>
        <v/>
      </c>
      <c r="V870" s="28" t="str">
        <f t="shared" si="436"/>
        <v/>
      </c>
      <c r="W870" s="16" t="str">
        <f t="shared" si="437"/>
        <v/>
      </c>
      <c r="X870" s="16" t="str">
        <f t="shared" si="438"/>
        <v/>
      </c>
      <c r="Y870" s="16" t="str">
        <f t="shared" si="439"/>
        <v/>
      </c>
      <c r="Z870" s="28" t="str">
        <f t="shared" si="440"/>
        <v/>
      </c>
      <c r="AA870" s="16" t="str">
        <f t="shared" si="441"/>
        <v/>
      </c>
      <c r="AB870" s="16" t="str">
        <f t="shared" si="442"/>
        <v/>
      </c>
      <c r="AC870" s="16" t="str">
        <f>IF(Y870="Incluir Cotización",#REF!,"")</f>
        <v/>
      </c>
      <c r="AD870" s="66" t="str">
        <f t="shared" si="443"/>
        <v/>
      </c>
      <c r="AE870" s="42" t="str">
        <f t="shared" si="444"/>
        <v/>
      </c>
      <c r="AF870" s="42" t="str">
        <f t="shared" si="445"/>
        <v/>
      </c>
      <c r="AG870" s="42" t="str">
        <f t="shared" si="446"/>
        <v/>
      </c>
      <c r="AH870" s="42" t="str">
        <f t="shared" si="447"/>
        <v/>
      </c>
      <c r="AI870" s="42" t="str">
        <f t="shared" si="448"/>
        <v/>
      </c>
      <c r="AJ870" s="65">
        <f t="shared" si="449"/>
        <v>0</v>
      </c>
      <c r="AK870" s="74"/>
      <c r="AL870" s="41">
        <f t="shared" si="430"/>
        <v>0</v>
      </c>
      <c r="AM870" s="39">
        <f t="shared" si="431"/>
        <v>0</v>
      </c>
      <c r="AN870" s="40">
        <f t="shared" si="432"/>
        <v>0</v>
      </c>
      <c r="AO870" s="134">
        <f t="shared" si="433"/>
        <v>0</v>
      </c>
      <c r="AP870" s="17"/>
      <c r="AQ870" s="129"/>
      <c r="AR870" s="130">
        <f t="shared" si="450"/>
        <v>0</v>
      </c>
      <c r="AS870" s="134">
        <f t="shared" si="451"/>
        <v>0</v>
      </c>
      <c r="AT870" s="131">
        <f>+IF($I$7="SI",'INPUTS Y LISTAS'!$B$31,0)</f>
        <v>0</v>
      </c>
      <c r="AU870" s="132"/>
      <c r="AV870" s="130">
        <f t="shared" si="452"/>
        <v>0</v>
      </c>
      <c r="AW870" s="134">
        <f t="shared" si="453"/>
        <v>0</v>
      </c>
      <c r="AX870" s="131">
        <f>+IF($I$7="SI",'INPUTS Y LISTAS'!$B$32,0)</f>
        <v>0</v>
      </c>
      <c r="AY870" s="132"/>
      <c r="AZ870" s="130">
        <f t="shared" si="454"/>
        <v>0</v>
      </c>
      <c r="BA870" s="134">
        <f t="shared" si="455"/>
        <v>0</v>
      </c>
      <c r="BB870" s="131">
        <f>+IF($I$7="SI",'INPUTS Y LISTAS'!$B$33,0)</f>
        <v>0</v>
      </c>
      <c r="BC870" s="132"/>
      <c r="BD870" s="130">
        <f t="shared" si="456"/>
        <v>0</v>
      </c>
      <c r="BE870" s="134">
        <f t="shared" si="457"/>
        <v>0</v>
      </c>
      <c r="BF870" s="136">
        <f t="shared" si="458"/>
        <v>0</v>
      </c>
    </row>
    <row r="871" spans="3:58" ht="15.75" outlineLevel="2" x14ac:dyDescent="0.2">
      <c r="C871" s="14">
        <f t="shared" si="459"/>
        <v>857</v>
      </c>
      <c r="D871" s="73"/>
      <c r="E871" s="69"/>
      <c r="F871" s="70"/>
      <c r="G871" s="71"/>
      <c r="H871" s="71"/>
      <c r="I871" s="71"/>
      <c r="J871" s="71"/>
      <c r="K871" s="72"/>
      <c r="L871" s="86"/>
      <c r="M871" s="15" t="str">
        <f>IF(G871="","",IF(L871="SI",G871*(1+'INPUTS Y LISTAS'!$B$15),'Modelo Estadistico'!G871))</f>
        <v/>
      </c>
      <c r="N871" s="15" t="str">
        <f>IF(H871="","",IF(L871="SI",H871*(1+'INPUTS Y LISTAS'!$B$15),'Modelo Estadistico'!H871))</f>
        <v/>
      </c>
      <c r="O871" s="15" t="str">
        <f>IF(I871="","",IF(L871="SI",I871*(1+'INPUTS Y LISTAS'!$B$15),'Modelo Estadistico'!I871))</f>
        <v/>
      </c>
      <c r="P871" s="15" t="str">
        <f>IF(J871="","",IF(L871="SI",J871*(1+'INPUTS Y LISTAS'!$B$15),'Modelo Estadistico'!J871))</f>
        <v/>
      </c>
      <c r="Q871" s="72"/>
      <c r="R871" s="29" t="str">
        <f t="shared" si="434"/>
        <v/>
      </c>
      <c r="S871" s="15" t="str">
        <f t="shared" si="435"/>
        <v/>
      </c>
      <c r="T871" s="15" t="str">
        <f t="shared" si="428"/>
        <v/>
      </c>
      <c r="U871" s="30" t="str">
        <f t="shared" si="429"/>
        <v/>
      </c>
      <c r="V871" s="28" t="str">
        <f t="shared" si="436"/>
        <v/>
      </c>
      <c r="W871" s="16" t="str">
        <f t="shared" si="437"/>
        <v/>
      </c>
      <c r="X871" s="16" t="str">
        <f t="shared" si="438"/>
        <v/>
      </c>
      <c r="Y871" s="16" t="str">
        <f t="shared" si="439"/>
        <v/>
      </c>
      <c r="Z871" s="28" t="str">
        <f t="shared" si="440"/>
        <v/>
      </c>
      <c r="AA871" s="16" t="str">
        <f t="shared" si="441"/>
        <v/>
      </c>
      <c r="AB871" s="16" t="str">
        <f t="shared" si="442"/>
        <v/>
      </c>
      <c r="AC871" s="16" t="str">
        <f>IF(Y871="Incluir Cotización",#REF!,"")</f>
        <v/>
      </c>
      <c r="AD871" s="66" t="str">
        <f t="shared" si="443"/>
        <v/>
      </c>
      <c r="AE871" s="42" t="str">
        <f t="shared" si="444"/>
        <v/>
      </c>
      <c r="AF871" s="42" t="str">
        <f t="shared" si="445"/>
        <v/>
      </c>
      <c r="AG871" s="42" t="str">
        <f t="shared" si="446"/>
        <v/>
      </c>
      <c r="AH871" s="42" t="str">
        <f t="shared" si="447"/>
        <v/>
      </c>
      <c r="AI871" s="42" t="str">
        <f t="shared" si="448"/>
        <v/>
      </c>
      <c r="AJ871" s="65">
        <f t="shared" si="449"/>
        <v>0</v>
      </c>
      <c r="AK871" s="74"/>
      <c r="AL871" s="41">
        <f t="shared" si="430"/>
        <v>0</v>
      </c>
      <c r="AM871" s="39">
        <f t="shared" si="431"/>
        <v>0</v>
      </c>
      <c r="AN871" s="40">
        <f t="shared" si="432"/>
        <v>0</v>
      </c>
      <c r="AO871" s="134">
        <f t="shared" si="433"/>
        <v>0</v>
      </c>
      <c r="AP871" s="17"/>
      <c r="AQ871" s="129"/>
      <c r="AR871" s="130">
        <f t="shared" si="450"/>
        <v>0</v>
      </c>
      <c r="AS871" s="134">
        <f t="shared" si="451"/>
        <v>0</v>
      </c>
      <c r="AT871" s="131">
        <f>+IF($I$7="SI",'INPUTS Y LISTAS'!$B$31,0)</f>
        <v>0</v>
      </c>
      <c r="AU871" s="132"/>
      <c r="AV871" s="130">
        <f t="shared" si="452"/>
        <v>0</v>
      </c>
      <c r="AW871" s="134">
        <f t="shared" si="453"/>
        <v>0</v>
      </c>
      <c r="AX871" s="131">
        <f>+IF($I$7="SI",'INPUTS Y LISTAS'!$B$32,0)</f>
        <v>0</v>
      </c>
      <c r="AY871" s="132"/>
      <c r="AZ871" s="130">
        <f t="shared" si="454"/>
        <v>0</v>
      </c>
      <c r="BA871" s="134">
        <f t="shared" si="455"/>
        <v>0</v>
      </c>
      <c r="BB871" s="131">
        <f>+IF($I$7="SI",'INPUTS Y LISTAS'!$B$33,0)</f>
        <v>0</v>
      </c>
      <c r="BC871" s="132"/>
      <c r="BD871" s="130">
        <f t="shared" si="456"/>
        <v>0</v>
      </c>
      <c r="BE871" s="134">
        <f t="shared" si="457"/>
        <v>0</v>
      </c>
      <c r="BF871" s="136">
        <f t="shared" si="458"/>
        <v>0</v>
      </c>
    </row>
    <row r="872" spans="3:58" ht="15.75" outlineLevel="2" x14ac:dyDescent="0.2">
      <c r="C872" s="14">
        <f t="shared" si="459"/>
        <v>858</v>
      </c>
      <c r="D872" s="73"/>
      <c r="E872" s="69"/>
      <c r="F872" s="70"/>
      <c r="G872" s="71"/>
      <c r="H872" s="71"/>
      <c r="I872" s="71"/>
      <c r="J872" s="71"/>
      <c r="K872" s="72"/>
      <c r="L872" s="86"/>
      <c r="M872" s="15" t="str">
        <f>IF(G872="","",IF(L872="SI",G872*(1+'INPUTS Y LISTAS'!$B$15),'Modelo Estadistico'!G872))</f>
        <v/>
      </c>
      <c r="N872" s="15" t="str">
        <f>IF(H872="","",IF(L872="SI",H872*(1+'INPUTS Y LISTAS'!$B$15),'Modelo Estadistico'!H872))</f>
        <v/>
      </c>
      <c r="O872" s="15" t="str">
        <f>IF(I872="","",IF(L872="SI",I872*(1+'INPUTS Y LISTAS'!$B$15),'Modelo Estadistico'!I872))</f>
        <v/>
      </c>
      <c r="P872" s="15" t="str">
        <f>IF(J872="","",IF(L872="SI",J872*(1+'INPUTS Y LISTAS'!$B$15),'Modelo Estadistico'!J872))</f>
        <v/>
      </c>
      <c r="Q872" s="72"/>
      <c r="R872" s="29" t="str">
        <f t="shared" si="434"/>
        <v/>
      </c>
      <c r="S872" s="15" t="str">
        <f t="shared" si="435"/>
        <v/>
      </c>
      <c r="T872" s="15" t="str">
        <f t="shared" si="428"/>
        <v/>
      </c>
      <c r="U872" s="30" t="str">
        <f t="shared" si="429"/>
        <v/>
      </c>
      <c r="V872" s="28" t="str">
        <f t="shared" si="436"/>
        <v/>
      </c>
      <c r="W872" s="16" t="str">
        <f t="shared" si="437"/>
        <v/>
      </c>
      <c r="X872" s="16" t="str">
        <f t="shared" si="438"/>
        <v/>
      </c>
      <c r="Y872" s="16" t="str">
        <f t="shared" si="439"/>
        <v/>
      </c>
      <c r="Z872" s="28" t="str">
        <f t="shared" si="440"/>
        <v/>
      </c>
      <c r="AA872" s="16" t="str">
        <f t="shared" si="441"/>
        <v/>
      </c>
      <c r="AB872" s="16" t="str">
        <f t="shared" si="442"/>
        <v/>
      </c>
      <c r="AC872" s="16" t="str">
        <f>IF(Y872="Incluir Cotización",#REF!,"")</f>
        <v/>
      </c>
      <c r="AD872" s="66" t="str">
        <f t="shared" si="443"/>
        <v/>
      </c>
      <c r="AE872" s="42" t="str">
        <f t="shared" si="444"/>
        <v/>
      </c>
      <c r="AF872" s="42" t="str">
        <f t="shared" si="445"/>
        <v/>
      </c>
      <c r="AG872" s="42" t="str">
        <f t="shared" si="446"/>
        <v/>
      </c>
      <c r="AH872" s="42" t="str">
        <f t="shared" si="447"/>
        <v/>
      </c>
      <c r="AI872" s="42" t="str">
        <f t="shared" si="448"/>
        <v/>
      </c>
      <c r="AJ872" s="65">
        <f t="shared" si="449"/>
        <v>0</v>
      </c>
      <c r="AK872" s="74"/>
      <c r="AL872" s="41">
        <f t="shared" si="430"/>
        <v>0</v>
      </c>
      <c r="AM872" s="39">
        <f t="shared" si="431"/>
        <v>0</v>
      </c>
      <c r="AN872" s="40">
        <f t="shared" si="432"/>
        <v>0</v>
      </c>
      <c r="AO872" s="134">
        <f t="shared" si="433"/>
        <v>0</v>
      </c>
      <c r="AP872" s="17"/>
      <c r="AQ872" s="129"/>
      <c r="AR872" s="130">
        <f t="shared" si="450"/>
        <v>0</v>
      </c>
      <c r="AS872" s="134">
        <f t="shared" si="451"/>
        <v>0</v>
      </c>
      <c r="AT872" s="131">
        <f>+IF($I$7="SI",'INPUTS Y LISTAS'!$B$31,0)</f>
        <v>0</v>
      </c>
      <c r="AU872" s="132"/>
      <c r="AV872" s="130">
        <f t="shared" si="452"/>
        <v>0</v>
      </c>
      <c r="AW872" s="134">
        <f t="shared" si="453"/>
        <v>0</v>
      </c>
      <c r="AX872" s="131">
        <f>+IF($I$7="SI",'INPUTS Y LISTAS'!$B$32,0)</f>
        <v>0</v>
      </c>
      <c r="AY872" s="132"/>
      <c r="AZ872" s="130">
        <f t="shared" si="454"/>
        <v>0</v>
      </c>
      <c r="BA872" s="134">
        <f t="shared" si="455"/>
        <v>0</v>
      </c>
      <c r="BB872" s="131">
        <f>+IF($I$7="SI",'INPUTS Y LISTAS'!$B$33,0)</f>
        <v>0</v>
      </c>
      <c r="BC872" s="132"/>
      <c r="BD872" s="130">
        <f t="shared" si="456"/>
        <v>0</v>
      </c>
      <c r="BE872" s="134">
        <f t="shared" si="457"/>
        <v>0</v>
      </c>
      <c r="BF872" s="136">
        <f t="shared" si="458"/>
        <v>0</v>
      </c>
    </row>
    <row r="873" spans="3:58" ht="15.75" outlineLevel="2" x14ac:dyDescent="0.2">
      <c r="C873" s="14">
        <f t="shared" si="459"/>
        <v>859</v>
      </c>
      <c r="D873" s="73"/>
      <c r="E873" s="69"/>
      <c r="F873" s="70"/>
      <c r="G873" s="71"/>
      <c r="H873" s="71"/>
      <c r="I873" s="71"/>
      <c r="J873" s="71"/>
      <c r="K873" s="72"/>
      <c r="L873" s="86"/>
      <c r="M873" s="15" t="str">
        <f>IF(G873="","",IF(L873="SI",G873*(1+'INPUTS Y LISTAS'!$B$15),'Modelo Estadistico'!G873))</f>
        <v/>
      </c>
      <c r="N873" s="15" t="str">
        <f>IF(H873="","",IF(L873="SI",H873*(1+'INPUTS Y LISTAS'!$B$15),'Modelo Estadistico'!H873))</f>
        <v/>
      </c>
      <c r="O873" s="15" t="str">
        <f>IF(I873="","",IF(L873="SI",I873*(1+'INPUTS Y LISTAS'!$B$15),'Modelo Estadistico'!I873))</f>
        <v/>
      </c>
      <c r="P873" s="15" t="str">
        <f>IF(J873="","",IF(L873="SI",J873*(1+'INPUTS Y LISTAS'!$B$15),'Modelo Estadistico'!J873))</f>
        <v/>
      </c>
      <c r="Q873" s="72"/>
      <c r="R873" s="29" t="str">
        <f t="shared" si="434"/>
        <v/>
      </c>
      <c r="S873" s="15" t="str">
        <f t="shared" si="435"/>
        <v/>
      </c>
      <c r="T873" s="15" t="str">
        <f t="shared" si="428"/>
        <v/>
      </c>
      <c r="U873" s="30" t="str">
        <f t="shared" si="429"/>
        <v/>
      </c>
      <c r="V873" s="28" t="str">
        <f t="shared" si="436"/>
        <v/>
      </c>
      <c r="W873" s="16" t="str">
        <f t="shared" si="437"/>
        <v/>
      </c>
      <c r="X873" s="16" t="str">
        <f t="shared" si="438"/>
        <v/>
      </c>
      <c r="Y873" s="16" t="str">
        <f t="shared" si="439"/>
        <v/>
      </c>
      <c r="Z873" s="28" t="str">
        <f t="shared" si="440"/>
        <v/>
      </c>
      <c r="AA873" s="16" t="str">
        <f t="shared" si="441"/>
        <v/>
      </c>
      <c r="AB873" s="16" t="str">
        <f t="shared" si="442"/>
        <v/>
      </c>
      <c r="AC873" s="16" t="str">
        <f>IF(Y873="Incluir Cotización",#REF!,"")</f>
        <v/>
      </c>
      <c r="AD873" s="66" t="str">
        <f t="shared" si="443"/>
        <v/>
      </c>
      <c r="AE873" s="42" t="str">
        <f t="shared" si="444"/>
        <v/>
      </c>
      <c r="AF873" s="42" t="str">
        <f t="shared" si="445"/>
        <v/>
      </c>
      <c r="AG873" s="42" t="str">
        <f t="shared" si="446"/>
        <v/>
      </c>
      <c r="AH873" s="42" t="str">
        <f t="shared" si="447"/>
        <v/>
      </c>
      <c r="AI873" s="42" t="str">
        <f t="shared" si="448"/>
        <v/>
      </c>
      <c r="AJ873" s="65">
        <f t="shared" si="449"/>
        <v>0</v>
      </c>
      <c r="AK873" s="74"/>
      <c r="AL873" s="41">
        <f t="shared" si="430"/>
        <v>0</v>
      </c>
      <c r="AM873" s="39">
        <f t="shared" si="431"/>
        <v>0</v>
      </c>
      <c r="AN873" s="40">
        <f t="shared" si="432"/>
        <v>0</v>
      </c>
      <c r="AO873" s="134">
        <f t="shared" si="433"/>
        <v>0</v>
      </c>
      <c r="AP873" s="17"/>
      <c r="AQ873" s="129"/>
      <c r="AR873" s="130">
        <f t="shared" si="450"/>
        <v>0</v>
      </c>
      <c r="AS873" s="134">
        <f t="shared" si="451"/>
        <v>0</v>
      </c>
      <c r="AT873" s="131">
        <f>+IF($I$7="SI",'INPUTS Y LISTAS'!$B$31,0)</f>
        <v>0</v>
      </c>
      <c r="AU873" s="132"/>
      <c r="AV873" s="130">
        <f t="shared" si="452"/>
        <v>0</v>
      </c>
      <c r="AW873" s="134">
        <f t="shared" si="453"/>
        <v>0</v>
      </c>
      <c r="AX873" s="131">
        <f>+IF($I$7="SI",'INPUTS Y LISTAS'!$B$32,0)</f>
        <v>0</v>
      </c>
      <c r="AY873" s="132"/>
      <c r="AZ873" s="130">
        <f t="shared" si="454"/>
        <v>0</v>
      </c>
      <c r="BA873" s="134">
        <f t="shared" si="455"/>
        <v>0</v>
      </c>
      <c r="BB873" s="131">
        <f>+IF($I$7="SI",'INPUTS Y LISTAS'!$B$33,0)</f>
        <v>0</v>
      </c>
      <c r="BC873" s="132"/>
      <c r="BD873" s="130">
        <f t="shared" si="456"/>
        <v>0</v>
      </c>
      <c r="BE873" s="134">
        <f t="shared" si="457"/>
        <v>0</v>
      </c>
      <c r="BF873" s="136">
        <f t="shared" si="458"/>
        <v>0</v>
      </c>
    </row>
    <row r="874" spans="3:58" ht="15.75" outlineLevel="2" x14ac:dyDescent="0.2">
      <c r="C874" s="14">
        <f t="shared" si="459"/>
        <v>860</v>
      </c>
      <c r="D874" s="73"/>
      <c r="E874" s="69"/>
      <c r="F874" s="70"/>
      <c r="G874" s="71"/>
      <c r="H874" s="71"/>
      <c r="I874" s="71"/>
      <c r="J874" s="71"/>
      <c r="K874" s="72"/>
      <c r="L874" s="86"/>
      <c r="M874" s="15" t="str">
        <f>IF(G874="","",IF(L874="SI",G874*(1+'INPUTS Y LISTAS'!$B$15),'Modelo Estadistico'!G874))</f>
        <v/>
      </c>
      <c r="N874" s="15" t="str">
        <f>IF(H874="","",IF(L874="SI",H874*(1+'INPUTS Y LISTAS'!$B$15),'Modelo Estadistico'!H874))</f>
        <v/>
      </c>
      <c r="O874" s="15" t="str">
        <f>IF(I874="","",IF(L874="SI",I874*(1+'INPUTS Y LISTAS'!$B$15),'Modelo Estadistico'!I874))</f>
        <v/>
      </c>
      <c r="P874" s="15" t="str">
        <f>IF(J874="","",IF(L874="SI",J874*(1+'INPUTS Y LISTAS'!$B$15),'Modelo Estadistico'!J874))</f>
        <v/>
      </c>
      <c r="Q874" s="72"/>
      <c r="R874" s="29" t="str">
        <f t="shared" si="434"/>
        <v/>
      </c>
      <c r="S874" s="15" t="str">
        <f t="shared" si="435"/>
        <v/>
      </c>
      <c r="T874" s="15" t="str">
        <f t="shared" si="428"/>
        <v/>
      </c>
      <c r="U874" s="30" t="str">
        <f t="shared" si="429"/>
        <v/>
      </c>
      <c r="V874" s="28" t="str">
        <f t="shared" si="436"/>
        <v/>
      </c>
      <c r="W874" s="16" t="str">
        <f t="shared" si="437"/>
        <v/>
      </c>
      <c r="X874" s="16" t="str">
        <f t="shared" si="438"/>
        <v/>
      </c>
      <c r="Y874" s="16" t="str">
        <f t="shared" si="439"/>
        <v/>
      </c>
      <c r="Z874" s="28" t="str">
        <f t="shared" si="440"/>
        <v/>
      </c>
      <c r="AA874" s="16" t="str">
        <f t="shared" si="441"/>
        <v/>
      </c>
      <c r="AB874" s="16" t="str">
        <f t="shared" si="442"/>
        <v/>
      </c>
      <c r="AC874" s="16" t="str">
        <f>IF(Y874="Incluir Cotización",#REF!,"")</f>
        <v/>
      </c>
      <c r="AD874" s="66" t="str">
        <f t="shared" si="443"/>
        <v/>
      </c>
      <c r="AE874" s="42" t="str">
        <f t="shared" si="444"/>
        <v/>
      </c>
      <c r="AF874" s="42" t="str">
        <f t="shared" si="445"/>
        <v/>
      </c>
      <c r="AG874" s="42" t="str">
        <f t="shared" si="446"/>
        <v/>
      </c>
      <c r="AH874" s="42" t="str">
        <f t="shared" si="447"/>
        <v/>
      </c>
      <c r="AI874" s="42" t="str">
        <f t="shared" si="448"/>
        <v/>
      </c>
      <c r="AJ874" s="65">
        <f t="shared" si="449"/>
        <v>0</v>
      </c>
      <c r="AK874" s="74"/>
      <c r="AL874" s="41">
        <f t="shared" si="430"/>
        <v>0</v>
      </c>
      <c r="AM874" s="39">
        <f t="shared" si="431"/>
        <v>0</v>
      </c>
      <c r="AN874" s="40">
        <f t="shared" si="432"/>
        <v>0</v>
      </c>
      <c r="AO874" s="134">
        <f t="shared" si="433"/>
        <v>0</v>
      </c>
      <c r="AP874" s="17"/>
      <c r="AQ874" s="129"/>
      <c r="AR874" s="130">
        <f t="shared" si="450"/>
        <v>0</v>
      </c>
      <c r="AS874" s="134">
        <f t="shared" si="451"/>
        <v>0</v>
      </c>
      <c r="AT874" s="131">
        <f>+IF($I$7="SI",'INPUTS Y LISTAS'!$B$31,0)</f>
        <v>0</v>
      </c>
      <c r="AU874" s="132"/>
      <c r="AV874" s="130">
        <f t="shared" si="452"/>
        <v>0</v>
      </c>
      <c r="AW874" s="134">
        <f t="shared" si="453"/>
        <v>0</v>
      </c>
      <c r="AX874" s="131">
        <f>+IF($I$7="SI",'INPUTS Y LISTAS'!$B$32,0)</f>
        <v>0</v>
      </c>
      <c r="AY874" s="132"/>
      <c r="AZ874" s="130">
        <f t="shared" si="454"/>
        <v>0</v>
      </c>
      <c r="BA874" s="134">
        <f t="shared" si="455"/>
        <v>0</v>
      </c>
      <c r="BB874" s="131">
        <f>+IF($I$7="SI",'INPUTS Y LISTAS'!$B$33,0)</f>
        <v>0</v>
      </c>
      <c r="BC874" s="132"/>
      <c r="BD874" s="130">
        <f t="shared" si="456"/>
        <v>0</v>
      </c>
      <c r="BE874" s="134">
        <f t="shared" si="457"/>
        <v>0</v>
      </c>
      <c r="BF874" s="136">
        <f t="shared" si="458"/>
        <v>0</v>
      </c>
    </row>
    <row r="875" spans="3:58" ht="15.75" outlineLevel="2" x14ac:dyDescent="0.2">
      <c r="C875" s="14">
        <f t="shared" si="459"/>
        <v>861</v>
      </c>
      <c r="D875" s="73"/>
      <c r="E875" s="69"/>
      <c r="F875" s="70"/>
      <c r="G875" s="71"/>
      <c r="H875" s="71"/>
      <c r="I875" s="71"/>
      <c r="J875" s="71"/>
      <c r="K875" s="72"/>
      <c r="L875" s="86"/>
      <c r="M875" s="15" t="str">
        <f>IF(G875="","",IF(L875="SI",G875*(1+'INPUTS Y LISTAS'!$B$15),'Modelo Estadistico'!G875))</f>
        <v/>
      </c>
      <c r="N875" s="15" t="str">
        <f>IF(H875="","",IF(L875="SI",H875*(1+'INPUTS Y LISTAS'!$B$15),'Modelo Estadistico'!H875))</f>
        <v/>
      </c>
      <c r="O875" s="15" t="str">
        <f>IF(I875="","",IF(L875="SI",I875*(1+'INPUTS Y LISTAS'!$B$15),'Modelo Estadistico'!I875))</f>
        <v/>
      </c>
      <c r="P875" s="15" t="str">
        <f>IF(J875="","",IF(L875="SI",J875*(1+'INPUTS Y LISTAS'!$B$15),'Modelo Estadistico'!J875))</f>
        <v/>
      </c>
      <c r="Q875" s="72"/>
      <c r="R875" s="29" t="str">
        <f t="shared" si="434"/>
        <v/>
      </c>
      <c r="S875" s="15" t="str">
        <f t="shared" si="435"/>
        <v/>
      </c>
      <c r="T875" s="15" t="str">
        <f t="shared" si="428"/>
        <v/>
      </c>
      <c r="U875" s="30" t="str">
        <f t="shared" si="429"/>
        <v/>
      </c>
      <c r="V875" s="28" t="str">
        <f t="shared" si="436"/>
        <v/>
      </c>
      <c r="W875" s="16" t="str">
        <f t="shared" si="437"/>
        <v/>
      </c>
      <c r="X875" s="16" t="str">
        <f t="shared" si="438"/>
        <v/>
      </c>
      <c r="Y875" s="16" t="str">
        <f t="shared" si="439"/>
        <v/>
      </c>
      <c r="Z875" s="28" t="str">
        <f t="shared" si="440"/>
        <v/>
      </c>
      <c r="AA875" s="16" t="str">
        <f t="shared" si="441"/>
        <v/>
      </c>
      <c r="AB875" s="16" t="str">
        <f t="shared" si="442"/>
        <v/>
      </c>
      <c r="AC875" s="16" t="str">
        <f>IF(Y875="Incluir Cotización",#REF!,"")</f>
        <v/>
      </c>
      <c r="AD875" s="66" t="str">
        <f t="shared" si="443"/>
        <v/>
      </c>
      <c r="AE875" s="42" t="str">
        <f t="shared" si="444"/>
        <v/>
      </c>
      <c r="AF875" s="42" t="str">
        <f t="shared" si="445"/>
        <v/>
      </c>
      <c r="AG875" s="42" t="str">
        <f t="shared" si="446"/>
        <v/>
      </c>
      <c r="AH875" s="42" t="str">
        <f t="shared" si="447"/>
        <v/>
      </c>
      <c r="AI875" s="42" t="str">
        <f t="shared" si="448"/>
        <v/>
      </c>
      <c r="AJ875" s="65">
        <f t="shared" si="449"/>
        <v>0</v>
      </c>
      <c r="AK875" s="74"/>
      <c r="AL875" s="41">
        <f t="shared" si="430"/>
        <v>0</v>
      </c>
      <c r="AM875" s="39">
        <f t="shared" si="431"/>
        <v>0</v>
      </c>
      <c r="AN875" s="40">
        <f t="shared" si="432"/>
        <v>0</v>
      </c>
      <c r="AO875" s="134">
        <f t="shared" si="433"/>
        <v>0</v>
      </c>
      <c r="AP875" s="17"/>
      <c r="AQ875" s="129"/>
      <c r="AR875" s="130">
        <f t="shared" si="450"/>
        <v>0</v>
      </c>
      <c r="AS875" s="134">
        <f t="shared" si="451"/>
        <v>0</v>
      </c>
      <c r="AT875" s="131">
        <f>+IF($I$7="SI",'INPUTS Y LISTAS'!$B$31,0)</f>
        <v>0</v>
      </c>
      <c r="AU875" s="132"/>
      <c r="AV875" s="130">
        <f t="shared" si="452"/>
        <v>0</v>
      </c>
      <c r="AW875" s="134">
        <f t="shared" si="453"/>
        <v>0</v>
      </c>
      <c r="AX875" s="131">
        <f>+IF($I$7="SI",'INPUTS Y LISTAS'!$B$32,0)</f>
        <v>0</v>
      </c>
      <c r="AY875" s="132"/>
      <c r="AZ875" s="130">
        <f t="shared" si="454"/>
        <v>0</v>
      </c>
      <c r="BA875" s="134">
        <f t="shared" si="455"/>
        <v>0</v>
      </c>
      <c r="BB875" s="131">
        <f>+IF($I$7="SI",'INPUTS Y LISTAS'!$B$33,0)</f>
        <v>0</v>
      </c>
      <c r="BC875" s="132"/>
      <c r="BD875" s="130">
        <f t="shared" si="456"/>
        <v>0</v>
      </c>
      <c r="BE875" s="134">
        <f t="shared" si="457"/>
        <v>0</v>
      </c>
      <c r="BF875" s="136">
        <f t="shared" si="458"/>
        <v>0</v>
      </c>
    </row>
    <row r="876" spans="3:58" ht="15.75" outlineLevel="2" x14ac:dyDescent="0.2">
      <c r="C876" s="14">
        <f t="shared" si="459"/>
        <v>862</v>
      </c>
      <c r="D876" s="73"/>
      <c r="E876" s="69"/>
      <c r="F876" s="70"/>
      <c r="G876" s="71"/>
      <c r="H876" s="71"/>
      <c r="I876" s="71"/>
      <c r="J876" s="71"/>
      <c r="K876" s="72"/>
      <c r="L876" s="86"/>
      <c r="M876" s="15" t="str">
        <f>IF(G876="","",IF(L876="SI",G876*(1+'INPUTS Y LISTAS'!$B$15),'Modelo Estadistico'!G876))</f>
        <v/>
      </c>
      <c r="N876" s="15" t="str">
        <f>IF(H876="","",IF(L876="SI",H876*(1+'INPUTS Y LISTAS'!$B$15),'Modelo Estadistico'!H876))</f>
        <v/>
      </c>
      <c r="O876" s="15" t="str">
        <f>IF(I876="","",IF(L876="SI",I876*(1+'INPUTS Y LISTAS'!$B$15),'Modelo Estadistico'!I876))</f>
        <v/>
      </c>
      <c r="P876" s="15" t="str">
        <f>IF(J876="","",IF(L876="SI",J876*(1+'INPUTS Y LISTAS'!$B$15),'Modelo Estadistico'!J876))</f>
        <v/>
      </c>
      <c r="Q876" s="72"/>
      <c r="R876" s="29" t="str">
        <f t="shared" si="434"/>
        <v/>
      </c>
      <c r="S876" s="15" t="str">
        <f t="shared" si="435"/>
        <v/>
      </c>
      <c r="T876" s="15" t="str">
        <f t="shared" si="428"/>
        <v/>
      </c>
      <c r="U876" s="30" t="str">
        <f t="shared" si="429"/>
        <v/>
      </c>
      <c r="V876" s="28" t="str">
        <f t="shared" si="436"/>
        <v/>
      </c>
      <c r="W876" s="16" t="str">
        <f t="shared" si="437"/>
        <v/>
      </c>
      <c r="X876" s="16" t="str">
        <f t="shared" si="438"/>
        <v/>
      </c>
      <c r="Y876" s="16" t="str">
        <f t="shared" si="439"/>
        <v/>
      </c>
      <c r="Z876" s="28" t="str">
        <f t="shared" si="440"/>
        <v/>
      </c>
      <c r="AA876" s="16" t="str">
        <f t="shared" si="441"/>
        <v/>
      </c>
      <c r="AB876" s="16" t="str">
        <f t="shared" si="442"/>
        <v/>
      </c>
      <c r="AC876" s="16" t="str">
        <f>IF(Y876="Incluir Cotización",#REF!,"")</f>
        <v/>
      </c>
      <c r="AD876" s="66" t="str">
        <f t="shared" si="443"/>
        <v/>
      </c>
      <c r="AE876" s="42" t="str">
        <f t="shared" si="444"/>
        <v/>
      </c>
      <c r="AF876" s="42" t="str">
        <f t="shared" si="445"/>
        <v/>
      </c>
      <c r="AG876" s="42" t="str">
        <f t="shared" si="446"/>
        <v/>
      </c>
      <c r="AH876" s="42" t="str">
        <f t="shared" si="447"/>
        <v/>
      </c>
      <c r="AI876" s="42" t="str">
        <f t="shared" si="448"/>
        <v/>
      </c>
      <c r="AJ876" s="65">
        <f t="shared" si="449"/>
        <v>0</v>
      </c>
      <c r="AK876" s="74"/>
      <c r="AL876" s="41">
        <f t="shared" si="430"/>
        <v>0</v>
      </c>
      <c r="AM876" s="39">
        <f t="shared" si="431"/>
        <v>0</v>
      </c>
      <c r="AN876" s="40">
        <f t="shared" si="432"/>
        <v>0</v>
      </c>
      <c r="AO876" s="134">
        <f t="shared" si="433"/>
        <v>0</v>
      </c>
      <c r="AP876" s="17"/>
      <c r="AQ876" s="129"/>
      <c r="AR876" s="130">
        <f t="shared" si="450"/>
        <v>0</v>
      </c>
      <c r="AS876" s="134">
        <f t="shared" si="451"/>
        <v>0</v>
      </c>
      <c r="AT876" s="131">
        <f>+IF($I$7="SI",'INPUTS Y LISTAS'!$B$31,0)</f>
        <v>0</v>
      </c>
      <c r="AU876" s="132"/>
      <c r="AV876" s="130">
        <f t="shared" si="452"/>
        <v>0</v>
      </c>
      <c r="AW876" s="134">
        <f t="shared" si="453"/>
        <v>0</v>
      </c>
      <c r="AX876" s="131">
        <f>+IF($I$7="SI",'INPUTS Y LISTAS'!$B$32,0)</f>
        <v>0</v>
      </c>
      <c r="AY876" s="132"/>
      <c r="AZ876" s="130">
        <f t="shared" si="454"/>
        <v>0</v>
      </c>
      <c r="BA876" s="134">
        <f t="shared" si="455"/>
        <v>0</v>
      </c>
      <c r="BB876" s="131">
        <f>+IF($I$7="SI",'INPUTS Y LISTAS'!$B$33,0)</f>
        <v>0</v>
      </c>
      <c r="BC876" s="132"/>
      <c r="BD876" s="130">
        <f t="shared" si="456"/>
        <v>0</v>
      </c>
      <c r="BE876" s="134">
        <f t="shared" si="457"/>
        <v>0</v>
      </c>
      <c r="BF876" s="136">
        <f t="shared" si="458"/>
        <v>0</v>
      </c>
    </row>
    <row r="877" spans="3:58" ht="15.75" outlineLevel="2" x14ac:dyDescent="0.2">
      <c r="C877" s="14">
        <f t="shared" si="459"/>
        <v>863</v>
      </c>
      <c r="D877" s="73"/>
      <c r="E877" s="69"/>
      <c r="F877" s="70"/>
      <c r="G877" s="71"/>
      <c r="H877" s="71"/>
      <c r="I877" s="71"/>
      <c r="J877" s="71"/>
      <c r="K877" s="72"/>
      <c r="L877" s="86"/>
      <c r="M877" s="15" t="str">
        <f>IF(G877="","",IF(L877="SI",G877*(1+'INPUTS Y LISTAS'!$B$15),'Modelo Estadistico'!G877))</f>
        <v/>
      </c>
      <c r="N877" s="15" t="str">
        <f>IF(H877="","",IF(L877="SI",H877*(1+'INPUTS Y LISTAS'!$B$15),'Modelo Estadistico'!H877))</f>
        <v/>
      </c>
      <c r="O877" s="15" t="str">
        <f>IF(I877="","",IF(L877="SI",I877*(1+'INPUTS Y LISTAS'!$B$15),'Modelo Estadistico'!I877))</f>
        <v/>
      </c>
      <c r="P877" s="15" t="str">
        <f>IF(J877="","",IF(L877="SI",J877*(1+'INPUTS Y LISTAS'!$B$15),'Modelo Estadistico'!J877))</f>
        <v/>
      </c>
      <c r="Q877" s="72"/>
      <c r="R877" s="29" t="str">
        <f t="shared" si="434"/>
        <v/>
      </c>
      <c r="S877" s="15" t="str">
        <f t="shared" si="435"/>
        <v/>
      </c>
      <c r="T877" s="15" t="str">
        <f t="shared" si="428"/>
        <v/>
      </c>
      <c r="U877" s="30" t="str">
        <f t="shared" si="429"/>
        <v/>
      </c>
      <c r="V877" s="28" t="str">
        <f t="shared" si="436"/>
        <v/>
      </c>
      <c r="W877" s="16" t="str">
        <f t="shared" si="437"/>
        <v/>
      </c>
      <c r="X877" s="16" t="str">
        <f t="shared" si="438"/>
        <v/>
      </c>
      <c r="Y877" s="16" t="str">
        <f t="shared" si="439"/>
        <v/>
      </c>
      <c r="Z877" s="28" t="str">
        <f t="shared" si="440"/>
        <v/>
      </c>
      <c r="AA877" s="16" t="str">
        <f t="shared" si="441"/>
        <v/>
      </c>
      <c r="AB877" s="16" t="str">
        <f t="shared" si="442"/>
        <v/>
      </c>
      <c r="AC877" s="16" t="str">
        <f>IF(Y877="Incluir Cotización",#REF!,"")</f>
        <v/>
      </c>
      <c r="AD877" s="66" t="str">
        <f t="shared" si="443"/>
        <v/>
      </c>
      <c r="AE877" s="42" t="str">
        <f t="shared" si="444"/>
        <v/>
      </c>
      <c r="AF877" s="42" t="str">
        <f t="shared" si="445"/>
        <v/>
      </c>
      <c r="AG877" s="42" t="str">
        <f t="shared" si="446"/>
        <v/>
      </c>
      <c r="AH877" s="42" t="str">
        <f t="shared" si="447"/>
        <v/>
      </c>
      <c r="AI877" s="42" t="str">
        <f t="shared" si="448"/>
        <v/>
      </c>
      <c r="AJ877" s="65">
        <f t="shared" si="449"/>
        <v>0</v>
      </c>
      <c r="AK877" s="74"/>
      <c r="AL877" s="41">
        <f t="shared" si="430"/>
        <v>0</v>
      </c>
      <c r="AM877" s="39">
        <f t="shared" si="431"/>
        <v>0</v>
      </c>
      <c r="AN877" s="40">
        <f t="shared" si="432"/>
        <v>0</v>
      </c>
      <c r="AO877" s="134">
        <f t="shared" si="433"/>
        <v>0</v>
      </c>
      <c r="AP877" s="17"/>
      <c r="AQ877" s="129"/>
      <c r="AR877" s="130">
        <f t="shared" si="450"/>
        <v>0</v>
      </c>
      <c r="AS877" s="134">
        <f t="shared" si="451"/>
        <v>0</v>
      </c>
      <c r="AT877" s="131">
        <f>+IF($I$7="SI",'INPUTS Y LISTAS'!$B$31,0)</f>
        <v>0</v>
      </c>
      <c r="AU877" s="132"/>
      <c r="AV877" s="130">
        <f t="shared" si="452"/>
        <v>0</v>
      </c>
      <c r="AW877" s="134">
        <f t="shared" si="453"/>
        <v>0</v>
      </c>
      <c r="AX877" s="131">
        <f>+IF($I$7="SI",'INPUTS Y LISTAS'!$B$32,0)</f>
        <v>0</v>
      </c>
      <c r="AY877" s="132"/>
      <c r="AZ877" s="130">
        <f t="shared" si="454"/>
        <v>0</v>
      </c>
      <c r="BA877" s="134">
        <f t="shared" si="455"/>
        <v>0</v>
      </c>
      <c r="BB877" s="131">
        <f>+IF($I$7="SI",'INPUTS Y LISTAS'!$B$33,0)</f>
        <v>0</v>
      </c>
      <c r="BC877" s="132"/>
      <c r="BD877" s="130">
        <f t="shared" si="456"/>
        <v>0</v>
      </c>
      <c r="BE877" s="134">
        <f t="shared" si="457"/>
        <v>0</v>
      </c>
      <c r="BF877" s="136">
        <f t="shared" si="458"/>
        <v>0</v>
      </c>
    </row>
    <row r="878" spans="3:58" ht="15.75" outlineLevel="2" x14ac:dyDescent="0.2">
      <c r="C878" s="14">
        <f t="shared" si="459"/>
        <v>864</v>
      </c>
      <c r="D878" s="73"/>
      <c r="E878" s="69"/>
      <c r="F878" s="70"/>
      <c r="G878" s="71"/>
      <c r="H878" s="71"/>
      <c r="I878" s="71"/>
      <c r="J878" s="71"/>
      <c r="K878" s="72"/>
      <c r="L878" s="86"/>
      <c r="M878" s="15" t="str">
        <f>IF(G878="","",IF(L878="SI",G878*(1+'INPUTS Y LISTAS'!$B$15),'Modelo Estadistico'!G878))</f>
        <v/>
      </c>
      <c r="N878" s="15" t="str">
        <f>IF(H878="","",IF(L878="SI",H878*(1+'INPUTS Y LISTAS'!$B$15),'Modelo Estadistico'!H878))</f>
        <v/>
      </c>
      <c r="O878" s="15" t="str">
        <f>IF(I878="","",IF(L878="SI",I878*(1+'INPUTS Y LISTAS'!$B$15),'Modelo Estadistico'!I878))</f>
        <v/>
      </c>
      <c r="P878" s="15" t="str">
        <f>IF(J878="","",IF(L878="SI",J878*(1+'INPUTS Y LISTAS'!$B$15),'Modelo Estadistico'!J878))</f>
        <v/>
      </c>
      <c r="Q878" s="72"/>
      <c r="R878" s="29" t="str">
        <f t="shared" si="434"/>
        <v/>
      </c>
      <c r="S878" s="15" t="str">
        <f t="shared" si="435"/>
        <v/>
      </c>
      <c r="T878" s="15" t="str">
        <f t="shared" si="428"/>
        <v/>
      </c>
      <c r="U878" s="30" t="str">
        <f t="shared" si="429"/>
        <v/>
      </c>
      <c r="V878" s="28" t="str">
        <f t="shared" si="436"/>
        <v/>
      </c>
      <c r="W878" s="16" t="str">
        <f t="shared" si="437"/>
        <v/>
      </c>
      <c r="X878" s="16" t="str">
        <f t="shared" si="438"/>
        <v/>
      </c>
      <c r="Y878" s="16" t="str">
        <f t="shared" si="439"/>
        <v/>
      </c>
      <c r="Z878" s="28" t="str">
        <f t="shared" si="440"/>
        <v/>
      </c>
      <c r="AA878" s="16" t="str">
        <f t="shared" si="441"/>
        <v/>
      </c>
      <c r="AB878" s="16" t="str">
        <f t="shared" si="442"/>
        <v/>
      </c>
      <c r="AC878" s="16" t="str">
        <f>IF(Y878="Incluir Cotización",#REF!,"")</f>
        <v/>
      </c>
      <c r="AD878" s="66" t="str">
        <f t="shared" si="443"/>
        <v/>
      </c>
      <c r="AE878" s="42" t="str">
        <f t="shared" si="444"/>
        <v/>
      </c>
      <c r="AF878" s="42" t="str">
        <f t="shared" si="445"/>
        <v/>
      </c>
      <c r="AG878" s="42" t="str">
        <f t="shared" si="446"/>
        <v/>
      </c>
      <c r="AH878" s="42" t="str">
        <f t="shared" si="447"/>
        <v/>
      </c>
      <c r="AI878" s="42" t="str">
        <f t="shared" si="448"/>
        <v/>
      </c>
      <c r="AJ878" s="65">
        <f t="shared" si="449"/>
        <v>0</v>
      </c>
      <c r="AK878" s="74"/>
      <c r="AL878" s="41">
        <f t="shared" si="430"/>
        <v>0</v>
      </c>
      <c r="AM878" s="39">
        <f t="shared" si="431"/>
        <v>0</v>
      </c>
      <c r="AN878" s="40">
        <f t="shared" si="432"/>
        <v>0</v>
      </c>
      <c r="AO878" s="134">
        <f t="shared" si="433"/>
        <v>0</v>
      </c>
      <c r="AP878" s="17"/>
      <c r="AQ878" s="129"/>
      <c r="AR878" s="130">
        <f t="shared" si="450"/>
        <v>0</v>
      </c>
      <c r="AS878" s="134">
        <f t="shared" si="451"/>
        <v>0</v>
      </c>
      <c r="AT878" s="131">
        <f>+IF($I$7="SI",'INPUTS Y LISTAS'!$B$31,0)</f>
        <v>0</v>
      </c>
      <c r="AU878" s="132"/>
      <c r="AV878" s="130">
        <f t="shared" si="452"/>
        <v>0</v>
      </c>
      <c r="AW878" s="134">
        <f t="shared" si="453"/>
        <v>0</v>
      </c>
      <c r="AX878" s="131">
        <f>+IF($I$7="SI",'INPUTS Y LISTAS'!$B$32,0)</f>
        <v>0</v>
      </c>
      <c r="AY878" s="132"/>
      <c r="AZ878" s="130">
        <f t="shared" si="454"/>
        <v>0</v>
      </c>
      <c r="BA878" s="134">
        <f t="shared" si="455"/>
        <v>0</v>
      </c>
      <c r="BB878" s="131">
        <f>+IF($I$7="SI",'INPUTS Y LISTAS'!$B$33,0)</f>
        <v>0</v>
      </c>
      <c r="BC878" s="132"/>
      <c r="BD878" s="130">
        <f t="shared" si="456"/>
        <v>0</v>
      </c>
      <c r="BE878" s="134">
        <f t="shared" si="457"/>
        <v>0</v>
      </c>
      <c r="BF878" s="136">
        <f t="shared" si="458"/>
        <v>0</v>
      </c>
    </row>
    <row r="879" spans="3:58" ht="15.75" outlineLevel="2" x14ac:dyDescent="0.2">
      <c r="C879" s="14">
        <f t="shared" si="459"/>
        <v>865</v>
      </c>
      <c r="D879" s="73"/>
      <c r="E879" s="69"/>
      <c r="F879" s="70"/>
      <c r="G879" s="71"/>
      <c r="H879" s="71"/>
      <c r="I879" s="71"/>
      <c r="J879" s="71"/>
      <c r="K879" s="72"/>
      <c r="L879" s="86"/>
      <c r="M879" s="15" t="str">
        <f>IF(G879="","",IF(L879="SI",G879*(1+'INPUTS Y LISTAS'!$B$15),'Modelo Estadistico'!G879))</f>
        <v/>
      </c>
      <c r="N879" s="15" t="str">
        <f>IF(H879="","",IF(L879="SI",H879*(1+'INPUTS Y LISTAS'!$B$15),'Modelo Estadistico'!H879))</f>
        <v/>
      </c>
      <c r="O879" s="15" t="str">
        <f>IF(I879="","",IF(L879="SI",I879*(1+'INPUTS Y LISTAS'!$B$15),'Modelo Estadistico'!I879))</f>
        <v/>
      </c>
      <c r="P879" s="15" t="str">
        <f>IF(J879="","",IF(L879="SI",J879*(1+'INPUTS Y LISTAS'!$B$15),'Modelo Estadistico'!J879))</f>
        <v/>
      </c>
      <c r="Q879" s="72"/>
      <c r="R879" s="29" t="str">
        <f t="shared" si="434"/>
        <v/>
      </c>
      <c r="S879" s="15" t="str">
        <f t="shared" si="435"/>
        <v/>
      </c>
      <c r="T879" s="15" t="str">
        <f t="shared" si="428"/>
        <v/>
      </c>
      <c r="U879" s="30" t="str">
        <f t="shared" si="429"/>
        <v/>
      </c>
      <c r="V879" s="28" t="str">
        <f t="shared" si="436"/>
        <v/>
      </c>
      <c r="W879" s="16" t="str">
        <f t="shared" si="437"/>
        <v/>
      </c>
      <c r="X879" s="16" t="str">
        <f t="shared" si="438"/>
        <v/>
      </c>
      <c r="Y879" s="16" t="str">
        <f t="shared" si="439"/>
        <v/>
      </c>
      <c r="Z879" s="28" t="str">
        <f t="shared" si="440"/>
        <v/>
      </c>
      <c r="AA879" s="16" t="str">
        <f t="shared" si="441"/>
        <v/>
      </c>
      <c r="AB879" s="16" t="str">
        <f t="shared" si="442"/>
        <v/>
      </c>
      <c r="AC879" s="16" t="str">
        <f>IF(Y879="Incluir Cotización",#REF!,"")</f>
        <v/>
      </c>
      <c r="AD879" s="66" t="str">
        <f t="shared" si="443"/>
        <v/>
      </c>
      <c r="AE879" s="42" t="str">
        <f t="shared" si="444"/>
        <v/>
      </c>
      <c r="AF879" s="42" t="str">
        <f t="shared" si="445"/>
        <v/>
      </c>
      <c r="AG879" s="42" t="str">
        <f t="shared" si="446"/>
        <v/>
      </c>
      <c r="AH879" s="42" t="str">
        <f t="shared" si="447"/>
        <v/>
      </c>
      <c r="AI879" s="42" t="str">
        <f t="shared" si="448"/>
        <v/>
      </c>
      <c r="AJ879" s="65">
        <f t="shared" si="449"/>
        <v>0</v>
      </c>
      <c r="AK879" s="74"/>
      <c r="AL879" s="41">
        <f t="shared" si="430"/>
        <v>0</v>
      </c>
      <c r="AM879" s="39">
        <f t="shared" si="431"/>
        <v>0</v>
      </c>
      <c r="AN879" s="40">
        <f t="shared" si="432"/>
        <v>0</v>
      </c>
      <c r="AO879" s="134">
        <f t="shared" si="433"/>
        <v>0</v>
      </c>
      <c r="AP879" s="17"/>
      <c r="AQ879" s="129"/>
      <c r="AR879" s="130">
        <f t="shared" si="450"/>
        <v>0</v>
      </c>
      <c r="AS879" s="134">
        <f t="shared" si="451"/>
        <v>0</v>
      </c>
      <c r="AT879" s="131">
        <f>+IF($I$7="SI",'INPUTS Y LISTAS'!$B$31,0)</f>
        <v>0</v>
      </c>
      <c r="AU879" s="132"/>
      <c r="AV879" s="130">
        <f t="shared" si="452"/>
        <v>0</v>
      </c>
      <c r="AW879" s="134">
        <f t="shared" si="453"/>
        <v>0</v>
      </c>
      <c r="AX879" s="131">
        <f>+IF($I$7="SI",'INPUTS Y LISTAS'!$B$32,0)</f>
        <v>0</v>
      </c>
      <c r="AY879" s="132"/>
      <c r="AZ879" s="130">
        <f t="shared" si="454"/>
        <v>0</v>
      </c>
      <c r="BA879" s="134">
        <f t="shared" si="455"/>
        <v>0</v>
      </c>
      <c r="BB879" s="131">
        <f>+IF($I$7="SI",'INPUTS Y LISTAS'!$B$33,0)</f>
        <v>0</v>
      </c>
      <c r="BC879" s="132"/>
      <c r="BD879" s="130">
        <f t="shared" si="456"/>
        <v>0</v>
      </c>
      <c r="BE879" s="134">
        <f t="shared" si="457"/>
        <v>0</v>
      </c>
      <c r="BF879" s="136">
        <f t="shared" si="458"/>
        <v>0</v>
      </c>
    </row>
    <row r="880" spans="3:58" ht="15.75" outlineLevel="2" x14ac:dyDescent="0.2">
      <c r="C880" s="14">
        <f t="shared" si="459"/>
        <v>866</v>
      </c>
      <c r="D880" s="73"/>
      <c r="E880" s="69"/>
      <c r="F880" s="70"/>
      <c r="G880" s="71"/>
      <c r="H880" s="71"/>
      <c r="I880" s="71"/>
      <c r="J880" s="71"/>
      <c r="K880" s="72"/>
      <c r="L880" s="86"/>
      <c r="M880" s="15" t="str">
        <f>IF(G880="","",IF(L880="SI",G880*(1+'INPUTS Y LISTAS'!$B$15),'Modelo Estadistico'!G880))</f>
        <v/>
      </c>
      <c r="N880" s="15" t="str">
        <f>IF(H880="","",IF(L880="SI",H880*(1+'INPUTS Y LISTAS'!$B$15),'Modelo Estadistico'!H880))</f>
        <v/>
      </c>
      <c r="O880" s="15" t="str">
        <f>IF(I880="","",IF(L880="SI",I880*(1+'INPUTS Y LISTAS'!$B$15),'Modelo Estadistico'!I880))</f>
        <v/>
      </c>
      <c r="P880" s="15" t="str">
        <f>IF(J880="","",IF(L880="SI",J880*(1+'INPUTS Y LISTAS'!$B$15),'Modelo Estadistico'!J880))</f>
        <v/>
      </c>
      <c r="Q880" s="72"/>
      <c r="R880" s="29" t="str">
        <f t="shared" si="434"/>
        <v/>
      </c>
      <c r="S880" s="15" t="str">
        <f t="shared" si="435"/>
        <v/>
      </c>
      <c r="T880" s="15" t="str">
        <f t="shared" si="428"/>
        <v/>
      </c>
      <c r="U880" s="30" t="str">
        <f t="shared" si="429"/>
        <v/>
      </c>
      <c r="V880" s="28" t="str">
        <f t="shared" si="436"/>
        <v/>
      </c>
      <c r="W880" s="16" t="str">
        <f t="shared" si="437"/>
        <v/>
      </c>
      <c r="X880" s="16" t="str">
        <f t="shared" si="438"/>
        <v/>
      </c>
      <c r="Y880" s="16" t="str">
        <f t="shared" si="439"/>
        <v/>
      </c>
      <c r="Z880" s="28" t="str">
        <f t="shared" si="440"/>
        <v/>
      </c>
      <c r="AA880" s="16" t="str">
        <f t="shared" si="441"/>
        <v/>
      </c>
      <c r="AB880" s="16" t="str">
        <f t="shared" si="442"/>
        <v/>
      </c>
      <c r="AC880" s="16" t="str">
        <f>IF(Y880="Incluir Cotización",#REF!,"")</f>
        <v/>
      </c>
      <c r="AD880" s="66" t="str">
        <f t="shared" si="443"/>
        <v/>
      </c>
      <c r="AE880" s="42" t="str">
        <f t="shared" si="444"/>
        <v/>
      </c>
      <c r="AF880" s="42" t="str">
        <f t="shared" si="445"/>
        <v/>
      </c>
      <c r="AG880" s="42" t="str">
        <f t="shared" si="446"/>
        <v/>
      </c>
      <c r="AH880" s="42" t="str">
        <f t="shared" si="447"/>
        <v/>
      </c>
      <c r="AI880" s="42" t="str">
        <f t="shared" si="448"/>
        <v/>
      </c>
      <c r="AJ880" s="65">
        <f t="shared" si="449"/>
        <v>0</v>
      </c>
      <c r="AK880" s="74"/>
      <c r="AL880" s="41">
        <f t="shared" si="430"/>
        <v>0</v>
      </c>
      <c r="AM880" s="39">
        <f t="shared" si="431"/>
        <v>0</v>
      </c>
      <c r="AN880" s="40">
        <f t="shared" si="432"/>
        <v>0</v>
      </c>
      <c r="AO880" s="134">
        <f t="shared" si="433"/>
        <v>0</v>
      </c>
      <c r="AP880" s="17"/>
      <c r="AQ880" s="129"/>
      <c r="AR880" s="130">
        <f t="shared" si="450"/>
        <v>0</v>
      </c>
      <c r="AS880" s="134">
        <f t="shared" si="451"/>
        <v>0</v>
      </c>
      <c r="AT880" s="131">
        <f>+IF($I$7="SI",'INPUTS Y LISTAS'!$B$31,0)</f>
        <v>0</v>
      </c>
      <c r="AU880" s="132"/>
      <c r="AV880" s="130">
        <f t="shared" si="452"/>
        <v>0</v>
      </c>
      <c r="AW880" s="134">
        <f t="shared" si="453"/>
        <v>0</v>
      </c>
      <c r="AX880" s="131">
        <f>+IF($I$7="SI",'INPUTS Y LISTAS'!$B$32,0)</f>
        <v>0</v>
      </c>
      <c r="AY880" s="132"/>
      <c r="AZ880" s="130">
        <f t="shared" si="454"/>
        <v>0</v>
      </c>
      <c r="BA880" s="134">
        <f t="shared" si="455"/>
        <v>0</v>
      </c>
      <c r="BB880" s="131">
        <f>+IF($I$7="SI",'INPUTS Y LISTAS'!$B$33,0)</f>
        <v>0</v>
      </c>
      <c r="BC880" s="132"/>
      <c r="BD880" s="130">
        <f t="shared" si="456"/>
        <v>0</v>
      </c>
      <c r="BE880" s="134">
        <f t="shared" si="457"/>
        <v>0</v>
      </c>
      <c r="BF880" s="136">
        <f t="shared" si="458"/>
        <v>0</v>
      </c>
    </row>
    <row r="881" spans="3:58" ht="15.75" outlineLevel="2" x14ac:dyDescent="0.2">
      <c r="C881" s="14">
        <f t="shared" si="459"/>
        <v>867</v>
      </c>
      <c r="D881" s="73"/>
      <c r="E881" s="69"/>
      <c r="F881" s="70"/>
      <c r="G881" s="71"/>
      <c r="H881" s="71"/>
      <c r="I881" s="71"/>
      <c r="J881" s="71"/>
      <c r="K881" s="72"/>
      <c r="L881" s="86"/>
      <c r="M881" s="15" t="str">
        <f>IF(G881="","",IF(L881="SI",G881*(1+'INPUTS Y LISTAS'!$B$15),'Modelo Estadistico'!G881))</f>
        <v/>
      </c>
      <c r="N881" s="15" t="str">
        <f>IF(H881="","",IF(L881="SI",H881*(1+'INPUTS Y LISTAS'!$B$15),'Modelo Estadistico'!H881))</f>
        <v/>
      </c>
      <c r="O881" s="15" t="str">
        <f>IF(I881="","",IF(L881="SI",I881*(1+'INPUTS Y LISTAS'!$B$15),'Modelo Estadistico'!I881))</f>
        <v/>
      </c>
      <c r="P881" s="15" t="str">
        <f>IF(J881="","",IF(L881="SI",J881*(1+'INPUTS Y LISTAS'!$B$15),'Modelo Estadistico'!J881))</f>
        <v/>
      </c>
      <c r="Q881" s="72"/>
      <c r="R881" s="29" t="str">
        <f t="shared" si="434"/>
        <v/>
      </c>
      <c r="S881" s="15" t="str">
        <f t="shared" si="435"/>
        <v/>
      </c>
      <c r="T881" s="15" t="str">
        <f t="shared" si="428"/>
        <v/>
      </c>
      <c r="U881" s="30" t="str">
        <f t="shared" si="429"/>
        <v/>
      </c>
      <c r="V881" s="28" t="str">
        <f t="shared" si="436"/>
        <v/>
      </c>
      <c r="W881" s="16" t="str">
        <f t="shared" si="437"/>
        <v/>
      </c>
      <c r="X881" s="16" t="str">
        <f t="shared" si="438"/>
        <v/>
      </c>
      <c r="Y881" s="16" t="str">
        <f t="shared" si="439"/>
        <v/>
      </c>
      <c r="Z881" s="28" t="str">
        <f t="shared" si="440"/>
        <v/>
      </c>
      <c r="AA881" s="16" t="str">
        <f t="shared" si="441"/>
        <v/>
      </c>
      <c r="AB881" s="16" t="str">
        <f t="shared" si="442"/>
        <v/>
      </c>
      <c r="AC881" s="16" t="str">
        <f>IF(Y881="Incluir Cotización",#REF!,"")</f>
        <v/>
      </c>
      <c r="AD881" s="66" t="str">
        <f t="shared" si="443"/>
        <v/>
      </c>
      <c r="AE881" s="42" t="str">
        <f t="shared" si="444"/>
        <v/>
      </c>
      <c r="AF881" s="42" t="str">
        <f t="shared" si="445"/>
        <v/>
      </c>
      <c r="AG881" s="42" t="str">
        <f t="shared" si="446"/>
        <v/>
      </c>
      <c r="AH881" s="42" t="str">
        <f t="shared" si="447"/>
        <v/>
      </c>
      <c r="AI881" s="42" t="str">
        <f t="shared" si="448"/>
        <v/>
      </c>
      <c r="AJ881" s="65">
        <f t="shared" si="449"/>
        <v>0</v>
      </c>
      <c r="AK881" s="74"/>
      <c r="AL881" s="41">
        <f t="shared" si="430"/>
        <v>0</v>
      </c>
      <c r="AM881" s="39">
        <f t="shared" si="431"/>
        <v>0</v>
      </c>
      <c r="AN881" s="40">
        <f t="shared" si="432"/>
        <v>0</v>
      </c>
      <c r="AO881" s="134">
        <f t="shared" si="433"/>
        <v>0</v>
      </c>
      <c r="AP881" s="17"/>
      <c r="AQ881" s="129"/>
      <c r="AR881" s="130">
        <f t="shared" si="450"/>
        <v>0</v>
      </c>
      <c r="AS881" s="134">
        <f t="shared" si="451"/>
        <v>0</v>
      </c>
      <c r="AT881" s="131">
        <f>+IF($I$7="SI",'INPUTS Y LISTAS'!$B$31,0)</f>
        <v>0</v>
      </c>
      <c r="AU881" s="132"/>
      <c r="AV881" s="130">
        <f t="shared" si="452"/>
        <v>0</v>
      </c>
      <c r="AW881" s="134">
        <f t="shared" si="453"/>
        <v>0</v>
      </c>
      <c r="AX881" s="131">
        <f>+IF($I$7="SI",'INPUTS Y LISTAS'!$B$32,0)</f>
        <v>0</v>
      </c>
      <c r="AY881" s="132"/>
      <c r="AZ881" s="130">
        <f t="shared" si="454"/>
        <v>0</v>
      </c>
      <c r="BA881" s="134">
        <f t="shared" si="455"/>
        <v>0</v>
      </c>
      <c r="BB881" s="131">
        <f>+IF($I$7="SI",'INPUTS Y LISTAS'!$B$33,0)</f>
        <v>0</v>
      </c>
      <c r="BC881" s="132"/>
      <c r="BD881" s="130">
        <f t="shared" si="456"/>
        <v>0</v>
      </c>
      <c r="BE881" s="134">
        <f t="shared" si="457"/>
        <v>0</v>
      </c>
      <c r="BF881" s="136">
        <f t="shared" si="458"/>
        <v>0</v>
      </c>
    </row>
    <row r="882" spans="3:58" ht="15.75" outlineLevel="2" x14ac:dyDescent="0.2">
      <c r="C882" s="14">
        <f t="shared" si="459"/>
        <v>868</v>
      </c>
      <c r="D882" s="73"/>
      <c r="E882" s="69"/>
      <c r="F882" s="70"/>
      <c r="G882" s="71"/>
      <c r="H882" s="71"/>
      <c r="I882" s="71"/>
      <c r="J882" s="71"/>
      <c r="K882" s="72"/>
      <c r="L882" s="86"/>
      <c r="M882" s="15" t="str">
        <f>IF(G882="","",IF(L882="SI",G882*(1+'INPUTS Y LISTAS'!$B$15),'Modelo Estadistico'!G882))</f>
        <v/>
      </c>
      <c r="N882" s="15" t="str">
        <f>IF(H882="","",IF(L882="SI",H882*(1+'INPUTS Y LISTAS'!$B$15),'Modelo Estadistico'!H882))</f>
        <v/>
      </c>
      <c r="O882" s="15" t="str">
        <f>IF(I882="","",IF(L882="SI",I882*(1+'INPUTS Y LISTAS'!$B$15),'Modelo Estadistico'!I882))</f>
        <v/>
      </c>
      <c r="P882" s="15" t="str">
        <f>IF(J882="","",IF(L882="SI",J882*(1+'INPUTS Y LISTAS'!$B$15),'Modelo Estadistico'!J882))</f>
        <v/>
      </c>
      <c r="Q882" s="72"/>
      <c r="R882" s="29" t="str">
        <f t="shared" si="434"/>
        <v/>
      </c>
      <c r="S882" s="15" t="str">
        <f t="shared" si="435"/>
        <v/>
      </c>
      <c r="T882" s="15" t="str">
        <f t="shared" si="428"/>
        <v/>
      </c>
      <c r="U882" s="30" t="str">
        <f t="shared" si="429"/>
        <v/>
      </c>
      <c r="V882" s="28" t="str">
        <f t="shared" si="436"/>
        <v/>
      </c>
      <c r="W882" s="16" t="str">
        <f t="shared" si="437"/>
        <v/>
      </c>
      <c r="X882" s="16" t="str">
        <f t="shared" si="438"/>
        <v/>
      </c>
      <c r="Y882" s="16" t="str">
        <f t="shared" si="439"/>
        <v/>
      </c>
      <c r="Z882" s="28" t="str">
        <f t="shared" si="440"/>
        <v/>
      </c>
      <c r="AA882" s="16" t="str">
        <f t="shared" si="441"/>
        <v/>
      </c>
      <c r="AB882" s="16" t="str">
        <f t="shared" si="442"/>
        <v/>
      </c>
      <c r="AC882" s="16" t="str">
        <f>IF(Y882="Incluir Cotización",#REF!,"")</f>
        <v/>
      </c>
      <c r="AD882" s="66" t="str">
        <f t="shared" si="443"/>
        <v/>
      </c>
      <c r="AE882" s="42" t="str">
        <f t="shared" si="444"/>
        <v/>
      </c>
      <c r="AF882" s="42" t="str">
        <f t="shared" si="445"/>
        <v/>
      </c>
      <c r="AG882" s="42" t="str">
        <f t="shared" si="446"/>
        <v/>
      </c>
      <c r="AH882" s="42" t="str">
        <f t="shared" si="447"/>
        <v/>
      </c>
      <c r="AI882" s="42" t="str">
        <f t="shared" si="448"/>
        <v/>
      </c>
      <c r="AJ882" s="65">
        <f t="shared" si="449"/>
        <v>0</v>
      </c>
      <c r="AK882" s="74"/>
      <c r="AL882" s="41">
        <f t="shared" si="430"/>
        <v>0</v>
      </c>
      <c r="AM882" s="39">
        <f t="shared" si="431"/>
        <v>0</v>
      </c>
      <c r="AN882" s="40">
        <f t="shared" si="432"/>
        <v>0</v>
      </c>
      <c r="AO882" s="134">
        <f t="shared" si="433"/>
        <v>0</v>
      </c>
      <c r="AP882" s="17"/>
      <c r="AQ882" s="129"/>
      <c r="AR882" s="130">
        <f t="shared" si="450"/>
        <v>0</v>
      </c>
      <c r="AS882" s="134">
        <f t="shared" si="451"/>
        <v>0</v>
      </c>
      <c r="AT882" s="131">
        <f>+IF($I$7="SI",'INPUTS Y LISTAS'!$B$31,0)</f>
        <v>0</v>
      </c>
      <c r="AU882" s="132"/>
      <c r="AV882" s="130">
        <f t="shared" si="452"/>
        <v>0</v>
      </c>
      <c r="AW882" s="134">
        <f t="shared" si="453"/>
        <v>0</v>
      </c>
      <c r="AX882" s="131">
        <f>+IF($I$7="SI",'INPUTS Y LISTAS'!$B$32,0)</f>
        <v>0</v>
      </c>
      <c r="AY882" s="132"/>
      <c r="AZ882" s="130">
        <f t="shared" si="454"/>
        <v>0</v>
      </c>
      <c r="BA882" s="134">
        <f t="shared" si="455"/>
        <v>0</v>
      </c>
      <c r="BB882" s="131">
        <f>+IF($I$7="SI",'INPUTS Y LISTAS'!$B$33,0)</f>
        <v>0</v>
      </c>
      <c r="BC882" s="132"/>
      <c r="BD882" s="130">
        <f t="shared" si="456"/>
        <v>0</v>
      </c>
      <c r="BE882" s="134">
        <f t="shared" si="457"/>
        <v>0</v>
      </c>
      <c r="BF882" s="136">
        <f t="shared" si="458"/>
        <v>0</v>
      </c>
    </row>
    <row r="883" spans="3:58" ht="15.75" outlineLevel="2" x14ac:dyDescent="0.2">
      <c r="C883" s="14">
        <f t="shared" si="459"/>
        <v>869</v>
      </c>
      <c r="D883" s="73"/>
      <c r="E883" s="69"/>
      <c r="F883" s="70"/>
      <c r="G883" s="71"/>
      <c r="H883" s="71"/>
      <c r="I883" s="71"/>
      <c r="J883" s="71"/>
      <c r="K883" s="72"/>
      <c r="L883" s="86"/>
      <c r="M883" s="15" t="str">
        <f>IF(G883="","",IF(L883="SI",G883*(1+'INPUTS Y LISTAS'!$B$15),'Modelo Estadistico'!G883))</f>
        <v/>
      </c>
      <c r="N883" s="15" t="str">
        <f>IF(H883="","",IF(L883="SI",H883*(1+'INPUTS Y LISTAS'!$B$15),'Modelo Estadistico'!H883))</f>
        <v/>
      </c>
      <c r="O883" s="15" t="str">
        <f>IF(I883="","",IF(L883="SI",I883*(1+'INPUTS Y LISTAS'!$B$15),'Modelo Estadistico'!I883))</f>
        <v/>
      </c>
      <c r="P883" s="15" t="str">
        <f>IF(J883="","",IF(L883="SI",J883*(1+'INPUTS Y LISTAS'!$B$15),'Modelo Estadistico'!J883))</f>
        <v/>
      </c>
      <c r="Q883" s="72"/>
      <c r="R883" s="29" t="str">
        <f t="shared" si="434"/>
        <v/>
      </c>
      <c r="S883" s="15" t="str">
        <f t="shared" si="435"/>
        <v/>
      </c>
      <c r="T883" s="15" t="str">
        <f t="shared" si="428"/>
        <v/>
      </c>
      <c r="U883" s="30" t="str">
        <f t="shared" si="429"/>
        <v/>
      </c>
      <c r="V883" s="28" t="str">
        <f t="shared" si="436"/>
        <v/>
      </c>
      <c r="W883" s="16" t="str">
        <f t="shared" si="437"/>
        <v/>
      </c>
      <c r="X883" s="16" t="str">
        <f t="shared" si="438"/>
        <v/>
      </c>
      <c r="Y883" s="16" t="str">
        <f t="shared" si="439"/>
        <v/>
      </c>
      <c r="Z883" s="28" t="str">
        <f t="shared" si="440"/>
        <v/>
      </c>
      <c r="AA883" s="16" t="str">
        <f t="shared" si="441"/>
        <v/>
      </c>
      <c r="AB883" s="16" t="str">
        <f t="shared" si="442"/>
        <v/>
      </c>
      <c r="AC883" s="16" t="str">
        <f>IF(Y883="Incluir Cotización",#REF!,"")</f>
        <v/>
      </c>
      <c r="AD883" s="66" t="str">
        <f t="shared" si="443"/>
        <v/>
      </c>
      <c r="AE883" s="42" t="str">
        <f t="shared" si="444"/>
        <v/>
      </c>
      <c r="AF883" s="42" t="str">
        <f t="shared" si="445"/>
        <v/>
      </c>
      <c r="AG883" s="42" t="str">
        <f t="shared" si="446"/>
        <v/>
      </c>
      <c r="AH883" s="42" t="str">
        <f t="shared" si="447"/>
        <v/>
      </c>
      <c r="AI883" s="42" t="str">
        <f t="shared" si="448"/>
        <v/>
      </c>
      <c r="AJ883" s="65">
        <f t="shared" si="449"/>
        <v>0</v>
      </c>
      <c r="AK883" s="74"/>
      <c r="AL883" s="41">
        <f t="shared" si="430"/>
        <v>0</v>
      </c>
      <c r="AM883" s="39">
        <f t="shared" si="431"/>
        <v>0</v>
      </c>
      <c r="AN883" s="40">
        <f t="shared" si="432"/>
        <v>0</v>
      </c>
      <c r="AO883" s="134">
        <f t="shared" si="433"/>
        <v>0</v>
      </c>
      <c r="AP883" s="17"/>
      <c r="AQ883" s="129"/>
      <c r="AR883" s="130">
        <f t="shared" si="450"/>
        <v>0</v>
      </c>
      <c r="AS883" s="134">
        <f t="shared" si="451"/>
        <v>0</v>
      </c>
      <c r="AT883" s="131">
        <f>+IF($I$7="SI",'INPUTS Y LISTAS'!$B$31,0)</f>
        <v>0</v>
      </c>
      <c r="AU883" s="132"/>
      <c r="AV883" s="130">
        <f t="shared" si="452"/>
        <v>0</v>
      </c>
      <c r="AW883" s="134">
        <f t="shared" si="453"/>
        <v>0</v>
      </c>
      <c r="AX883" s="131">
        <f>+IF($I$7="SI",'INPUTS Y LISTAS'!$B$32,0)</f>
        <v>0</v>
      </c>
      <c r="AY883" s="132"/>
      <c r="AZ883" s="130">
        <f t="shared" si="454"/>
        <v>0</v>
      </c>
      <c r="BA883" s="134">
        <f t="shared" si="455"/>
        <v>0</v>
      </c>
      <c r="BB883" s="131">
        <f>+IF($I$7="SI",'INPUTS Y LISTAS'!$B$33,0)</f>
        <v>0</v>
      </c>
      <c r="BC883" s="132"/>
      <c r="BD883" s="130">
        <f t="shared" si="456"/>
        <v>0</v>
      </c>
      <c r="BE883" s="134">
        <f t="shared" si="457"/>
        <v>0</v>
      </c>
      <c r="BF883" s="136">
        <f t="shared" si="458"/>
        <v>0</v>
      </c>
    </row>
    <row r="884" spans="3:58" ht="15.75" outlineLevel="2" x14ac:dyDescent="0.2">
      <c r="C884" s="14">
        <f t="shared" si="459"/>
        <v>870</v>
      </c>
      <c r="D884" s="73"/>
      <c r="E884" s="69"/>
      <c r="F884" s="70"/>
      <c r="G884" s="71"/>
      <c r="H884" s="71"/>
      <c r="I884" s="71"/>
      <c r="J884" s="71"/>
      <c r="K884" s="72"/>
      <c r="L884" s="86"/>
      <c r="M884" s="15" t="str">
        <f>IF(G884="","",IF(L884="SI",G884*(1+'INPUTS Y LISTAS'!$B$15),'Modelo Estadistico'!G884))</f>
        <v/>
      </c>
      <c r="N884" s="15" t="str">
        <f>IF(H884="","",IF(L884="SI",H884*(1+'INPUTS Y LISTAS'!$B$15),'Modelo Estadistico'!H884))</f>
        <v/>
      </c>
      <c r="O884" s="15" t="str">
        <f>IF(I884="","",IF(L884="SI",I884*(1+'INPUTS Y LISTAS'!$B$15),'Modelo Estadistico'!I884))</f>
        <v/>
      </c>
      <c r="P884" s="15" t="str">
        <f>IF(J884="","",IF(L884="SI",J884*(1+'INPUTS Y LISTAS'!$B$15),'Modelo Estadistico'!J884))</f>
        <v/>
      </c>
      <c r="Q884" s="72"/>
      <c r="R884" s="29" t="str">
        <f t="shared" si="434"/>
        <v/>
      </c>
      <c r="S884" s="15" t="str">
        <f t="shared" si="435"/>
        <v/>
      </c>
      <c r="T884" s="15" t="str">
        <f t="shared" si="428"/>
        <v/>
      </c>
      <c r="U884" s="30" t="str">
        <f t="shared" si="429"/>
        <v/>
      </c>
      <c r="V884" s="28" t="str">
        <f t="shared" si="436"/>
        <v/>
      </c>
      <c r="W884" s="16" t="str">
        <f t="shared" si="437"/>
        <v/>
      </c>
      <c r="X884" s="16" t="str">
        <f t="shared" si="438"/>
        <v/>
      </c>
      <c r="Y884" s="16" t="str">
        <f t="shared" si="439"/>
        <v/>
      </c>
      <c r="Z884" s="28" t="str">
        <f t="shared" si="440"/>
        <v/>
      </c>
      <c r="AA884" s="16" t="str">
        <f t="shared" si="441"/>
        <v/>
      </c>
      <c r="AB884" s="16" t="str">
        <f t="shared" si="442"/>
        <v/>
      </c>
      <c r="AC884" s="16" t="str">
        <f>IF(Y884="Incluir Cotización",#REF!,"")</f>
        <v/>
      </c>
      <c r="AD884" s="66" t="str">
        <f t="shared" si="443"/>
        <v/>
      </c>
      <c r="AE884" s="42" t="str">
        <f t="shared" si="444"/>
        <v/>
      </c>
      <c r="AF884" s="42" t="str">
        <f t="shared" si="445"/>
        <v/>
      </c>
      <c r="AG884" s="42" t="str">
        <f t="shared" si="446"/>
        <v/>
      </c>
      <c r="AH884" s="42" t="str">
        <f t="shared" si="447"/>
        <v/>
      </c>
      <c r="AI884" s="42" t="str">
        <f t="shared" si="448"/>
        <v/>
      </c>
      <c r="AJ884" s="65">
        <f t="shared" si="449"/>
        <v>0</v>
      </c>
      <c r="AK884" s="74"/>
      <c r="AL884" s="41">
        <f t="shared" si="430"/>
        <v>0</v>
      </c>
      <c r="AM884" s="39">
        <f t="shared" si="431"/>
        <v>0</v>
      </c>
      <c r="AN884" s="40">
        <f t="shared" si="432"/>
        <v>0</v>
      </c>
      <c r="AO884" s="134">
        <f t="shared" si="433"/>
        <v>0</v>
      </c>
      <c r="AP884" s="17"/>
      <c r="AQ884" s="129"/>
      <c r="AR884" s="130">
        <f t="shared" si="450"/>
        <v>0</v>
      </c>
      <c r="AS884" s="134">
        <f t="shared" si="451"/>
        <v>0</v>
      </c>
      <c r="AT884" s="131">
        <f>+IF($I$7="SI",'INPUTS Y LISTAS'!$B$31,0)</f>
        <v>0</v>
      </c>
      <c r="AU884" s="132"/>
      <c r="AV884" s="130">
        <f t="shared" si="452"/>
        <v>0</v>
      </c>
      <c r="AW884" s="134">
        <f t="shared" si="453"/>
        <v>0</v>
      </c>
      <c r="AX884" s="131">
        <f>+IF($I$7="SI",'INPUTS Y LISTAS'!$B$32,0)</f>
        <v>0</v>
      </c>
      <c r="AY884" s="132"/>
      <c r="AZ884" s="130">
        <f t="shared" si="454"/>
        <v>0</v>
      </c>
      <c r="BA884" s="134">
        <f t="shared" si="455"/>
        <v>0</v>
      </c>
      <c r="BB884" s="131">
        <f>+IF($I$7="SI",'INPUTS Y LISTAS'!$B$33,0)</f>
        <v>0</v>
      </c>
      <c r="BC884" s="132"/>
      <c r="BD884" s="130">
        <f t="shared" si="456"/>
        <v>0</v>
      </c>
      <c r="BE884" s="134">
        <f t="shared" si="457"/>
        <v>0</v>
      </c>
      <c r="BF884" s="136">
        <f t="shared" si="458"/>
        <v>0</v>
      </c>
    </row>
    <row r="885" spans="3:58" ht="15.75" outlineLevel="2" x14ac:dyDescent="0.2">
      <c r="C885" s="14">
        <f t="shared" si="459"/>
        <v>871</v>
      </c>
      <c r="D885" s="73"/>
      <c r="E885" s="69"/>
      <c r="F885" s="70"/>
      <c r="G885" s="71"/>
      <c r="H885" s="71"/>
      <c r="I885" s="71"/>
      <c r="J885" s="71"/>
      <c r="K885" s="72"/>
      <c r="L885" s="86"/>
      <c r="M885" s="15" t="str">
        <f>IF(G885="","",IF(L885="SI",G885*(1+'INPUTS Y LISTAS'!$B$15),'Modelo Estadistico'!G885))</f>
        <v/>
      </c>
      <c r="N885" s="15" t="str">
        <f>IF(H885="","",IF(L885="SI",H885*(1+'INPUTS Y LISTAS'!$B$15),'Modelo Estadistico'!H885))</f>
        <v/>
      </c>
      <c r="O885" s="15" t="str">
        <f>IF(I885="","",IF(L885="SI",I885*(1+'INPUTS Y LISTAS'!$B$15),'Modelo Estadistico'!I885))</f>
        <v/>
      </c>
      <c r="P885" s="15" t="str">
        <f>IF(J885="","",IF(L885="SI",J885*(1+'INPUTS Y LISTAS'!$B$15),'Modelo Estadistico'!J885))</f>
        <v/>
      </c>
      <c r="Q885" s="72"/>
      <c r="R885" s="29" t="str">
        <f t="shared" si="434"/>
        <v/>
      </c>
      <c r="S885" s="15" t="str">
        <f t="shared" si="435"/>
        <v/>
      </c>
      <c r="T885" s="15" t="str">
        <f t="shared" si="428"/>
        <v/>
      </c>
      <c r="U885" s="30" t="str">
        <f t="shared" si="429"/>
        <v/>
      </c>
      <c r="V885" s="28" t="str">
        <f t="shared" si="436"/>
        <v/>
      </c>
      <c r="W885" s="16" t="str">
        <f t="shared" si="437"/>
        <v/>
      </c>
      <c r="X885" s="16" t="str">
        <f t="shared" si="438"/>
        <v/>
      </c>
      <c r="Y885" s="16" t="str">
        <f t="shared" si="439"/>
        <v/>
      </c>
      <c r="Z885" s="28" t="str">
        <f t="shared" si="440"/>
        <v/>
      </c>
      <c r="AA885" s="16" t="str">
        <f t="shared" si="441"/>
        <v/>
      </c>
      <c r="AB885" s="16" t="str">
        <f t="shared" si="442"/>
        <v/>
      </c>
      <c r="AC885" s="16" t="str">
        <f>IF(Y885="Incluir Cotización",#REF!,"")</f>
        <v/>
      </c>
      <c r="AD885" s="66" t="str">
        <f t="shared" si="443"/>
        <v/>
      </c>
      <c r="AE885" s="42" t="str">
        <f t="shared" si="444"/>
        <v/>
      </c>
      <c r="AF885" s="42" t="str">
        <f t="shared" si="445"/>
        <v/>
      </c>
      <c r="AG885" s="42" t="str">
        <f t="shared" si="446"/>
        <v/>
      </c>
      <c r="AH885" s="42" t="str">
        <f t="shared" si="447"/>
        <v/>
      </c>
      <c r="AI885" s="42" t="str">
        <f t="shared" si="448"/>
        <v/>
      </c>
      <c r="AJ885" s="65">
        <f t="shared" si="449"/>
        <v>0</v>
      </c>
      <c r="AK885" s="74"/>
      <c r="AL885" s="41">
        <f t="shared" si="430"/>
        <v>0</v>
      </c>
      <c r="AM885" s="39">
        <f t="shared" si="431"/>
        <v>0</v>
      </c>
      <c r="AN885" s="40">
        <f t="shared" si="432"/>
        <v>0</v>
      </c>
      <c r="AO885" s="134">
        <f t="shared" si="433"/>
        <v>0</v>
      </c>
      <c r="AP885" s="17"/>
      <c r="AQ885" s="129"/>
      <c r="AR885" s="130">
        <f t="shared" si="450"/>
        <v>0</v>
      </c>
      <c r="AS885" s="134">
        <f t="shared" si="451"/>
        <v>0</v>
      </c>
      <c r="AT885" s="131">
        <f>+IF($I$7="SI",'INPUTS Y LISTAS'!$B$31,0)</f>
        <v>0</v>
      </c>
      <c r="AU885" s="132"/>
      <c r="AV885" s="130">
        <f t="shared" si="452"/>
        <v>0</v>
      </c>
      <c r="AW885" s="134">
        <f t="shared" si="453"/>
        <v>0</v>
      </c>
      <c r="AX885" s="131">
        <f>+IF($I$7="SI",'INPUTS Y LISTAS'!$B$32,0)</f>
        <v>0</v>
      </c>
      <c r="AY885" s="132"/>
      <c r="AZ885" s="130">
        <f t="shared" si="454"/>
        <v>0</v>
      </c>
      <c r="BA885" s="134">
        <f t="shared" si="455"/>
        <v>0</v>
      </c>
      <c r="BB885" s="131">
        <f>+IF($I$7="SI",'INPUTS Y LISTAS'!$B$33,0)</f>
        <v>0</v>
      </c>
      <c r="BC885" s="132"/>
      <c r="BD885" s="130">
        <f t="shared" si="456"/>
        <v>0</v>
      </c>
      <c r="BE885" s="134">
        <f t="shared" si="457"/>
        <v>0</v>
      </c>
      <c r="BF885" s="136">
        <f t="shared" si="458"/>
        <v>0</v>
      </c>
    </row>
    <row r="886" spans="3:58" ht="15.75" outlineLevel="2" x14ac:dyDescent="0.2">
      <c r="C886" s="14">
        <f t="shared" si="459"/>
        <v>872</v>
      </c>
      <c r="D886" s="73"/>
      <c r="E886" s="69"/>
      <c r="F886" s="70"/>
      <c r="G886" s="71"/>
      <c r="H886" s="71"/>
      <c r="I886" s="71"/>
      <c r="J886" s="71"/>
      <c r="K886" s="72"/>
      <c r="L886" s="86"/>
      <c r="M886" s="15" t="str">
        <f>IF(G886="","",IF(L886="SI",G886*(1+'INPUTS Y LISTAS'!$B$15),'Modelo Estadistico'!G886))</f>
        <v/>
      </c>
      <c r="N886" s="15" t="str">
        <f>IF(H886="","",IF(L886="SI",H886*(1+'INPUTS Y LISTAS'!$B$15),'Modelo Estadistico'!H886))</f>
        <v/>
      </c>
      <c r="O886" s="15" t="str">
        <f>IF(I886="","",IF(L886="SI",I886*(1+'INPUTS Y LISTAS'!$B$15),'Modelo Estadistico'!I886))</f>
        <v/>
      </c>
      <c r="P886" s="15" t="str">
        <f>IF(J886="","",IF(L886="SI",J886*(1+'INPUTS Y LISTAS'!$B$15),'Modelo Estadistico'!J886))</f>
        <v/>
      </c>
      <c r="Q886" s="72"/>
      <c r="R886" s="29" t="str">
        <f t="shared" si="434"/>
        <v/>
      </c>
      <c r="S886" s="15" t="str">
        <f t="shared" si="435"/>
        <v/>
      </c>
      <c r="T886" s="15" t="str">
        <f t="shared" si="428"/>
        <v/>
      </c>
      <c r="U886" s="30" t="str">
        <f t="shared" si="429"/>
        <v/>
      </c>
      <c r="V886" s="28" t="str">
        <f t="shared" si="436"/>
        <v/>
      </c>
      <c r="W886" s="16" t="str">
        <f t="shared" si="437"/>
        <v/>
      </c>
      <c r="X886" s="16" t="str">
        <f t="shared" si="438"/>
        <v/>
      </c>
      <c r="Y886" s="16" t="str">
        <f t="shared" si="439"/>
        <v/>
      </c>
      <c r="Z886" s="28" t="str">
        <f t="shared" si="440"/>
        <v/>
      </c>
      <c r="AA886" s="16" t="str">
        <f t="shared" si="441"/>
        <v/>
      </c>
      <c r="AB886" s="16" t="str">
        <f t="shared" si="442"/>
        <v/>
      </c>
      <c r="AC886" s="16" t="str">
        <f>IF(Y886="Incluir Cotización",#REF!,"")</f>
        <v/>
      </c>
      <c r="AD886" s="66" t="str">
        <f t="shared" si="443"/>
        <v/>
      </c>
      <c r="AE886" s="42" t="str">
        <f t="shared" si="444"/>
        <v/>
      </c>
      <c r="AF886" s="42" t="str">
        <f t="shared" si="445"/>
        <v/>
      </c>
      <c r="AG886" s="42" t="str">
        <f t="shared" si="446"/>
        <v/>
      </c>
      <c r="AH886" s="42" t="str">
        <f t="shared" si="447"/>
        <v/>
      </c>
      <c r="AI886" s="42" t="str">
        <f t="shared" si="448"/>
        <v/>
      </c>
      <c r="AJ886" s="65">
        <f t="shared" si="449"/>
        <v>0</v>
      </c>
      <c r="AK886" s="74"/>
      <c r="AL886" s="41">
        <f t="shared" si="430"/>
        <v>0</v>
      </c>
      <c r="AM886" s="39">
        <f t="shared" si="431"/>
        <v>0</v>
      </c>
      <c r="AN886" s="40">
        <f t="shared" si="432"/>
        <v>0</v>
      </c>
      <c r="AO886" s="134">
        <f t="shared" si="433"/>
        <v>0</v>
      </c>
      <c r="AP886" s="17"/>
      <c r="AQ886" s="129"/>
      <c r="AR886" s="130">
        <f t="shared" si="450"/>
        <v>0</v>
      </c>
      <c r="AS886" s="134">
        <f t="shared" si="451"/>
        <v>0</v>
      </c>
      <c r="AT886" s="131">
        <f>+IF($I$7="SI",'INPUTS Y LISTAS'!$B$31,0)</f>
        <v>0</v>
      </c>
      <c r="AU886" s="132"/>
      <c r="AV886" s="130">
        <f t="shared" si="452"/>
        <v>0</v>
      </c>
      <c r="AW886" s="134">
        <f t="shared" si="453"/>
        <v>0</v>
      </c>
      <c r="AX886" s="131">
        <f>+IF($I$7="SI",'INPUTS Y LISTAS'!$B$32,0)</f>
        <v>0</v>
      </c>
      <c r="AY886" s="132"/>
      <c r="AZ886" s="130">
        <f t="shared" si="454"/>
        <v>0</v>
      </c>
      <c r="BA886" s="134">
        <f t="shared" si="455"/>
        <v>0</v>
      </c>
      <c r="BB886" s="131">
        <f>+IF($I$7="SI",'INPUTS Y LISTAS'!$B$33,0)</f>
        <v>0</v>
      </c>
      <c r="BC886" s="132"/>
      <c r="BD886" s="130">
        <f t="shared" si="456"/>
        <v>0</v>
      </c>
      <c r="BE886" s="134">
        <f t="shared" si="457"/>
        <v>0</v>
      </c>
      <c r="BF886" s="136">
        <f t="shared" si="458"/>
        <v>0</v>
      </c>
    </row>
    <row r="887" spans="3:58" ht="15.75" outlineLevel="2" x14ac:dyDescent="0.2">
      <c r="C887" s="14">
        <f t="shared" si="459"/>
        <v>873</v>
      </c>
      <c r="D887" s="73"/>
      <c r="E887" s="69"/>
      <c r="F887" s="70"/>
      <c r="G887" s="71"/>
      <c r="H887" s="71"/>
      <c r="I887" s="71"/>
      <c r="J887" s="71"/>
      <c r="K887" s="72"/>
      <c r="L887" s="86"/>
      <c r="M887" s="15" t="str">
        <f>IF(G887="","",IF(L887="SI",G887*(1+'INPUTS Y LISTAS'!$B$15),'Modelo Estadistico'!G887))</f>
        <v/>
      </c>
      <c r="N887" s="15" t="str">
        <f>IF(H887="","",IF(L887="SI",H887*(1+'INPUTS Y LISTAS'!$B$15),'Modelo Estadistico'!H887))</f>
        <v/>
      </c>
      <c r="O887" s="15" t="str">
        <f>IF(I887="","",IF(L887="SI",I887*(1+'INPUTS Y LISTAS'!$B$15),'Modelo Estadistico'!I887))</f>
        <v/>
      </c>
      <c r="P887" s="15" t="str">
        <f>IF(J887="","",IF(L887="SI",J887*(1+'INPUTS Y LISTAS'!$B$15),'Modelo Estadistico'!J887))</f>
        <v/>
      </c>
      <c r="Q887" s="72"/>
      <c r="R887" s="29" t="str">
        <f t="shared" si="434"/>
        <v/>
      </c>
      <c r="S887" s="15" t="str">
        <f t="shared" si="435"/>
        <v/>
      </c>
      <c r="T887" s="15" t="str">
        <f t="shared" si="428"/>
        <v/>
      </c>
      <c r="U887" s="30" t="str">
        <f t="shared" si="429"/>
        <v/>
      </c>
      <c r="V887" s="28" t="str">
        <f t="shared" si="436"/>
        <v/>
      </c>
      <c r="W887" s="16" t="str">
        <f t="shared" si="437"/>
        <v/>
      </c>
      <c r="X887" s="16" t="str">
        <f t="shared" si="438"/>
        <v/>
      </c>
      <c r="Y887" s="16" t="str">
        <f t="shared" si="439"/>
        <v/>
      </c>
      <c r="Z887" s="28" t="str">
        <f t="shared" si="440"/>
        <v/>
      </c>
      <c r="AA887" s="16" t="str">
        <f t="shared" si="441"/>
        <v/>
      </c>
      <c r="AB887" s="16" t="str">
        <f t="shared" si="442"/>
        <v/>
      </c>
      <c r="AC887" s="16" t="str">
        <f>IF(Y887="Incluir Cotización",#REF!,"")</f>
        <v/>
      </c>
      <c r="AD887" s="66" t="str">
        <f t="shared" si="443"/>
        <v/>
      </c>
      <c r="AE887" s="42" t="str">
        <f t="shared" si="444"/>
        <v/>
      </c>
      <c r="AF887" s="42" t="str">
        <f t="shared" si="445"/>
        <v/>
      </c>
      <c r="AG887" s="42" t="str">
        <f t="shared" si="446"/>
        <v/>
      </c>
      <c r="AH887" s="42" t="str">
        <f t="shared" si="447"/>
        <v/>
      </c>
      <c r="AI887" s="42" t="str">
        <f t="shared" si="448"/>
        <v/>
      </c>
      <c r="AJ887" s="65">
        <f t="shared" si="449"/>
        <v>0</v>
      </c>
      <c r="AK887" s="74"/>
      <c r="AL887" s="41">
        <f t="shared" si="430"/>
        <v>0</v>
      </c>
      <c r="AM887" s="39">
        <f t="shared" si="431"/>
        <v>0</v>
      </c>
      <c r="AN887" s="40">
        <f t="shared" si="432"/>
        <v>0</v>
      </c>
      <c r="AO887" s="134">
        <f t="shared" si="433"/>
        <v>0</v>
      </c>
      <c r="AP887" s="17"/>
      <c r="AQ887" s="129"/>
      <c r="AR887" s="130">
        <f t="shared" si="450"/>
        <v>0</v>
      </c>
      <c r="AS887" s="134">
        <f t="shared" si="451"/>
        <v>0</v>
      </c>
      <c r="AT887" s="131">
        <f>+IF($I$7="SI",'INPUTS Y LISTAS'!$B$31,0)</f>
        <v>0</v>
      </c>
      <c r="AU887" s="132"/>
      <c r="AV887" s="130">
        <f t="shared" si="452"/>
        <v>0</v>
      </c>
      <c r="AW887" s="134">
        <f t="shared" si="453"/>
        <v>0</v>
      </c>
      <c r="AX887" s="131">
        <f>+IF($I$7="SI",'INPUTS Y LISTAS'!$B$32,0)</f>
        <v>0</v>
      </c>
      <c r="AY887" s="132"/>
      <c r="AZ887" s="130">
        <f t="shared" si="454"/>
        <v>0</v>
      </c>
      <c r="BA887" s="134">
        <f t="shared" si="455"/>
        <v>0</v>
      </c>
      <c r="BB887" s="131">
        <f>+IF($I$7="SI",'INPUTS Y LISTAS'!$B$33,0)</f>
        <v>0</v>
      </c>
      <c r="BC887" s="132"/>
      <c r="BD887" s="130">
        <f t="shared" si="456"/>
        <v>0</v>
      </c>
      <c r="BE887" s="134">
        <f t="shared" si="457"/>
        <v>0</v>
      </c>
      <c r="BF887" s="136">
        <f t="shared" si="458"/>
        <v>0</v>
      </c>
    </row>
    <row r="888" spans="3:58" ht="15.75" outlineLevel="2" x14ac:dyDescent="0.2">
      <c r="C888" s="14">
        <f t="shared" si="459"/>
        <v>874</v>
      </c>
      <c r="D888" s="73"/>
      <c r="E888" s="69"/>
      <c r="F888" s="70"/>
      <c r="G888" s="71"/>
      <c r="H888" s="71"/>
      <c r="I888" s="71"/>
      <c r="J888" s="71"/>
      <c r="K888" s="72"/>
      <c r="L888" s="86"/>
      <c r="M888" s="15" t="str">
        <f>IF(G888="","",IF(L888="SI",G888*(1+'INPUTS Y LISTAS'!$B$15),'Modelo Estadistico'!G888))</f>
        <v/>
      </c>
      <c r="N888" s="15" t="str">
        <f>IF(H888="","",IF(L888="SI",H888*(1+'INPUTS Y LISTAS'!$B$15),'Modelo Estadistico'!H888))</f>
        <v/>
      </c>
      <c r="O888" s="15" t="str">
        <f>IF(I888="","",IF(L888="SI",I888*(1+'INPUTS Y LISTAS'!$B$15),'Modelo Estadistico'!I888))</f>
        <v/>
      </c>
      <c r="P888" s="15" t="str">
        <f>IF(J888="","",IF(L888="SI",J888*(1+'INPUTS Y LISTAS'!$B$15),'Modelo Estadistico'!J888))</f>
        <v/>
      </c>
      <c r="Q888" s="72"/>
      <c r="R888" s="29" t="str">
        <f t="shared" si="434"/>
        <v/>
      </c>
      <c r="S888" s="15" t="str">
        <f t="shared" si="435"/>
        <v/>
      </c>
      <c r="T888" s="15" t="str">
        <f t="shared" si="428"/>
        <v/>
      </c>
      <c r="U888" s="30" t="str">
        <f t="shared" si="429"/>
        <v/>
      </c>
      <c r="V888" s="28" t="str">
        <f t="shared" si="436"/>
        <v/>
      </c>
      <c r="W888" s="16" t="str">
        <f t="shared" si="437"/>
        <v/>
      </c>
      <c r="X888" s="16" t="str">
        <f t="shared" si="438"/>
        <v/>
      </c>
      <c r="Y888" s="16" t="str">
        <f t="shared" si="439"/>
        <v/>
      </c>
      <c r="Z888" s="28" t="str">
        <f t="shared" si="440"/>
        <v/>
      </c>
      <c r="AA888" s="16" t="str">
        <f t="shared" si="441"/>
        <v/>
      </c>
      <c r="AB888" s="16" t="str">
        <f t="shared" si="442"/>
        <v/>
      </c>
      <c r="AC888" s="16" t="str">
        <f>IF(Y888="Incluir Cotización",#REF!,"")</f>
        <v/>
      </c>
      <c r="AD888" s="66" t="str">
        <f t="shared" si="443"/>
        <v/>
      </c>
      <c r="AE888" s="42" t="str">
        <f t="shared" si="444"/>
        <v/>
      </c>
      <c r="AF888" s="42" t="str">
        <f t="shared" si="445"/>
        <v/>
      </c>
      <c r="AG888" s="42" t="str">
        <f t="shared" si="446"/>
        <v/>
      </c>
      <c r="AH888" s="42" t="str">
        <f t="shared" si="447"/>
        <v/>
      </c>
      <c r="AI888" s="42" t="str">
        <f t="shared" si="448"/>
        <v/>
      </c>
      <c r="AJ888" s="65">
        <f t="shared" si="449"/>
        <v>0</v>
      </c>
      <c r="AK888" s="74"/>
      <c r="AL888" s="41">
        <f t="shared" si="430"/>
        <v>0</v>
      </c>
      <c r="AM888" s="39">
        <f t="shared" si="431"/>
        <v>0</v>
      </c>
      <c r="AN888" s="40">
        <f t="shared" si="432"/>
        <v>0</v>
      </c>
      <c r="AO888" s="134">
        <f t="shared" si="433"/>
        <v>0</v>
      </c>
      <c r="AP888" s="17"/>
      <c r="AQ888" s="129"/>
      <c r="AR888" s="130">
        <f t="shared" si="450"/>
        <v>0</v>
      </c>
      <c r="AS888" s="134">
        <f t="shared" si="451"/>
        <v>0</v>
      </c>
      <c r="AT888" s="131">
        <f>+IF($I$7="SI",'INPUTS Y LISTAS'!$B$31,0)</f>
        <v>0</v>
      </c>
      <c r="AU888" s="132"/>
      <c r="AV888" s="130">
        <f t="shared" si="452"/>
        <v>0</v>
      </c>
      <c r="AW888" s="134">
        <f t="shared" si="453"/>
        <v>0</v>
      </c>
      <c r="AX888" s="131">
        <f>+IF($I$7="SI",'INPUTS Y LISTAS'!$B$32,0)</f>
        <v>0</v>
      </c>
      <c r="AY888" s="132"/>
      <c r="AZ888" s="130">
        <f t="shared" si="454"/>
        <v>0</v>
      </c>
      <c r="BA888" s="134">
        <f t="shared" si="455"/>
        <v>0</v>
      </c>
      <c r="BB888" s="131">
        <f>+IF($I$7="SI",'INPUTS Y LISTAS'!$B$33,0)</f>
        <v>0</v>
      </c>
      <c r="BC888" s="132"/>
      <c r="BD888" s="130">
        <f t="shared" si="456"/>
        <v>0</v>
      </c>
      <c r="BE888" s="134">
        <f t="shared" si="457"/>
        <v>0</v>
      </c>
      <c r="BF888" s="136">
        <f t="shared" si="458"/>
        <v>0</v>
      </c>
    </row>
    <row r="889" spans="3:58" ht="15.75" outlineLevel="2" x14ac:dyDescent="0.2">
      <c r="C889" s="14">
        <f t="shared" si="459"/>
        <v>875</v>
      </c>
      <c r="D889" s="73"/>
      <c r="E889" s="69"/>
      <c r="F889" s="70"/>
      <c r="G889" s="71"/>
      <c r="H889" s="71"/>
      <c r="I889" s="71"/>
      <c r="J889" s="71"/>
      <c r="K889" s="72"/>
      <c r="L889" s="86"/>
      <c r="M889" s="15" t="str">
        <f>IF(G889="","",IF(L889="SI",G889*(1+'INPUTS Y LISTAS'!$B$15),'Modelo Estadistico'!G889))</f>
        <v/>
      </c>
      <c r="N889" s="15" t="str">
        <f>IF(H889="","",IF(L889="SI",H889*(1+'INPUTS Y LISTAS'!$B$15),'Modelo Estadistico'!H889))</f>
        <v/>
      </c>
      <c r="O889" s="15" t="str">
        <f>IF(I889="","",IF(L889="SI",I889*(1+'INPUTS Y LISTAS'!$B$15),'Modelo Estadistico'!I889))</f>
        <v/>
      </c>
      <c r="P889" s="15" t="str">
        <f>IF(J889="","",IF(L889="SI",J889*(1+'INPUTS Y LISTAS'!$B$15),'Modelo Estadistico'!J889))</f>
        <v/>
      </c>
      <c r="Q889" s="72"/>
      <c r="R889" s="29" t="str">
        <f t="shared" si="434"/>
        <v/>
      </c>
      <c r="S889" s="15" t="str">
        <f t="shared" si="435"/>
        <v/>
      </c>
      <c r="T889" s="15" t="str">
        <f t="shared" si="428"/>
        <v/>
      </c>
      <c r="U889" s="30" t="str">
        <f t="shared" si="429"/>
        <v/>
      </c>
      <c r="V889" s="28" t="str">
        <f t="shared" si="436"/>
        <v/>
      </c>
      <c r="W889" s="16" t="str">
        <f t="shared" si="437"/>
        <v/>
      </c>
      <c r="X889" s="16" t="str">
        <f t="shared" si="438"/>
        <v/>
      </c>
      <c r="Y889" s="16" t="str">
        <f t="shared" si="439"/>
        <v/>
      </c>
      <c r="Z889" s="28" t="str">
        <f t="shared" si="440"/>
        <v/>
      </c>
      <c r="AA889" s="16" t="str">
        <f t="shared" si="441"/>
        <v/>
      </c>
      <c r="AB889" s="16" t="str">
        <f t="shared" si="442"/>
        <v/>
      </c>
      <c r="AC889" s="16" t="str">
        <f>IF(Y889="Incluir Cotización",#REF!,"")</f>
        <v/>
      </c>
      <c r="AD889" s="66" t="str">
        <f t="shared" si="443"/>
        <v/>
      </c>
      <c r="AE889" s="42" t="str">
        <f t="shared" si="444"/>
        <v/>
      </c>
      <c r="AF889" s="42" t="str">
        <f t="shared" si="445"/>
        <v/>
      </c>
      <c r="AG889" s="42" t="str">
        <f t="shared" si="446"/>
        <v/>
      </c>
      <c r="AH889" s="42" t="str">
        <f t="shared" si="447"/>
        <v/>
      </c>
      <c r="AI889" s="42" t="str">
        <f t="shared" si="448"/>
        <v/>
      </c>
      <c r="AJ889" s="65">
        <f t="shared" si="449"/>
        <v>0</v>
      </c>
      <c r="AK889" s="74"/>
      <c r="AL889" s="41">
        <f t="shared" si="430"/>
        <v>0</v>
      </c>
      <c r="AM889" s="39">
        <f t="shared" si="431"/>
        <v>0</v>
      </c>
      <c r="AN889" s="40">
        <f t="shared" si="432"/>
        <v>0</v>
      </c>
      <c r="AO889" s="134">
        <f t="shared" si="433"/>
        <v>0</v>
      </c>
      <c r="AP889" s="17"/>
      <c r="AQ889" s="129"/>
      <c r="AR889" s="130">
        <f t="shared" si="450"/>
        <v>0</v>
      </c>
      <c r="AS889" s="134">
        <f t="shared" si="451"/>
        <v>0</v>
      </c>
      <c r="AT889" s="131">
        <f>+IF($I$7="SI",'INPUTS Y LISTAS'!$B$31,0)</f>
        <v>0</v>
      </c>
      <c r="AU889" s="132"/>
      <c r="AV889" s="130">
        <f t="shared" si="452"/>
        <v>0</v>
      </c>
      <c r="AW889" s="134">
        <f t="shared" si="453"/>
        <v>0</v>
      </c>
      <c r="AX889" s="131">
        <f>+IF($I$7="SI",'INPUTS Y LISTAS'!$B$32,0)</f>
        <v>0</v>
      </c>
      <c r="AY889" s="132"/>
      <c r="AZ889" s="130">
        <f t="shared" si="454"/>
        <v>0</v>
      </c>
      <c r="BA889" s="134">
        <f t="shared" si="455"/>
        <v>0</v>
      </c>
      <c r="BB889" s="131">
        <f>+IF($I$7="SI",'INPUTS Y LISTAS'!$B$33,0)</f>
        <v>0</v>
      </c>
      <c r="BC889" s="132"/>
      <c r="BD889" s="130">
        <f t="shared" si="456"/>
        <v>0</v>
      </c>
      <c r="BE889" s="134">
        <f t="shared" si="457"/>
        <v>0</v>
      </c>
      <c r="BF889" s="136">
        <f t="shared" si="458"/>
        <v>0</v>
      </c>
    </row>
    <row r="890" spans="3:58" ht="15.75" outlineLevel="2" x14ac:dyDescent="0.2">
      <c r="C890" s="14">
        <f t="shared" si="459"/>
        <v>876</v>
      </c>
      <c r="D890" s="73"/>
      <c r="E890" s="69"/>
      <c r="F890" s="70"/>
      <c r="G890" s="71"/>
      <c r="H890" s="71"/>
      <c r="I890" s="71"/>
      <c r="J890" s="71"/>
      <c r="K890" s="72"/>
      <c r="L890" s="86"/>
      <c r="M890" s="15" t="str">
        <f>IF(G890="","",IF(L890="SI",G890*(1+'INPUTS Y LISTAS'!$B$15),'Modelo Estadistico'!G890))</f>
        <v/>
      </c>
      <c r="N890" s="15" t="str">
        <f>IF(H890="","",IF(L890="SI",H890*(1+'INPUTS Y LISTAS'!$B$15),'Modelo Estadistico'!H890))</f>
        <v/>
      </c>
      <c r="O890" s="15" t="str">
        <f>IF(I890="","",IF(L890="SI",I890*(1+'INPUTS Y LISTAS'!$B$15),'Modelo Estadistico'!I890))</f>
        <v/>
      </c>
      <c r="P890" s="15" t="str">
        <f>IF(J890="","",IF(L890="SI",J890*(1+'INPUTS Y LISTAS'!$B$15),'Modelo Estadistico'!J890))</f>
        <v/>
      </c>
      <c r="Q890" s="72"/>
      <c r="R890" s="29" t="str">
        <f t="shared" si="434"/>
        <v/>
      </c>
      <c r="S890" s="15" t="str">
        <f t="shared" si="435"/>
        <v/>
      </c>
      <c r="T890" s="15" t="str">
        <f t="shared" si="428"/>
        <v/>
      </c>
      <c r="U890" s="30" t="str">
        <f t="shared" si="429"/>
        <v/>
      </c>
      <c r="V890" s="28" t="str">
        <f t="shared" si="436"/>
        <v/>
      </c>
      <c r="W890" s="16" t="str">
        <f t="shared" si="437"/>
        <v/>
      </c>
      <c r="X890" s="16" t="str">
        <f t="shared" si="438"/>
        <v/>
      </c>
      <c r="Y890" s="16" t="str">
        <f t="shared" si="439"/>
        <v/>
      </c>
      <c r="Z890" s="28" t="str">
        <f t="shared" si="440"/>
        <v/>
      </c>
      <c r="AA890" s="16" t="str">
        <f t="shared" si="441"/>
        <v/>
      </c>
      <c r="AB890" s="16" t="str">
        <f t="shared" si="442"/>
        <v/>
      </c>
      <c r="AC890" s="16" t="str">
        <f>IF(Y890="Incluir Cotización",#REF!,"")</f>
        <v/>
      </c>
      <c r="AD890" s="66" t="str">
        <f t="shared" si="443"/>
        <v/>
      </c>
      <c r="AE890" s="42" t="str">
        <f t="shared" si="444"/>
        <v/>
      </c>
      <c r="AF890" s="42" t="str">
        <f t="shared" si="445"/>
        <v/>
      </c>
      <c r="AG890" s="42" t="str">
        <f t="shared" si="446"/>
        <v/>
      </c>
      <c r="AH890" s="42" t="str">
        <f t="shared" si="447"/>
        <v/>
      </c>
      <c r="AI890" s="42" t="str">
        <f t="shared" si="448"/>
        <v/>
      </c>
      <c r="AJ890" s="65">
        <f t="shared" si="449"/>
        <v>0</v>
      </c>
      <c r="AK890" s="74"/>
      <c r="AL890" s="41">
        <f t="shared" si="430"/>
        <v>0</v>
      </c>
      <c r="AM890" s="39">
        <f t="shared" si="431"/>
        <v>0</v>
      </c>
      <c r="AN890" s="40">
        <f t="shared" si="432"/>
        <v>0</v>
      </c>
      <c r="AO890" s="134">
        <f t="shared" si="433"/>
        <v>0</v>
      </c>
      <c r="AP890" s="17"/>
      <c r="AQ890" s="129"/>
      <c r="AR890" s="130">
        <f t="shared" si="450"/>
        <v>0</v>
      </c>
      <c r="AS890" s="134">
        <f t="shared" si="451"/>
        <v>0</v>
      </c>
      <c r="AT890" s="131">
        <f>+IF($I$7="SI",'INPUTS Y LISTAS'!$B$31,0)</f>
        <v>0</v>
      </c>
      <c r="AU890" s="132"/>
      <c r="AV890" s="130">
        <f t="shared" si="452"/>
        <v>0</v>
      </c>
      <c r="AW890" s="134">
        <f t="shared" si="453"/>
        <v>0</v>
      </c>
      <c r="AX890" s="131">
        <f>+IF($I$7="SI",'INPUTS Y LISTAS'!$B$32,0)</f>
        <v>0</v>
      </c>
      <c r="AY890" s="132"/>
      <c r="AZ890" s="130">
        <f t="shared" si="454"/>
        <v>0</v>
      </c>
      <c r="BA890" s="134">
        <f t="shared" si="455"/>
        <v>0</v>
      </c>
      <c r="BB890" s="131">
        <f>+IF($I$7="SI",'INPUTS Y LISTAS'!$B$33,0)</f>
        <v>0</v>
      </c>
      <c r="BC890" s="132"/>
      <c r="BD890" s="130">
        <f t="shared" si="456"/>
        <v>0</v>
      </c>
      <c r="BE890" s="134">
        <f t="shared" si="457"/>
        <v>0</v>
      </c>
      <c r="BF890" s="136">
        <f t="shared" si="458"/>
        <v>0</v>
      </c>
    </row>
    <row r="891" spans="3:58" ht="15.75" outlineLevel="2" x14ac:dyDescent="0.2">
      <c r="C891" s="14">
        <f t="shared" si="459"/>
        <v>877</v>
      </c>
      <c r="D891" s="73"/>
      <c r="E891" s="69"/>
      <c r="F891" s="70"/>
      <c r="G891" s="71"/>
      <c r="H891" s="71"/>
      <c r="I891" s="71"/>
      <c r="J891" s="71"/>
      <c r="K891" s="72"/>
      <c r="L891" s="86"/>
      <c r="M891" s="15" t="str">
        <f>IF(G891="","",IF(L891="SI",G891*(1+'INPUTS Y LISTAS'!$B$15),'Modelo Estadistico'!G891))</f>
        <v/>
      </c>
      <c r="N891" s="15" t="str">
        <f>IF(H891="","",IF(L891="SI",H891*(1+'INPUTS Y LISTAS'!$B$15),'Modelo Estadistico'!H891))</f>
        <v/>
      </c>
      <c r="O891" s="15" t="str">
        <f>IF(I891="","",IF(L891="SI",I891*(1+'INPUTS Y LISTAS'!$B$15),'Modelo Estadistico'!I891))</f>
        <v/>
      </c>
      <c r="P891" s="15" t="str">
        <f>IF(J891="","",IF(L891="SI",J891*(1+'INPUTS Y LISTAS'!$B$15),'Modelo Estadistico'!J891))</f>
        <v/>
      </c>
      <c r="Q891" s="72"/>
      <c r="R891" s="29" t="str">
        <f t="shared" si="434"/>
        <v/>
      </c>
      <c r="S891" s="15" t="str">
        <f t="shared" si="435"/>
        <v/>
      </c>
      <c r="T891" s="15" t="str">
        <f t="shared" si="428"/>
        <v/>
      </c>
      <c r="U891" s="30" t="str">
        <f t="shared" si="429"/>
        <v/>
      </c>
      <c r="V891" s="28" t="str">
        <f t="shared" si="436"/>
        <v/>
      </c>
      <c r="W891" s="16" t="str">
        <f t="shared" si="437"/>
        <v/>
      </c>
      <c r="X891" s="16" t="str">
        <f t="shared" si="438"/>
        <v/>
      </c>
      <c r="Y891" s="16" t="str">
        <f t="shared" si="439"/>
        <v/>
      </c>
      <c r="Z891" s="28" t="str">
        <f t="shared" si="440"/>
        <v/>
      </c>
      <c r="AA891" s="16" t="str">
        <f t="shared" si="441"/>
        <v/>
      </c>
      <c r="AB891" s="16" t="str">
        <f t="shared" si="442"/>
        <v/>
      </c>
      <c r="AC891" s="16" t="str">
        <f>IF(Y891="Incluir Cotización",#REF!,"")</f>
        <v/>
      </c>
      <c r="AD891" s="66" t="str">
        <f t="shared" si="443"/>
        <v/>
      </c>
      <c r="AE891" s="42" t="str">
        <f t="shared" si="444"/>
        <v/>
      </c>
      <c r="AF891" s="42" t="str">
        <f t="shared" si="445"/>
        <v/>
      </c>
      <c r="AG891" s="42" t="str">
        <f t="shared" si="446"/>
        <v/>
      </c>
      <c r="AH891" s="42" t="str">
        <f t="shared" si="447"/>
        <v/>
      </c>
      <c r="AI891" s="42" t="str">
        <f t="shared" si="448"/>
        <v/>
      </c>
      <c r="AJ891" s="65">
        <f t="shared" si="449"/>
        <v>0</v>
      </c>
      <c r="AK891" s="74"/>
      <c r="AL891" s="41">
        <f t="shared" si="430"/>
        <v>0</v>
      </c>
      <c r="AM891" s="39">
        <f t="shared" si="431"/>
        <v>0</v>
      </c>
      <c r="AN891" s="40">
        <f t="shared" si="432"/>
        <v>0</v>
      </c>
      <c r="AO891" s="134">
        <f t="shared" si="433"/>
        <v>0</v>
      </c>
      <c r="AP891" s="17"/>
      <c r="AQ891" s="129"/>
      <c r="AR891" s="130">
        <f t="shared" si="450"/>
        <v>0</v>
      </c>
      <c r="AS891" s="134">
        <f t="shared" si="451"/>
        <v>0</v>
      </c>
      <c r="AT891" s="131">
        <f>+IF($I$7="SI",'INPUTS Y LISTAS'!$B$31,0)</f>
        <v>0</v>
      </c>
      <c r="AU891" s="132"/>
      <c r="AV891" s="130">
        <f t="shared" si="452"/>
        <v>0</v>
      </c>
      <c r="AW891" s="134">
        <f t="shared" si="453"/>
        <v>0</v>
      </c>
      <c r="AX891" s="131">
        <f>+IF($I$7="SI",'INPUTS Y LISTAS'!$B$32,0)</f>
        <v>0</v>
      </c>
      <c r="AY891" s="132"/>
      <c r="AZ891" s="130">
        <f t="shared" si="454"/>
        <v>0</v>
      </c>
      <c r="BA891" s="134">
        <f t="shared" si="455"/>
        <v>0</v>
      </c>
      <c r="BB891" s="131">
        <f>+IF($I$7="SI",'INPUTS Y LISTAS'!$B$33,0)</f>
        <v>0</v>
      </c>
      <c r="BC891" s="132"/>
      <c r="BD891" s="130">
        <f t="shared" si="456"/>
        <v>0</v>
      </c>
      <c r="BE891" s="134">
        <f t="shared" si="457"/>
        <v>0</v>
      </c>
      <c r="BF891" s="136">
        <f t="shared" si="458"/>
        <v>0</v>
      </c>
    </row>
    <row r="892" spans="3:58" ht="15.75" outlineLevel="2" x14ac:dyDescent="0.2">
      <c r="C892" s="14">
        <f t="shared" si="459"/>
        <v>878</v>
      </c>
      <c r="D892" s="73"/>
      <c r="E892" s="69"/>
      <c r="F892" s="70"/>
      <c r="G892" s="71"/>
      <c r="H892" s="71"/>
      <c r="I892" s="71"/>
      <c r="J892" s="71"/>
      <c r="K892" s="72"/>
      <c r="L892" s="86"/>
      <c r="M892" s="15" t="str">
        <f>IF(G892="","",IF(L892="SI",G892*(1+'INPUTS Y LISTAS'!$B$15),'Modelo Estadistico'!G892))</f>
        <v/>
      </c>
      <c r="N892" s="15" t="str">
        <f>IF(H892="","",IF(L892="SI",H892*(1+'INPUTS Y LISTAS'!$B$15),'Modelo Estadistico'!H892))</f>
        <v/>
      </c>
      <c r="O892" s="15" t="str">
        <f>IF(I892="","",IF(L892="SI",I892*(1+'INPUTS Y LISTAS'!$B$15),'Modelo Estadistico'!I892))</f>
        <v/>
      </c>
      <c r="P892" s="15" t="str">
        <f>IF(J892="","",IF(L892="SI",J892*(1+'INPUTS Y LISTAS'!$B$15),'Modelo Estadistico'!J892))</f>
        <v/>
      </c>
      <c r="Q892" s="72"/>
      <c r="R892" s="29" t="str">
        <f t="shared" si="434"/>
        <v/>
      </c>
      <c r="S892" s="15" t="str">
        <f t="shared" si="435"/>
        <v/>
      </c>
      <c r="T892" s="15" t="str">
        <f t="shared" si="428"/>
        <v/>
      </c>
      <c r="U892" s="30" t="str">
        <f t="shared" si="429"/>
        <v/>
      </c>
      <c r="V892" s="28" t="str">
        <f t="shared" si="436"/>
        <v/>
      </c>
      <c r="W892" s="16" t="str">
        <f t="shared" si="437"/>
        <v/>
      </c>
      <c r="X892" s="16" t="str">
        <f t="shared" si="438"/>
        <v/>
      </c>
      <c r="Y892" s="16" t="str">
        <f t="shared" si="439"/>
        <v/>
      </c>
      <c r="Z892" s="28" t="str">
        <f t="shared" si="440"/>
        <v/>
      </c>
      <c r="AA892" s="16" t="str">
        <f t="shared" si="441"/>
        <v/>
      </c>
      <c r="AB892" s="16" t="str">
        <f t="shared" si="442"/>
        <v/>
      </c>
      <c r="AC892" s="16" t="str">
        <f>IF(Y892="Incluir Cotización",#REF!,"")</f>
        <v/>
      </c>
      <c r="AD892" s="66" t="str">
        <f t="shared" si="443"/>
        <v/>
      </c>
      <c r="AE892" s="42" t="str">
        <f t="shared" si="444"/>
        <v/>
      </c>
      <c r="AF892" s="42" t="str">
        <f t="shared" si="445"/>
        <v/>
      </c>
      <c r="AG892" s="42" t="str">
        <f t="shared" si="446"/>
        <v/>
      </c>
      <c r="AH892" s="42" t="str">
        <f t="shared" si="447"/>
        <v/>
      </c>
      <c r="AI892" s="42" t="str">
        <f t="shared" si="448"/>
        <v/>
      </c>
      <c r="AJ892" s="65">
        <f t="shared" si="449"/>
        <v>0</v>
      </c>
      <c r="AK892" s="74"/>
      <c r="AL892" s="41">
        <f t="shared" si="430"/>
        <v>0</v>
      </c>
      <c r="AM892" s="39">
        <f t="shared" si="431"/>
        <v>0</v>
      </c>
      <c r="AN892" s="40">
        <f t="shared" si="432"/>
        <v>0</v>
      </c>
      <c r="AO892" s="134">
        <f t="shared" si="433"/>
        <v>0</v>
      </c>
      <c r="AP892" s="17"/>
      <c r="AQ892" s="129"/>
      <c r="AR892" s="130">
        <f t="shared" si="450"/>
        <v>0</v>
      </c>
      <c r="AS892" s="134">
        <f t="shared" si="451"/>
        <v>0</v>
      </c>
      <c r="AT892" s="131">
        <f>+IF($I$7="SI",'INPUTS Y LISTAS'!$B$31,0)</f>
        <v>0</v>
      </c>
      <c r="AU892" s="132"/>
      <c r="AV892" s="130">
        <f t="shared" si="452"/>
        <v>0</v>
      </c>
      <c r="AW892" s="134">
        <f t="shared" si="453"/>
        <v>0</v>
      </c>
      <c r="AX892" s="131">
        <f>+IF($I$7="SI",'INPUTS Y LISTAS'!$B$32,0)</f>
        <v>0</v>
      </c>
      <c r="AY892" s="132"/>
      <c r="AZ892" s="130">
        <f t="shared" si="454"/>
        <v>0</v>
      </c>
      <c r="BA892" s="134">
        <f t="shared" si="455"/>
        <v>0</v>
      </c>
      <c r="BB892" s="131">
        <f>+IF($I$7="SI",'INPUTS Y LISTAS'!$B$33,0)</f>
        <v>0</v>
      </c>
      <c r="BC892" s="132"/>
      <c r="BD892" s="130">
        <f t="shared" si="456"/>
        <v>0</v>
      </c>
      <c r="BE892" s="134">
        <f t="shared" si="457"/>
        <v>0</v>
      </c>
      <c r="BF892" s="136">
        <f t="shared" si="458"/>
        <v>0</v>
      </c>
    </row>
    <row r="893" spans="3:58" ht="15.75" outlineLevel="2" x14ac:dyDescent="0.2">
      <c r="C893" s="14">
        <f t="shared" si="459"/>
        <v>879</v>
      </c>
      <c r="D893" s="73"/>
      <c r="E893" s="69"/>
      <c r="F893" s="70"/>
      <c r="G893" s="71"/>
      <c r="H893" s="71"/>
      <c r="I893" s="71"/>
      <c r="J893" s="71"/>
      <c r="K893" s="72"/>
      <c r="L893" s="86"/>
      <c r="M893" s="15" t="str">
        <f>IF(G893="","",IF(L893="SI",G893*(1+'INPUTS Y LISTAS'!$B$15),'Modelo Estadistico'!G893))</f>
        <v/>
      </c>
      <c r="N893" s="15" t="str">
        <f>IF(H893="","",IF(L893="SI",H893*(1+'INPUTS Y LISTAS'!$B$15),'Modelo Estadistico'!H893))</f>
        <v/>
      </c>
      <c r="O893" s="15" t="str">
        <f>IF(I893="","",IF(L893="SI",I893*(1+'INPUTS Y LISTAS'!$B$15),'Modelo Estadistico'!I893))</f>
        <v/>
      </c>
      <c r="P893" s="15" t="str">
        <f>IF(J893="","",IF(L893="SI",J893*(1+'INPUTS Y LISTAS'!$B$15),'Modelo Estadistico'!J893))</f>
        <v/>
      </c>
      <c r="Q893" s="72"/>
      <c r="R893" s="29" t="str">
        <f t="shared" si="434"/>
        <v/>
      </c>
      <c r="S893" s="15" t="str">
        <f t="shared" si="435"/>
        <v/>
      </c>
      <c r="T893" s="15" t="str">
        <f t="shared" si="428"/>
        <v/>
      </c>
      <c r="U893" s="30" t="str">
        <f t="shared" si="429"/>
        <v/>
      </c>
      <c r="V893" s="28" t="str">
        <f t="shared" si="436"/>
        <v/>
      </c>
      <c r="W893" s="16" t="str">
        <f t="shared" si="437"/>
        <v/>
      </c>
      <c r="X893" s="16" t="str">
        <f t="shared" si="438"/>
        <v/>
      </c>
      <c r="Y893" s="16" t="str">
        <f t="shared" si="439"/>
        <v/>
      </c>
      <c r="Z893" s="28" t="str">
        <f t="shared" si="440"/>
        <v/>
      </c>
      <c r="AA893" s="16" t="str">
        <f t="shared" si="441"/>
        <v/>
      </c>
      <c r="AB893" s="16" t="str">
        <f t="shared" si="442"/>
        <v/>
      </c>
      <c r="AC893" s="16" t="str">
        <f>IF(Y893="Incluir Cotización",#REF!,"")</f>
        <v/>
      </c>
      <c r="AD893" s="66" t="str">
        <f t="shared" si="443"/>
        <v/>
      </c>
      <c r="AE893" s="42" t="str">
        <f t="shared" si="444"/>
        <v/>
      </c>
      <c r="AF893" s="42" t="str">
        <f t="shared" si="445"/>
        <v/>
      </c>
      <c r="AG893" s="42" t="str">
        <f t="shared" si="446"/>
        <v/>
      </c>
      <c r="AH893" s="42" t="str">
        <f t="shared" si="447"/>
        <v/>
      </c>
      <c r="AI893" s="42" t="str">
        <f t="shared" si="448"/>
        <v/>
      </c>
      <c r="AJ893" s="65">
        <f t="shared" si="449"/>
        <v>0</v>
      </c>
      <c r="AK893" s="74"/>
      <c r="AL893" s="41">
        <f t="shared" si="430"/>
        <v>0</v>
      </c>
      <c r="AM893" s="39">
        <f t="shared" si="431"/>
        <v>0</v>
      </c>
      <c r="AN893" s="40">
        <f t="shared" si="432"/>
        <v>0</v>
      </c>
      <c r="AO893" s="134">
        <f t="shared" si="433"/>
        <v>0</v>
      </c>
      <c r="AP893" s="17"/>
      <c r="AQ893" s="129"/>
      <c r="AR893" s="130">
        <f t="shared" si="450"/>
        <v>0</v>
      </c>
      <c r="AS893" s="134">
        <f t="shared" si="451"/>
        <v>0</v>
      </c>
      <c r="AT893" s="131">
        <f>+IF($I$7="SI",'INPUTS Y LISTAS'!$B$31,0)</f>
        <v>0</v>
      </c>
      <c r="AU893" s="132"/>
      <c r="AV893" s="130">
        <f t="shared" si="452"/>
        <v>0</v>
      </c>
      <c r="AW893" s="134">
        <f t="shared" si="453"/>
        <v>0</v>
      </c>
      <c r="AX893" s="131">
        <f>+IF($I$7="SI",'INPUTS Y LISTAS'!$B$32,0)</f>
        <v>0</v>
      </c>
      <c r="AY893" s="132"/>
      <c r="AZ893" s="130">
        <f t="shared" si="454"/>
        <v>0</v>
      </c>
      <c r="BA893" s="134">
        <f t="shared" si="455"/>
        <v>0</v>
      </c>
      <c r="BB893" s="131">
        <f>+IF($I$7="SI",'INPUTS Y LISTAS'!$B$33,0)</f>
        <v>0</v>
      </c>
      <c r="BC893" s="132"/>
      <c r="BD893" s="130">
        <f t="shared" si="456"/>
        <v>0</v>
      </c>
      <c r="BE893" s="134">
        <f t="shared" si="457"/>
        <v>0</v>
      </c>
      <c r="BF893" s="136">
        <f t="shared" si="458"/>
        <v>0</v>
      </c>
    </row>
    <row r="894" spans="3:58" ht="15.75" outlineLevel="2" x14ac:dyDescent="0.2">
      <c r="C894" s="14">
        <f t="shared" si="459"/>
        <v>880</v>
      </c>
      <c r="D894" s="73"/>
      <c r="E894" s="69"/>
      <c r="F894" s="70"/>
      <c r="G894" s="71"/>
      <c r="H894" s="71"/>
      <c r="I894" s="71"/>
      <c r="J894" s="71"/>
      <c r="K894" s="72"/>
      <c r="L894" s="86"/>
      <c r="M894" s="15" t="str">
        <f>IF(G894="","",IF(L894="SI",G894*(1+'INPUTS Y LISTAS'!$B$15),'Modelo Estadistico'!G894))</f>
        <v/>
      </c>
      <c r="N894" s="15" t="str">
        <f>IF(H894="","",IF(L894="SI",H894*(1+'INPUTS Y LISTAS'!$B$15),'Modelo Estadistico'!H894))</f>
        <v/>
      </c>
      <c r="O894" s="15" t="str">
        <f>IF(I894="","",IF(L894="SI",I894*(1+'INPUTS Y LISTAS'!$B$15),'Modelo Estadistico'!I894))</f>
        <v/>
      </c>
      <c r="P894" s="15" t="str">
        <f>IF(J894="","",IF(L894="SI",J894*(1+'INPUTS Y LISTAS'!$B$15),'Modelo Estadistico'!J894))</f>
        <v/>
      </c>
      <c r="Q894" s="72"/>
      <c r="R894" s="29" t="str">
        <f t="shared" si="434"/>
        <v/>
      </c>
      <c r="S894" s="15" t="str">
        <f t="shared" si="435"/>
        <v/>
      </c>
      <c r="T894" s="15" t="str">
        <f t="shared" si="428"/>
        <v/>
      </c>
      <c r="U894" s="30" t="str">
        <f t="shared" si="429"/>
        <v/>
      </c>
      <c r="V894" s="28" t="str">
        <f t="shared" si="436"/>
        <v/>
      </c>
      <c r="W894" s="16" t="str">
        <f t="shared" si="437"/>
        <v/>
      </c>
      <c r="X894" s="16" t="str">
        <f t="shared" si="438"/>
        <v/>
      </c>
      <c r="Y894" s="16" t="str">
        <f t="shared" si="439"/>
        <v/>
      </c>
      <c r="Z894" s="28" t="str">
        <f t="shared" si="440"/>
        <v/>
      </c>
      <c r="AA894" s="16" t="str">
        <f t="shared" si="441"/>
        <v/>
      </c>
      <c r="AB894" s="16" t="str">
        <f t="shared" si="442"/>
        <v/>
      </c>
      <c r="AC894" s="16" t="str">
        <f>IF(Y894="Incluir Cotización",#REF!,"")</f>
        <v/>
      </c>
      <c r="AD894" s="66" t="str">
        <f t="shared" si="443"/>
        <v/>
      </c>
      <c r="AE894" s="42" t="str">
        <f t="shared" si="444"/>
        <v/>
      </c>
      <c r="AF894" s="42" t="str">
        <f t="shared" si="445"/>
        <v/>
      </c>
      <c r="AG894" s="42" t="str">
        <f t="shared" si="446"/>
        <v/>
      </c>
      <c r="AH894" s="42" t="str">
        <f t="shared" si="447"/>
        <v/>
      </c>
      <c r="AI894" s="42" t="str">
        <f t="shared" si="448"/>
        <v/>
      </c>
      <c r="AJ894" s="65">
        <f t="shared" si="449"/>
        <v>0</v>
      </c>
      <c r="AK894" s="74"/>
      <c r="AL894" s="41">
        <f t="shared" si="430"/>
        <v>0</v>
      </c>
      <c r="AM894" s="39">
        <f t="shared" si="431"/>
        <v>0</v>
      </c>
      <c r="AN894" s="40">
        <f t="shared" si="432"/>
        <v>0</v>
      </c>
      <c r="AO894" s="134">
        <f t="shared" si="433"/>
        <v>0</v>
      </c>
      <c r="AP894" s="17"/>
      <c r="AQ894" s="129"/>
      <c r="AR894" s="130">
        <f t="shared" si="450"/>
        <v>0</v>
      </c>
      <c r="AS894" s="134">
        <f t="shared" si="451"/>
        <v>0</v>
      </c>
      <c r="AT894" s="131">
        <f>+IF($I$7="SI",'INPUTS Y LISTAS'!$B$31,0)</f>
        <v>0</v>
      </c>
      <c r="AU894" s="132"/>
      <c r="AV894" s="130">
        <f t="shared" si="452"/>
        <v>0</v>
      </c>
      <c r="AW894" s="134">
        <f t="shared" si="453"/>
        <v>0</v>
      </c>
      <c r="AX894" s="131">
        <f>+IF($I$7="SI",'INPUTS Y LISTAS'!$B$32,0)</f>
        <v>0</v>
      </c>
      <c r="AY894" s="132"/>
      <c r="AZ894" s="130">
        <f t="shared" si="454"/>
        <v>0</v>
      </c>
      <c r="BA894" s="134">
        <f t="shared" si="455"/>
        <v>0</v>
      </c>
      <c r="BB894" s="131">
        <f>+IF($I$7="SI",'INPUTS Y LISTAS'!$B$33,0)</f>
        <v>0</v>
      </c>
      <c r="BC894" s="132"/>
      <c r="BD894" s="130">
        <f t="shared" si="456"/>
        <v>0</v>
      </c>
      <c r="BE894" s="134">
        <f t="shared" si="457"/>
        <v>0</v>
      </c>
      <c r="BF894" s="136">
        <f t="shared" si="458"/>
        <v>0</v>
      </c>
    </row>
    <row r="895" spans="3:58" ht="15.75" outlineLevel="2" x14ac:dyDescent="0.2">
      <c r="C895" s="14">
        <f t="shared" si="459"/>
        <v>881</v>
      </c>
      <c r="D895" s="73"/>
      <c r="E895" s="69"/>
      <c r="F895" s="70"/>
      <c r="G895" s="71"/>
      <c r="H895" s="71"/>
      <c r="I895" s="71"/>
      <c r="J895" s="71"/>
      <c r="K895" s="72"/>
      <c r="L895" s="86"/>
      <c r="M895" s="15" t="str">
        <f>IF(G895="","",IF(L895="SI",G895*(1+'INPUTS Y LISTAS'!$B$15),'Modelo Estadistico'!G895))</f>
        <v/>
      </c>
      <c r="N895" s="15" t="str">
        <f>IF(H895="","",IF(L895="SI",H895*(1+'INPUTS Y LISTAS'!$B$15),'Modelo Estadistico'!H895))</f>
        <v/>
      </c>
      <c r="O895" s="15" t="str">
        <f>IF(I895="","",IF(L895="SI",I895*(1+'INPUTS Y LISTAS'!$B$15),'Modelo Estadistico'!I895))</f>
        <v/>
      </c>
      <c r="P895" s="15" t="str">
        <f>IF(J895="","",IF(L895="SI",J895*(1+'INPUTS Y LISTAS'!$B$15),'Modelo Estadistico'!J895))</f>
        <v/>
      </c>
      <c r="Q895" s="72"/>
      <c r="R895" s="29" t="str">
        <f t="shared" si="434"/>
        <v/>
      </c>
      <c r="S895" s="15" t="str">
        <f t="shared" si="435"/>
        <v/>
      </c>
      <c r="T895" s="15" t="str">
        <f t="shared" si="428"/>
        <v/>
      </c>
      <c r="U895" s="30" t="str">
        <f t="shared" si="429"/>
        <v/>
      </c>
      <c r="V895" s="28" t="str">
        <f t="shared" si="436"/>
        <v/>
      </c>
      <c r="W895" s="16" t="str">
        <f t="shared" si="437"/>
        <v/>
      </c>
      <c r="X895" s="16" t="str">
        <f t="shared" si="438"/>
        <v/>
      </c>
      <c r="Y895" s="16" t="str">
        <f t="shared" si="439"/>
        <v/>
      </c>
      <c r="Z895" s="28" t="str">
        <f t="shared" si="440"/>
        <v/>
      </c>
      <c r="AA895" s="16" t="str">
        <f t="shared" si="441"/>
        <v/>
      </c>
      <c r="AB895" s="16" t="str">
        <f t="shared" si="442"/>
        <v/>
      </c>
      <c r="AC895" s="16" t="str">
        <f>IF(Y895="Incluir Cotización",#REF!,"")</f>
        <v/>
      </c>
      <c r="AD895" s="66" t="str">
        <f t="shared" si="443"/>
        <v/>
      </c>
      <c r="AE895" s="42" t="str">
        <f t="shared" si="444"/>
        <v/>
      </c>
      <c r="AF895" s="42" t="str">
        <f t="shared" si="445"/>
        <v/>
      </c>
      <c r="AG895" s="42" t="str">
        <f t="shared" si="446"/>
        <v/>
      </c>
      <c r="AH895" s="42" t="str">
        <f t="shared" si="447"/>
        <v/>
      </c>
      <c r="AI895" s="42" t="str">
        <f t="shared" si="448"/>
        <v/>
      </c>
      <c r="AJ895" s="65">
        <f t="shared" si="449"/>
        <v>0</v>
      </c>
      <c r="AK895" s="74"/>
      <c r="AL895" s="41">
        <f t="shared" si="430"/>
        <v>0</v>
      </c>
      <c r="AM895" s="39">
        <f t="shared" si="431"/>
        <v>0</v>
      </c>
      <c r="AN895" s="40">
        <f t="shared" si="432"/>
        <v>0</v>
      </c>
      <c r="AO895" s="134">
        <f t="shared" si="433"/>
        <v>0</v>
      </c>
      <c r="AP895" s="17"/>
      <c r="AQ895" s="129"/>
      <c r="AR895" s="130">
        <f t="shared" si="450"/>
        <v>0</v>
      </c>
      <c r="AS895" s="134">
        <f t="shared" si="451"/>
        <v>0</v>
      </c>
      <c r="AT895" s="131">
        <f>+IF($I$7="SI",'INPUTS Y LISTAS'!$B$31,0)</f>
        <v>0</v>
      </c>
      <c r="AU895" s="132"/>
      <c r="AV895" s="130">
        <f t="shared" si="452"/>
        <v>0</v>
      </c>
      <c r="AW895" s="134">
        <f t="shared" si="453"/>
        <v>0</v>
      </c>
      <c r="AX895" s="131">
        <f>+IF($I$7="SI",'INPUTS Y LISTAS'!$B$32,0)</f>
        <v>0</v>
      </c>
      <c r="AY895" s="132"/>
      <c r="AZ895" s="130">
        <f t="shared" si="454"/>
        <v>0</v>
      </c>
      <c r="BA895" s="134">
        <f t="shared" si="455"/>
        <v>0</v>
      </c>
      <c r="BB895" s="131">
        <f>+IF($I$7="SI",'INPUTS Y LISTAS'!$B$33,0)</f>
        <v>0</v>
      </c>
      <c r="BC895" s="132"/>
      <c r="BD895" s="130">
        <f t="shared" si="456"/>
        <v>0</v>
      </c>
      <c r="BE895" s="134">
        <f t="shared" si="457"/>
        <v>0</v>
      </c>
      <c r="BF895" s="136">
        <f t="shared" si="458"/>
        <v>0</v>
      </c>
    </row>
    <row r="896" spans="3:58" ht="15.75" outlineLevel="2" x14ac:dyDescent="0.2">
      <c r="C896" s="14">
        <f t="shared" si="459"/>
        <v>882</v>
      </c>
      <c r="D896" s="73"/>
      <c r="E896" s="69"/>
      <c r="F896" s="70"/>
      <c r="G896" s="71"/>
      <c r="H896" s="71"/>
      <c r="I896" s="71"/>
      <c r="J896" s="71"/>
      <c r="K896" s="72"/>
      <c r="L896" s="86"/>
      <c r="M896" s="15" t="str">
        <f>IF(G896="","",IF(L896="SI",G896*(1+'INPUTS Y LISTAS'!$B$15),'Modelo Estadistico'!G896))</f>
        <v/>
      </c>
      <c r="N896" s="15" t="str">
        <f>IF(H896="","",IF(L896="SI",H896*(1+'INPUTS Y LISTAS'!$B$15),'Modelo Estadistico'!H896))</f>
        <v/>
      </c>
      <c r="O896" s="15" t="str">
        <f>IF(I896="","",IF(L896="SI",I896*(1+'INPUTS Y LISTAS'!$B$15),'Modelo Estadistico'!I896))</f>
        <v/>
      </c>
      <c r="P896" s="15" t="str">
        <f>IF(J896="","",IF(L896="SI",J896*(1+'INPUTS Y LISTAS'!$B$15),'Modelo Estadistico'!J896))</f>
        <v/>
      </c>
      <c r="Q896" s="72"/>
      <c r="R896" s="29" t="str">
        <f t="shared" si="434"/>
        <v/>
      </c>
      <c r="S896" s="15" t="str">
        <f t="shared" si="435"/>
        <v/>
      </c>
      <c r="T896" s="15" t="str">
        <f t="shared" si="428"/>
        <v/>
      </c>
      <c r="U896" s="30" t="str">
        <f t="shared" si="429"/>
        <v/>
      </c>
      <c r="V896" s="28" t="str">
        <f t="shared" si="436"/>
        <v/>
      </c>
      <c r="W896" s="16" t="str">
        <f t="shared" si="437"/>
        <v/>
      </c>
      <c r="X896" s="16" t="str">
        <f t="shared" si="438"/>
        <v/>
      </c>
      <c r="Y896" s="16" t="str">
        <f t="shared" si="439"/>
        <v/>
      </c>
      <c r="Z896" s="28" t="str">
        <f t="shared" si="440"/>
        <v/>
      </c>
      <c r="AA896" s="16" t="str">
        <f t="shared" si="441"/>
        <v/>
      </c>
      <c r="AB896" s="16" t="str">
        <f t="shared" si="442"/>
        <v/>
      </c>
      <c r="AC896" s="16" t="str">
        <f>IF(Y896="Incluir Cotización",#REF!,"")</f>
        <v/>
      </c>
      <c r="AD896" s="66" t="str">
        <f t="shared" si="443"/>
        <v/>
      </c>
      <c r="AE896" s="42" t="str">
        <f t="shared" si="444"/>
        <v/>
      </c>
      <c r="AF896" s="42" t="str">
        <f t="shared" si="445"/>
        <v/>
      </c>
      <c r="AG896" s="42" t="str">
        <f t="shared" si="446"/>
        <v/>
      </c>
      <c r="AH896" s="42" t="str">
        <f t="shared" si="447"/>
        <v/>
      </c>
      <c r="AI896" s="42" t="str">
        <f t="shared" si="448"/>
        <v/>
      </c>
      <c r="AJ896" s="65">
        <f t="shared" si="449"/>
        <v>0</v>
      </c>
      <c r="AK896" s="74"/>
      <c r="AL896" s="41">
        <f t="shared" si="430"/>
        <v>0</v>
      </c>
      <c r="AM896" s="39">
        <f t="shared" si="431"/>
        <v>0</v>
      </c>
      <c r="AN896" s="40">
        <f t="shared" si="432"/>
        <v>0</v>
      </c>
      <c r="AO896" s="134">
        <f t="shared" si="433"/>
        <v>0</v>
      </c>
      <c r="AP896" s="17"/>
      <c r="AQ896" s="129"/>
      <c r="AR896" s="130">
        <f t="shared" si="450"/>
        <v>0</v>
      </c>
      <c r="AS896" s="134">
        <f t="shared" si="451"/>
        <v>0</v>
      </c>
      <c r="AT896" s="131">
        <f>+IF($I$7="SI",'INPUTS Y LISTAS'!$B$31,0)</f>
        <v>0</v>
      </c>
      <c r="AU896" s="132"/>
      <c r="AV896" s="130">
        <f t="shared" si="452"/>
        <v>0</v>
      </c>
      <c r="AW896" s="134">
        <f t="shared" si="453"/>
        <v>0</v>
      </c>
      <c r="AX896" s="131">
        <f>+IF($I$7="SI",'INPUTS Y LISTAS'!$B$32,0)</f>
        <v>0</v>
      </c>
      <c r="AY896" s="132"/>
      <c r="AZ896" s="130">
        <f t="shared" si="454"/>
        <v>0</v>
      </c>
      <c r="BA896" s="134">
        <f t="shared" si="455"/>
        <v>0</v>
      </c>
      <c r="BB896" s="131">
        <f>+IF($I$7="SI",'INPUTS Y LISTAS'!$B$33,0)</f>
        <v>0</v>
      </c>
      <c r="BC896" s="132"/>
      <c r="BD896" s="130">
        <f t="shared" si="456"/>
        <v>0</v>
      </c>
      <c r="BE896" s="134">
        <f t="shared" si="457"/>
        <v>0</v>
      </c>
      <c r="BF896" s="136">
        <f t="shared" si="458"/>
        <v>0</v>
      </c>
    </row>
    <row r="897" spans="3:58" ht="15.75" outlineLevel="2" x14ac:dyDescent="0.2">
      <c r="C897" s="14">
        <f t="shared" si="459"/>
        <v>883</v>
      </c>
      <c r="D897" s="73"/>
      <c r="E897" s="69"/>
      <c r="F897" s="70"/>
      <c r="G897" s="71"/>
      <c r="H897" s="71"/>
      <c r="I897" s="71"/>
      <c r="J897" s="71"/>
      <c r="K897" s="72"/>
      <c r="L897" s="86"/>
      <c r="M897" s="15" t="str">
        <f>IF(G897="","",IF(L897="SI",G897*(1+'INPUTS Y LISTAS'!$B$15),'Modelo Estadistico'!G897))</f>
        <v/>
      </c>
      <c r="N897" s="15" t="str">
        <f>IF(H897="","",IF(L897="SI",H897*(1+'INPUTS Y LISTAS'!$B$15),'Modelo Estadistico'!H897))</f>
        <v/>
      </c>
      <c r="O897" s="15" t="str">
        <f>IF(I897="","",IF(L897="SI",I897*(1+'INPUTS Y LISTAS'!$B$15),'Modelo Estadistico'!I897))</f>
        <v/>
      </c>
      <c r="P897" s="15" t="str">
        <f>IF(J897="","",IF(L897="SI",J897*(1+'INPUTS Y LISTAS'!$B$15),'Modelo Estadistico'!J897))</f>
        <v/>
      </c>
      <c r="Q897" s="72"/>
      <c r="R897" s="29" t="str">
        <f t="shared" si="434"/>
        <v/>
      </c>
      <c r="S897" s="15" t="str">
        <f t="shared" si="435"/>
        <v/>
      </c>
      <c r="T897" s="15" t="str">
        <f t="shared" si="428"/>
        <v/>
      </c>
      <c r="U897" s="30" t="str">
        <f t="shared" si="429"/>
        <v/>
      </c>
      <c r="V897" s="28" t="str">
        <f t="shared" si="436"/>
        <v/>
      </c>
      <c r="W897" s="16" t="str">
        <f t="shared" si="437"/>
        <v/>
      </c>
      <c r="X897" s="16" t="str">
        <f t="shared" si="438"/>
        <v/>
      </c>
      <c r="Y897" s="16" t="str">
        <f t="shared" si="439"/>
        <v/>
      </c>
      <c r="Z897" s="28" t="str">
        <f t="shared" si="440"/>
        <v/>
      </c>
      <c r="AA897" s="16" t="str">
        <f t="shared" si="441"/>
        <v/>
      </c>
      <c r="AB897" s="16" t="str">
        <f t="shared" si="442"/>
        <v/>
      </c>
      <c r="AC897" s="16" t="str">
        <f>IF(Y897="Incluir Cotización",#REF!,"")</f>
        <v/>
      </c>
      <c r="AD897" s="66" t="str">
        <f t="shared" si="443"/>
        <v/>
      </c>
      <c r="AE897" s="42" t="str">
        <f t="shared" si="444"/>
        <v/>
      </c>
      <c r="AF897" s="42" t="str">
        <f t="shared" si="445"/>
        <v/>
      </c>
      <c r="AG897" s="42" t="str">
        <f t="shared" si="446"/>
        <v/>
      </c>
      <c r="AH897" s="42" t="str">
        <f t="shared" si="447"/>
        <v/>
      </c>
      <c r="AI897" s="42" t="str">
        <f t="shared" si="448"/>
        <v/>
      </c>
      <c r="AJ897" s="65">
        <f t="shared" si="449"/>
        <v>0</v>
      </c>
      <c r="AK897" s="74"/>
      <c r="AL897" s="41">
        <f t="shared" si="430"/>
        <v>0</v>
      </c>
      <c r="AM897" s="39">
        <f t="shared" si="431"/>
        <v>0</v>
      </c>
      <c r="AN897" s="40">
        <f t="shared" si="432"/>
        <v>0</v>
      </c>
      <c r="AO897" s="134">
        <f t="shared" si="433"/>
        <v>0</v>
      </c>
      <c r="AP897" s="17"/>
      <c r="AQ897" s="129"/>
      <c r="AR897" s="130">
        <f t="shared" si="450"/>
        <v>0</v>
      </c>
      <c r="AS897" s="134">
        <f t="shared" si="451"/>
        <v>0</v>
      </c>
      <c r="AT897" s="131">
        <f>+IF($I$7="SI",'INPUTS Y LISTAS'!$B$31,0)</f>
        <v>0</v>
      </c>
      <c r="AU897" s="132"/>
      <c r="AV897" s="130">
        <f t="shared" si="452"/>
        <v>0</v>
      </c>
      <c r="AW897" s="134">
        <f t="shared" si="453"/>
        <v>0</v>
      </c>
      <c r="AX897" s="131">
        <f>+IF($I$7="SI",'INPUTS Y LISTAS'!$B$32,0)</f>
        <v>0</v>
      </c>
      <c r="AY897" s="132"/>
      <c r="AZ897" s="130">
        <f t="shared" si="454"/>
        <v>0</v>
      </c>
      <c r="BA897" s="134">
        <f t="shared" si="455"/>
        <v>0</v>
      </c>
      <c r="BB897" s="131">
        <f>+IF($I$7="SI",'INPUTS Y LISTAS'!$B$33,0)</f>
        <v>0</v>
      </c>
      <c r="BC897" s="132"/>
      <c r="BD897" s="130">
        <f t="shared" si="456"/>
        <v>0</v>
      </c>
      <c r="BE897" s="134">
        <f t="shared" si="457"/>
        <v>0</v>
      </c>
      <c r="BF897" s="136">
        <f t="shared" si="458"/>
        <v>0</v>
      </c>
    </row>
    <row r="898" spans="3:58" ht="15.75" outlineLevel="2" x14ac:dyDescent="0.2">
      <c r="C898" s="14">
        <f t="shared" si="459"/>
        <v>884</v>
      </c>
      <c r="D898" s="73"/>
      <c r="E898" s="69"/>
      <c r="F898" s="70"/>
      <c r="G898" s="71"/>
      <c r="H898" s="71"/>
      <c r="I898" s="71"/>
      <c r="J898" s="71"/>
      <c r="K898" s="72"/>
      <c r="L898" s="86"/>
      <c r="M898" s="15" t="str">
        <f>IF(G898="","",IF(L898="SI",G898*(1+'INPUTS Y LISTAS'!$B$15),'Modelo Estadistico'!G898))</f>
        <v/>
      </c>
      <c r="N898" s="15" t="str">
        <f>IF(H898="","",IF(L898="SI",H898*(1+'INPUTS Y LISTAS'!$B$15),'Modelo Estadistico'!H898))</f>
        <v/>
      </c>
      <c r="O898" s="15" t="str">
        <f>IF(I898="","",IF(L898="SI",I898*(1+'INPUTS Y LISTAS'!$B$15),'Modelo Estadistico'!I898))</f>
        <v/>
      </c>
      <c r="P898" s="15" t="str">
        <f>IF(J898="","",IF(L898="SI",J898*(1+'INPUTS Y LISTAS'!$B$15),'Modelo Estadistico'!J898))</f>
        <v/>
      </c>
      <c r="Q898" s="72"/>
      <c r="R898" s="29" t="str">
        <f t="shared" si="434"/>
        <v/>
      </c>
      <c r="S898" s="15" t="str">
        <f t="shared" si="435"/>
        <v/>
      </c>
      <c r="T898" s="15" t="str">
        <f t="shared" si="428"/>
        <v/>
      </c>
      <c r="U898" s="30" t="str">
        <f t="shared" si="429"/>
        <v/>
      </c>
      <c r="V898" s="28" t="str">
        <f t="shared" si="436"/>
        <v/>
      </c>
      <c r="W898" s="16" t="str">
        <f t="shared" si="437"/>
        <v/>
      </c>
      <c r="X898" s="16" t="str">
        <f t="shared" si="438"/>
        <v/>
      </c>
      <c r="Y898" s="16" t="str">
        <f t="shared" si="439"/>
        <v/>
      </c>
      <c r="Z898" s="28" t="str">
        <f t="shared" si="440"/>
        <v/>
      </c>
      <c r="AA898" s="16" t="str">
        <f t="shared" si="441"/>
        <v/>
      </c>
      <c r="AB898" s="16" t="str">
        <f t="shared" si="442"/>
        <v/>
      </c>
      <c r="AC898" s="16" t="str">
        <f>IF(Y898="Incluir Cotización",#REF!,"")</f>
        <v/>
      </c>
      <c r="AD898" s="66" t="str">
        <f t="shared" si="443"/>
        <v/>
      </c>
      <c r="AE898" s="42" t="str">
        <f t="shared" si="444"/>
        <v/>
      </c>
      <c r="AF898" s="42" t="str">
        <f t="shared" si="445"/>
        <v/>
      </c>
      <c r="AG898" s="42" t="str">
        <f t="shared" si="446"/>
        <v/>
      </c>
      <c r="AH898" s="42" t="str">
        <f t="shared" si="447"/>
        <v/>
      </c>
      <c r="AI898" s="42" t="str">
        <f t="shared" si="448"/>
        <v/>
      </c>
      <c r="AJ898" s="65">
        <f t="shared" si="449"/>
        <v>0</v>
      </c>
      <c r="AK898" s="74"/>
      <c r="AL898" s="41">
        <f t="shared" si="430"/>
        <v>0</v>
      </c>
      <c r="AM898" s="39">
        <f t="shared" si="431"/>
        <v>0</v>
      </c>
      <c r="AN898" s="40">
        <f t="shared" si="432"/>
        <v>0</v>
      </c>
      <c r="AO898" s="134">
        <f t="shared" si="433"/>
        <v>0</v>
      </c>
      <c r="AP898" s="17"/>
      <c r="AQ898" s="129"/>
      <c r="AR898" s="130">
        <f t="shared" si="450"/>
        <v>0</v>
      </c>
      <c r="AS898" s="134">
        <f t="shared" si="451"/>
        <v>0</v>
      </c>
      <c r="AT898" s="131">
        <f>+IF($I$7="SI",'INPUTS Y LISTAS'!$B$31,0)</f>
        <v>0</v>
      </c>
      <c r="AU898" s="132"/>
      <c r="AV898" s="130">
        <f t="shared" si="452"/>
        <v>0</v>
      </c>
      <c r="AW898" s="134">
        <f t="shared" si="453"/>
        <v>0</v>
      </c>
      <c r="AX898" s="131">
        <f>+IF($I$7="SI",'INPUTS Y LISTAS'!$B$32,0)</f>
        <v>0</v>
      </c>
      <c r="AY898" s="132"/>
      <c r="AZ898" s="130">
        <f t="shared" si="454"/>
        <v>0</v>
      </c>
      <c r="BA898" s="134">
        <f t="shared" si="455"/>
        <v>0</v>
      </c>
      <c r="BB898" s="131">
        <f>+IF($I$7="SI",'INPUTS Y LISTAS'!$B$33,0)</f>
        <v>0</v>
      </c>
      <c r="BC898" s="132"/>
      <c r="BD898" s="130">
        <f t="shared" si="456"/>
        <v>0</v>
      </c>
      <c r="BE898" s="134">
        <f t="shared" si="457"/>
        <v>0</v>
      </c>
      <c r="BF898" s="136">
        <f t="shared" si="458"/>
        <v>0</v>
      </c>
    </row>
    <row r="899" spans="3:58" ht="15.75" outlineLevel="2" x14ac:dyDescent="0.2">
      <c r="C899" s="14">
        <f t="shared" si="459"/>
        <v>885</v>
      </c>
      <c r="D899" s="73"/>
      <c r="E899" s="69"/>
      <c r="F899" s="70"/>
      <c r="G899" s="71"/>
      <c r="H899" s="71"/>
      <c r="I899" s="71"/>
      <c r="J899" s="71"/>
      <c r="K899" s="72"/>
      <c r="L899" s="86"/>
      <c r="M899" s="15" t="str">
        <f>IF(G899="","",IF(L899="SI",G899*(1+'INPUTS Y LISTAS'!$B$15),'Modelo Estadistico'!G899))</f>
        <v/>
      </c>
      <c r="N899" s="15" t="str">
        <f>IF(H899="","",IF(L899="SI",H899*(1+'INPUTS Y LISTAS'!$B$15),'Modelo Estadistico'!H899))</f>
        <v/>
      </c>
      <c r="O899" s="15" t="str">
        <f>IF(I899="","",IF(L899="SI",I899*(1+'INPUTS Y LISTAS'!$B$15),'Modelo Estadistico'!I899))</f>
        <v/>
      </c>
      <c r="P899" s="15" t="str">
        <f>IF(J899="","",IF(L899="SI",J899*(1+'INPUTS Y LISTAS'!$B$15),'Modelo Estadistico'!J899))</f>
        <v/>
      </c>
      <c r="Q899" s="72"/>
      <c r="R899" s="29" t="str">
        <f t="shared" si="434"/>
        <v/>
      </c>
      <c r="S899" s="15" t="str">
        <f t="shared" si="435"/>
        <v/>
      </c>
      <c r="T899" s="15" t="str">
        <f t="shared" si="428"/>
        <v/>
      </c>
      <c r="U899" s="30" t="str">
        <f t="shared" si="429"/>
        <v/>
      </c>
      <c r="V899" s="28" t="str">
        <f t="shared" si="436"/>
        <v/>
      </c>
      <c r="W899" s="16" t="str">
        <f t="shared" si="437"/>
        <v/>
      </c>
      <c r="X899" s="16" t="str">
        <f t="shared" si="438"/>
        <v/>
      </c>
      <c r="Y899" s="16" t="str">
        <f t="shared" si="439"/>
        <v/>
      </c>
      <c r="Z899" s="28" t="str">
        <f t="shared" si="440"/>
        <v/>
      </c>
      <c r="AA899" s="16" t="str">
        <f t="shared" si="441"/>
        <v/>
      </c>
      <c r="AB899" s="16" t="str">
        <f t="shared" si="442"/>
        <v/>
      </c>
      <c r="AC899" s="16" t="str">
        <f>IF(Y899="Incluir Cotización",#REF!,"")</f>
        <v/>
      </c>
      <c r="AD899" s="66" t="str">
        <f t="shared" si="443"/>
        <v/>
      </c>
      <c r="AE899" s="42" t="str">
        <f t="shared" si="444"/>
        <v/>
      </c>
      <c r="AF899" s="42" t="str">
        <f t="shared" si="445"/>
        <v/>
      </c>
      <c r="AG899" s="42" t="str">
        <f t="shared" si="446"/>
        <v/>
      </c>
      <c r="AH899" s="42" t="str">
        <f t="shared" si="447"/>
        <v/>
      </c>
      <c r="AI899" s="42" t="str">
        <f t="shared" si="448"/>
        <v/>
      </c>
      <c r="AJ899" s="65">
        <f t="shared" si="449"/>
        <v>0</v>
      </c>
      <c r="AK899" s="74"/>
      <c r="AL899" s="41">
        <f t="shared" si="430"/>
        <v>0</v>
      </c>
      <c r="AM899" s="39">
        <f t="shared" si="431"/>
        <v>0</v>
      </c>
      <c r="AN899" s="40">
        <f t="shared" si="432"/>
        <v>0</v>
      </c>
      <c r="AO899" s="134">
        <f t="shared" si="433"/>
        <v>0</v>
      </c>
      <c r="AP899" s="17"/>
      <c r="AQ899" s="129"/>
      <c r="AR899" s="130">
        <f t="shared" si="450"/>
        <v>0</v>
      </c>
      <c r="AS899" s="134">
        <f t="shared" si="451"/>
        <v>0</v>
      </c>
      <c r="AT899" s="131">
        <f>+IF($I$7="SI",'INPUTS Y LISTAS'!$B$31,0)</f>
        <v>0</v>
      </c>
      <c r="AU899" s="132"/>
      <c r="AV899" s="130">
        <f t="shared" si="452"/>
        <v>0</v>
      </c>
      <c r="AW899" s="134">
        <f t="shared" si="453"/>
        <v>0</v>
      </c>
      <c r="AX899" s="131">
        <f>+IF($I$7="SI",'INPUTS Y LISTAS'!$B$32,0)</f>
        <v>0</v>
      </c>
      <c r="AY899" s="132"/>
      <c r="AZ899" s="130">
        <f t="shared" si="454"/>
        <v>0</v>
      </c>
      <c r="BA899" s="134">
        <f t="shared" si="455"/>
        <v>0</v>
      </c>
      <c r="BB899" s="131">
        <f>+IF($I$7="SI",'INPUTS Y LISTAS'!$B$33,0)</f>
        <v>0</v>
      </c>
      <c r="BC899" s="132"/>
      <c r="BD899" s="130">
        <f t="shared" si="456"/>
        <v>0</v>
      </c>
      <c r="BE899" s="134">
        <f t="shared" si="457"/>
        <v>0</v>
      </c>
      <c r="BF899" s="136">
        <f t="shared" si="458"/>
        <v>0</v>
      </c>
    </row>
    <row r="900" spans="3:58" ht="15.75" outlineLevel="2" x14ac:dyDescent="0.2">
      <c r="C900" s="14">
        <f t="shared" si="459"/>
        <v>886</v>
      </c>
      <c r="D900" s="73"/>
      <c r="E900" s="69"/>
      <c r="F900" s="70"/>
      <c r="G900" s="71"/>
      <c r="H900" s="71"/>
      <c r="I900" s="71"/>
      <c r="J900" s="71"/>
      <c r="K900" s="72"/>
      <c r="L900" s="86"/>
      <c r="M900" s="15" t="str">
        <f>IF(G900="","",IF(L900="SI",G900*(1+'INPUTS Y LISTAS'!$B$15),'Modelo Estadistico'!G900))</f>
        <v/>
      </c>
      <c r="N900" s="15" t="str">
        <f>IF(H900="","",IF(L900="SI",H900*(1+'INPUTS Y LISTAS'!$B$15),'Modelo Estadistico'!H900))</f>
        <v/>
      </c>
      <c r="O900" s="15" t="str">
        <f>IF(I900="","",IF(L900="SI",I900*(1+'INPUTS Y LISTAS'!$B$15),'Modelo Estadistico'!I900))</f>
        <v/>
      </c>
      <c r="P900" s="15" t="str">
        <f>IF(J900="","",IF(L900="SI",J900*(1+'INPUTS Y LISTAS'!$B$15),'Modelo Estadistico'!J900))</f>
        <v/>
      </c>
      <c r="Q900" s="72"/>
      <c r="R900" s="29" t="str">
        <f t="shared" si="434"/>
        <v/>
      </c>
      <c r="S900" s="15" t="str">
        <f t="shared" si="435"/>
        <v/>
      </c>
      <c r="T900" s="15" t="str">
        <f t="shared" si="428"/>
        <v/>
      </c>
      <c r="U900" s="30" t="str">
        <f t="shared" si="429"/>
        <v/>
      </c>
      <c r="V900" s="28" t="str">
        <f t="shared" si="436"/>
        <v/>
      </c>
      <c r="W900" s="16" t="str">
        <f t="shared" si="437"/>
        <v/>
      </c>
      <c r="X900" s="16" t="str">
        <f t="shared" si="438"/>
        <v/>
      </c>
      <c r="Y900" s="16" t="str">
        <f t="shared" si="439"/>
        <v/>
      </c>
      <c r="Z900" s="28" t="str">
        <f t="shared" si="440"/>
        <v/>
      </c>
      <c r="AA900" s="16" t="str">
        <f t="shared" si="441"/>
        <v/>
      </c>
      <c r="AB900" s="16" t="str">
        <f t="shared" si="442"/>
        <v/>
      </c>
      <c r="AC900" s="16" t="str">
        <f>IF(Y900="Incluir Cotización",#REF!,"")</f>
        <v/>
      </c>
      <c r="AD900" s="66" t="str">
        <f t="shared" si="443"/>
        <v/>
      </c>
      <c r="AE900" s="42" t="str">
        <f t="shared" si="444"/>
        <v/>
      </c>
      <c r="AF900" s="42" t="str">
        <f t="shared" si="445"/>
        <v/>
      </c>
      <c r="AG900" s="42" t="str">
        <f t="shared" si="446"/>
        <v/>
      </c>
      <c r="AH900" s="42" t="str">
        <f t="shared" si="447"/>
        <v/>
      </c>
      <c r="AI900" s="42" t="str">
        <f t="shared" si="448"/>
        <v/>
      </c>
      <c r="AJ900" s="65">
        <f t="shared" si="449"/>
        <v>0</v>
      </c>
      <c r="AK900" s="74"/>
      <c r="AL900" s="41">
        <f t="shared" si="430"/>
        <v>0</v>
      </c>
      <c r="AM900" s="39">
        <f t="shared" si="431"/>
        <v>0</v>
      </c>
      <c r="AN900" s="40">
        <f t="shared" si="432"/>
        <v>0</v>
      </c>
      <c r="AO900" s="134">
        <f t="shared" si="433"/>
        <v>0</v>
      </c>
      <c r="AP900" s="17"/>
      <c r="AQ900" s="129"/>
      <c r="AR900" s="130">
        <f t="shared" si="450"/>
        <v>0</v>
      </c>
      <c r="AS900" s="134">
        <f t="shared" si="451"/>
        <v>0</v>
      </c>
      <c r="AT900" s="131">
        <f>+IF($I$7="SI",'INPUTS Y LISTAS'!$B$31,0)</f>
        <v>0</v>
      </c>
      <c r="AU900" s="132"/>
      <c r="AV900" s="130">
        <f t="shared" si="452"/>
        <v>0</v>
      </c>
      <c r="AW900" s="134">
        <f t="shared" si="453"/>
        <v>0</v>
      </c>
      <c r="AX900" s="131">
        <f>+IF($I$7="SI",'INPUTS Y LISTAS'!$B$32,0)</f>
        <v>0</v>
      </c>
      <c r="AY900" s="132"/>
      <c r="AZ900" s="130">
        <f t="shared" si="454"/>
        <v>0</v>
      </c>
      <c r="BA900" s="134">
        <f t="shared" si="455"/>
        <v>0</v>
      </c>
      <c r="BB900" s="131">
        <f>+IF($I$7="SI",'INPUTS Y LISTAS'!$B$33,0)</f>
        <v>0</v>
      </c>
      <c r="BC900" s="132"/>
      <c r="BD900" s="130">
        <f t="shared" si="456"/>
        <v>0</v>
      </c>
      <c r="BE900" s="134">
        <f t="shared" si="457"/>
        <v>0</v>
      </c>
      <c r="BF900" s="136">
        <f t="shared" si="458"/>
        <v>0</v>
      </c>
    </row>
    <row r="901" spans="3:58" ht="15.75" outlineLevel="2" x14ac:dyDescent="0.2">
      <c r="C901" s="14">
        <f t="shared" si="459"/>
        <v>887</v>
      </c>
      <c r="D901" s="73"/>
      <c r="E901" s="69"/>
      <c r="F901" s="70"/>
      <c r="G901" s="71"/>
      <c r="H901" s="71"/>
      <c r="I901" s="71"/>
      <c r="J901" s="71"/>
      <c r="K901" s="72"/>
      <c r="L901" s="86"/>
      <c r="M901" s="15" t="str">
        <f>IF(G901="","",IF(L901="SI",G901*(1+'INPUTS Y LISTAS'!$B$15),'Modelo Estadistico'!G901))</f>
        <v/>
      </c>
      <c r="N901" s="15" t="str">
        <f>IF(H901="","",IF(L901="SI",H901*(1+'INPUTS Y LISTAS'!$B$15),'Modelo Estadistico'!H901))</f>
        <v/>
      </c>
      <c r="O901" s="15" t="str">
        <f>IF(I901="","",IF(L901="SI",I901*(1+'INPUTS Y LISTAS'!$B$15),'Modelo Estadistico'!I901))</f>
        <v/>
      </c>
      <c r="P901" s="15" t="str">
        <f>IF(J901="","",IF(L901="SI",J901*(1+'INPUTS Y LISTAS'!$B$15),'Modelo Estadistico'!J901))</f>
        <v/>
      </c>
      <c r="Q901" s="72"/>
      <c r="R901" s="29" t="str">
        <f t="shared" si="434"/>
        <v/>
      </c>
      <c r="S901" s="15" t="str">
        <f t="shared" si="435"/>
        <v/>
      </c>
      <c r="T901" s="15" t="str">
        <f t="shared" si="428"/>
        <v/>
      </c>
      <c r="U901" s="30" t="str">
        <f t="shared" si="429"/>
        <v/>
      </c>
      <c r="V901" s="28" t="str">
        <f t="shared" si="436"/>
        <v/>
      </c>
      <c r="W901" s="16" t="str">
        <f t="shared" si="437"/>
        <v/>
      </c>
      <c r="X901" s="16" t="str">
        <f t="shared" si="438"/>
        <v/>
      </c>
      <c r="Y901" s="16" t="str">
        <f t="shared" si="439"/>
        <v/>
      </c>
      <c r="Z901" s="28" t="str">
        <f t="shared" si="440"/>
        <v/>
      </c>
      <c r="AA901" s="16" t="str">
        <f t="shared" si="441"/>
        <v/>
      </c>
      <c r="AB901" s="16" t="str">
        <f t="shared" si="442"/>
        <v/>
      </c>
      <c r="AC901" s="16" t="str">
        <f>IF(Y901="Incluir Cotización",#REF!,"")</f>
        <v/>
      </c>
      <c r="AD901" s="66" t="str">
        <f t="shared" si="443"/>
        <v/>
      </c>
      <c r="AE901" s="42" t="str">
        <f t="shared" si="444"/>
        <v/>
      </c>
      <c r="AF901" s="42" t="str">
        <f t="shared" si="445"/>
        <v/>
      </c>
      <c r="AG901" s="42" t="str">
        <f t="shared" si="446"/>
        <v/>
      </c>
      <c r="AH901" s="42" t="str">
        <f t="shared" si="447"/>
        <v/>
      </c>
      <c r="AI901" s="42" t="str">
        <f t="shared" si="448"/>
        <v/>
      </c>
      <c r="AJ901" s="65">
        <f t="shared" si="449"/>
        <v>0</v>
      </c>
      <c r="AK901" s="74"/>
      <c r="AL901" s="41">
        <f t="shared" si="430"/>
        <v>0</v>
      </c>
      <c r="AM901" s="39">
        <f t="shared" si="431"/>
        <v>0</v>
      </c>
      <c r="AN901" s="40">
        <f t="shared" si="432"/>
        <v>0</v>
      </c>
      <c r="AO901" s="134">
        <f t="shared" si="433"/>
        <v>0</v>
      </c>
      <c r="AP901" s="17"/>
      <c r="AQ901" s="129"/>
      <c r="AR901" s="130">
        <f t="shared" si="450"/>
        <v>0</v>
      </c>
      <c r="AS901" s="134">
        <f t="shared" si="451"/>
        <v>0</v>
      </c>
      <c r="AT901" s="131">
        <f>+IF($I$7="SI",'INPUTS Y LISTAS'!$B$31,0)</f>
        <v>0</v>
      </c>
      <c r="AU901" s="132"/>
      <c r="AV901" s="130">
        <f t="shared" si="452"/>
        <v>0</v>
      </c>
      <c r="AW901" s="134">
        <f t="shared" si="453"/>
        <v>0</v>
      </c>
      <c r="AX901" s="131">
        <f>+IF($I$7="SI",'INPUTS Y LISTAS'!$B$32,0)</f>
        <v>0</v>
      </c>
      <c r="AY901" s="132"/>
      <c r="AZ901" s="130">
        <f t="shared" si="454"/>
        <v>0</v>
      </c>
      <c r="BA901" s="134">
        <f t="shared" si="455"/>
        <v>0</v>
      </c>
      <c r="BB901" s="131">
        <f>+IF($I$7="SI",'INPUTS Y LISTAS'!$B$33,0)</f>
        <v>0</v>
      </c>
      <c r="BC901" s="132"/>
      <c r="BD901" s="130">
        <f t="shared" si="456"/>
        <v>0</v>
      </c>
      <c r="BE901" s="134">
        <f t="shared" si="457"/>
        <v>0</v>
      </c>
      <c r="BF901" s="136">
        <f t="shared" si="458"/>
        <v>0</v>
      </c>
    </row>
    <row r="902" spans="3:58" ht="15.75" outlineLevel="2" x14ac:dyDescent="0.2">
      <c r="C902" s="14">
        <f t="shared" si="459"/>
        <v>888</v>
      </c>
      <c r="D902" s="73"/>
      <c r="E902" s="69"/>
      <c r="F902" s="70"/>
      <c r="G902" s="71"/>
      <c r="H902" s="71"/>
      <c r="I902" s="71"/>
      <c r="J902" s="71"/>
      <c r="K902" s="72"/>
      <c r="L902" s="86"/>
      <c r="M902" s="15" t="str">
        <f>IF(G902="","",IF(L902="SI",G902*(1+'INPUTS Y LISTAS'!$B$15),'Modelo Estadistico'!G902))</f>
        <v/>
      </c>
      <c r="N902" s="15" t="str">
        <f>IF(H902="","",IF(L902="SI",H902*(1+'INPUTS Y LISTAS'!$B$15),'Modelo Estadistico'!H902))</f>
        <v/>
      </c>
      <c r="O902" s="15" t="str">
        <f>IF(I902="","",IF(L902="SI",I902*(1+'INPUTS Y LISTAS'!$B$15),'Modelo Estadistico'!I902))</f>
        <v/>
      </c>
      <c r="P902" s="15" t="str">
        <f>IF(J902="","",IF(L902="SI",J902*(1+'INPUTS Y LISTAS'!$B$15),'Modelo Estadistico'!J902))</f>
        <v/>
      </c>
      <c r="Q902" s="72"/>
      <c r="R902" s="29" t="str">
        <f t="shared" si="434"/>
        <v/>
      </c>
      <c r="S902" s="15" t="str">
        <f t="shared" si="435"/>
        <v/>
      </c>
      <c r="T902" s="15" t="str">
        <f t="shared" si="428"/>
        <v/>
      </c>
      <c r="U902" s="30" t="str">
        <f t="shared" si="429"/>
        <v/>
      </c>
      <c r="V902" s="28" t="str">
        <f t="shared" si="436"/>
        <v/>
      </c>
      <c r="W902" s="16" t="str">
        <f t="shared" si="437"/>
        <v/>
      </c>
      <c r="X902" s="16" t="str">
        <f t="shared" si="438"/>
        <v/>
      </c>
      <c r="Y902" s="16" t="str">
        <f t="shared" si="439"/>
        <v/>
      </c>
      <c r="Z902" s="28" t="str">
        <f t="shared" si="440"/>
        <v/>
      </c>
      <c r="AA902" s="16" t="str">
        <f t="shared" si="441"/>
        <v/>
      </c>
      <c r="AB902" s="16" t="str">
        <f t="shared" si="442"/>
        <v/>
      </c>
      <c r="AC902" s="16" t="str">
        <f>IF(Y902="Incluir Cotización",#REF!,"")</f>
        <v/>
      </c>
      <c r="AD902" s="66" t="str">
        <f t="shared" si="443"/>
        <v/>
      </c>
      <c r="AE902" s="42" t="str">
        <f t="shared" si="444"/>
        <v/>
      </c>
      <c r="AF902" s="42" t="str">
        <f t="shared" si="445"/>
        <v/>
      </c>
      <c r="AG902" s="42" t="str">
        <f t="shared" si="446"/>
        <v/>
      </c>
      <c r="AH902" s="42" t="str">
        <f t="shared" si="447"/>
        <v/>
      </c>
      <c r="AI902" s="42" t="str">
        <f t="shared" si="448"/>
        <v/>
      </c>
      <c r="AJ902" s="65">
        <f t="shared" si="449"/>
        <v>0</v>
      </c>
      <c r="AK902" s="74"/>
      <c r="AL902" s="41">
        <f t="shared" si="430"/>
        <v>0</v>
      </c>
      <c r="AM902" s="39">
        <f t="shared" si="431"/>
        <v>0</v>
      </c>
      <c r="AN902" s="40">
        <f t="shared" si="432"/>
        <v>0</v>
      </c>
      <c r="AO902" s="134">
        <f t="shared" si="433"/>
        <v>0</v>
      </c>
      <c r="AP902" s="17"/>
      <c r="AQ902" s="129"/>
      <c r="AR902" s="130">
        <f t="shared" si="450"/>
        <v>0</v>
      </c>
      <c r="AS902" s="134">
        <f t="shared" si="451"/>
        <v>0</v>
      </c>
      <c r="AT902" s="131">
        <f>+IF($I$7="SI",'INPUTS Y LISTAS'!$B$31,0)</f>
        <v>0</v>
      </c>
      <c r="AU902" s="132"/>
      <c r="AV902" s="130">
        <f t="shared" si="452"/>
        <v>0</v>
      </c>
      <c r="AW902" s="134">
        <f t="shared" si="453"/>
        <v>0</v>
      </c>
      <c r="AX902" s="131">
        <f>+IF($I$7="SI",'INPUTS Y LISTAS'!$B$32,0)</f>
        <v>0</v>
      </c>
      <c r="AY902" s="132"/>
      <c r="AZ902" s="130">
        <f t="shared" si="454"/>
        <v>0</v>
      </c>
      <c r="BA902" s="134">
        <f t="shared" si="455"/>
        <v>0</v>
      </c>
      <c r="BB902" s="131">
        <f>+IF($I$7="SI",'INPUTS Y LISTAS'!$B$33,0)</f>
        <v>0</v>
      </c>
      <c r="BC902" s="132"/>
      <c r="BD902" s="130">
        <f t="shared" si="456"/>
        <v>0</v>
      </c>
      <c r="BE902" s="134">
        <f t="shared" si="457"/>
        <v>0</v>
      </c>
      <c r="BF902" s="136">
        <f t="shared" si="458"/>
        <v>0</v>
      </c>
    </row>
    <row r="903" spans="3:58" ht="15.75" outlineLevel="2" x14ac:dyDescent="0.2">
      <c r="C903" s="14">
        <f t="shared" si="459"/>
        <v>889</v>
      </c>
      <c r="D903" s="73"/>
      <c r="E903" s="69"/>
      <c r="F903" s="70"/>
      <c r="G903" s="71"/>
      <c r="H903" s="71"/>
      <c r="I903" s="71"/>
      <c r="J903" s="71"/>
      <c r="K903" s="72"/>
      <c r="L903" s="86"/>
      <c r="M903" s="15" t="str">
        <f>IF(G903="","",IF(L903="SI",G903*(1+'INPUTS Y LISTAS'!$B$15),'Modelo Estadistico'!G903))</f>
        <v/>
      </c>
      <c r="N903" s="15" t="str">
        <f>IF(H903="","",IF(L903="SI",H903*(1+'INPUTS Y LISTAS'!$B$15),'Modelo Estadistico'!H903))</f>
        <v/>
      </c>
      <c r="O903" s="15" t="str">
        <f>IF(I903="","",IF(L903="SI",I903*(1+'INPUTS Y LISTAS'!$B$15),'Modelo Estadistico'!I903))</f>
        <v/>
      </c>
      <c r="P903" s="15" t="str">
        <f>IF(J903="","",IF(L903="SI",J903*(1+'INPUTS Y LISTAS'!$B$15),'Modelo Estadistico'!J903))</f>
        <v/>
      </c>
      <c r="Q903" s="72"/>
      <c r="R903" s="29" t="str">
        <f t="shared" si="434"/>
        <v/>
      </c>
      <c r="S903" s="15" t="str">
        <f t="shared" si="435"/>
        <v/>
      </c>
      <c r="T903" s="15" t="str">
        <f t="shared" si="428"/>
        <v/>
      </c>
      <c r="U903" s="30" t="str">
        <f t="shared" si="429"/>
        <v/>
      </c>
      <c r="V903" s="28" t="str">
        <f t="shared" si="436"/>
        <v/>
      </c>
      <c r="W903" s="16" t="str">
        <f t="shared" si="437"/>
        <v/>
      </c>
      <c r="X903" s="16" t="str">
        <f t="shared" si="438"/>
        <v/>
      </c>
      <c r="Y903" s="16" t="str">
        <f t="shared" si="439"/>
        <v/>
      </c>
      <c r="Z903" s="28" t="str">
        <f t="shared" si="440"/>
        <v/>
      </c>
      <c r="AA903" s="16" t="str">
        <f t="shared" si="441"/>
        <v/>
      </c>
      <c r="AB903" s="16" t="str">
        <f t="shared" si="442"/>
        <v/>
      </c>
      <c r="AC903" s="16" t="str">
        <f>IF(Y903="Incluir Cotización",#REF!,"")</f>
        <v/>
      </c>
      <c r="AD903" s="66" t="str">
        <f t="shared" si="443"/>
        <v/>
      </c>
      <c r="AE903" s="42" t="str">
        <f t="shared" si="444"/>
        <v/>
      </c>
      <c r="AF903" s="42" t="str">
        <f t="shared" si="445"/>
        <v/>
      </c>
      <c r="AG903" s="42" t="str">
        <f t="shared" si="446"/>
        <v/>
      </c>
      <c r="AH903" s="42" t="str">
        <f t="shared" si="447"/>
        <v/>
      </c>
      <c r="AI903" s="42" t="str">
        <f t="shared" si="448"/>
        <v/>
      </c>
      <c r="AJ903" s="65">
        <f t="shared" si="449"/>
        <v>0</v>
      </c>
      <c r="AK903" s="74"/>
      <c r="AL903" s="41">
        <f t="shared" si="430"/>
        <v>0</v>
      </c>
      <c r="AM903" s="39">
        <f t="shared" si="431"/>
        <v>0</v>
      </c>
      <c r="AN903" s="40">
        <f t="shared" si="432"/>
        <v>0</v>
      </c>
      <c r="AO903" s="134">
        <f t="shared" si="433"/>
        <v>0</v>
      </c>
      <c r="AP903" s="17"/>
      <c r="AQ903" s="129"/>
      <c r="AR903" s="130">
        <f t="shared" si="450"/>
        <v>0</v>
      </c>
      <c r="AS903" s="134">
        <f t="shared" si="451"/>
        <v>0</v>
      </c>
      <c r="AT903" s="131">
        <f>+IF($I$7="SI",'INPUTS Y LISTAS'!$B$31,0)</f>
        <v>0</v>
      </c>
      <c r="AU903" s="132"/>
      <c r="AV903" s="130">
        <f t="shared" si="452"/>
        <v>0</v>
      </c>
      <c r="AW903" s="134">
        <f t="shared" si="453"/>
        <v>0</v>
      </c>
      <c r="AX903" s="131">
        <f>+IF($I$7="SI",'INPUTS Y LISTAS'!$B$32,0)</f>
        <v>0</v>
      </c>
      <c r="AY903" s="132"/>
      <c r="AZ903" s="130">
        <f t="shared" si="454"/>
        <v>0</v>
      </c>
      <c r="BA903" s="134">
        <f t="shared" si="455"/>
        <v>0</v>
      </c>
      <c r="BB903" s="131">
        <f>+IF($I$7="SI",'INPUTS Y LISTAS'!$B$33,0)</f>
        <v>0</v>
      </c>
      <c r="BC903" s="132"/>
      <c r="BD903" s="130">
        <f t="shared" si="456"/>
        <v>0</v>
      </c>
      <c r="BE903" s="134">
        <f t="shared" si="457"/>
        <v>0</v>
      </c>
      <c r="BF903" s="136">
        <f t="shared" si="458"/>
        <v>0</v>
      </c>
    </row>
    <row r="904" spans="3:58" ht="15.75" outlineLevel="2" x14ac:dyDescent="0.2">
      <c r="C904" s="14">
        <f t="shared" si="459"/>
        <v>890</v>
      </c>
      <c r="D904" s="73"/>
      <c r="E904" s="69"/>
      <c r="F904" s="70"/>
      <c r="G904" s="71"/>
      <c r="H904" s="71"/>
      <c r="I904" s="71"/>
      <c r="J904" s="71"/>
      <c r="K904" s="72"/>
      <c r="L904" s="86"/>
      <c r="M904" s="15" t="str">
        <f>IF(G904="","",IF(L904="SI",G904*(1+'INPUTS Y LISTAS'!$B$15),'Modelo Estadistico'!G904))</f>
        <v/>
      </c>
      <c r="N904" s="15" t="str">
        <f>IF(H904="","",IF(L904="SI",H904*(1+'INPUTS Y LISTAS'!$B$15),'Modelo Estadistico'!H904))</f>
        <v/>
      </c>
      <c r="O904" s="15" t="str">
        <f>IF(I904="","",IF(L904="SI",I904*(1+'INPUTS Y LISTAS'!$B$15),'Modelo Estadistico'!I904))</f>
        <v/>
      </c>
      <c r="P904" s="15" t="str">
        <f>IF(J904="","",IF(L904="SI",J904*(1+'INPUTS Y LISTAS'!$B$15),'Modelo Estadistico'!J904))</f>
        <v/>
      </c>
      <c r="Q904" s="72"/>
      <c r="R904" s="29" t="str">
        <f t="shared" si="434"/>
        <v/>
      </c>
      <c r="S904" s="15" t="str">
        <f t="shared" si="435"/>
        <v/>
      </c>
      <c r="T904" s="15" t="str">
        <f t="shared" si="428"/>
        <v/>
      </c>
      <c r="U904" s="30" t="str">
        <f t="shared" si="429"/>
        <v/>
      </c>
      <c r="V904" s="28" t="str">
        <f t="shared" si="436"/>
        <v/>
      </c>
      <c r="W904" s="16" t="str">
        <f t="shared" si="437"/>
        <v/>
      </c>
      <c r="X904" s="16" t="str">
        <f t="shared" si="438"/>
        <v/>
      </c>
      <c r="Y904" s="16" t="str">
        <f t="shared" si="439"/>
        <v/>
      </c>
      <c r="Z904" s="28" t="str">
        <f t="shared" si="440"/>
        <v/>
      </c>
      <c r="AA904" s="16" t="str">
        <f t="shared" si="441"/>
        <v/>
      </c>
      <c r="AB904" s="16" t="str">
        <f t="shared" si="442"/>
        <v/>
      </c>
      <c r="AC904" s="16" t="str">
        <f>IF(Y904="Incluir Cotización",#REF!,"")</f>
        <v/>
      </c>
      <c r="AD904" s="66" t="str">
        <f t="shared" si="443"/>
        <v/>
      </c>
      <c r="AE904" s="42" t="str">
        <f t="shared" si="444"/>
        <v/>
      </c>
      <c r="AF904" s="42" t="str">
        <f t="shared" si="445"/>
        <v/>
      </c>
      <c r="AG904" s="42" t="str">
        <f t="shared" si="446"/>
        <v/>
      </c>
      <c r="AH904" s="42" t="str">
        <f t="shared" si="447"/>
        <v/>
      </c>
      <c r="AI904" s="42" t="str">
        <f t="shared" si="448"/>
        <v/>
      </c>
      <c r="AJ904" s="65">
        <f t="shared" si="449"/>
        <v>0</v>
      </c>
      <c r="AK904" s="74"/>
      <c r="AL904" s="41">
        <f t="shared" si="430"/>
        <v>0</v>
      </c>
      <c r="AM904" s="39">
        <f t="shared" si="431"/>
        <v>0</v>
      </c>
      <c r="AN904" s="40">
        <f t="shared" si="432"/>
        <v>0</v>
      </c>
      <c r="AO904" s="134">
        <f t="shared" si="433"/>
        <v>0</v>
      </c>
      <c r="AP904" s="17"/>
      <c r="AQ904" s="129"/>
      <c r="AR904" s="130">
        <f t="shared" si="450"/>
        <v>0</v>
      </c>
      <c r="AS904" s="134">
        <f t="shared" si="451"/>
        <v>0</v>
      </c>
      <c r="AT904" s="131">
        <f>+IF($I$7="SI",'INPUTS Y LISTAS'!$B$31,0)</f>
        <v>0</v>
      </c>
      <c r="AU904" s="132"/>
      <c r="AV904" s="130">
        <f t="shared" si="452"/>
        <v>0</v>
      </c>
      <c r="AW904" s="134">
        <f t="shared" si="453"/>
        <v>0</v>
      </c>
      <c r="AX904" s="131">
        <f>+IF($I$7="SI",'INPUTS Y LISTAS'!$B$32,0)</f>
        <v>0</v>
      </c>
      <c r="AY904" s="132"/>
      <c r="AZ904" s="130">
        <f t="shared" si="454"/>
        <v>0</v>
      </c>
      <c r="BA904" s="134">
        <f t="shared" si="455"/>
        <v>0</v>
      </c>
      <c r="BB904" s="131">
        <f>+IF($I$7="SI",'INPUTS Y LISTAS'!$B$33,0)</f>
        <v>0</v>
      </c>
      <c r="BC904" s="132"/>
      <c r="BD904" s="130">
        <f t="shared" si="456"/>
        <v>0</v>
      </c>
      <c r="BE904" s="134">
        <f t="shared" si="457"/>
        <v>0</v>
      </c>
      <c r="BF904" s="136">
        <f t="shared" si="458"/>
        <v>0</v>
      </c>
    </row>
    <row r="905" spans="3:58" ht="15.75" outlineLevel="2" x14ac:dyDescent="0.2">
      <c r="C905" s="14">
        <f t="shared" si="459"/>
        <v>891</v>
      </c>
      <c r="D905" s="73"/>
      <c r="E905" s="69"/>
      <c r="F905" s="70"/>
      <c r="G905" s="71"/>
      <c r="H905" s="71"/>
      <c r="I905" s="71"/>
      <c r="J905" s="71"/>
      <c r="K905" s="72"/>
      <c r="L905" s="86"/>
      <c r="M905" s="15" t="str">
        <f>IF(G905="","",IF(L905="SI",G905*(1+'INPUTS Y LISTAS'!$B$15),'Modelo Estadistico'!G905))</f>
        <v/>
      </c>
      <c r="N905" s="15" t="str">
        <f>IF(H905="","",IF(L905="SI",H905*(1+'INPUTS Y LISTAS'!$B$15),'Modelo Estadistico'!H905))</f>
        <v/>
      </c>
      <c r="O905" s="15" t="str">
        <f>IF(I905="","",IF(L905="SI",I905*(1+'INPUTS Y LISTAS'!$B$15),'Modelo Estadistico'!I905))</f>
        <v/>
      </c>
      <c r="P905" s="15" t="str">
        <f>IF(J905="","",IF(L905="SI",J905*(1+'INPUTS Y LISTAS'!$B$15),'Modelo Estadistico'!J905))</f>
        <v/>
      </c>
      <c r="Q905" s="72"/>
      <c r="R905" s="29" t="str">
        <f t="shared" si="434"/>
        <v/>
      </c>
      <c r="S905" s="15" t="str">
        <f t="shared" si="435"/>
        <v/>
      </c>
      <c r="T905" s="15" t="str">
        <f t="shared" si="428"/>
        <v/>
      </c>
      <c r="U905" s="30" t="str">
        <f t="shared" si="429"/>
        <v/>
      </c>
      <c r="V905" s="28" t="str">
        <f t="shared" si="436"/>
        <v/>
      </c>
      <c r="W905" s="16" t="str">
        <f t="shared" si="437"/>
        <v/>
      </c>
      <c r="X905" s="16" t="str">
        <f t="shared" si="438"/>
        <v/>
      </c>
      <c r="Y905" s="16" t="str">
        <f t="shared" si="439"/>
        <v/>
      </c>
      <c r="Z905" s="28" t="str">
        <f t="shared" si="440"/>
        <v/>
      </c>
      <c r="AA905" s="16" t="str">
        <f t="shared" si="441"/>
        <v/>
      </c>
      <c r="AB905" s="16" t="str">
        <f t="shared" si="442"/>
        <v/>
      </c>
      <c r="AC905" s="16" t="str">
        <f>IF(Y905="Incluir Cotización",#REF!,"")</f>
        <v/>
      </c>
      <c r="AD905" s="66" t="str">
        <f t="shared" si="443"/>
        <v/>
      </c>
      <c r="AE905" s="42" t="str">
        <f t="shared" si="444"/>
        <v/>
      </c>
      <c r="AF905" s="42" t="str">
        <f t="shared" si="445"/>
        <v/>
      </c>
      <c r="AG905" s="42" t="str">
        <f t="shared" si="446"/>
        <v/>
      </c>
      <c r="AH905" s="42" t="str">
        <f t="shared" si="447"/>
        <v/>
      </c>
      <c r="AI905" s="42" t="str">
        <f t="shared" si="448"/>
        <v/>
      </c>
      <c r="AJ905" s="65">
        <f t="shared" si="449"/>
        <v>0</v>
      </c>
      <c r="AK905" s="74"/>
      <c r="AL905" s="41">
        <f t="shared" si="430"/>
        <v>0</v>
      </c>
      <c r="AM905" s="39">
        <f t="shared" si="431"/>
        <v>0</v>
      </c>
      <c r="AN905" s="40">
        <f t="shared" si="432"/>
        <v>0</v>
      </c>
      <c r="AO905" s="134">
        <f t="shared" si="433"/>
        <v>0</v>
      </c>
      <c r="AP905" s="17"/>
      <c r="AQ905" s="129"/>
      <c r="AR905" s="130">
        <f t="shared" si="450"/>
        <v>0</v>
      </c>
      <c r="AS905" s="134">
        <f t="shared" si="451"/>
        <v>0</v>
      </c>
      <c r="AT905" s="131">
        <f>+IF($I$7="SI",'INPUTS Y LISTAS'!$B$31,0)</f>
        <v>0</v>
      </c>
      <c r="AU905" s="132"/>
      <c r="AV905" s="130">
        <f t="shared" si="452"/>
        <v>0</v>
      </c>
      <c r="AW905" s="134">
        <f t="shared" si="453"/>
        <v>0</v>
      </c>
      <c r="AX905" s="131">
        <f>+IF($I$7="SI",'INPUTS Y LISTAS'!$B$32,0)</f>
        <v>0</v>
      </c>
      <c r="AY905" s="132"/>
      <c r="AZ905" s="130">
        <f t="shared" si="454"/>
        <v>0</v>
      </c>
      <c r="BA905" s="134">
        <f t="shared" si="455"/>
        <v>0</v>
      </c>
      <c r="BB905" s="131">
        <f>+IF($I$7="SI",'INPUTS Y LISTAS'!$B$33,0)</f>
        <v>0</v>
      </c>
      <c r="BC905" s="132"/>
      <c r="BD905" s="130">
        <f t="shared" si="456"/>
        <v>0</v>
      </c>
      <c r="BE905" s="134">
        <f t="shared" si="457"/>
        <v>0</v>
      </c>
      <c r="BF905" s="136">
        <f t="shared" si="458"/>
        <v>0</v>
      </c>
    </row>
    <row r="906" spans="3:58" ht="15.75" outlineLevel="2" x14ac:dyDescent="0.2">
      <c r="C906" s="14">
        <f t="shared" si="459"/>
        <v>892</v>
      </c>
      <c r="D906" s="73"/>
      <c r="E906" s="69"/>
      <c r="F906" s="70"/>
      <c r="G906" s="71"/>
      <c r="H906" s="71"/>
      <c r="I906" s="71"/>
      <c r="J906" s="71"/>
      <c r="K906" s="72"/>
      <c r="L906" s="86"/>
      <c r="M906" s="15" t="str">
        <f>IF(G906="","",IF(L906="SI",G906*(1+'INPUTS Y LISTAS'!$B$15),'Modelo Estadistico'!G906))</f>
        <v/>
      </c>
      <c r="N906" s="15" t="str">
        <f>IF(H906="","",IF(L906="SI",H906*(1+'INPUTS Y LISTAS'!$B$15),'Modelo Estadistico'!H906))</f>
        <v/>
      </c>
      <c r="O906" s="15" t="str">
        <f>IF(I906="","",IF(L906="SI",I906*(1+'INPUTS Y LISTAS'!$B$15),'Modelo Estadistico'!I906))</f>
        <v/>
      </c>
      <c r="P906" s="15" t="str">
        <f>IF(J906="","",IF(L906="SI",J906*(1+'INPUTS Y LISTAS'!$B$15),'Modelo Estadistico'!J906))</f>
        <v/>
      </c>
      <c r="Q906" s="72"/>
      <c r="R906" s="29" t="str">
        <f t="shared" si="434"/>
        <v/>
      </c>
      <c r="S906" s="15" t="str">
        <f t="shared" si="435"/>
        <v/>
      </c>
      <c r="T906" s="15" t="str">
        <f t="shared" ref="T906:T969" si="460">IFERROR(R906-S906,"")</f>
        <v/>
      </c>
      <c r="U906" s="30" t="str">
        <f t="shared" ref="U906:U969" si="461">IFERROR(+R906+S906,"")</f>
        <v/>
      </c>
      <c r="V906" s="28" t="str">
        <f t="shared" si="436"/>
        <v/>
      </c>
      <c r="W906" s="16" t="str">
        <f t="shared" si="437"/>
        <v/>
      </c>
      <c r="X906" s="16" t="str">
        <f t="shared" si="438"/>
        <v/>
      </c>
      <c r="Y906" s="16" t="str">
        <f t="shared" si="439"/>
        <v/>
      </c>
      <c r="Z906" s="28" t="str">
        <f t="shared" si="440"/>
        <v/>
      </c>
      <c r="AA906" s="16" t="str">
        <f t="shared" si="441"/>
        <v/>
      </c>
      <c r="AB906" s="16" t="str">
        <f t="shared" si="442"/>
        <v/>
      </c>
      <c r="AC906" s="16" t="str">
        <f>IF(Y906="Incluir Cotización",#REF!,"")</f>
        <v/>
      </c>
      <c r="AD906" s="66" t="str">
        <f t="shared" si="443"/>
        <v/>
      </c>
      <c r="AE906" s="42" t="str">
        <f t="shared" si="444"/>
        <v/>
      </c>
      <c r="AF906" s="42" t="str">
        <f t="shared" si="445"/>
        <v/>
      </c>
      <c r="AG906" s="42" t="str">
        <f t="shared" si="446"/>
        <v/>
      </c>
      <c r="AH906" s="42" t="str">
        <f t="shared" si="447"/>
        <v/>
      </c>
      <c r="AI906" s="42" t="str">
        <f t="shared" si="448"/>
        <v/>
      </c>
      <c r="AJ906" s="65">
        <f t="shared" si="449"/>
        <v>0</v>
      </c>
      <c r="AK906" s="74"/>
      <c r="AL906" s="41">
        <f t="shared" ref="AL906:AL969" si="462">+AK906-AJ906</f>
        <v>0</v>
      </c>
      <c r="AM906" s="39">
        <f t="shared" ref="AM906:AM969" si="463">+AJ906*$E906</f>
        <v>0</v>
      </c>
      <c r="AN906" s="40">
        <f t="shared" ref="AN906:AN969" si="464">+AK906*$E906</f>
        <v>0</v>
      </c>
      <c r="AO906" s="134">
        <f t="shared" ref="AO906:AO969" si="465">+AN906-AM906</f>
        <v>0</v>
      </c>
      <c r="AP906" s="17"/>
      <c r="AQ906" s="129"/>
      <c r="AR906" s="130">
        <f t="shared" si="450"/>
        <v>0</v>
      </c>
      <c r="AS906" s="134">
        <f t="shared" si="451"/>
        <v>0</v>
      </c>
      <c r="AT906" s="131">
        <f>+IF($I$7="SI",'INPUTS Y LISTAS'!$B$31,0)</f>
        <v>0</v>
      </c>
      <c r="AU906" s="132"/>
      <c r="AV906" s="130">
        <f t="shared" si="452"/>
        <v>0</v>
      </c>
      <c r="AW906" s="134">
        <f t="shared" si="453"/>
        <v>0</v>
      </c>
      <c r="AX906" s="131">
        <f>+IF($I$7="SI",'INPUTS Y LISTAS'!$B$32,0)</f>
        <v>0</v>
      </c>
      <c r="AY906" s="132"/>
      <c r="AZ906" s="130">
        <f t="shared" si="454"/>
        <v>0</v>
      </c>
      <c r="BA906" s="134">
        <f t="shared" si="455"/>
        <v>0</v>
      </c>
      <c r="BB906" s="131">
        <f>+IF($I$7="SI",'INPUTS Y LISTAS'!$B$33,0)</f>
        <v>0</v>
      </c>
      <c r="BC906" s="132"/>
      <c r="BD906" s="130">
        <f t="shared" si="456"/>
        <v>0</v>
      </c>
      <c r="BE906" s="134">
        <f t="shared" si="457"/>
        <v>0</v>
      </c>
      <c r="BF906" s="136">
        <f t="shared" si="458"/>
        <v>0</v>
      </c>
    </row>
    <row r="907" spans="3:58" ht="15.75" outlineLevel="2" x14ac:dyDescent="0.2">
      <c r="C907" s="14">
        <f t="shared" si="459"/>
        <v>893</v>
      </c>
      <c r="D907" s="73"/>
      <c r="E907" s="69"/>
      <c r="F907" s="70"/>
      <c r="G907" s="71"/>
      <c r="H907" s="71"/>
      <c r="I907" s="71"/>
      <c r="J907" s="71"/>
      <c r="K907" s="72"/>
      <c r="L907" s="86"/>
      <c r="M907" s="15" t="str">
        <f>IF(G907="","",IF(L907="SI",G907*(1+'INPUTS Y LISTAS'!$B$15),'Modelo Estadistico'!G907))</f>
        <v/>
      </c>
      <c r="N907" s="15" t="str">
        <f>IF(H907="","",IF(L907="SI",H907*(1+'INPUTS Y LISTAS'!$B$15),'Modelo Estadistico'!H907))</f>
        <v/>
      </c>
      <c r="O907" s="15" t="str">
        <f>IF(I907="","",IF(L907="SI",I907*(1+'INPUTS Y LISTAS'!$B$15),'Modelo Estadistico'!I907))</f>
        <v/>
      </c>
      <c r="P907" s="15" t="str">
        <f>IF(J907="","",IF(L907="SI",J907*(1+'INPUTS Y LISTAS'!$B$15),'Modelo Estadistico'!J907))</f>
        <v/>
      </c>
      <c r="Q907" s="72"/>
      <c r="R907" s="29" t="str">
        <f t="shared" si="434"/>
        <v/>
      </c>
      <c r="S907" s="15" t="str">
        <f t="shared" si="435"/>
        <v/>
      </c>
      <c r="T907" s="15" t="str">
        <f t="shared" si="460"/>
        <v/>
      </c>
      <c r="U907" s="30" t="str">
        <f t="shared" si="461"/>
        <v/>
      </c>
      <c r="V907" s="28" t="str">
        <f t="shared" si="436"/>
        <v/>
      </c>
      <c r="W907" s="16" t="str">
        <f t="shared" si="437"/>
        <v/>
      </c>
      <c r="X907" s="16" t="str">
        <f t="shared" si="438"/>
        <v/>
      </c>
      <c r="Y907" s="16" t="str">
        <f t="shared" si="439"/>
        <v/>
      </c>
      <c r="Z907" s="28" t="str">
        <f t="shared" si="440"/>
        <v/>
      </c>
      <c r="AA907" s="16" t="str">
        <f t="shared" si="441"/>
        <v/>
      </c>
      <c r="AB907" s="16" t="str">
        <f t="shared" si="442"/>
        <v/>
      </c>
      <c r="AC907" s="16" t="str">
        <f>IF(Y907="Incluir Cotización",#REF!,"")</f>
        <v/>
      </c>
      <c r="AD907" s="66" t="str">
        <f t="shared" si="443"/>
        <v/>
      </c>
      <c r="AE907" s="42" t="str">
        <f t="shared" si="444"/>
        <v/>
      </c>
      <c r="AF907" s="42" t="str">
        <f t="shared" si="445"/>
        <v/>
      </c>
      <c r="AG907" s="42" t="str">
        <f t="shared" si="446"/>
        <v/>
      </c>
      <c r="AH907" s="42" t="str">
        <f t="shared" si="447"/>
        <v/>
      </c>
      <c r="AI907" s="42" t="str">
        <f t="shared" si="448"/>
        <v/>
      </c>
      <c r="AJ907" s="65">
        <f t="shared" si="449"/>
        <v>0</v>
      </c>
      <c r="AK907" s="74"/>
      <c r="AL907" s="41">
        <f t="shared" si="462"/>
        <v>0</v>
      </c>
      <c r="AM907" s="39">
        <f t="shared" si="463"/>
        <v>0</v>
      </c>
      <c r="AN907" s="40">
        <f t="shared" si="464"/>
        <v>0</v>
      </c>
      <c r="AO907" s="134">
        <f t="shared" si="465"/>
        <v>0</v>
      </c>
      <c r="AP907" s="17"/>
      <c r="AQ907" s="129"/>
      <c r="AR907" s="130">
        <f t="shared" si="450"/>
        <v>0</v>
      </c>
      <c r="AS907" s="134">
        <f t="shared" si="451"/>
        <v>0</v>
      </c>
      <c r="AT907" s="131">
        <f>+IF($I$7="SI",'INPUTS Y LISTAS'!$B$31,0)</f>
        <v>0</v>
      </c>
      <c r="AU907" s="132"/>
      <c r="AV907" s="130">
        <f t="shared" si="452"/>
        <v>0</v>
      </c>
      <c r="AW907" s="134">
        <f t="shared" si="453"/>
        <v>0</v>
      </c>
      <c r="AX907" s="131">
        <f>+IF($I$7="SI",'INPUTS Y LISTAS'!$B$32,0)</f>
        <v>0</v>
      </c>
      <c r="AY907" s="132"/>
      <c r="AZ907" s="130">
        <f t="shared" si="454"/>
        <v>0</v>
      </c>
      <c r="BA907" s="134">
        <f t="shared" si="455"/>
        <v>0</v>
      </c>
      <c r="BB907" s="131">
        <f>+IF($I$7="SI",'INPUTS Y LISTAS'!$B$33,0)</f>
        <v>0</v>
      </c>
      <c r="BC907" s="132"/>
      <c r="BD907" s="130">
        <f t="shared" si="456"/>
        <v>0</v>
      </c>
      <c r="BE907" s="134">
        <f t="shared" si="457"/>
        <v>0</v>
      </c>
      <c r="BF907" s="136">
        <f t="shared" si="458"/>
        <v>0</v>
      </c>
    </row>
    <row r="908" spans="3:58" ht="15.75" outlineLevel="2" x14ac:dyDescent="0.2">
      <c r="C908" s="14">
        <f t="shared" si="459"/>
        <v>894</v>
      </c>
      <c r="D908" s="73"/>
      <c r="E908" s="69"/>
      <c r="F908" s="70"/>
      <c r="G908" s="71"/>
      <c r="H908" s="71"/>
      <c r="I908" s="71"/>
      <c r="J908" s="71"/>
      <c r="K908" s="72"/>
      <c r="L908" s="86"/>
      <c r="M908" s="15" t="str">
        <f>IF(G908="","",IF(L908="SI",G908*(1+'INPUTS Y LISTAS'!$B$15),'Modelo Estadistico'!G908))</f>
        <v/>
      </c>
      <c r="N908" s="15" t="str">
        <f>IF(H908="","",IF(L908="SI",H908*(1+'INPUTS Y LISTAS'!$B$15),'Modelo Estadistico'!H908))</f>
        <v/>
      </c>
      <c r="O908" s="15" t="str">
        <f>IF(I908="","",IF(L908="SI",I908*(1+'INPUTS Y LISTAS'!$B$15),'Modelo Estadistico'!I908))</f>
        <v/>
      </c>
      <c r="P908" s="15" t="str">
        <f>IF(J908="","",IF(L908="SI",J908*(1+'INPUTS Y LISTAS'!$B$15),'Modelo Estadistico'!J908))</f>
        <v/>
      </c>
      <c r="Q908" s="72"/>
      <c r="R908" s="29" t="str">
        <f t="shared" si="434"/>
        <v/>
      </c>
      <c r="S908" s="15" t="str">
        <f t="shared" si="435"/>
        <v/>
      </c>
      <c r="T908" s="15" t="str">
        <f t="shared" si="460"/>
        <v/>
      </c>
      <c r="U908" s="30" t="str">
        <f t="shared" si="461"/>
        <v/>
      </c>
      <c r="V908" s="28" t="str">
        <f t="shared" si="436"/>
        <v/>
      </c>
      <c r="W908" s="16" t="str">
        <f t="shared" si="437"/>
        <v/>
      </c>
      <c r="X908" s="16" t="str">
        <f t="shared" si="438"/>
        <v/>
      </c>
      <c r="Y908" s="16" t="str">
        <f t="shared" si="439"/>
        <v/>
      </c>
      <c r="Z908" s="28" t="str">
        <f t="shared" si="440"/>
        <v/>
      </c>
      <c r="AA908" s="16" t="str">
        <f t="shared" si="441"/>
        <v/>
      </c>
      <c r="AB908" s="16" t="str">
        <f t="shared" si="442"/>
        <v/>
      </c>
      <c r="AC908" s="16" t="str">
        <f>IF(Y908="Incluir Cotización",#REF!,"")</f>
        <v/>
      </c>
      <c r="AD908" s="66" t="str">
        <f t="shared" si="443"/>
        <v/>
      </c>
      <c r="AE908" s="42" t="str">
        <f t="shared" si="444"/>
        <v/>
      </c>
      <c r="AF908" s="42" t="str">
        <f t="shared" si="445"/>
        <v/>
      </c>
      <c r="AG908" s="42" t="str">
        <f t="shared" si="446"/>
        <v/>
      </c>
      <c r="AH908" s="42" t="str">
        <f t="shared" si="447"/>
        <v/>
      </c>
      <c r="AI908" s="42" t="str">
        <f t="shared" si="448"/>
        <v/>
      </c>
      <c r="AJ908" s="65">
        <f t="shared" si="449"/>
        <v>0</v>
      </c>
      <c r="AK908" s="74"/>
      <c r="AL908" s="41">
        <f t="shared" si="462"/>
        <v>0</v>
      </c>
      <c r="AM908" s="39">
        <f t="shared" si="463"/>
        <v>0</v>
      </c>
      <c r="AN908" s="40">
        <f t="shared" si="464"/>
        <v>0</v>
      </c>
      <c r="AO908" s="134">
        <f t="shared" si="465"/>
        <v>0</v>
      </c>
      <c r="AP908" s="17"/>
      <c r="AQ908" s="129"/>
      <c r="AR908" s="130">
        <f t="shared" si="450"/>
        <v>0</v>
      </c>
      <c r="AS908" s="134">
        <f t="shared" si="451"/>
        <v>0</v>
      </c>
      <c r="AT908" s="131">
        <f>+IF($I$7="SI",'INPUTS Y LISTAS'!$B$31,0)</f>
        <v>0</v>
      </c>
      <c r="AU908" s="132"/>
      <c r="AV908" s="130">
        <f t="shared" si="452"/>
        <v>0</v>
      </c>
      <c r="AW908" s="134">
        <f t="shared" si="453"/>
        <v>0</v>
      </c>
      <c r="AX908" s="131">
        <f>+IF($I$7="SI",'INPUTS Y LISTAS'!$B$32,0)</f>
        <v>0</v>
      </c>
      <c r="AY908" s="132"/>
      <c r="AZ908" s="130">
        <f t="shared" si="454"/>
        <v>0</v>
      </c>
      <c r="BA908" s="134">
        <f t="shared" si="455"/>
        <v>0</v>
      </c>
      <c r="BB908" s="131">
        <f>+IF($I$7="SI",'INPUTS Y LISTAS'!$B$33,0)</f>
        <v>0</v>
      </c>
      <c r="BC908" s="132"/>
      <c r="BD908" s="130">
        <f t="shared" si="456"/>
        <v>0</v>
      </c>
      <c r="BE908" s="134">
        <f t="shared" si="457"/>
        <v>0</v>
      </c>
      <c r="BF908" s="136">
        <f t="shared" si="458"/>
        <v>0</v>
      </c>
    </row>
    <row r="909" spans="3:58" ht="15.75" outlineLevel="2" x14ac:dyDescent="0.2">
      <c r="C909" s="14">
        <f t="shared" si="459"/>
        <v>895</v>
      </c>
      <c r="D909" s="73"/>
      <c r="E909" s="69"/>
      <c r="F909" s="70"/>
      <c r="G909" s="71"/>
      <c r="H909" s="71"/>
      <c r="I909" s="71"/>
      <c r="J909" s="71"/>
      <c r="K909" s="72"/>
      <c r="L909" s="86"/>
      <c r="M909" s="15" t="str">
        <f>IF(G909="","",IF(L909="SI",G909*(1+'INPUTS Y LISTAS'!$B$15),'Modelo Estadistico'!G909))</f>
        <v/>
      </c>
      <c r="N909" s="15" t="str">
        <f>IF(H909="","",IF(L909="SI",H909*(1+'INPUTS Y LISTAS'!$B$15),'Modelo Estadistico'!H909))</f>
        <v/>
      </c>
      <c r="O909" s="15" t="str">
        <f>IF(I909="","",IF(L909="SI",I909*(1+'INPUTS Y LISTAS'!$B$15),'Modelo Estadistico'!I909))</f>
        <v/>
      </c>
      <c r="P909" s="15" t="str">
        <f>IF(J909="","",IF(L909="SI",J909*(1+'INPUTS Y LISTAS'!$B$15),'Modelo Estadistico'!J909))</f>
        <v/>
      </c>
      <c r="Q909" s="72"/>
      <c r="R909" s="29" t="str">
        <f t="shared" si="434"/>
        <v/>
      </c>
      <c r="S909" s="15" t="str">
        <f t="shared" si="435"/>
        <v/>
      </c>
      <c r="T909" s="15" t="str">
        <f t="shared" si="460"/>
        <v/>
      </c>
      <c r="U909" s="30" t="str">
        <f t="shared" si="461"/>
        <v/>
      </c>
      <c r="V909" s="28" t="str">
        <f t="shared" si="436"/>
        <v/>
      </c>
      <c r="W909" s="16" t="str">
        <f t="shared" si="437"/>
        <v/>
      </c>
      <c r="X909" s="16" t="str">
        <f t="shared" si="438"/>
        <v/>
      </c>
      <c r="Y909" s="16" t="str">
        <f t="shared" si="439"/>
        <v/>
      </c>
      <c r="Z909" s="28" t="str">
        <f t="shared" si="440"/>
        <v/>
      </c>
      <c r="AA909" s="16" t="str">
        <f t="shared" si="441"/>
        <v/>
      </c>
      <c r="AB909" s="16" t="str">
        <f t="shared" si="442"/>
        <v/>
      </c>
      <c r="AC909" s="16" t="str">
        <f>IF(Y909="Incluir Cotización",#REF!,"")</f>
        <v/>
      </c>
      <c r="AD909" s="66" t="str">
        <f t="shared" si="443"/>
        <v/>
      </c>
      <c r="AE909" s="42" t="str">
        <f t="shared" si="444"/>
        <v/>
      </c>
      <c r="AF909" s="42" t="str">
        <f t="shared" si="445"/>
        <v/>
      </c>
      <c r="AG909" s="42" t="str">
        <f t="shared" si="446"/>
        <v/>
      </c>
      <c r="AH909" s="42" t="str">
        <f t="shared" si="447"/>
        <v/>
      </c>
      <c r="AI909" s="42" t="str">
        <f t="shared" si="448"/>
        <v/>
      </c>
      <c r="AJ909" s="65">
        <f t="shared" si="449"/>
        <v>0</v>
      </c>
      <c r="AK909" s="74"/>
      <c r="AL909" s="41">
        <f t="shared" si="462"/>
        <v>0</v>
      </c>
      <c r="AM909" s="39">
        <f t="shared" si="463"/>
        <v>0</v>
      </c>
      <c r="AN909" s="40">
        <f t="shared" si="464"/>
        <v>0</v>
      </c>
      <c r="AO909" s="134">
        <f t="shared" si="465"/>
        <v>0</v>
      </c>
      <c r="AP909" s="17"/>
      <c r="AQ909" s="129"/>
      <c r="AR909" s="130">
        <f t="shared" si="450"/>
        <v>0</v>
      </c>
      <c r="AS909" s="134">
        <f t="shared" si="451"/>
        <v>0</v>
      </c>
      <c r="AT909" s="131">
        <f>+IF($I$7="SI",'INPUTS Y LISTAS'!$B$31,0)</f>
        <v>0</v>
      </c>
      <c r="AU909" s="132"/>
      <c r="AV909" s="130">
        <f t="shared" si="452"/>
        <v>0</v>
      </c>
      <c r="AW909" s="134">
        <f t="shared" si="453"/>
        <v>0</v>
      </c>
      <c r="AX909" s="131">
        <f>+IF($I$7="SI",'INPUTS Y LISTAS'!$B$32,0)</f>
        <v>0</v>
      </c>
      <c r="AY909" s="132"/>
      <c r="AZ909" s="130">
        <f t="shared" si="454"/>
        <v>0</v>
      </c>
      <c r="BA909" s="134">
        <f t="shared" si="455"/>
        <v>0</v>
      </c>
      <c r="BB909" s="131">
        <f>+IF($I$7="SI",'INPUTS Y LISTAS'!$B$33,0)</f>
        <v>0</v>
      </c>
      <c r="BC909" s="132"/>
      <c r="BD909" s="130">
        <f t="shared" si="456"/>
        <v>0</v>
      </c>
      <c r="BE909" s="134">
        <f t="shared" si="457"/>
        <v>0</v>
      </c>
      <c r="BF909" s="136">
        <f t="shared" si="458"/>
        <v>0</v>
      </c>
    </row>
    <row r="910" spans="3:58" ht="15.75" outlineLevel="2" x14ac:dyDescent="0.2">
      <c r="C910" s="14">
        <f t="shared" si="459"/>
        <v>896</v>
      </c>
      <c r="D910" s="73"/>
      <c r="E910" s="69"/>
      <c r="F910" s="70"/>
      <c r="G910" s="71"/>
      <c r="H910" s="71"/>
      <c r="I910" s="71"/>
      <c r="J910" s="71"/>
      <c r="K910" s="72"/>
      <c r="L910" s="86"/>
      <c r="M910" s="15" t="str">
        <f>IF(G910="","",IF(L910="SI",G910*(1+'INPUTS Y LISTAS'!$B$15),'Modelo Estadistico'!G910))</f>
        <v/>
      </c>
      <c r="N910" s="15" t="str">
        <f>IF(H910="","",IF(L910="SI",H910*(1+'INPUTS Y LISTAS'!$B$15),'Modelo Estadistico'!H910))</f>
        <v/>
      </c>
      <c r="O910" s="15" t="str">
        <f>IF(I910="","",IF(L910="SI",I910*(1+'INPUTS Y LISTAS'!$B$15),'Modelo Estadistico'!I910))</f>
        <v/>
      </c>
      <c r="P910" s="15" t="str">
        <f>IF(J910="","",IF(L910="SI",J910*(1+'INPUTS Y LISTAS'!$B$15),'Modelo Estadistico'!J910))</f>
        <v/>
      </c>
      <c r="Q910" s="72"/>
      <c r="R910" s="29" t="str">
        <f t="shared" si="434"/>
        <v/>
      </c>
      <c r="S910" s="15" t="str">
        <f t="shared" si="435"/>
        <v/>
      </c>
      <c r="T910" s="15" t="str">
        <f t="shared" si="460"/>
        <v/>
      </c>
      <c r="U910" s="30" t="str">
        <f t="shared" si="461"/>
        <v/>
      </c>
      <c r="V910" s="28" t="str">
        <f t="shared" si="436"/>
        <v/>
      </c>
      <c r="W910" s="16" t="str">
        <f t="shared" si="437"/>
        <v/>
      </c>
      <c r="X910" s="16" t="str">
        <f t="shared" si="438"/>
        <v/>
      </c>
      <c r="Y910" s="16" t="str">
        <f t="shared" si="439"/>
        <v/>
      </c>
      <c r="Z910" s="28" t="str">
        <f t="shared" si="440"/>
        <v/>
      </c>
      <c r="AA910" s="16" t="str">
        <f t="shared" si="441"/>
        <v/>
      </c>
      <c r="AB910" s="16" t="str">
        <f t="shared" si="442"/>
        <v/>
      </c>
      <c r="AC910" s="16" t="str">
        <f>IF(Y910="Incluir Cotización",#REF!,"")</f>
        <v/>
      </c>
      <c r="AD910" s="66" t="str">
        <f t="shared" si="443"/>
        <v/>
      </c>
      <c r="AE910" s="42" t="str">
        <f t="shared" si="444"/>
        <v/>
      </c>
      <c r="AF910" s="42" t="str">
        <f t="shared" si="445"/>
        <v/>
      </c>
      <c r="AG910" s="42" t="str">
        <f t="shared" si="446"/>
        <v/>
      </c>
      <c r="AH910" s="42" t="str">
        <f t="shared" si="447"/>
        <v/>
      </c>
      <c r="AI910" s="42" t="str">
        <f t="shared" si="448"/>
        <v/>
      </c>
      <c r="AJ910" s="65">
        <f t="shared" si="449"/>
        <v>0</v>
      </c>
      <c r="AK910" s="74"/>
      <c r="AL910" s="41">
        <f t="shared" si="462"/>
        <v>0</v>
      </c>
      <c r="AM910" s="39">
        <f t="shared" si="463"/>
        <v>0</v>
      </c>
      <c r="AN910" s="40">
        <f t="shared" si="464"/>
        <v>0</v>
      </c>
      <c r="AO910" s="134">
        <f t="shared" si="465"/>
        <v>0</v>
      </c>
      <c r="AP910" s="17"/>
      <c r="AQ910" s="129"/>
      <c r="AR910" s="130">
        <f t="shared" si="450"/>
        <v>0</v>
      </c>
      <c r="AS910" s="134">
        <f t="shared" si="451"/>
        <v>0</v>
      </c>
      <c r="AT910" s="131">
        <f>+IF($I$7="SI",'INPUTS Y LISTAS'!$B$31,0)</f>
        <v>0</v>
      </c>
      <c r="AU910" s="132"/>
      <c r="AV910" s="130">
        <f t="shared" si="452"/>
        <v>0</v>
      </c>
      <c r="AW910" s="134">
        <f t="shared" si="453"/>
        <v>0</v>
      </c>
      <c r="AX910" s="131">
        <f>+IF($I$7="SI",'INPUTS Y LISTAS'!$B$32,0)</f>
        <v>0</v>
      </c>
      <c r="AY910" s="132"/>
      <c r="AZ910" s="130">
        <f t="shared" si="454"/>
        <v>0</v>
      </c>
      <c r="BA910" s="134">
        <f t="shared" si="455"/>
        <v>0</v>
      </c>
      <c r="BB910" s="131">
        <f>+IF($I$7="SI",'INPUTS Y LISTAS'!$B$33,0)</f>
        <v>0</v>
      </c>
      <c r="BC910" s="132"/>
      <c r="BD910" s="130">
        <f t="shared" si="456"/>
        <v>0</v>
      </c>
      <c r="BE910" s="134">
        <f t="shared" si="457"/>
        <v>0</v>
      </c>
      <c r="BF910" s="136">
        <f t="shared" si="458"/>
        <v>0</v>
      </c>
    </row>
    <row r="911" spans="3:58" ht="15.75" outlineLevel="2" x14ac:dyDescent="0.2">
      <c r="C911" s="14">
        <f t="shared" si="459"/>
        <v>897</v>
      </c>
      <c r="D911" s="73"/>
      <c r="E911" s="69"/>
      <c r="F911" s="70"/>
      <c r="G911" s="71"/>
      <c r="H911" s="71"/>
      <c r="I911" s="71"/>
      <c r="J911" s="71"/>
      <c r="K911" s="72"/>
      <c r="L911" s="86"/>
      <c r="M911" s="15" t="str">
        <f>IF(G911="","",IF(L911="SI",G911*(1+'INPUTS Y LISTAS'!$B$15),'Modelo Estadistico'!G911))</f>
        <v/>
      </c>
      <c r="N911" s="15" t="str">
        <f>IF(H911="","",IF(L911="SI",H911*(1+'INPUTS Y LISTAS'!$B$15),'Modelo Estadistico'!H911))</f>
        <v/>
      </c>
      <c r="O911" s="15" t="str">
        <f>IF(I911="","",IF(L911="SI",I911*(1+'INPUTS Y LISTAS'!$B$15),'Modelo Estadistico'!I911))</f>
        <v/>
      </c>
      <c r="P911" s="15" t="str">
        <f>IF(J911="","",IF(L911="SI",J911*(1+'INPUTS Y LISTAS'!$B$15),'Modelo Estadistico'!J911))</f>
        <v/>
      </c>
      <c r="Q911" s="72"/>
      <c r="R911" s="29" t="str">
        <f t="shared" ref="R911:R974" si="466">IFERROR(AVERAGE(M911:P911),"")</f>
        <v/>
      </c>
      <c r="S911" s="15" t="str">
        <f t="shared" ref="S911:S974" si="467">IFERROR(STDEV(M911:P911),"")</f>
        <v/>
      </c>
      <c r="T911" s="15" t="str">
        <f t="shared" si="460"/>
        <v/>
      </c>
      <c r="U911" s="30" t="str">
        <f t="shared" si="461"/>
        <v/>
      </c>
      <c r="V911" s="28" t="str">
        <f t="shared" ref="V911:V974" si="468">IF(M911="","",IF(COUNT($M911:$P911)=1,"Incluir Cotización",IF(OR(M911&lt;$T911,M911&gt;$U911),"Excluir Cotización","Incluir Cotización")))</f>
        <v/>
      </c>
      <c r="W911" s="16" t="str">
        <f t="shared" ref="W911:W974" si="469">IF(N911="","",IF(COUNT($M911:$P911)=1,"Incluir Cotización",IF(OR(N911&lt;$T911,N911&gt;$U911),"Excluir Cotización","Incluir Cotización")))</f>
        <v/>
      </c>
      <c r="X911" s="16" t="str">
        <f t="shared" ref="X911:X974" si="470">IF(O911="","",IF(COUNT($M911:$P911)=1,"Incluir Cotización",IF(OR(O911&lt;$T911,O911&gt;$U911),"Excluir Cotización","Incluir Cotización")))</f>
        <v/>
      </c>
      <c r="Y911" s="16" t="str">
        <f t="shared" ref="Y911:Y974" si="471">IF(P911="","",IF(COUNT($M911:$P911)=1,"Incluir Cotización",IF(OR(P911&lt;$T911,P911&gt;$U911),"Excluir Cotización","Incluir Cotización")))</f>
        <v/>
      </c>
      <c r="Z911" s="28" t="str">
        <f t="shared" ref="Z911:Z974" si="472">IF(V911="Incluir Cotización",$M911,"")</f>
        <v/>
      </c>
      <c r="AA911" s="16" t="str">
        <f t="shared" ref="AA911:AA974" si="473">IF(W911="Incluir Cotización",$N911,"")</f>
        <v/>
      </c>
      <c r="AB911" s="16" t="str">
        <f t="shared" ref="AB911:AB974" si="474">IF(X911="Incluir Cotización",$O911,"")</f>
        <v/>
      </c>
      <c r="AC911" s="16" t="str">
        <f>IF(Y911="Incluir Cotización",#REF!,"")</f>
        <v/>
      </c>
      <c r="AD911" s="66" t="str">
        <f t="shared" ref="AD911:AD974" si="475">IFERROR(AVERAGE(M911:P911),"")</f>
        <v/>
      </c>
      <c r="AE911" s="42" t="str">
        <f t="shared" ref="AE911:AE974" si="476">IFERROR(AVERAGE(Z911:AC911),"")</f>
        <v/>
      </c>
      <c r="AF911" s="42" t="str">
        <f t="shared" ref="AF911:AF974" si="477">IFERROR(MEDIAN(Z911:AC911),"")</f>
        <v/>
      </c>
      <c r="AG911" s="42" t="str">
        <f t="shared" ref="AG911:AG974" si="478">IFERROR(GEOMEAN(Z911:AC911),"")</f>
        <v/>
      </c>
      <c r="AH911" s="42" t="str">
        <f t="shared" ref="AH911:AH974" si="479">IFERROR(TRIMMEAN(Z911:AC911,$AH$10),"")</f>
        <v/>
      </c>
      <c r="AI911" s="42" t="str">
        <f t="shared" ref="AI911:AI974" si="480">IFERROR(HARMEAN(Z911:AC911),"")</f>
        <v/>
      </c>
      <c r="AJ911" s="65">
        <f t="shared" si="449"/>
        <v>0</v>
      </c>
      <c r="AK911" s="74"/>
      <c r="AL911" s="41">
        <f t="shared" si="462"/>
        <v>0</v>
      </c>
      <c r="AM911" s="39">
        <f t="shared" si="463"/>
        <v>0</v>
      </c>
      <c r="AN911" s="40">
        <f t="shared" si="464"/>
        <v>0</v>
      </c>
      <c r="AO911" s="134">
        <f t="shared" si="465"/>
        <v>0</v>
      </c>
      <c r="AP911" s="17"/>
      <c r="AQ911" s="129"/>
      <c r="AR911" s="130">
        <f t="shared" si="450"/>
        <v>0</v>
      </c>
      <c r="AS911" s="134">
        <f t="shared" si="451"/>
        <v>0</v>
      </c>
      <c r="AT911" s="131">
        <f>+IF($I$7="SI",'INPUTS Y LISTAS'!$B$31,0)</f>
        <v>0</v>
      </c>
      <c r="AU911" s="132"/>
      <c r="AV911" s="130">
        <f t="shared" si="452"/>
        <v>0</v>
      </c>
      <c r="AW911" s="134">
        <f t="shared" si="453"/>
        <v>0</v>
      </c>
      <c r="AX911" s="131">
        <f>+IF($I$7="SI",'INPUTS Y LISTAS'!$B$32,0)</f>
        <v>0</v>
      </c>
      <c r="AY911" s="132"/>
      <c r="AZ911" s="130">
        <f t="shared" si="454"/>
        <v>0</v>
      </c>
      <c r="BA911" s="134">
        <f t="shared" si="455"/>
        <v>0</v>
      </c>
      <c r="BB911" s="131">
        <f>+IF($I$7="SI",'INPUTS Y LISTAS'!$B$33,0)</f>
        <v>0</v>
      </c>
      <c r="BC911" s="132"/>
      <c r="BD911" s="130">
        <f t="shared" si="456"/>
        <v>0</v>
      </c>
      <c r="BE911" s="134">
        <f t="shared" si="457"/>
        <v>0</v>
      </c>
      <c r="BF911" s="136">
        <f t="shared" si="458"/>
        <v>0</v>
      </c>
    </row>
    <row r="912" spans="3:58" ht="15.75" outlineLevel="2" x14ac:dyDescent="0.2">
      <c r="C912" s="14">
        <f t="shared" si="459"/>
        <v>898</v>
      </c>
      <c r="D912" s="73"/>
      <c r="E912" s="69"/>
      <c r="F912" s="70"/>
      <c r="G912" s="71"/>
      <c r="H912" s="71"/>
      <c r="I912" s="71"/>
      <c r="J912" s="71"/>
      <c r="K912" s="72"/>
      <c r="L912" s="86"/>
      <c r="M912" s="15" t="str">
        <f>IF(G912="","",IF(L912="SI",G912*(1+'INPUTS Y LISTAS'!$B$15),'Modelo Estadistico'!G912))</f>
        <v/>
      </c>
      <c r="N912" s="15" t="str">
        <f>IF(H912="","",IF(L912="SI",H912*(1+'INPUTS Y LISTAS'!$B$15),'Modelo Estadistico'!H912))</f>
        <v/>
      </c>
      <c r="O912" s="15" t="str">
        <f>IF(I912="","",IF(L912="SI",I912*(1+'INPUTS Y LISTAS'!$B$15),'Modelo Estadistico'!I912))</f>
        <v/>
      </c>
      <c r="P912" s="15" t="str">
        <f>IF(J912="","",IF(L912="SI",J912*(1+'INPUTS Y LISTAS'!$B$15),'Modelo Estadistico'!J912))</f>
        <v/>
      </c>
      <c r="Q912" s="72"/>
      <c r="R912" s="29" t="str">
        <f t="shared" si="466"/>
        <v/>
      </c>
      <c r="S912" s="15" t="str">
        <f t="shared" si="467"/>
        <v/>
      </c>
      <c r="T912" s="15" t="str">
        <f t="shared" si="460"/>
        <v/>
      </c>
      <c r="U912" s="30" t="str">
        <f t="shared" si="461"/>
        <v/>
      </c>
      <c r="V912" s="28" t="str">
        <f t="shared" si="468"/>
        <v/>
      </c>
      <c r="W912" s="16" t="str">
        <f t="shared" si="469"/>
        <v/>
      </c>
      <c r="X912" s="16" t="str">
        <f t="shared" si="470"/>
        <v/>
      </c>
      <c r="Y912" s="16" t="str">
        <f t="shared" si="471"/>
        <v/>
      </c>
      <c r="Z912" s="28" t="str">
        <f t="shared" si="472"/>
        <v/>
      </c>
      <c r="AA912" s="16" t="str">
        <f t="shared" si="473"/>
        <v/>
      </c>
      <c r="AB912" s="16" t="str">
        <f t="shared" si="474"/>
        <v/>
      </c>
      <c r="AC912" s="16" t="str">
        <f>IF(Y912="Incluir Cotización",#REF!,"")</f>
        <v/>
      </c>
      <c r="AD912" s="66" t="str">
        <f t="shared" si="475"/>
        <v/>
      </c>
      <c r="AE912" s="42" t="str">
        <f t="shared" si="476"/>
        <v/>
      </c>
      <c r="AF912" s="42" t="str">
        <f t="shared" si="477"/>
        <v/>
      </c>
      <c r="AG912" s="42" t="str">
        <f t="shared" si="478"/>
        <v/>
      </c>
      <c r="AH912" s="42" t="str">
        <f t="shared" si="479"/>
        <v/>
      </c>
      <c r="AI912" s="42" t="str">
        <f t="shared" si="480"/>
        <v/>
      </c>
      <c r="AJ912" s="65">
        <f t="shared" ref="AJ912:AJ975" si="481">IFERROR(MIN(AE912:AG912),0)</f>
        <v>0</v>
      </c>
      <c r="AK912" s="74"/>
      <c r="AL912" s="41">
        <f t="shared" si="462"/>
        <v>0</v>
      </c>
      <c r="AM912" s="39">
        <f t="shared" si="463"/>
        <v>0</v>
      </c>
      <c r="AN912" s="40">
        <f t="shared" si="464"/>
        <v>0</v>
      </c>
      <c r="AO912" s="134">
        <f t="shared" si="465"/>
        <v>0</v>
      </c>
      <c r="AP912" s="17"/>
      <c r="AQ912" s="129"/>
      <c r="AR912" s="130">
        <f t="shared" ref="AR912:AR975" si="482">+AJ912</f>
        <v>0</v>
      </c>
      <c r="AS912" s="134">
        <f t="shared" ref="AS912:AS975" si="483">+AR912*AQ912</f>
        <v>0</v>
      </c>
      <c r="AT912" s="131">
        <f>+IF($I$7="SI",'INPUTS Y LISTAS'!$B$31,0)</f>
        <v>0</v>
      </c>
      <c r="AU912" s="132"/>
      <c r="AV912" s="130">
        <f t="shared" ref="AV912:AV975" si="484">+AR912*(1+AT912)</f>
        <v>0</v>
      </c>
      <c r="AW912" s="134">
        <f t="shared" ref="AW912:AW975" si="485">+AV912*AU912</f>
        <v>0</v>
      </c>
      <c r="AX912" s="131">
        <f>+IF($I$7="SI",'INPUTS Y LISTAS'!$B$32,0)</f>
        <v>0</v>
      </c>
      <c r="AY912" s="132"/>
      <c r="AZ912" s="130">
        <f t="shared" ref="AZ912:AZ975" si="486">+AV912*(1+AX912)</f>
        <v>0</v>
      </c>
      <c r="BA912" s="134">
        <f t="shared" ref="BA912:BA975" si="487">+AZ912*AY912</f>
        <v>0</v>
      </c>
      <c r="BB912" s="131">
        <f>+IF($I$7="SI",'INPUTS Y LISTAS'!$B$33,0)</f>
        <v>0</v>
      </c>
      <c r="BC912" s="132"/>
      <c r="BD912" s="130">
        <f t="shared" ref="BD912:BD975" si="488">+AZ912*(1+BB912)</f>
        <v>0</v>
      </c>
      <c r="BE912" s="134">
        <f t="shared" ref="BE912:BE975" si="489">+BD912*BC912</f>
        <v>0</v>
      </c>
      <c r="BF912" s="136">
        <f t="shared" ref="BF912:BF975" si="490">+AS912+AW912+BA912+BE912</f>
        <v>0</v>
      </c>
    </row>
    <row r="913" spans="3:58" ht="15.75" outlineLevel="2" x14ac:dyDescent="0.2">
      <c r="C913" s="14">
        <f t="shared" si="459"/>
        <v>899</v>
      </c>
      <c r="D913" s="73"/>
      <c r="E913" s="69"/>
      <c r="F913" s="70"/>
      <c r="G913" s="71"/>
      <c r="H913" s="71"/>
      <c r="I913" s="71"/>
      <c r="J913" s="71"/>
      <c r="K913" s="72"/>
      <c r="L913" s="86"/>
      <c r="M913" s="15" t="str">
        <f>IF(G913="","",IF(L913="SI",G913*(1+'INPUTS Y LISTAS'!$B$15),'Modelo Estadistico'!G913))</f>
        <v/>
      </c>
      <c r="N913" s="15" t="str">
        <f>IF(H913="","",IF(L913="SI",H913*(1+'INPUTS Y LISTAS'!$B$15),'Modelo Estadistico'!H913))</f>
        <v/>
      </c>
      <c r="O913" s="15" t="str">
        <f>IF(I913="","",IF(L913="SI",I913*(1+'INPUTS Y LISTAS'!$B$15),'Modelo Estadistico'!I913))</f>
        <v/>
      </c>
      <c r="P913" s="15" t="str">
        <f>IF(J913="","",IF(L913="SI",J913*(1+'INPUTS Y LISTAS'!$B$15),'Modelo Estadistico'!J913))</f>
        <v/>
      </c>
      <c r="Q913" s="72"/>
      <c r="R913" s="29" t="str">
        <f t="shared" si="466"/>
        <v/>
      </c>
      <c r="S913" s="15" t="str">
        <f t="shared" si="467"/>
        <v/>
      </c>
      <c r="T913" s="15" t="str">
        <f t="shared" si="460"/>
        <v/>
      </c>
      <c r="U913" s="30" t="str">
        <f t="shared" si="461"/>
        <v/>
      </c>
      <c r="V913" s="28" t="str">
        <f t="shared" si="468"/>
        <v/>
      </c>
      <c r="W913" s="16" t="str">
        <f t="shared" si="469"/>
        <v/>
      </c>
      <c r="X913" s="16" t="str">
        <f t="shared" si="470"/>
        <v/>
      </c>
      <c r="Y913" s="16" t="str">
        <f t="shared" si="471"/>
        <v/>
      </c>
      <c r="Z913" s="28" t="str">
        <f t="shared" si="472"/>
        <v/>
      </c>
      <c r="AA913" s="16" t="str">
        <f t="shared" si="473"/>
        <v/>
      </c>
      <c r="AB913" s="16" t="str">
        <f t="shared" si="474"/>
        <v/>
      </c>
      <c r="AC913" s="16" t="str">
        <f>IF(Y913="Incluir Cotización",#REF!,"")</f>
        <v/>
      </c>
      <c r="AD913" s="66" t="str">
        <f t="shared" si="475"/>
        <v/>
      </c>
      <c r="AE913" s="42" t="str">
        <f t="shared" si="476"/>
        <v/>
      </c>
      <c r="AF913" s="42" t="str">
        <f t="shared" si="477"/>
        <v/>
      </c>
      <c r="AG913" s="42" t="str">
        <f t="shared" si="478"/>
        <v/>
      </c>
      <c r="AH913" s="42" t="str">
        <f t="shared" si="479"/>
        <v/>
      </c>
      <c r="AI913" s="42" t="str">
        <f t="shared" si="480"/>
        <v/>
      </c>
      <c r="AJ913" s="65">
        <f t="shared" si="481"/>
        <v>0</v>
      </c>
      <c r="AK913" s="74"/>
      <c r="AL913" s="41">
        <f t="shared" si="462"/>
        <v>0</v>
      </c>
      <c r="AM913" s="39">
        <f t="shared" si="463"/>
        <v>0</v>
      </c>
      <c r="AN913" s="40">
        <f t="shared" si="464"/>
        <v>0</v>
      </c>
      <c r="AO913" s="134">
        <f t="shared" si="465"/>
        <v>0</v>
      </c>
      <c r="AP913" s="17"/>
      <c r="AQ913" s="129"/>
      <c r="AR913" s="130">
        <f t="shared" si="482"/>
        <v>0</v>
      </c>
      <c r="AS913" s="134">
        <f t="shared" si="483"/>
        <v>0</v>
      </c>
      <c r="AT913" s="131">
        <f>+IF($I$7="SI",'INPUTS Y LISTAS'!$B$31,0)</f>
        <v>0</v>
      </c>
      <c r="AU913" s="132"/>
      <c r="AV913" s="130">
        <f t="shared" si="484"/>
        <v>0</v>
      </c>
      <c r="AW913" s="134">
        <f t="shared" si="485"/>
        <v>0</v>
      </c>
      <c r="AX913" s="131">
        <f>+IF($I$7="SI",'INPUTS Y LISTAS'!$B$32,0)</f>
        <v>0</v>
      </c>
      <c r="AY913" s="132"/>
      <c r="AZ913" s="130">
        <f t="shared" si="486"/>
        <v>0</v>
      </c>
      <c r="BA913" s="134">
        <f t="shared" si="487"/>
        <v>0</v>
      </c>
      <c r="BB913" s="131">
        <f>+IF($I$7="SI",'INPUTS Y LISTAS'!$B$33,0)</f>
        <v>0</v>
      </c>
      <c r="BC913" s="132"/>
      <c r="BD913" s="130">
        <f t="shared" si="488"/>
        <v>0</v>
      </c>
      <c r="BE913" s="134">
        <f t="shared" si="489"/>
        <v>0</v>
      </c>
      <c r="BF913" s="136">
        <f t="shared" si="490"/>
        <v>0</v>
      </c>
    </row>
    <row r="914" spans="3:58" ht="15.75" outlineLevel="2" x14ac:dyDescent="0.2">
      <c r="C914" s="14">
        <f t="shared" si="459"/>
        <v>900</v>
      </c>
      <c r="D914" s="73"/>
      <c r="E914" s="69"/>
      <c r="F914" s="70"/>
      <c r="G914" s="71"/>
      <c r="H914" s="71"/>
      <c r="I914" s="71"/>
      <c r="J914" s="71"/>
      <c r="K914" s="72"/>
      <c r="L914" s="86"/>
      <c r="M914" s="15" t="str">
        <f>IF(G914="","",IF(L914="SI",G914*(1+'INPUTS Y LISTAS'!$B$15),'Modelo Estadistico'!G914))</f>
        <v/>
      </c>
      <c r="N914" s="15" t="str">
        <f>IF(H914="","",IF(L914="SI",H914*(1+'INPUTS Y LISTAS'!$B$15),'Modelo Estadistico'!H914))</f>
        <v/>
      </c>
      <c r="O914" s="15" t="str">
        <f>IF(I914="","",IF(L914="SI",I914*(1+'INPUTS Y LISTAS'!$B$15),'Modelo Estadistico'!I914))</f>
        <v/>
      </c>
      <c r="P914" s="15" t="str">
        <f>IF(J914="","",IF(L914="SI",J914*(1+'INPUTS Y LISTAS'!$B$15),'Modelo Estadistico'!J914))</f>
        <v/>
      </c>
      <c r="Q914" s="72"/>
      <c r="R914" s="29" t="str">
        <f t="shared" si="466"/>
        <v/>
      </c>
      <c r="S914" s="15" t="str">
        <f t="shared" si="467"/>
        <v/>
      </c>
      <c r="T914" s="15" t="str">
        <f t="shared" si="460"/>
        <v/>
      </c>
      <c r="U914" s="30" t="str">
        <f t="shared" si="461"/>
        <v/>
      </c>
      <c r="V914" s="28" t="str">
        <f t="shared" si="468"/>
        <v/>
      </c>
      <c r="W914" s="16" t="str">
        <f t="shared" si="469"/>
        <v/>
      </c>
      <c r="X914" s="16" t="str">
        <f t="shared" si="470"/>
        <v/>
      </c>
      <c r="Y914" s="16" t="str">
        <f t="shared" si="471"/>
        <v/>
      </c>
      <c r="Z914" s="28" t="str">
        <f t="shared" si="472"/>
        <v/>
      </c>
      <c r="AA914" s="16" t="str">
        <f t="shared" si="473"/>
        <v/>
      </c>
      <c r="AB914" s="16" t="str">
        <f t="shared" si="474"/>
        <v/>
      </c>
      <c r="AC914" s="16" t="str">
        <f>IF(Y914="Incluir Cotización",#REF!,"")</f>
        <v/>
      </c>
      <c r="AD914" s="66" t="str">
        <f t="shared" si="475"/>
        <v/>
      </c>
      <c r="AE914" s="42" t="str">
        <f t="shared" si="476"/>
        <v/>
      </c>
      <c r="AF914" s="42" t="str">
        <f t="shared" si="477"/>
        <v/>
      </c>
      <c r="AG914" s="42" t="str">
        <f t="shared" si="478"/>
        <v/>
      </c>
      <c r="AH914" s="42" t="str">
        <f t="shared" si="479"/>
        <v/>
      </c>
      <c r="AI914" s="42" t="str">
        <f t="shared" si="480"/>
        <v/>
      </c>
      <c r="AJ914" s="65">
        <f t="shared" si="481"/>
        <v>0</v>
      </c>
      <c r="AK914" s="74"/>
      <c r="AL914" s="41">
        <f t="shared" si="462"/>
        <v>0</v>
      </c>
      <c r="AM914" s="39">
        <f t="shared" si="463"/>
        <v>0</v>
      </c>
      <c r="AN914" s="40">
        <f t="shared" si="464"/>
        <v>0</v>
      </c>
      <c r="AO914" s="134">
        <f t="shared" si="465"/>
        <v>0</v>
      </c>
      <c r="AP914" s="17"/>
      <c r="AQ914" s="129"/>
      <c r="AR914" s="130">
        <f t="shared" si="482"/>
        <v>0</v>
      </c>
      <c r="AS914" s="134">
        <f t="shared" si="483"/>
        <v>0</v>
      </c>
      <c r="AT914" s="131">
        <f>+IF($I$7="SI",'INPUTS Y LISTAS'!$B$31,0)</f>
        <v>0</v>
      </c>
      <c r="AU914" s="132"/>
      <c r="AV914" s="130">
        <f t="shared" si="484"/>
        <v>0</v>
      </c>
      <c r="AW914" s="134">
        <f t="shared" si="485"/>
        <v>0</v>
      </c>
      <c r="AX914" s="131">
        <f>+IF($I$7="SI",'INPUTS Y LISTAS'!$B$32,0)</f>
        <v>0</v>
      </c>
      <c r="AY914" s="132"/>
      <c r="AZ914" s="130">
        <f t="shared" si="486"/>
        <v>0</v>
      </c>
      <c r="BA914" s="134">
        <f t="shared" si="487"/>
        <v>0</v>
      </c>
      <c r="BB914" s="131">
        <f>+IF($I$7="SI",'INPUTS Y LISTAS'!$B$33,0)</f>
        <v>0</v>
      </c>
      <c r="BC914" s="132"/>
      <c r="BD914" s="130">
        <f t="shared" si="488"/>
        <v>0</v>
      </c>
      <c r="BE914" s="134">
        <f t="shared" si="489"/>
        <v>0</v>
      </c>
      <c r="BF914" s="136">
        <f t="shared" si="490"/>
        <v>0</v>
      </c>
    </row>
    <row r="915" spans="3:58" ht="15.75" outlineLevel="2" x14ac:dyDescent="0.2">
      <c r="C915" s="14">
        <f t="shared" si="459"/>
        <v>901</v>
      </c>
      <c r="D915" s="73"/>
      <c r="E915" s="69"/>
      <c r="F915" s="70"/>
      <c r="G915" s="71"/>
      <c r="H915" s="71"/>
      <c r="I915" s="71"/>
      <c r="J915" s="71"/>
      <c r="K915" s="72"/>
      <c r="L915" s="86"/>
      <c r="M915" s="15" t="str">
        <f>IF(G915="","",IF(L915="SI",G915*(1+'INPUTS Y LISTAS'!$B$15),'Modelo Estadistico'!G915))</f>
        <v/>
      </c>
      <c r="N915" s="15" t="str">
        <f>IF(H915="","",IF(L915="SI",H915*(1+'INPUTS Y LISTAS'!$B$15),'Modelo Estadistico'!H915))</f>
        <v/>
      </c>
      <c r="O915" s="15" t="str">
        <f>IF(I915="","",IF(L915="SI",I915*(1+'INPUTS Y LISTAS'!$B$15),'Modelo Estadistico'!I915))</f>
        <v/>
      </c>
      <c r="P915" s="15" t="str">
        <f>IF(J915="","",IF(L915="SI",J915*(1+'INPUTS Y LISTAS'!$B$15),'Modelo Estadistico'!J915))</f>
        <v/>
      </c>
      <c r="Q915" s="72"/>
      <c r="R915" s="29" t="str">
        <f t="shared" si="466"/>
        <v/>
      </c>
      <c r="S915" s="15" t="str">
        <f t="shared" si="467"/>
        <v/>
      </c>
      <c r="T915" s="15" t="str">
        <f t="shared" si="460"/>
        <v/>
      </c>
      <c r="U915" s="30" t="str">
        <f t="shared" si="461"/>
        <v/>
      </c>
      <c r="V915" s="28" t="str">
        <f t="shared" si="468"/>
        <v/>
      </c>
      <c r="W915" s="16" t="str">
        <f t="shared" si="469"/>
        <v/>
      </c>
      <c r="X915" s="16" t="str">
        <f t="shared" si="470"/>
        <v/>
      </c>
      <c r="Y915" s="16" t="str">
        <f t="shared" si="471"/>
        <v/>
      </c>
      <c r="Z915" s="28" t="str">
        <f t="shared" si="472"/>
        <v/>
      </c>
      <c r="AA915" s="16" t="str">
        <f t="shared" si="473"/>
        <v/>
      </c>
      <c r="AB915" s="16" t="str">
        <f t="shared" si="474"/>
        <v/>
      </c>
      <c r="AC915" s="16" t="str">
        <f>IF(Y915="Incluir Cotización",#REF!,"")</f>
        <v/>
      </c>
      <c r="AD915" s="66" t="str">
        <f t="shared" si="475"/>
        <v/>
      </c>
      <c r="AE915" s="42" t="str">
        <f t="shared" si="476"/>
        <v/>
      </c>
      <c r="AF915" s="42" t="str">
        <f t="shared" si="477"/>
        <v/>
      </c>
      <c r="AG915" s="42" t="str">
        <f t="shared" si="478"/>
        <v/>
      </c>
      <c r="AH915" s="42" t="str">
        <f t="shared" si="479"/>
        <v/>
      </c>
      <c r="AI915" s="42" t="str">
        <f t="shared" si="480"/>
        <v/>
      </c>
      <c r="AJ915" s="65">
        <f t="shared" si="481"/>
        <v>0</v>
      </c>
      <c r="AK915" s="74"/>
      <c r="AL915" s="41">
        <f t="shared" si="462"/>
        <v>0</v>
      </c>
      <c r="AM915" s="39">
        <f t="shared" si="463"/>
        <v>0</v>
      </c>
      <c r="AN915" s="40">
        <f t="shared" si="464"/>
        <v>0</v>
      </c>
      <c r="AO915" s="134">
        <f t="shared" si="465"/>
        <v>0</v>
      </c>
      <c r="AP915" s="17"/>
      <c r="AQ915" s="129"/>
      <c r="AR915" s="130">
        <f t="shared" si="482"/>
        <v>0</v>
      </c>
      <c r="AS915" s="134">
        <f t="shared" si="483"/>
        <v>0</v>
      </c>
      <c r="AT915" s="131">
        <f>+IF($I$7="SI",'INPUTS Y LISTAS'!$B$31,0)</f>
        <v>0</v>
      </c>
      <c r="AU915" s="132"/>
      <c r="AV915" s="130">
        <f t="shared" si="484"/>
        <v>0</v>
      </c>
      <c r="AW915" s="134">
        <f t="shared" si="485"/>
        <v>0</v>
      </c>
      <c r="AX915" s="131">
        <f>+IF($I$7="SI",'INPUTS Y LISTAS'!$B$32,0)</f>
        <v>0</v>
      </c>
      <c r="AY915" s="132"/>
      <c r="AZ915" s="130">
        <f t="shared" si="486"/>
        <v>0</v>
      </c>
      <c r="BA915" s="134">
        <f t="shared" si="487"/>
        <v>0</v>
      </c>
      <c r="BB915" s="131">
        <f>+IF($I$7="SI",'INPUTS Y LISTAS'!$B$33,0)</f>
        <v>0</v>
      </c>
      <c r="BC915" s="132"/>
      <c r="BD915" s="130">
        <f t="shared" si="488"/>
        <v>0</v>
      </c>
      <c r="BE915" s="134">
        <f t="shared" si="489"/>
        <v>0</v>
      </c>
      <c r="BF915" s="136">
        <f t="shared" si="490"/>
        <v>0</v>
      </c>
    </row>
    <row r="916" spans="3:58" ht="15.75" outlineLevel="2" x14ac:dyDescent="0.2">
      <c r="C916" s="14">
        <f t="shared" si="459"/>
        <v>902</v>
      </c>
      <c r="D916" s="73"/>
      <c r="E916" s="69"/>
      <c r="F916" s="70"/>
      <c r="G916" s="71"/>
      <c r="H916" s="71"/>
      <c r="I916" s="71"/>
      <c r="J916" s="71"/>
      <c r="K916" s="72"/>
      <c r="L916" s="86"/>
      <c r="M916" s="15" t="str">
        <f>IF(G916="","",IF(L916="SI",G916*(1+'INPUTS Y LISTAS'!$B$15),'Modelo Estadistico'!G916))</f>
        <v/>
      </c>
      <c r="N916" s="15" t="str">
        <f>IF(H916="","",IF(L916="SI",H916*(1+'INPUTS Y LISTAS'!$B$15),'Modelo Estadistico'!H916))</f>
        <v/>
      </c>
      <c r="O916" s="15" t="str">
        <f>IF(I916="","",IF(L916="SI",I916*(1+'INPUTS Y LISTAS'!$B$15),'Modelo Estadistico'!I916))</f>
        <v/>
      </c>
      <c r="P916" s="15" t="str">
        <f>IF(J916="","",IF(L916="SI",J916*(1+'INPUTS Y LISTAS'!$B$15),'Modelo Estadistico'!J916))</f>
        <v/>
      </c>
      <c r="Q916" s="72"/>
      <c r="R916" s="29" t="str">
        <f t="shared" si="466"/>
        <v/>
      </c>
      <c r="S916" s="15" t="str">
        <f t="shared" si="467"/>
        <v/>
      </c>
      <c r="T916" s="15" t="str">
        <f t="shared" si="460"/>
        <v/>
      </c>
      <c r="U916" s="30" t="str">
        <f t="shared" si="461"/>
        <v/>
      </c>
      <c r="V916" s="28" t="str">
        <f t="shared" si="468"/>
        <v/>
      </c>
      <c r="W916" s="16" t="str">
        <f t="shared" si="469"/>
        <v/>
      </c>
      <c r="X916" s="16" t="str">
        <f t="shared" si="470"/>
        <v/>
      </c>
      <c r="Y916" s="16" t="str">
        <f t="shared" si="471"/>
        <v/>
      </c>
      <c r="Z916" s="28" t="str">
        <f t="shared" si="472"/>
        <v/>
      </c>
      <c r="AA916" s="16" t="str">
        <f t="shared" si="473"/>
        <v/>
      </c>
      <c r="AB916" s="16" t="str">
        <f t="shared" si="474"/>
        <v/>
      </c>
      <c r="AC916" s="16" t="str">
        <f>IF(Y916="Incluir Cotización",#REF!,"")</f>
        <v/>
      </c>
      <c r="AD916" s="66" t="str">
        <f t="shared" si="475"/>
        <v/>
      </c>
      <c r="AE916" s="42" t="str">
        <f t="shared" si="476"/>
        <v/>
      </c>
      <c r="AF916" s="42" t="str">
        <f t="shared" si="477"/>
        <v/>
      </c>
      <c r="AG916" s="42" t="str">
        <f t="shared" si="478"/>
        <v/>
      </c>
      <c r="AH916" s="42" t="str">
        <f t="shared" si="479"/>
        <v/>
      </c>
      <c r="AI916" s="42" t="str">
        <f t="shared" si="480"/>
        <v/>
      </c>
      <c r="AJ916" s="65">
        <f t="shared" si="481"/>
        <v>0</v>
      </c>
      <c r="AK916" s="74"/>
      <c r="AL916" s="41">
        <f t="shared" si="462"/>
        <v>0</v>
      </c>
      <c r="AM916" s="39">
        <f t="shared" si="463"/>
        <v>0</v>
      </c>
      <c r="AN916" s="40">
        <f t="shared" si="464"/>
        <v>0</v>
      </c>
      <c r="AO916" s="134">
        <f t="shared" si="465"/>
        <v>0</v>
      </c>
      <c r="AP916" s="17"/>
      <c r="AQ916" s="129"/>
      <c r="AR916" s="130">
        <f t="shared" si="482"/>
        <v>0</v>
      </c>
      <c r="AS916" s="134">
        <f t="shared" si="483"/>
        <v>0</v>
      </c>
      <c r="AT916" s="131">
        <f>+IF($I$7="SI",'INPUTS Y LISTAS'!$B$31,0)</f>
        <v>0</v>
      </c>
      <c r="AU916" s="132"/>
      <c r="AV916" s="130">
        <f t="shared" si="484"/>
        <v>0</v>
      </c>
      <c r="AW916" s="134">
        <f t="shared" si="485"/>
        <v>0</v>
      </c>
      <c r="AX916" s="131">
        <f>+IF($I$7="SI",'INPUTS Y LISTAS'!$B$32,0)</f>
        <v>0</v>
      </c>
      <c r="AY916" s="132"/>
      <c r="AZ916" s="130">
        <f t="shared" si="486"/>
        <v>0</v>
      </c>
      <c r="BA916" s="134">
        <f t="shared" si="487"/>
        <v>0</v>
      </c>
      <c r="BB916" s="131">
        <f>+IF($I$7="SI",'INPUTS Y LISTAS'!$B$33,0)</f>
        <v>0</v>
      </c>
      <c r="BC916" s="132"/>
      <c r="BD916" s="130">
        <f t="shared" si="488"/>
        <v>0</v>
      </c>
      <c r="BE916" s="134">
        <f t="shared" si="489"/>
        <v>0</v>
      </c>
      <c r="BF916" s="136">
        <f t="shared" si="490"/>
        <v>0</v>
      </c>
    </row>
    <row r="917" spans="3:58" ht="15.75" outlineLevel="2" x14ac:dyDescent="0.2">
      <c r="C917" s="14">
        <f t="shared" si="459"/>
        <v>903</v>
      </c>
      <c r="D917" s="73"/>
      <c r="E917" s="69"/>
      <c r="F917" s="70"/>
      <c r="G917" s="71"/>
      <c r="H917" s="71"/>
      <c r="I917" s="71"/>
      <c r="J917" s="71"/>
      <c r="K917" s="72"/>
      <c r="L917" s="86"/>
      <c r="M917" s="15" t="str">
        <f>IF(G917="","",IF(L917="SI",G917*(1+'INPUTS Y LISTAS'!$B$15),'Modelo Estadistico'!G917))</f>
        <v/>
      </c>
      <c r="N917" s="15" t="str">
        <f>IF(H917="","",IF(L917="SI",H917*(1+'INPUTS Y LISTAS'!$B$15),'Modelo Estadistico'!H917))</f>
        <v/>
      </c>
      <c r="O917" s="15" t="str">
        <f>IF(I917="","",IF(L917="SI",I917*(1+'INPUTS Y LISTAS'!$B$15),'Modelo Estadistico'!I917))</f>
        <v/>
      </c>
      <c r="P917" s="15" t="str">
        <f>IF(J917="","",IF(L917="SI",J917*(1+'INPUTS Y LISTAS'!$B$15),'Modelo Estadistico'!J917))</f>
        <v/>
      </c>
      <c r="Q917" s="72"/>
      <c r="R917" s="29" t="str">
        <f t="shared" si="466"/>
        <v/>
      </c>
      <c r="S917" s="15" t="str">
        <f t="shared" si="467"/>
        <v/>
      </c>
      <c r="T917" s="15" t="str">
        <f t="shared" si="460"/>
        <v/>
      </c>
      <c r="U917" s="30" t="str">
        <f t="shared" si="461"/>
        <v/>
      </c>
      <c r="V917" s="28" t="str">
        <f t="shared" si="468"/>
        <v/>
      </c>
      <c r="W917" s="16" t="str">
        <f t="shared" si="469"/>
        <v/>
      </c>
      <c r="X917" s="16" t="str">
        <f t="shared" si="470"/>
        <v/>
      </c>
      <c r="Y917" s="16" t="str">
        <f t="shared" si="471"/>
        <v/>
      </c>
      <c r="Z917" s="28" t="str">
        <f t="shared" si="472"/>
        <v/>
      </c>
      <c r="AA917" s="16" t="str">
        <f t="shared" si="473"/>
        <v/>
      </c>
      <c r="AB917" s="16" t="str">
        <f t="shared" si="474"/>
        <v/>
      </c>
      <c r="AC917" s="16" t="str">
        <f>IF(Y917="Incluir Cotización",#REF!,"")</f>
        <v/>
      </c>
      <c r="AD917" s="66" t="str">
        <f t="shared" si="475"/>
        <v/>
      </c>
      <c r="AE917" s="42" t="str">
        <f t="shared" si="476"/>
        <v/>
      </c>
      <c r="AF917" s="42" t="str">
        <f t="shared" si="477"/>
        <v/>
      </c>
      <c r="AG917" s="42" t="str">
        <f t="shared" si="478"/>
        <v/>
      </c>
      <c r="AH917" s="42" t="str">
        <f t="shared" si="479"/>
        <v/>
      </c>
      <c r="AI917" s="42" t="str">
        <f t="shared" si="480"/>
        <v/>
      </c>
      <c r="AJ917" s="65">
        <f t="shared" si="481"/>
        <v>0</v>
      </c>
      <c r="AK917" s="74"/>
      <c r="AL917" s="41">
        <f t="shared" si="462"/>
        <v>0</v>
      </c>
      <c r="AM917" s="39">
        <f t="shared" si="463"/>
        <v>0</v>
      </c>
      <c r="AN917" s="40">
        <f t="shared" si="464"/>
        <v>0</v>
      </c>
      <c r="AO917" s="134">
        <f t="shared" si="465"/>
        <v>0</v>
      </c>
      <c r="AP917" s="17"/>
      <c r="AQ917" s="129"/>
      <c r="AR917" s="130">
        <f t="shared" si="482"/>
        <v>0</v>
      </c>
      <c r="AS917" s="134">
        <f t="shared" si="483"/>
        <v>0</v>
      </c>
      <c r="AT917" s="131">
        <f>+IF($I$7="SI",'INPUTS Y LISTAS'!$B$31,0)</f>
        <v>0</v>
      </c>
      <c r="AU917" s="132"/>
      <c r="AV917" s="130">
        <f t="shared" si="484"/>
        <v>0</v>
      </c>
      <c r="AW917" s="134">
        <f t="shared" si="485"/>
        <v>0</v>
      </c>
      <c r="AX917" s="131">
        <f>+IF($I$7="SI",'INPUTS Y LISTAS'!$B$32,0)</f>
        <v>0</v>
      </c>
      <c r="AY917" s="132"/>
      <c r="AZ917" s="130">
        <f t="shared" si="486"/>
        <v>0</v>
      </c>
      <c r="BA917" s="134">
        <f t="shared" si="487"/>
        <v>0</v>
      </c>
      <c r="BB917" s="131">
        <f>+IF($I$7="SI",'INPUTS Y LISTAS'!$B$33,0)</f>
        <v>0</v>
      </c>
      <c r="BC917" s="132"/>
      <c r="BD917" s="130">
        <f t="shared" si="488"/>
        <v>0</v>
      </c>
      <c r="BE917" s="134">
        <f t="shared" si="489"/>
        <v>0</v>
      </c>
      <c r="BF917" s="136">
        <f t="shared" si="490"/>
        <v>0</v>
      </c>
    </row>
    <row r="918" spans="3:58" ht="15.75" outlineLevel="2" x14ac:dyDescent="0.2">
      <c r="C918" s="14">
        <f t="shared" si="459"/>
        <v>904</v>
      </c>
      <c r="D918" s="73"/>
      <c r="E918" s="69"/>
      <c r="F918" s="70"/>
      <c r="G918" s="71"/>
      <c r="H918" s="71"/>
      <c r="I918" s="71"/>
      <c r="J918" s="71"/>
      <c r="K918" s="72"/>
      <c r="L918" s="86"/>
      <c r="M918" s="15" t="str">
        <f>IF(G918="","",IF(L918="SI",G918*(1+'INPUTS Y LISTAS'!$B$15),'Modelo Estadistico'!G918))</f>
        <v/>
      </c>
      <c r="N918" s="15" t="str">
        <f>IF(H918="","",IF(L918="SI",H918*(1+'INPUTS Y LISTAS'!$B$15),'Modelo Estadistico'!H918))</f>
        <v/>
      </c>
      <c r="O918" s="15" t="str">
        <f>IF(I918="","",IF(L918="SI",I918*(1+'INPUTS Y LISTAS'!$B$15),'Modelo Estadistico'!I918))</f>
        <v/>
      </c>
      <c r="P918" s="15" t="str">
        <f>IF(J918="","",IF(L918="SI",J918*(1+'INPUTS Y LISTAS'!$B$15),'Modelo Estadistico'!J918))</f>
        <v/>
      </c>
      <c r="Q918" s="72"/>
      <c r="R918" s="29" t="str">
        <f t="shared" si="466"/>
        <v/>
      </c>
      <c r="S918" s="15" t="str">
        <f t="shared" si="467"/>
        <v/>
      </c>
      <c r="T918" s="15" t="str">
        <f t="shared" si="460"/>
        <v/>
      </c>
      <c r="U918" s="30" t="str">
        <f t="shared" si="461"/>
        <v/>
      </c>
      <c r="V918" s="28" t="str">
        <f t="shared" si="468"/>
        <v/>
      </c>
      <c r="W918" s="16" t="str">
        <f t="shared" si="469"/>
        <v/>
      </c>
      <c r="X918" s="16" t="str">
        <f t="shared" si="470"/>
        <v/>
      </c>
      <c r="Y918" s="16" t="str">
        <f t="shared" si="471"/>
        <v/>
      </c>
      <c r="Z918" s="28" t="str">
        <f t="shared" si="472"/>
        <v/>
      </c>
      <c r="AA918" s="16" t="str">
        <f t="shared" si="473"/>
        <v/>
      </c>
      <c r="AB918" s="16" t="str">
        <f t="shared" si="474"/>
        <v/>
      </c>
      <c r="AC918" s="16" t="str">
        <f>IF(Y918="Incluir Cotización",#REF!,"")</f>
        <v/>
      </c>
      <c r="AD918" s="66" t="str">
        <f t="shared" si="475"/>
        <v/>
      </c>
      <c r="AE918" s="42" t="str">
        <f t="shared" si="476"/>
        <v/>
      </c>
      <c r="AF918" s="42" t="str">
        <f t="shared" si="477"/>
        <v/>
      </c>
      <c r="AG918" s="42" t="str">
        <f t="shared" si="478"/>
        <v/>
      </c>
      <c r="AH918" s="42" t="str">
        <f t="shared" si="479"/>
        <v/>
      </c>
      <c r="AI918" s="42" t="str">
        <f t="shared" si="480"/>
        <v/>
      </c>
      <c r="AJ918" s="65">
        <f t="shared" si="481"/>
        <v>0</v>
      </c>
      <c r="AK918" s="74"/>
      <c r="AL918" s="41">
        <f t="shared" si="462"/>
        <v>0</v>
      </c>
      <c r="AM918" s="39">
        <f t="shared" si="463"/>
        <v>0</v>
      </c>
      <c r="AN918" s="40">
        <f t="shared" si="464"/>
        <v>0</v>
      </c>
      <c r="AO918" s="134">
        <f t="shared" si="465"/>
        <v>0</v>
      </c>
      <c r="AP918" s="17"/>
      <c r="AQ918" s="129"/>
      <c r="AR918" s="130">
        <f t="shared" si="482"/>
        <v>0</v>
      </c>
      <c r="AS918" s="134">
        <f t="shared" si="483"/>
        <v>0</v>
      </c>
      <c r="AT918" s="131">
        <f>+IF($I$7="SI",'INPUTS Y LISTAS'!$B$31,0)</f>
        <v>0</v>
      </c>
      <c r="AU918" s="132"/>
      <c r="AV918" s="130">
        <f t="shared" si="484"/>
        <v>0</v>
      </c>
      <c r="AW918" s="134">
        <f t="shared" si="485"/>
        <v>0</v>
      </c>
      <c r="AX918" s="131">
        <f>+IF($I$7="SI",'INPUTS Y LISTAS'!$B$32,0)</f>
        <v>0</v>
      </c>
      <c r="AY918" s="132"/>
      <c r="AZ918" s="130">
        <f t="shared" si="486"/>
        <v>0</v>
      </c>
      <c r="BA918" s="134">
        <f t="shared" si="487"/>
        <v>0</v>
      </c>
      <c r="BB918" s="131">
        <f>+IF($I$7="SI",'INPUTS Y LISTAS'!$B$33,0)</f>
        <v>0</v>
      </c>
      <c r="BC918" s="132"/>
      <c r="BD918" s="130">
        <f t="shared" si="488"/>
        <v>0</v>
      </c>
      <c r="BE918" s="134">
        <f t="shared" si="489"/>
        <v>0</v>
      </c>
      <c r="BF918" s="136">
        <f t="shared" si="490"/>
        <v>0</v>
      </c>
    </row>
    <row r="919" spans="3:58" ht="15.75" outlineLevel="2" x14ac:dyDescent="0.2">
      <c r="C919" s="14">
        <f t="shared" si="459"/>
        <v>905</v>
      </c>
      <c r="D919" s="73"/>
      <c r="E919" s="69"/>
      <c r="F919" s="70"/>
      <c r="G919" s="71"/>
      <c r="H919" s="71"/>
      <c r="I919" s="71"/>
      <c r="J919" s="71"/>
      <c r="K919" s="72"/>
      <c r="L919" s="86"/>
      <c r="M919" s="15" t="str">
        <f>IF(G919="","",IF(L919="SI",G919*(1+'INPUTS Y LISTAS'!$B$15),'Modelo Estadistico'!G919))</f>
        <v/>
      </c>
      <c r="N919" s="15" t="str">
        <f>IF(H919="","",IF(L919="SI",H919*(1+'INPUTS Y LISTAS'!$B$15),'Modelo Estadistico'!H919))</f>
        <v/>
      </c>
      <c r="O919" s="15" t="str">
        <f>IF(I919="","",IF(L919="SI",I919*(1+'INPUTS Y LISTAS'!$B$15),'Modelo Estadistico'!I919))</f>
        <v/>
      </c>
      <c r="P919" s="15" t="str">
        <f>IF(J919="","",IF(L919="SI",J919*(1+'INPUTS Y LISTAS'!$B$15),'Modelo Estadistico'!J919))</f>
        <v/>
      </c>
      <c r="Q919" s="72"/>
      <c r="R919" s="29" t="str">
        <f t="shared" si="466"/>
        <v/>
      </c>
      <c r="S919" s="15" t="str">
        <f t="shared" si="467"/>
        <v/>
      </c>
      <c r="T919" s="15" t="str">
        <f t="shared" si="460"/>
        <v/>
      </c>
      <c r="U919" s="30" t="str">
        <f t="shared" si="461"/>
        <v/>
      </c>
      <c r="V919" s="28" t="str">
        <f t="shared" si="468"/>
        <v/>
      </c>
      <c r="W919" s="16" t="str">
        <f t="shared" si="469"/>
        <v/>
      </c>
      <c r="X919" s="16" t="str">
        <f t="shared" si="470"/>
        <v/>
      </c>
      <c r="Y919" s="16" t="str">
        <f t="shared" si="471"/>
        <v/>
      </c>
      <c r="Z919" s="28" t="str">
        <f t="shared" si="472"/>
        <v/>
      </c>
      <c r="AA919" s="16" t="str">
        <f t="shared" si="473"/>
        <v/>
      </c>
      <c r="AB919" s="16" t="str">
        <f t="shared" si="474"/>
        <v/>
      </c>
      <c r="AC919" s="16" t="str">
        <f>IF(Y919="Incluir Cotización",#REF!,"")</f>
        <v/>
      </c>
      <c r="AD919" s="66" t="str">
        <f t="shared" si="475"/>
        <v/>
      </c>
      <c r="AE919" s="42" t="str">
        <f t="shared" si="476"/>
        <v/>
      </c>
      <c r="AF919" s="42" t="str">
        <f t="shared" si="477"/>
        <v/>
      </c>
      <c r="AG919" s="42" t="str">
        <f t="shared" si="478"/>
        <v/>
      </c>
      <c r="AH919" s="42" t="str">
        <f t="shared" si="479"/>
        <v/>
      </c>
      <c r="AI919" s="42" t="str">
        <f t="shared" si="480"/>
        <v/>
      </c>
      <c r="AJ919" s="65">
        <f t="shared" si="481"/>
        <v>0</v>
      </c>
      <c r="AK919" s="74"/>
      <c r="AL919" s="41">
        <f t="shared" si="462"/>
        <v>0</v>
      </c>
      <c r="AM919" s="39">
        <f t="shared" si="463"/>
        <v>0</v>
      </c>
      <c r="AN919" s="40">
        <f t="shared" si="464"/>
        <v>0</v>
      </c>
      <c r="AO919" s="134">
        <f t="shared" si="465"/>
        <v>0</v>
      </c>
      <c r="AP919" s="17"/>
      <c r="AQ919" s="129"/>
      <c r="AR919" s="130">
        <f t="shared" si="482"/>
        <v>0</v>
      </c>
      <c r="AS919" s="134">
        <f t="shared" si="483"/>
        <v>0</v>
      </c>
      <c r="AT919" s="131">
        <f>+IF($I$7="SI",'INPUTS Y LISTAS'!$B$31,0)</f>
        <v>0</v>
      </c>
      <c r="AU919" s="132"/>
      <c r="AV919" s="130">
        <f t="shared" si="484"/>
        <v>0</v>
      </c>
      <c r="AW919" s="134">
        <f t="shared" si="485"/>
        <v>0</v>
      </c>
      <c r="AX919" s="131">
        <f>+IF($I$7="SI",'INPUTS Y LISTAS'!$B$32,0)</f>
        <v>0</v>
      </c>
      <c r="AY919" s="132"/>
      <c r="AZ919" s="130">
        <f t="shared" si="486"/>
        <v>0</v>
      </c>
      <c r="BA919" s="134">
        <f t="shared" si="487"/>
        <v>0</v>
      </c>
      <c r="BB919" s="131">
        <f>+IF($I$7="SI",'INPUTS Y LISTAS'!$B$33,0)</f>
        <v>0</v>
      </c>
      <c r="BC919" s="132"/>
      <c r="BD919" s="130">
        <f t="shared" si="488"/>
        <v>0</v>
      </c>
      <c r="BE919" s="134">
        <f t="shared" si="489"/>
        <v>0</v>
      </c>
      <c r="BF919" s="136">
        <f t="shared" si="490"/>
        <v>0</v>
      </c>
    </row>
    <row r="920" spans="3:58" ht="15.75" outlineLevel="2" x14ac:dyDescent="0.2">
      <c r="C920" s="14">
        <f t="shared" si="459"/>
        <v>906</v>
      </c>
      <c r="D920" s="73"/>
      <c r="E920" s="69"/>
      <c r="F920" s="70"/>
      <c r="G920" s="71"/>
      <c r="H920" s="71"/>
      <c r="I920" s="71"/>
      <c r="J920" s="71"/>
      <c r="K920" s="72"/>
      <c r="L920" s="86"/>
      <c r="M920" s="15" t="str">
        <f>IF(G920="","",IF(L920="SI",G920*(1+'INPUTS Y LISTAS'!$B$15),'Modelo Estadistico'!G920))</f>
        <v/>
      </c>
      <c r="N920" s="15" t="str">
        <f>IF(H920="","",IF(L920="SI",H920*(1+'INPUTS Y LISTAS'!$B$15),'Modelo Estadistico'!H920))</f>
        <v/>
      </c>
      <c r="O920" s="15" t="str">
        <f>IF(I920="","",IF(L920="SI",I920*(1+'INPUTS Y LISTAS'!$B$15),'Modelo Estadistico'!I920))</f>
        <v/>
      </c>
      <c r="P920" s="15" t="str">
        <f>IF(J920="","",IF(L920="SI",J920*(1+'INPUTS Y LISTAS'!$B$15),'Modelo Estadistico'!J920))</f>
        <v/>
      </c>
      <c r="Q920" s="72"/>
      <c r="R920" s="29" t="str">
        <f t="shared" si="466"/>
        <v/>
      </c>
      <c r="S920" s="15" t="str">
        <f t="shared" si="467"/>
        <v/>
      </c>
      <c r="T920" s="15" t="str">
        <f t="shared" si="460"/>
        <v/>
      </c>
      <c r="U920" s="30" t="str">
        <f t="shared" si="461"/>
        <v/>
      </c>
      <c r="V920" s="28" t="str">
        <f t="shared" si="468"/>
        <v/>
      </c>
      <c r="W920" s="16" t="str">
        <f t="shared" si="469"/>
        <v/>
      </c>
      <c r="X920" s="16" t="str">
        <f t="shared" si="470"/>
        <v/>
      </c>
      <c r="Y920" s="16" t="str">
        <f t="shared" si="471"/>
        <v/>
      </c>
      <c r="Z920" s="28" t="str">
        <f t="shared" si="472"/>
        <v/>
      </c>
      <c r="AA920" s="16" t="str">
        <f t="shared" si="473"/>
        <v/>
      </c>
      <c r="AB920" s="16" t="str">
        <f t="shared" si="474"/>
        <v/>
      </c>
      <c r="AC920" s="16" t="str">
        <f>IF(Y920="Incluir Cotización",#REF!,"")</f>
        <v/>
      </c>
      <c r="AD920" s="66" t="str">
        <f t="shared" si="475"/>
        <v/>
      </c>
      <c r="AE920" s="42" t="str">
        <f t="shared" si="476"/>
        <v/>
      </c>
      <c r="AF920" s="42" t="str">
        <f t="shared" si="477"/>
        <v/>
      </c>
      <c r="AG920" s="42" t="str">
        <f t="shared" si="478"/>
        <v/>
      </c>
      <c r="AH920" s="42" t="str">
        <f t="shared" si="479"/>
        <v/>
      </c>
      <c r="AI920" s="42" t="str">
        <f t="shared" si="480"/>
        <v/>
      </c>
      <c r="AJ920" s="65">
        <f t="shared" si="481"/>
        <v>0</v>
      </c>
      <c r="AK920" s="74"/>
      <c r="AL920" s="41">
        <f t="shared" si="462"/>
        <v>0</v>
      </c>
      <c r="AM920" s="39">
        <f t="shared" si="463"/>
        <v>0</v>
      </c>
      <c r="AN920" s="40">
        <f t="shared" si="464"/>
        <v>0</v>
      </c>
      <c r="AO920" s="134">
        <f t="shared" si="465"/>
        <v>0</v>
      </c>
      <c r="AP920" s="17"/>
      <c r="AQ920" s="129"/>
      <c r="AR920" s="130">
        <f t="shared" si="482"/>
        <v>0</v>
      </c>
      <c r="AS920" s="134">
        <f t="shared" si="483"/>
        <v>0</v>
      </c>
      <c r="AT920" s="131">
        <f>+IF($I$7="SI",'INPUTS Y LISTAS'!$B$31,0)</f>
        <v>0</v>
      </c>
      <c r="AU920" s="132"/>
      <c r="AV920" s="130">
        <f t="shared" si="484"/>
        <v>0</v>
      </c>
      <c r="AW920" s="134">
        <f t="shared" si="485"/>
        <v>0</v>
      </c>
      <c r="AX920" s="131">
        <f>+IF($I$7="SI",'INPUTS Y LISTAS'!$B$32,0)</f>
        <v>0</v>
      </c>
      <c r="AY920" s="132"/>
      <c r="AZ920" s="130">
        <f t="shared" si="486"/>
        <v>0</v>
      </c>
      <c r="BA920" s="134">
        <f t="shared" si="487"/>
        <v>0</v>
      </c>
      <c r="BB920" s="131">
        <f>+IF($I$7="SI",'INPUTS Y LISTAS'!$B$33,0)</f>
        <v>0</v>
      </c>
      <c r="BC920" s="132"/>
      <c r="BD920" s="130">
        <f t="shared" si="488"/>
        <v>0</v>
      </c>
      <c r="BE920" s="134">
        <f t="shared" si="489"/>
        <v>0</v>
      </c>
      <c r="BF920" s="136">
        <f t="shared" si="490"/>
        <v>0</v>
      </c>
    </row>
    <row r="921" spans="3:58" ht="15.75" outlineLevel="2" x14ac:dyDescent="0.2">
      <c r="C921" s="14">
        <f t="shared" si="459"/>
        <v>907</v>
      </c>
      <c r="D921" s="73"/>
      <c r="E921" s="69"/>
      <c r="F921" s="70"/>
      <c r="G921" s="71"/>
      <c r="H921" s="71"/>
      <c r="I921" s="71"/>
      <c r="J921" s="71"/>
      <c r="K921" s="72"/>
      <c r="L921" s="86"/>
      <c r="M921" s="15" t="str">
        <f>IF(G921="","",IF(L921="SI",G921*(1+'INPUTS Y LISTAS'!$B$15),'Modelo Estadistico'!G921))</f>
        <v/>
      </c>
      <c r="N921" s="15" t="str">
        <f>IF(H921="","",IF(L921="SI",H921*(1+'INPUTS Y LISTAS'!$B$15),'Modelo Estadistico'!H921))</f>
        <v/>
      </c>
      <c r="O921" s="15" t="str">
        <f>IF(I921="","",IF(L921="SI",I921*(1+'INPUTS Y LISTAS'!$B$15),'Modelo Estadistico'!I921))</f>
        <v/>
      </c>
      <c r="P921" s="15" t="str">
        <f>IF(J921="","",IF(L921="SI",J921*(1+'INPUTS Y LISTAS'!$B$15),'Modelo Estadistico'!J921))</f>
        <v/>
      </c>
      <c r="Q921" s="72"/>
      <c r="R921" s="29" t="str">
        <f t="shared" si="466"/>
        <v/>
      </c>
      <c r="S921" s="15" t="str">
        <f t="shared" si="467"/>
        <v/>
      </c>
      <c r="T921" s="15" t="str">
        <f t="shared" si="460"/>
        <v/>
      </c>
      <c r="U921" s="30" t="str">
        <f t="shared" si="461"/>
        <v/>
      </c>
      <c r="V921" s="28" t="str">
        <f t="shared" si="468"/>
        <v/>
      </c>
      <c r="W921" s="16" t="str">
        <f t="shared" si="469"/>
        <v/>
      </c>
      <c r="X921" s="16" t="str">
        <f t="shared" si="470"/>
        <v/>
      </c>
      <c r="Y921" s="16" t="str">
        <f t="shared" si="471"/>
        <v/>
      </c>
      <c r="Z921" s="28" t="str">
        <f t="shared" si="472"/>
        <v/>
      </c>
      <c r="AA921" s="16" t="str">
        <f t="shared" si="473"/>
        <v/>
      </c>
      <c r="AB921" s="16" t="str">
        <f t="shared" si="474"/>
        <v/>
      </c>
      <c r="AC921" s="16" t="str">
        <f>IF(Y921="Incluir Cotización",#REF!,"")</f>
        <v/>
      </c>
      <c r="AD921" s="66" t="str">
        <f t="shared" si="475"/>
        <v/>
      </c>
      <c r="AE921" s="42" t="str">
        <f t="shared" si="476"/>
        <v/>
      </c>
      <c r="AF921" s="42" t="str">
        <f t="shared" si="477"/>
        <v/>
      </c>
      <c r="AG921" s="42" t="str">
        <f t="shared" si="478"/>
        <v/>
      </c>
      <c r="AH921" s="42" t="str">
        <f t="shared" si="479"/>
        <v/>
      </c>
      <c r="AI921" s="42" t="str">
        <f t="shared" si="480"/>
        <v/>
      </c>
      <c r="AJ921" s="65">
        <f t="shared" si="481"/>
        <v>0</v>
      </c>
      <c r="AK921" s="74"/>
      <c r="AL921" s="41">
        <f t="shared" si="462"/>
        <v>0</v>
      </c>
      <c r="AM921" s="39">
        <f t="shared" si="463"/>
        <v>0</v>
      </c>
      <c r="AN921" s="40">
        <f t="shared" si="464"/>
        <v>0</v>
      </c>
      <c r="AO921" s="134">
        <f t="shared" si="465"/>
        <v>0</v>
      </c>
      <c r="AP921" s="17"/>
      <c r="AQ921" s="129"/>
      <c r="AR921" s="130">
        <f t="shared" si="482"/>
        <v>0</v>
      </c>
      <c r="AS921" s="134">
        <f t="shared" si="483"/>
        <v>0</v>
      </c>
      <c r="AT921" s="131">
        <f>+IF($I$7="SI",'INPUTS Y LISTAS'!$B$31,0)</f>
        <v>0</v>
      </c>
      <c r="AU921" s="132"/>
      <c r="AV921" s="130">
        <f t="shared" si="484"/>
        <v>0</v>
      </c>
      <c r="AW921" s="134">
        <f t="shared" si="485"/>
        <v>0</v>
      </c>
      <c r="AX921" s="131">
        <f>+IF($I$7="SI",'INPUTS Y LISTAS'!$B$32,0)</f>
        <v>0</v>
      </c>
      <c r="AY921" s="132"/>
      <c r="AZ921" s="130">
        <f t="shared" si="486"/>
        <v>0</v>
      </c>
      <c r="BA921" s="134">
        <f t="shared" si="487"/>
        <v>0</v>
      </c>
      <c r="BB921" s="131">
        <f>+IF($I$7="SI",'INPUTS Y LISTAS'!$B$33,0)</f>
        <v>0</v>
      </c>
      <c r="BC921" s="132"/>
      <c r="BD921" s="130">
        <f t="shared" si="488"/>
        <v>0</v>
      </c>
      <c r="BE921" s="134">
        <f t="shared" si="489"/>
        <v>0</v>
      </c>
      <c r="BF921" s="136">
        <f t="shared" si="490"/>
        <v>0</v>
      </c>
    </row>
    <row r="922" spans="3:58" ht="15.75" outlineLevel="2" x14ac:dyDescent="0.2">
      <c r="C922" s="14">
        <f t="shared" si="459"/>
        <v>908</v>
      </c>
      <c r="D922" s="73"/>
      <c r="E922" s="69"/>
      <c r="F922" s="70"/>
      <c r="G922" s="71"/>
      <c r="H922" s="71"/>
      <c r="I922" s="71"/>
      <c r="J922" s="71"/>
      <c r="K922" s="72"/>
      <c r="L922" s="86"/>
      <c r="M922" s="15" t="str">
        <f>IF(G922="","",IF(L922="SI",G922*(1+'INPUTS Y LISTAS'!$B$15),'Modelo Estadistico'!G922))</f>
        <v/>
      </c>
      <c r="N922" s="15" t="str">
        <f>IF(H922="","",IF(L922="SI",H922*(1+'INPUTS Y LISTAS'!$B$15),'Modelo Estadistico'!H922))</f>
        <v/>
      </c>
      <c r="O922" s="15" t="str">
        <f>IF(I922="","",IF(L922="SI",I922*(1+'INPUTS Y LISTAS'!$B$15),'Modelo Estadistico'!I922))</f>
        <v/>
      </c>
      <c r="P922" s="15" t="str">
        <f>IF(J922="","",IF(L922="SI",J922*(1+'INPUTS Y LISTAS'!$B$15),'Modelo Estadistico'!J922))</f>
        <v/>
      </c>
      <c r="Q922" s="72"/>
      <c r="R922" s="29" t="str">
        <f t="shared" si="466"/>
        <v/>
      </c>
      <c r="S922" s="15" t="str">
        <f t="shared" si="467"/>
        <v/>
      </c>
      <c r="T922" s="15" t="str">
        <f t="shared" si="460"/>
        <v/>
      </c>
      <c r="U922" s="30" t="str">
        <f t="shared" si="461"/>
        <v/>
      </c>
      <c r="V922" s="28" t="str">
        <f t="shared" si="468"/>
        <v/>
      </c>
      <c r="W922" s="16" t="str">
        <f t="shared" si="469"/>
        <v/>
      </c>
      <c r="X922" s="16" t="str">
        <f t="shared" si="470"/>
        <v/>
      </c>
      <c r="Y922" s="16" t="str">
        <f t="shared" si="471"/>
        <v/>
      </c>
      <c r="Z922" s="28" t="str">
        <f t="shared" si="472"/>
        <v/>
      </c>
      <c r="AA922" s="16" t="str">
        <f t="shared" si="473"/>
        <v/>
      </c>
      <c r="AB922" s="16" t="str">
        <f t="shared" si="474"/>
        <v/>
      </c>
      <c r="AC922" s="16" t="str">
        <f>IF(Y922="Incluir Cotización",#REF!,"")</f>
        <v/>
      </c>
      <c r="AD922" s="66" t="str">
        <f t="shared" si="475"/>
        <v/>
      </c>
      <c r="AE922" s="42" t="str">
        <f t="shared" si="476"/>
        <v/>
      </c>
      <c r="AF922" s="42" t="str">
        <f t="shared" si="477"/>
        <v/>
      </c>
      <c r="AG922" s="42" t="str">
        <f t="shared" si="478"/>
        <v/>
      </c>
      <c r="AH922" s="42" t="str">
        <f t="shared" si="479"/>
        <v/>
      </c>
      <c r="AI922" s="42" t="str">
        <f t="shared" si="480"/>
        <v/>
      </c>
      <c r="AJ922" s="65">
        <f t="shared" si="481"/>
        <v>0</v>
      </c>
      <c r="AK922" s="74"/>
      <c r="AL922" s="41">
        <f t="shared" si="462"/>
        <v>0</v>
      </c>
      <c r="AM922" s="39">
        <f t="shared" si="463"/>
        <v>0</v>
      </c>
      <c r="AN922" s="40">
        <f t="shared" si="464"/>
        <v>0</v>
      </c>
      <c r="AO922" s="134">
        <f t="shared" si="465"/>
        <v>0</v>
      </c>
      <c r="AP922" s="17"/>
      <c r="AQ922" s="129"/>
      <c r="AR922" s="130">
        <f t="shared" si="482"/>
        <v>0</v>
      </c>
      <c r="AS922" s="134">
        <f t="shared" si="483"/>
        <v>0</v>
      </c>
      <c r="AT922" s="131">
        <f>+IF($I$7="SI",'INPUTS Y LISTAS'!$B$31,0)</f>
        <v>0</v>
      </c>
      <c r="AU922" s="132"/>
      <c r="AV922" s="130">
        <f t="shared" si="484"/>
        <v>0</v>
      </c>
      <c r="AW922" s="134">
        <f t="shared" si="485"/>
        <v>0</v>
      </c>
      <c r="AX922" s="131">
        <f>+IF($I$7="SI",'INPUTS Y LISTAS'!$B$32,0)</f>
        <v>0</v>
      </c>
      <c r="AY922" s="132"/>
      <c r="AZ922" s="130">
        <f t="shared" si="486"/>
        <v>0</v>
      </c>
      <c r="BA922" s="134">
        <f t="shared" si="487"/>
        <v>0</v>
      </c>
      <c r="BB922" s="131">
        <f>+IF($I$7="SI",'INPUTS Y LISTAS'!$B$33,0)</f>
        <v>0</v>
      </c>
      <c r="BC922" s="132"/>
      <c r="BD922" s="130">
        <f t="shared" si="488"/>
        <v>0</v>
      </c>
      <c r="BE922" s="134">
        <f t="shared" si="489"/>
        <v>0</v>
      </c>
      <c r="BF922" s="136">
        <f t="shared" si="490"/>
        <v>0</v>
      </c>
    </row>
    <row r="923" spans="3:58" ht="15.75" outlineLevel="2" x14ac:dyDescent="0.2">
      <c r="C923" s="14">
        <f t="shared" si="459"/>
        <v>909</v>
      </c>
      <c r="D923" s="73"/>
      <c r="E923" s="69"/>
      <c r="F923" s="70"/>
      <c r="G923" s="71"/>
      <c r="H923" s="71"/>
      <c r="I923" s="71"/>
      <c r="J923" s="71"/>
      <c r="K923" s="72"/>
      <c r="L923" s="86"/>
      <c r="M923" s="15" t="str">
        <f>IF(G923="","",IF(L923="SI",G923*(1+'INPUTS Y LISTAS'!$B$15),'Modelo Estadistico'!G923))</f>
        <v/>
      </c>
      <c r="N923" s="15" t="str">
        <f>IF(H923="","",IF(L923="SI",H923*(1+'INPUTS Y LISTAS'!$B$15),'Modelo Estadistico'!H923))</f>
        <v/>
      </c>
      <c r="O923" s="15" t="str">
        <f>IF(I923="","",IF(L923="SI",I923*(1+'INPUTS Y LISTAS'!$B$15),'Modelo Estadistico'!I923))</f>
        <v/>
      </c>
      <c r="P923" s="15" t="str">
        <f>IF(J923="","",IF(L923="SI",J923*(1+'INPUTS Y LISTAS'!$B$15),'Modelo Estadistico'!J923))</f>
        <v/>
      </c>
      <c r="Q923" s="72"/>
      <c r="R923" s="29" t="str">
        <f t="shared" si="466"/>
        <v/>
      </c>
      <c r="S923" s="15" t="str">
        <f t="shared" si="467"/>
        <v/>
      </c>
      <c r="T923" s="15" t="str">
        <f t="shared" si="460"/>
        <v/>
      </c>
      <c r="U923" s="30" t="str">
        <f t="shared" si="461"/>
        <v/>
      </c>
      <c r="V923" s="28" t="str">
        <f t="shared" si="468"/>
        <v/>
      </c>
      <c r="W923" s="16" t="str">
        <f t="shared" si="469"/>
        <v/>
      </c>
      <c r="X923" s="16" t="str">
        <f t="shared" si="470"/>
        <v/>
      </c>
      <c r="Y923" s="16" t="str">
        <f t="shared" si="471"/>
        <v/>
      </c>
      <c r="Z923" s="28" t="str">
        <f t="shared" si="472"/>
        <v/>
      </c>
      <c r="AA923" s="16" t="str">
        <f t="shared" si="473"/>
        <v/>
      </c>
      <c r="AB923" s="16" t="str">
        <f t="shared" si="474"/>
        <v/>
      </c>
      <c r="AC923" s="16" t="str">
        <f>IF(Y923="Incluir Cotización",#REF!,"")</f>
        <v/>
      </c>
      <c r="AD923" s="66" t="str">
        <f t="shared" si="475"/>
        <v/>
      </c>
      <c r="AE923" s="42" t="str">
        <f t="shared" si="476"/>
        <v/>
      </c>
      <c r="AF923" s="42" t="str">
        <f t="shared" si="477"/>
        <v/>
      </c>
      <c r="AG923" s="42" t="str">
        <f t="shared" si="478"/>
        <v/>
      </c>
      <c r="AH923" s="42" t="str">
        <f t="shared" si="479"/>
        <v/>
      </c>
      <c r="AI923" s="42" t="str">
        <f t="shared" si="480"/>
        <v/>
      </c>
      <c r="AJ923" s="65">
        <f t="shared" si="481"/>
        <v>0</v>
      </c>
      <c r="AK923" s="74"/>
      <c r="AL923" s="41">
        <f t="shared" si="462"/>
        <v>0</v>
      </c>
      <c r="AM923" s="39">
        <f t="shared" si="463"/>
        <v>0</v>
      </c>
      <c r="AN923" s="40">
        <f t="shared" si="464"/>
        <v>0</v>
      </c>
      <c r="AO923" s="134">
        <f t="shared" si="465"/>
        <v>0</v>
      </c>
      <c r="AP923" s="17"/>
      <c r="AQ923" s="129"/>
      <c r="AR923" s="130">
        <f t="shared" si="482"/>
        <v>0</v>
      </c>
      <c r="AS923" s="134">
        <f t="shared" si="483"/>
        <v>0</v>
      </c>
      <c r="AT923" s="131">
        <f>+IF($I$7="SI",'INPUTS Y LISTAS'!$B$31,0)</f>
        <v>0</v>
      </c>
      <c r="AU923" s="132"/>
      <c r="AV923" s="130">
        <f t="shared" si="484"/>
        <v>0</v>
      </c>
      <c r="AW923" s="134">
        <f t="shared" si="485"/>
        <v>0</v>
      </c>
      <c r="AX923" s="131">
        <f>+IF($I$7="SI",'INPUTS Y LISTAS'!$B$32,0)</f>
        <v>0</v>
      </c>
      <c r="AY923" s="132"/>
      <c r="AZ923" s="130">
        <f t="shared" si="486"/>
        <v>0</v>
      </c>
      <c r="BA923" s="134">
        <f t="shared" si="487"/>
        <v>0</v>
      </c>
      <c r="BB923" s="131">
        <f>+IF($I$7="SI",'INPUTS Y LISTAS'!$B$33,0)</f>
        <v>0</v>
      </c>
      <c r="BC923" s="132"/>
      <c r="BD923" s="130">
        <f t="shared" si="488"/>
        <v>0</v>
      </c>
      <c r="BE923" s="134">
        <f t="shared" si="489"/>
        <v>0</v>
      </c>
      <c r="BF923" s="136">
        <f t="shared" si="490"/>
        <v>0</v>
      </c>
    </row>
    <row r="924" spans="3:58" ht="15.75" outlineLevel="2" x14ac:dyDescent="0.2">
      <c r="C924" s="14">
        <f t="shared" si="459"/>
        <v>910</v>
      </c>
      <c r="D924" s="73"/>
      <c r="E924" s="69"/>
      <c r="F924" s="70"/>
      <c r="G924" s="71"/>
      <c r="H924" s="71"/>
      <c r="I924" s="71"/>
      <c r="J924" s="71"/>
      <c r="K924" s="72"/>
      <c r="L924" s="86"/>
      <c r="M924" s="15" t="str">
        <f>IF(G924="","",IF(L924="SI",G924*(1+'INPUTS Y LISTAS'!$B$15),'Modelo Estadistico'!G924))</f>
        <v/>
      </c>
      <c r="N924" s="15" t="str">
        <f>IF(H924="","",IF(L924="SI",H924*(1+'INPUTS Y LISTAS'!$B$15),'Modelo Estadistico'!H924))</f>
        <v/>
      </c>
      <c r="O924" s="15" t="str">
        <f>IF(I924="","",IF(L924="SI",I924*(1+'INPUTS Y LISTAS'!$B$15),'Modelo Estadistico'!I924))</f>
        <v/>
      </c>
      <c r="P924" s="15" t="str">
        <f>IF(J924="","",IF(L924="SI",J924*(1+'INPUTS Y LISTAS'!$B$15),'Modelo Estadistico'!J924))</f>
        <v/>
      </c>
      <c r="Q924" s="72"/>
      <c r="R924" s="29" t="str">
        <f t="shared" si="466"/>
        <v/>
      </c>
      <c r="S924" s="15" t="str">
        <f t="shared" si="467"/>
        <v/>
      </c>
      <c r="T924" s="15" t="str">
        <f t="shared" si="460"/>
        <v/>
      </c>
      <c r="U924" s="30" t="str">
        <f t="shared" si="461"/>
        <v/>
      </c>
      <c r="V924" s="28" t="str">
        <f t="shared" si="468"/>
        <v/>
      </c>
      <c r="W924" s="16" t="str">
        <f t="shared" si="469"/>
        <v/>
      </c>
      <c r="X924" s="16" t="str">
        <f t="shared" si="470"/>
        <v/>
      </c>
      <c r="Y924" s="16" t="str">
        <f t="shared" si="471"/>
        <v/>
      </c>
      <c r="Z924" s="28" t="str">
        <f t="shared" si="472"/>
        <v/>
      </c>
      <c r="AA924" s="16" t="str">
        <f t="shared" si="473"/>
        <v/>
      </c>
      <c r="AB924" s="16" t="str">
        <f t="shared" si="474"/>
        <v/>
      </c>
      <c r="AC924" s="16" t="str">
        <f>IF(Y924="Incluir Cotización",#REF!,"")</f>
        <v/>
      </c>
      <c r="AD924" s="66" t="str">
        <f t="shared" si="475"/>
        <v/>
      </c>
      <c r="AE924" s="42" t="str">
        <f t="shared" si="476"/>
        <v/>
      </c>
      <c r="AF924" s="42" t="str">
        <f t="shared" si="477"/>
        <v/>
      </c>
      <c r="AG924" s="42" t="str">
        <f t="shared" si="478"/>
        <v/>
      </c>
      <c r="AH924" s="42" t="str">
        <f t="shared" si="479"/>
        <v/>
      </c>
      <c r="AI924" s="42" t="str">
        <f t="shared" si="480"/>
        <v/>
      </c>
      <c r="AJ924" s="65">
        <f t="shared" si="481"/>
        <v>0</v>
      </c>
      <c r="AK924" s="74"/>
      <c r="AL924" s="41">
        <f t="shared" si="462"/>
        <v>0</v>
      </c>
      <c r="AM924" s="39">
        <f t="shared" si="463"/>
        <v>0</v>
      </c>
      <c r="AN924" s="40">
        <f t="shared" si="464"/>
        <v>0</v>
      </c>
      <c r="AO924" s="134">
        <f t="shared" si="465"/>
        <v>0</v>
      </c>
      <c r="AP924" s="17"/>
      <c r="AQ924" s="129"/>
      <c r="AR924" s="130">
        <f t="shared" si="482"/>
        <v>0</v>
      </c>
      <c r="AS924" s="134">
        <f t="shared" si="483"/>
        <v>0</v>
      </c>
      <c r="AT924" s="131">
        <f>+IF($I$7="SI",'INPUTS Y LISTAS'!$B$31,0)</f>
        <v>0</v>
      </c>
      <c r="AU924" s="132"/>
      <c r="AV924" s="130">
        <f t="shared" si="484"/>
        <v>0</v>
      </c>
      <c r="AW924" s="134">
        <f t="shared" si="485"/>
        <v>0</v>
      </c>
      <c r="AX924" s="131">
        <f>+IF($I$7="SI",'INPUTS Y LISTAS'!$B$32,0)</f>
        <v>0</v>
      </c>
      <c r="AY924" s="132"/>
      <c r="AZ924" s="130">
        <f t="shared" si="486"/>
        <v>0</v>
      </c>
      <c r="BA924" s="134">
        <f t="shared" si="487"/>
        <v>0</v>
      </c>
      <c r="BB924" s="131">
        <f>+IF($I$7="SI",'INPUTS Y LISTAS'!$B$33,0)</f>
        <v>0</v>
      </c>
      <c r="BC924" s="132"/>
      <c r="BD924" s="130">
        <f t="shared" si="488"/>
        <v>0</v>
      </c>
      <c r="BE924" s="134">
        <f t="shared" si="489"/>
        <v>0</v>
      </c>
      <c r="BF924" s="136">
        <f t="shared" si="490"/>
        <v>0</v>
      </c>
    </row>
    <row r="925" spans="3:58" ht="15.75" outlineLevel="2" x14ac:dyDescent="0.2">
      <c r="C925" s="14">
        <f t="shared" si="459"/>
        <v>911</v>
      </c>
      <c r="D925" s="73"/>
      <c r="E925" s="69"/>
      <c r="F925" s="70"/>
      <c r="G925" s="71"/>
      <c r="H925" s="71"/>
      <c r="I925" s="71"/>
      <c r="J925" s="71"/>
      <c r="K925" s="72"/>
      <c r="L925" s="86"/>
      <c r="M925" s="15" t="str">
        <f>IF(G925="","",IF(L925="SI",G925*(1+'INPUTS Y LISTAS'!$B$15),'Modelo Estadistico'!G925))</f>
        <v/>
      </c>
      <c r="N925" s="15" t="str">
        <f>IF(H925="","",IF(L925="SI",H925*(1+'INPUTS Y LISTAS'!$B$15),'Modelo Estadistico'!H925))</f>
        <v/>
      </c>
      <c r="O925" s="15" t="str">
        <f>IF(I925="","",IF(L925="SI",I925*(1+'INPUTS Y LISTAS'!$B$15),'Modelo Estadistico'!I925))</f>
        <v/>
      </c>
      <c r="P925" s="15" t="str">
        <f>IF(J925="","",IF(L925="SI",J925*(1+'INPUTS Y LISTAS'!$B$15),'Modelo Estadistico'!J925))</f>
        <v/>
      </c>
      <c r="Q925" s="72"/>
      <c r="R925" s="29" t="str">
        <f t="shared" si="466"/>
        <v/>
      </c>
      <c r="S925" s="15" t="str">
        <f t="shared" si="467"/>
        <v/>
      </c>
      <c r="T925" s="15" t="str">
        <f t="shared" si="460"/>
        <v/>
      </c>
      <c r="U925" s="30" t="str">
        <f t="shared" si="461"/>
        <v/>
      </c>
      <c r="V925" s="28" t="str">
        <f t="shared" si="468"/>
        <v/>
      </c>
      <c r="W925" s="16" t="str">
        <f t="shared" si="469"/>
        <v/>
      </c>
      <c r="X925" s="16" t="str">
        <f t="shared" si="470"/>
        <v/>
      </c>
      <c r="Y925" s="16" t="str">
        <f t="shared" si="471"/>
        <v/>
      </c>
      <c r="Z925" s="28" t="str">
        <f t="shared" si="472"/>
        <v/>
      </c>
      <c r="AA925" s="16" t="str">
        <f t="shared" si="473"/>
        <v/>
      </c>
      <c r="AB925" s="16" t="str">
        <f t="shared" si="474"/>
        <v/>
      </c>
      <c r="AC925" s="16" t="str">
        <f>IF(Y925="Incluir Cotización",#REF!,"")</f>
        <v/>
      </c>
      <c r="AD925" s="66" t="str">
        <f t="shared" si="475"/>
        <v/>
      </c>
      <c r="AE925" s="42" t="str">
        <f t="shared" si="476"/>
        <v/>
      </c>
      <c r="AF925" s="42" t="str">
        <f t="shared" si="477"/>
        <v/>
      </c>
      <c r="AG925" s="42" t="str">
        <f t="shared" si="478"/>
        <v/>
      </c>
      <c r="AH925" s="42" t="str">
        <f t="shared" si="479"/>
        <v/>
      </c>
      <c r="AI925" s="42" t="str">
        <f t="shared" si="480"/>
        <v/>
      </c>
      <c r="AJ925" s="65">
        <f t="shared" si="481"/>
        <v>0</v>
      </c>
      <c r="AK925" s="74"/>
      <c r="AL925" s="41">
        <f t="shared" si="462"/>
        <v>0</v>
      </c>
      <c r="AM925" s="39">
        <f t="shared" si="463"/>
        <v>0</v>
      </c>
      <c r="AN925" s="40">
        <f t="shared" si="464"/>
        <v>0</v>
      </c>
      <c r="AO925" s="134">
        <f t="shared" si="465"/>
        <v>0</v>
      </c>
      <c r="AP925" s="17"/>
      <c r="AQ925" s="129"/>
      <c r="AR925" s="130">
        <f t="shared" si="482"/>
        <v>0</v>
      </c>
      <c r="AS925" s="134">
        <f t="shared" si="483"/>
        <v>0</v>
      </c>
      <c r="AT925" s="131">
        <f>+IF($I$7="SI",'INPUTS Y LISTAS'!$B$31,0)</f>
        <v>0</v>
      </c>
      <c r="AU925" s="132"/>
      <c r="AV925" s="130">
        <f t="shared" si="484"/>
        <v>0</v>
      </c>
      <c r="AW925" s="134">
        <f t="shared" si="485"/>
        <v>0</v>
      </c>
      <c r="AX925" s="131">
        <f>+IF($I$7="SI",'INPUTS Y LISTAS'!$B$32,0)</f>
        <v>0</v>
      </c>
      <c r="AY925" s="132"/>
      <c r="AZ925" s="130">
        <f t="shared" si="486"/>
        <v>0</v>
      </c>
      <c r="BA925" s="134">
        <f t="shared" si="487"/>
        <v>0</v>
      </c>
      <c r="BB925" s="131">
        <f>+IF($I$7="SI",'INPUTS Y LISTAS'!$B$33,0)</f>
        <v>0</v>
      </c>
      <c r="BC925" s="132"/>
      <c r="BD925" s="130">
        <f t="shared" si="488"/>
        <v>0</v>
      </c>
      <c r="BE925" s="134">
        <f t="shared" si="489"/>
        <v>0</v>
      </c>
      <c r="BF925" s="136">
        <f t="shared" si="490"/>
        <v>0</v>
      </c>
    </row>
    <row r="926" spans="3:58" ht="15.75" outlineLevel="2" x14ac:dyDescent="0.2">
      <c r="C926" s="14">
        <f t="shared" si="459"/>
        <v>912</v>
      </c>
      <c r="D926" s="73"/>
      <c r="E926" s="69"/>
      <c r="F926" s="70"/>
      <c r="G926" s="71"/>
      <c r="H926" s="71"/>
      <c r="I926" s="71"/>
      <c r="J926" s="71"/>
      <c r="K926" s="72"/>
      <c r="L926" s="86"/>
      <c r="M926" s="15" t="str">
        <f>IF(G926="","",IF(L926="SI",G926*(1+'INPUTS Y LISTAS'!$B$15),'Modelo Estadistico'!G926))</f>
        <v/>
      </c>
      <c r="N926" s="15" t="str">
        <f>IF(H926="","",IF(L926="SI",H926*(1+'INPUTS Y LISTAS'!$B$15),'Modelo Estadistico'!H926))</f>
        <v/>
      </c>
      <c r="O926" s="15" t="str">
        <f>IF(I926="","",IF(L926="SI",I926*(1+'INPUTS Y LISTAS'!$B$15),'Modelo Estadistico'!I926))</f>
        <v/>
      </c>
      <c r="P926" s="15" t="str">
        <f>IF(J926="","",IF(L926="SI",J926*(1+'INPUTS Y LISTAS'!$B$15),'Modelo Estadistico'!J926))</f>
        <v/>
      </c>
      <c r="Q926" s="72"/>
      <c r="R926" s="29" t="str">
        <f t="shared" si="466"/>
        <v/>
      </c>
      <c r="S926" s="15" t="str">
        <f t="shared" si="467"/>
        <v/>
      </c>
      <c r="T926" s="15" t="str">
        <f t="shared" si="460"/>
        <v/>
      </c>
      <c r="U926" s="30" t="str">
        <f t="shared" si="461"/>
        <v/>
      </c>
      <c r="V926" s="28" t="str">
        <f t="shared" si="468"/>
        <v/>
      </c>
      <c r="W926" s="16" t="str">
        <f t="shared" si="469"/>
        <v/>
      </c>
      <c r="X926" s="16" t="str">
        <f t="shared" si="470"/>
        <v/>
      </c>
      <c r="Y926" s="16" t="str">
        <f t="shared" si="471"/>
        <v/>
      </c>
      <c r="Z926" s="28" t="str">
        <f t="shared" si="472"/>
        <v/>
      </c>
      <c r="AA926" s="16" t="str">
        <f t="shared" si="473"/>
        <v/>
      </c>
      <c r="AB926" s="16" t="str">
        <f t="shared" si="474"/>
        <v/>
      </c>
      <c r="AC926" s="16" t="str">
        <f>IF(Y926="Incluir Cotización",#REF!,"")</f>
        <v/>
      </c>
      <c r="AD926" s="66" t="str">
        <f t="shared" si="475"/>
        <v/>
      </c>
      <c r="AE926" s="42" t="str">
        <f t="shared" si="476"/>
        <v/>
      </c>
      <c r="AF926" s="42" t="str">
        <f t="shared" si="477"/>
        <v/>
      </c>
      <c r="AG926" s="42" t="str">
        <f t="shared" si="478"/>
        <v/>
      </c>
      <c r="AH926" s="42" t="str">
        <f t="shared" si="479"/>
        <v/>
      </c>
      <c r="AI926" s="42" t="str">
        <f t="shared" si="480"/>
        <v/>
      </c>
      <c r="AJ926" s="65">
        <f t="shared" si="481"/>
        <v>0</v>
      </c>
      <c r="AK926" s="74"/>
      <c r="AL926" s="41">
        <f t="shared" si="462"/>
        <v>0</v>
      </c>
      <c r="AM926" s="39">
        <f t="shared" si="463"/>
        <v>0</v>
      </c>
      <c r="AN926" s="40">
        <f t="shared" si="464"/>
        <v>0</v>
      </c>
      <c r="AO926" s="134">
        <f t="shared" si="465"/>
        <v>0</v>
      </c>
      <c r="AP926" s="17"/>
      <c r="AQ926" s="129"/>
      <c r="AR926" s="130">
        <f t="shared" si="482"/>
        <v>0</v>
      </c>
      <c r="AS926" s="134">
        <f t="shared" si="483"/>
        <v>0</v>
      </c>
      <c r="AT926" s="131">
        <f>+IF($I$7="SI",'INPUTS Y LISTAS'!$B$31,0)</f>
        <v>0</v>
      </c>
      <c r="AU926" s="132"/>
      <c r="AV926" s="130">
        <f t="shared" si="484"/>
        <v>0</v>
      </c>
      <c r="AW926" s="134">
        <f t="shared" si="485"/>
        <v>0</v>
      </c>
      <c r="AX926" s="131">
        <f>+IF($I$7="SI",'INPUTS Y LISTAS'!$B$32,0)</f>
        <v>0</v>
      </c>
      <c r="AY926" s="132"/>
      <c r="AZ926" s="130">
        <f t="shared" si="486"/>
        <v>0</v>
      </c>
      <c r="BA926" s="134">
        <f t="shared" si="487"/>
        <v>0</v>
      </c>
      <c r="BB926" s="131">
        <f>+IF($I$7="SI",'INPUTS Y LISTAS'!$B$33,0)</f>
        <v>0</v>
      </c>
      <c r="BC926" s="132"/>
      <c r="BD926" s="130">
        <f t="shared" si="488"/>
        <v>0</v>
      </c>
      <c r="BE926" s="134">
        <f t="shared" si="489"/>
        <v>0</v>
      </c>
      <c r="BF926" s="136">
        <f t="shared" si="490"/>
        <v>0</v>
      </c>
    </row>
    <row r="927" spans="3:58" ht="15.75" outlineLevel="2" x14ac:dyDescent="0.2">
      <c r="C927" s="14">
        <f t="shared" si="459"/>
        <v>913</v>
      </c>
      <c r="D927" s="73"/>
      <c r="E927" s="69"/>
      <c r="F927" s="70"/>
      <c r="G927" s="71"/>
      <c r="H927" s="71"/>
      <c r="I927" s="71"/>
      <c r="J927" s="71"/>
      <c r="K927" s="72"/>
      <c r="L927" s="86"/>
      <c r="M927" s="15" t="str">
        <f>IF(G927="","",IF(L927="SI",G927*(1+'INPUTS Y LISTAS'!$B$15),'Modelo Estadistico'!G927))</f>
        <v/>
      </c>
      <c r="N927" s="15" t="str">
        <f>IF(H927="","",IF(L927="SI",H927*(1+'INPUTS Y LISTAS'!$B$15),'Modelo Estadistico'!H927))</f>
        <v/>
      </c>
      <c r="O927" s="15" t="str">
        <f>IF(I927="","",IF(L927="SI",I927*(1+'INPUTS Y LISTAS'!$B$15),'Modelo Estadistico'!I927))</f>
        <v/>
      </c>
      <c r="P927" s="15" t="str">
        <f>IF(J927="","",IF(L927="SI",J927*(1+'INPUTS Y LISTAS'!$B$15),'Modelo Estadistico'!J927))</f>
        <v/>
      </c>
      <c r="Q927" s="72"/>
      <c r="R927" s="29" t="str">
        <f t="shared" si="466"/>
        <v/>
      </c>
      <c r="S927" s="15" t="str">
        <f t="shared" si="467"/>
        <v/>
      </c>
      <c r="T927" s="15" t="str">
        <f t="shared" si="460"/>
        <v/>
      </c>
      <c r="U927" s="30" t="str">
        <f t="shared" si="461"/>
        <v/>
      </c>
      <c r="V927" s="28" t="str">
        <f t="shared" si="468"/>
        <v/>
      </c>
      <c r="W927" s="16" t="str">
        <f t="shared" si="469"/>
        <v/>
      </c>
      <c r="X927" s="16" t="str">
        <f t="shared" si="470"/>
        <v/>
      </c>
      <c r="Y927" s="16" t="str">
        <f t="shared" si="471"/>
        <v/>
      </c>
      <c r="Z927" s="28" t="str">
        <f t="shared" si="472"/>
        <v/>
      </c>
      <c r="AA927" s="16" t="str">
        <f t="shared" si="473"/>
        <v/>
      </c>
      <c r="AB927" s="16" t="str">
        <f t="shared" si="474"/>
        <v/>
      </c>
      <c r="AC927" s="16" t="str">
        <f>IF(Y927="Incluir Cotización",#REF!,"")</f>
        <v/>
      </c>
      <c r="AD927" s="66" t="str">
        <f t="shared" si="475"/>
        <v/>
      </c>
      <c r="AE927" s="42" t="str">
        <f t="shared" si="476"/>
        <v/>
      </c>
      <c r="AF927" s="42" t="str">
        <f t="shared" si="477"/>
        <v/>
      </c>
      <c r="AG927" s="42" t="str">
        <f t="shared" si="478"/>
        <v/>
      </c>
      <c r="AH927" s="42" t="str">
        <f t="shared" si="479"/>
        <v/>
      </c>
      <c r="AI927" s="42" t="str">
        <f t="shared" si="480"/>
        <v/>
      </c>
      <c r="AJ927" s="65">
        <f t="shared" si="481"/>
        <v>0</v>
      </c>
      <c r="AK927" s="74"/>
      <c r="AL927" s="41">
        <f t="shared" si="462"/>
        <v>0</v>
      </c>
      <c r="AM927" s="39">
        <f t="shared" si="463"/>
        <v>0</v>
      </c>
      <c r="AN927" s="40">
        <f t="shared" si="464"/>
        <v>0</v>
      </c>
      <c r="AO927" s="134">
        <f t="shared" si="465"/>
        <v>0</v>
      </c>
      <c r="AP927" s="17"/>
      <c r="AQ927" s="129"/>
      <c r="AR927" s="130">
        <f t="shared" si="482"/>
        <v>0</v>
      </c>
      <c r="AS927" s="134">
        <f t="shared" si="483"/>
        <v>0</v>
      </c>
      <c r="AT927" s="131">
        <f>+IF($I$7="SI",'INPUTS Y LISTAS'!$B$31,0)</f>
        <v>0</v>
      </c>
      <c r="AU927" s="132"/>
      <c r="AV927" s="130">
        <f t="shared" si="484"/>
        <v>0</v>
      </c>
      <c r="AW927" s="134">
        <f t="shared" si="485"/>
        <v>0</v>
      </c>
      <c r="AX927" s="131">
        <f>+IF($I$7="SI",'INPUTS Y LISTAS'!$B$32,0)</f>
        <v>0</v>
      </c>
      <c r="AY927" s="132"/>
      <c r="AZ927" s="130">
        <f t="shared" si="486"/>
        <v>0</v>
      </c>
      <c r="BA927" s="134">
        <f t="shared" si="487"/>
        <v>0</v>
      </c>
      <c r="BB927" s="131">
        <f>+IF($I$7="SI",'INPUTS Y LISTAS'!$B$33,0)</f>
        <v>0</v>
      </c>
      <c r="BC927" s="132"/>
      <c r="BD927" s="130">
        <f t="shared" si="488"/>
        <v>0</v>
      </c>
      <c r="BE927" s="134">
        <f t="shared" si="489"/>
        <v>0</v>
      </c>
      <c r="BF927" s="136">
        <f t="shared" si="490"/>
        <v>0</v>
      </c>
    </row>
    <row r="928" spans="3:58" ht="15.75" outlineLevel="2" x14ac:dyDescent="0.2">
      <c r="C928" s="14">
        <f t="shared" si="459"/>
        <v>914</v>
      </c>
      <c r="D928" s="73"/>
      <c r="E928" s="69"/>
      <c r="F928" s="70"/>
      <c r="G928" s="71"/>
      <c r="H928" s="71"/>
      <c r="I928" s="71"/>
      <c r="J928" s="71"/>
      <c r="K928" s="72"/>
      <c r="L928" s="86"/>
      <c r="M928" s="15" t="str">
        <f>IF(G928="","",IF(L928="SI",G928*(1+'INPUTS Y LISTAS'!$B$15),'Modelo Estadistico'!G928))</f>
        <v/>
      </c>
      <c r="N928" s="15" t="str">
        <f>IF(H928="","",IF(L928="SI",H928*(1+'INPUTS Y LISTAS'!$B$15),'Modelo Estadistico'!H928))</f>
        <v/>
      </c>
      <c r="O928" s="15" t="str">
        <f>IF(I928="","",IF(L928="SI",I928*(1+'INPUTS Y LISTAS'!$B$15),'Modelo Estadistico'!I928))</f>
        <v/>
      </c>
      <c r="P928" s="15" t="str">
        <f>IF(J928="","",IF(L928="SI",J928*(1+'INPUTS Y LISTAS'!$B$15),'Modelo Estadistico'!J928))</f>
        <v/>
      </c>
      <c r="Q928" s="72"/>
      <c r="R928" s="29" t="str">
        <f t="shared" si="466"/>
        <v/>
      </c>
      <c r="S928" s="15" t="str">
        <f t="shared" si="467"/>
        <v/>
      </c>
      <c r="T928" s="15" t="str">
        <f t="shared" si="460"/>
        <v/>
      </c>
      <c r="U928" s="30" t="str">
        <f t="shared" si="461"/>
        <v/>
      </c>
      <c r="V928" s="28" t="str">
        <f t="shared" si="468"/>
        <v/>
      </c>
      <c r="W928" s="16" t="str">
        <f t="shared" si="469"/>
        <v/>
      </c>
      <c r="X928" s="16" t="str">
        <f t="shared" si="470"/>
        <v/>
      </c>
      <c r="Y928" s="16" t="str">
        <f t="shared" si="471"/>
        <v/>
      </c>
      <c r="Z928" s="28" t="str">
        <f t="shared" si="472"/>
        <v/>
      </c>
      <c r="AA928" s="16" t="str">
        <f t="shared" si="473"/>
        <v/>
      </c>
      <c r="AB928" s="16" t="str">
        <f t="shared" si="474"/>
        <v/>
      </c>
      <c r="AC928" s="16" t="str">
        <f>IF(Y928="Incluir Cotización",#REF!,"")</f>
        <v/>
      </c>
      <c r="AD928" s="66" t="str">
        <f t="shared" si="475"/>
        <v/>
      </c>
      <c r="AE928" s="42" t="str">
        <f t="shared" si="476"/>
        <v/>
      </c>
      <c r="AF928" s="42" t="str">
        <f t="shared" si="477"/>
        <v/>
      </c>
      <c r="AG928" s="42" t="str">
        <f t="shared" si="478"/>
        <v/>
      </c>
      <c r="AH928" s="42" t="str">
        <f t="shared" si="479"/>
        <v/>
      </c>
      <c r="AI928" s="42" t="str">
        <f t="shared" si="480"/>
        <v/>
      </c>
      <c r="AJ928" s="65">
        <f t="shared" si="481"/>
        <v>0</v>
      </c>
      <c r="AK928" s="74"/>
      <c r="AL928" s="41">
        <f t="shared" si="462"/>
        <v>0</v>
      </c>
      <c r="AM928" s="39">
        <f t="shared" si="463"/>
        <v>0</v>
      </c>
      <c r="AN928" s="40">
        <f t="shared" si="464"/>
        <v>0</v>
      </c>
      <c r="AO928" s="134">
        <f t="shared" si="465"/>
        <v>0</v>
      </c>
      <c r="AP928" s="17"/>
      <c r="AQ928" s="129"/>
      <c r="AR928" s="130">
        <f t="shared" si="482"/>
        <v>0</v>
      </c>
      <c r="AS928" s="134">
        <f t="shared" si="483"/>
        <v>0</v>
      </c>
      <c r="AT928" s="131">
        <f>+IF($I$7="SI",'INPUTS Y LISTAS'!$B$31,0)</f>
        <v>0</v>
      </c>
      <c r="AU928" s="132"/>
      <c r="AV928" s="130">
        <f t="shared" si="484"/>
        <v>0</v>
      </c>
      <c r="AW928" s="134">
        <f t="shared" si="485"/>
        <v>0</v>
      </c>
      <c r="AX928" s="131">
        <f>+IF($I$7="SI",'INPUTS Y LISTAS'!$B$32,0)</f>
        <v>0</v>
      </c>
      <c r="AY928" s="132"/>
      <c r="AZ928" s="130">
        <f t="shared" si="486"/>
        <v>0</v>
      </c>
      <c r="BA928" s="134">
        <f t="shared" si="487"/>
        <v>0</v>
      </c>
      <c r="BB928" s="131">
        <f>+IF($I$7="SI",'INPUTS Y LISTAS'!$B$33,0)</f>
        <v>0</v>
      </c>
      <c r="BC928" s="132"/>
      <c r="BD928" s="130">
        <f t="shared" si="488"/>
        <v>0</v>
      </c>
      <c r="BE928" s="134">
        <f t="shared" si="489"/>
        <v>0</v>
      </c>
      <c r="BF928" s="136">
        <f t="shared" si="490"/>
        <v>0</v>
      </c>
    </row>
    <row r="929" spans="3:58" ht="15.75" outlineLevel="2" x14ac:dyDescent="0.2">
      <c r="C929" s="14">
        <f t="shared" ref="C929:C992" si="491">+C928+1</f>
        <v>915</v>
      </c>
      <c r="D929" s="73"/>
      <c r="E929" s="69"/>
      <c r="F929" s="70"/>
      <c r="G929" s="71"/>
      <c r="H929" s="71"/>
      <c r="I929" s="71"/>
      <c r="J929" s="71"/>
      <c r="K929" s="72"/>
      <c r="L929" s="86"/>
      <c r="M929" s="15" t="str">
        <f>IF(G929="","",IF(L929="SI",G929*(1+'INPUTS Y LISTAS'!$B$15),'Modelo Estadistico'!G929))</f>
        <v/>
      </c>
      <c r="N929" s="15" t="str">
        <f>IF(H929="","",IF(L929="SI",H929*(1+'INPUTS Y LISTAS'!$B$15),'Modelo Estadistico'!H929))</f>
        <v/>
      </c>
      <c r="O929" s="15" t="str">
        <f>IF(I929="","",IF(L929="SI",I929*(1+'INPUTS Y LISTAS'!$B$15),'Modelo Estadistico'!I929))</f>
        <v/>
      </c>
      <c r="P929" s="15" t="str">
        <f>IF(J929="","",IF(L929="SI",J929*(1+'INPUTS Y LISTAS'!$B$15),'Modelo Estadistico'!J929))</f>
        <v/>
      </c>
      <c r="Q929" s="72"/>
      <c r="R929" s="29" t="str">
        <f t="shared" si="466"/>
        <v/>
      </c>
      <c r="S929" s="15" t="str">
        <f t="shared" si="467"/>
        <v/>
      </c>
      <c r="T929" s="15" t="str">
        <f t="shared" si="460"/>
        <v/>
      </c>
      <c r="U929" s="30" t="str">
        <f t="shared" si="461"/>
        <v/>
      </c>
      <c r="V929" s="28" t="str">
        <f t="shared" si="468"/>
        <v/>
      </c>
      <c r="W929" s="16" t="str">
        <f t="shared" si="469"/>
        <v/>
      </c>
      <c r="X929" s="16" t="str">
        <f t="shared" si="470"/>
        <v/>
      </c>
      <c r="Y929" s="16" t="str">
        <f t="shared" si="471"/>
        <v/>
      </c>
      <c r="Z929" s="28" t="str">
        <f t="shared" si="472"/>
        <v/>
      </c>
      <c r="AA929" s="16" t="str">
        <f t="shared" si="473"/>
        <v/>
      </c>
      <c r="AB929" s="16" t="str">
        <f t="shared" si="474"/>
        <v/>
      </c>
      <c r="AC929" s="16" t="str">
        <f>IF(Y929="Incluir Cotización",#REF!,"")</f>
        <v/>
      </c>
      <c r="AD929" s="66" t="str">
        <f t="shared" si="475"/>
        <v/>
      </c>
      <c r="AE929" s="42" t="str">
        <f t="shared" si="476"/>
        <v/>
      </c>
      <c r="AF929" s="42" t="str">
        <f t="shared" si="477"/>
        <v/>
      </c>
      <c r="AG929" s="42" t="str">
        <f t="shared" si="478"/>
        <v/>
      </c>
      <c r="AH929" s="42" t="str">
        <f t="shared" si="479"/>
        <v/>
      </c>
      <c r="AI929" s="42" t="str">
        <f t="shared" si="480"/>
        <v/>
      </c>
      <c r="AJ929" s="65">
        <f t="shared" si="481"/>
        <v>0</v>
      </c>
      <c r="AK929" s="74"/>
      <c r="AL929" s="41">
        <f t="shared" si="462"/>
        <v>0</v>
      </c>
      <c r="AM929" s="39">
        <f t="shared" si="463"/>
        <v>0</v>
      </c>
      <c r="AN929" s="40">
        <f t="shared" si="464"/>
        <v>0</v>
      </c>
      <c r="AO929" s="134">
        <f t="shared" si="465"/>
        <v>0</v>
      </c>
      <c r="AP929" s="17"/>
      <c r="AQ929" s="129"/>
      <c r="AR929" s="130">
        <f t="shared" si="482"/>
        <v>0</v>
      </c>
      <c r="AS929" s="134">
        <f t="shared" si="483"/>
        <v>0</v>
      </c>
      <c r="AT929" s="131">
        <f>+IF($I$7="SI",'INPUTS Y LISTAS'!$B$31,0)</f>
        <v>0</v>
      </c>
      <c r="AU929" s="132"/>
      <c r="AV929" s="130">
        <f t="shared" si="484"/>
        <v>0</v>
      </c>
      <c r="AW929" s="134">
        <f t="shared" si="485"/>
        <v>0</v>
      </c>
      <c r="AX929" s="131">
        <f>+IF($I$7="SI",'INPUTS Y LISTAS'!$B$32,0)</f>
        <v>0</v>
      </c>
      <c r="AY929" s="132"/>
      <c r="AZ929" s="130">
        <f t="shared" si="486"/>
        <v>0</v>
      </c>
      <c r="BA929" s="134">
        <f t="shared" si="487"/>
        <v>0</v>
      </c>
      <c r="BB929" s="131">
        <f>+IF($I$7="SI",'INPUTS Y LISTAS'!$B$33,0)</f>
        <v>0</v>
      </c>
      <c r="BC929" s="132"/>
      <c r="BD929" s="130">
        <f t="shared" si="488"/>
        <v>0</v>
      </c>
      <c r="BE929" s="134">
        <f t="shared" si="489"/>
        <v>0</v>
      </c>
      <c r="BF929" s="136">
        <f t="shared" si="490"/>
        <v>0</v>
      </c>
    </row>
    <row r="930" spans="3:58" ht="15.75" outlineLevel="2" x14ac:dyDescent="0.2">
      <c r="C930" s="14">
        <f t="shared" si="491"/>
        <v>916</v>
      </c>
      <c r="D930" s="73"/>
      <c r="E930" s="69"/>
      <c r="F930" s="70"/>
      <c r="G930" s="71"/>
      <c r="H930" s="71"/>
      <c r="I930" s="71"/>
      <c r="J930" s="71"/>
      <c r="K930" s="72"/>
      <c r="L930" s="86"/>
      <c r="M930" s="15" t="str">
        <f>IF(G930="","",IF(L930="SI",G930*(1+'INPUTS Y LISTAS'!$B$15),'Modelo Estadistico'!G930))</f>
        <v/>
      </c>
      <c r="N930" s="15" t="str">
        <f>IF(H930="","",IF(L930="SI",H930*(1+'INPUTS Y LISTAS'!$B$15),'Modelo Estadistico'!H930))</f>
        <v/>
      </c>
      <c r="O930" s="15" t="str">
        <f>IF(I930="","",IF(L930="SI",I930*(1+'INPUTS Y LISTAS'!$B$15),'Modelo Estadistico'!I930))</f>
        <v/>
      </c>
      <c r="P930" s="15" t="str">
        <f>IF(J930="","",IF(L930="SI",J930*(1+'INPUTS Y LISTAS'!$B$15),'Modelo Estadistico'!J930))</f>
        <v/>
      </c>
      <c r="Q930" s="72"/>
      <c r="R930" s="29" t="str">
        <f t="shared" si="466"/>
        <v/>
      </c>
      <c r="S930" s="15" t="str">
        <f t="shared" si="467"/>
        <v/>
      </c>
      <c r="T930" s="15" t="str">
        <f t="shared" si="460"/>
        <v/>
      </c>
      <c r="U930" s="30" t="str">
        <f t="shared" si="461"/>
        <v/>
      </c>
      <c r="V930" s="28" t="str">
        <f t="shared" si="468"/>
        <v/>
      </c>
      <c r="W930" s="16" t="str">
        <f t="shared" si="469"/>
        <v/>
      </c>
      <c r="X930" s="16" t="str">
        <f t="shared" si="470"/>
        <v/>
      </c>
      <c r="Y930" s="16" t="str">
        <f t="shared" si="471"/>
        <v/>
      </c>
      <c r="Z930" s="28" t="str">
        <f t="shared" si="472"/>
        <v/>
      </c>
      <c r="AA930" s="16" t="str">
        <f t="shared" si="473"/>
        <v/>
      </c>
      <c r="AB930" s="16" t="str">
        <f t="shared" si="474"/>
        <v/>
      </c>
      <c r="AC930" s="16" t="str">
        <f>IF(Y930="Incluir Cotización",#REF!,"")</f>
        <v/>
      </c>
      <c r="AD930" s="66" t="str">
        <f t="shared" si="475"/>
        <v/>
      </c>
      <c r="AE930" s="42" t="str">
        <f t="shared" si="476"/>
        <v/>
      </c>
      <c r="AF930" s="42" t="str">
        <f t="shared" si="477"/>
        <v/>
      </c>
      <c r="AG930" s="42" t="str">
        <f t="shared" si="478"/>
        <v/>
      </c>
      <c r="AH930" s="42" t="str">
        <f t="shared" si="479"/>
        <v/>
      </c>
      <c r="AI930" s="42" t="str">
        <f t="shared" si="480"/>
        <v/>
      </c>
      <c r="AJ930" s="65">
        <f t="shared" si="481"/>
        <v>0</v>
      </c>
      <c r="AK930" s="74"/>
      <c r="AL930" s="41">
        <f t="shared" si="462"/>
        <v>0</v>
      </c>
      <c r="AM930" s="39">
        <f t="shared" si="463"/>
        <v>0</v>
      </c>
      <c r="AN930" s="40">
        <f t="shared" si="464"/>
        <v>0</v>
      </c>
      <c r="AO930" s="134">
        <f t="shared" si="465"/>
        <v>0</v>
      </c>
      <c r="AP930" s="17"/>
      <c r="AQ930" s="129"/>
      <c r="AR930" s="130">
        <f t="shared" si="482"/>
        <v>0</v>
      </c>
      <c r="AS930" s="134">
        <f t="shared" si="483"/>
        <v>0</v>
      </c>
      <c r="AT930" s="131">
        <f>+IF($I$7="SI",'INPUTS Y LISTAS'!$B$31,0)</f>
        <v>0</v>
      </c>
      <c r="AU930" s="132"/>
      <c r="AV930" s="130">
        <f t="shared" si="484"/>
        <v>0</v>
      </c>
      <c r="AW930" s="134">
        <f t="shared" si="485"/>
        <v>0</v>
      </c>
      <c r="AX930" s="131">
        <f>+IF($I$7="SI",'INPUTS Y LISTAS'!$B$32,0)</f>
        <v>0</v>
      </c>
      <c r="AY930" s="132"/>
      <c r="AZ930" s="130">
        <f t="shared" si="486"/>
        <v>0</v>
      </c>
      <c r="BA930" s="134">
        <f t="shared" si="487"/>
        <v>0</v>
      </c>
      <c r="BB930" s="131">
        <f>+IF($I$7="SI",'INPUTS Y LISTAS'!$B$33,0)</f>
        <v>0</v>
      </c>
      <c r="BC930" s="132"/>
      <c r="BD930" s="130">
        <f t="shared" si="488"/>
        <v>0</v>
      </c>
      <c r="BE930" s="134">
        <f t="shared" si="489"/>
        <v>0</v>
      </c>
      <c r="BF930" s="136">
        <f t="shared" si="490"/>
        <v>0</v>
      </c>
    </row>
    <row r="931" spans="3:58" ht="15.75" outlineLevel="2" x14ac:dyDescent="0.2">
      <c r="C931" s="14">
        <f t="shared" si="491"/>
        <v>917</v>
      </c>
      <c r="D931" s="73"/>
      <c r="E931" s="69"/>
      <c r="F931" s="70"/>
      <c r="G931" s="71"/>
      <c r="H931" s="71"/>
      <c r="I931" s="71"/>
      <c r="J931" s="71"/>
      <c r="K931" s="72"/>
      <c r="L931" s="86"/>
      <c r="M931" s="15" t="str">
        <f>IF(G931="","",IF(L931="SI",G931*(1+'INPUTS Y LISTAS'!$B$15),'Modelo Estadistico'!G931))</f>
        <v/>
      </c>
      <c r="N931" s="15" t="str">
        <f>IF(H931="","",IF(L931="SI",H931*(1+'INPUTS Y LISTAS'!$B$15),'Modelo Estadistico'!H931))</f>
        <v/>
      </c>
      <c r="O931" s="15" t="str">
        <f>IF(I931="","",IF(L931="SI",I931*(1+'INPUTS Y LISTAS'!$B$15),'Modelo Estadistico'!I931))</f>
        <v/>
      </c>
      <c r="P931" s="15" t="str">
        <f>IF(J931="","",IF(L931="SI",J931*(1+'INPUTS Y LISTAS'!$B$15),'Modelo Estadistico'!J931))</f>
        <v/>
      </c>
      <c r="Q931" s="72"/>
      <c r="R931" s="29" t="str">
        <f t="shared" si="466"/>
        <v/>
      </c>
      <c r="S931" s="15" t="str">
        <f t="shared" si="467"/>
        <v/>
      </c>
      <c r="T931" s="15" t="str">
        <f t="shared" si="460"/>
        <v/>
      </c>
      <c r="U931" s="30" t="str">
        <f t="shared" si="461"/>
        <v/>
      </c>
      <c r="V931" s="28" t="str">
        <f t="shared" si="468"/>
        <v/>
      </c>
      <c r="W931" s="16" t="str">
        <f t="shared" si="469"/>
        <v/>
      </c>
      <c r="X931" s="16" t="str">
        <f t="shared" si="470"/>
        <v/>
      </c>
      <c r="Y931" s="16" t="str">
        <f t="shared" si="471"/>
        <v/>
      </c>
      <c r="Z931" s="28" t="str">
        <f t="shared" si="472"/>
        <v/>
      </c>
      <c r="AA931" s="16" t="str">
        <f t="shared" si="473"/>
        <v/>
      </c>
      <c r="AB931" s="16" t="str">
        <f t="shared" si="474"/>
        <v/>
      </c>
      <c r="AC931" s="16" t="str">
        <f>IF(Y931="Incluir Cotización",#REF!,"")</f>
        <v/>
      </c>
      <c r="AD931" s="66" t="str">
        <f t="shared" si="475"/>
        <v/>
      </c>
      <c r="AE931" s="42" t="str">
        <f t="shared" si="476"/>
        <v/>
      </c>
      <c r="AF931" s="42" t="str">
        <f t="shared" si="477"/>
        <v/>
      </c>
      <c r="AG931" s="42" t="str">
        <f t="shared" si="478"/>
        <v/>
      </c>
      <c r="AH931" s="42" t="str">
        <f t="shared" si="479"/>
        <v/>
      </c>
      <c r="AI931" s="42" t="str">
        <f t="shared" si="480"/>
        <v/>
      </c>
      <c r="AJ931" s="65">
        <f t="shared" si="481"/>
        <v>0</v>
      </c>
      <c r="AK931" s="74"/>
      <c r="AL931" s="41">
        <f t="shared" si="462"/>
        <v>0</v>
      </c>
      <c r="AM931" s="39">
        <f t="shared" si="463"/>
        <v>0</v>
      </c>
      <c r="AN931" s="40">
        <f t="shared" si="464"/>
        <v>0</v>
      </c>
      <c r="AO931" s="134">
        <f t="shared" si="465"/>
        <v>0</v>
      </c>
      <c r="AP931" s="17"/>
      <c r="AQ931" s="129"/>
      <c r="AR931" s="130">
        <f t="shared" si="482"/>
        <v>0</v>
      </c>
      <c r="AS931" s="134">
        <f t="shared" si="483"/>
        <v>0</v>
      </c>
      <c r="AT931" s="131">
        <f>+IF($I$7="SI",'INPUTS Y LISTAS'!$B$31,0)</f>
        <v>0</v>
      </c>
      <c r="AU931" s="132"/>
      <c r="AV931" s="130">
        <f t="shared" si="484"/>
        <v>0</v>
      </c>
      <c r="AW931" s="134">
        <f t="shared" si="485"/>
        <v>0</v>
      </c>
      <c r="AX931" s="131">
        <f>+IF($I$7="SI",'INPUTS Y LISTAS'!$B$32,0)</f>
        <v>0</v>
      </c>
      <c r="AY931" s="132"/>
      <c r="AZ931" s="130">
        <f t="shared" si="486"/>
        <v>0</v>
      </c>
      <c r="BA931" s="134">
        <f t="shared" si="487"/>
        <v>0</v>
      </c>
      <c r="BB931" s="131">
        <f>+IF($I$7="SI",'INPUTS Y LISTAS'!$B$33,0)</f>
        <v>0</v>
      </c>
      <c r="BC931" s="132"/>
      <c r="BD931" s="130">
        <f t="shared" si="488"/>
        <v>0</v>
      </c>
      <c r="BE931" s="134">
        <f t="shared" si="489"/>
        <v>0</v>
      </c>
      <c r="BF931" s="136">
        <f t="shared" si="490"/>
        <v>0</v>
      </c>
    </row>
    <row r="932" spans="3:58" ht="15.75" outlineLevel="2" x14ac:dyDescent="0.2">
      <c r="C932" s="14">
        <f t="shared" si="491"/>
        <v>918</v>
      </c>
      <c r="D932" s="73"/>
      <c r="E932" s="69"/>
      <c r="F932" s="70"/>
      <c r="G932" s="71"/>
      <c r="H932" s="71"/>
      <c r="I932" s="71"/>
      <c r="J932" s="71"/>
      <c r="K932" s="72"/>
      <c r="L932" s="86"/>
      <c r="M932" s="15" t="str">
        <f>IF(G932="","",IF(L932="SI",G932*(1+'INPUTS Y LISTAS'!$B$15),'Modelo Estadistico'!G932))</f>
        <v/>
      </c>
      <c r="N932" s="15" t="str">
        <f>IF(H932="","",IF(L932="SI",H932*(1+'INPUTS Y LISTAS'!$B$15),'Modelo Estadistico'!H932))</f>
        <v/>
      </c>
      <c r="O932" s="15" t="str">
        <f>IF(I932="","",IF(L932="SI",I932*(1+'INPUTS Y LISTAS'!$B$15),'Modelo Estadistico'!I932))</f>
        <v/>
      </c>
      <c r="P932" s="15" t="str">
        <f>IF(J932="","",IF(L932="SI",J932*(1+'INPUTS Y LISTAS'!$B$15),'Modelo Estadistico'!J932))</f>
        <v/>
      </c>
      <c r="Q932" s="72"/>
      <c r="R932" s="29" t="str">
        <f t="shared" si="466"/>
        <v/>
      </c>
      <c r="S932" s="15" t="str">
        <f t="shared" si="467"/>
        <v/>
      </c>
      <c r="T932" s="15" t="str">
        <f t="shared" si="460"/>
        <v/>
      </c>
      <c r="U932" s="30" t="str">
        <f t="shared" si="461"/>
        <v/>
      </c>
      <c r="V932" s="28" t="str">
        <f t="shared" si="468"/>
        <v/>
      </c>
      <c r="W932" s="16" t="str">
        <f t="shared" si="469"/>
        <v/>
      </c>
      <c r="X932" s="16" t="str">
        <f t="shared" si="470"/>
        <v/>
      </c>
      <c r="Y932" s="16" t="str">
        <f t="shared" si="471"/>
        <v/>
      </c>
      <c r="Z932" s="28" t="str">
        <f t="shared" si="472"/>
        <v/>
      </c>
      <c r="AA932" s="16" t="str">
        <f t="shared" si="473"/>
        <v/>
      </c>
      <c r="AB932" s="16" t="str">
        <f t="shared" si="474"/>
        <v/>
      </c>
      <c r="AC932" s="16" t="str">
        <f>IF(Y932="Incluir Cotización",#REF!,"")</f>
        <v/>
      </c>
      <c r="AD932" s="66" t="str">
        <f t="shared" si="475"/>
        <v/>
      </c>
      <c r="AE932" s="42" t="str">
        <f t="shared" si="476"/>
        <v/>
      </c>
      <c r="AF932" s="42" t="str">
        <f t="shared" si="477"/>
        <v/>
      </c>
      <c r="AG932" s="42" t="str">
        <f t="shared" si="478"/>
        <v/>
      </c>
      <c r="AH932" s="42" t="str">
        <f t="shared" si="479"/>
        <v/>
      </c>
      <c r="AI932" s="42" t="str">
        <f t="shared" si="480"/>
        <v/>
      </c>
      <c r="AJ932" s="65">
        <f t="shared" si="481"/>
        <v>0</v>
      </c>
      <c r="AK932" s="74"/>
      <c r="AL932" s="41">
        <f t="shared" si="462"/>
        <v>0</v>
      </c>
      <c r="AM932" s="39">
        <f t="shared" si="463"/>
        <v>0</v>
      </c>
      <c r="AN932" s="40">
        <f t="shared" si="464"/>
        <v>0</v>
      </c>
      <c r="AO932" s="134">
        <f t="shared" si="465"/>
        <v>0</v>
      </c>
      <c r="AP932" s="17"/>
      <c r="AQ932" s="129"/>
      <c r="AR932" s="130">
        <f t="shared" si="482"/>
        <v>0</v>
      </c>
      <c r="AS932" s="134">
        <f t="shared" si="483"/>
        <v>0</v>
      </c>
      <c r="AT932" s="131">
        <f>+IF($I$7="SI",'INPUTS Y LISTAS'!$B$31,0)</f>
        <v>0</v>
      </c>
      <c r="AU932" s="132"/>
      <c r="AV932" s="130">
        <f t="shared" si="484"/>
        <v>0</v>
      </c>
      <c r="AW932" s="134">
        <f t="shared" si="485"/>
        <v>0</v>
      </c>
      <c r="AX932" s="131">
        <f>+IF($I$7="SI",'INPUTS Y LISTAS'!$B$32,0)</f>
        <v>0</v>
      </c>
      <c r="AY932" s="132"/>
      <c r="AZ932" s="130">
        <f t="shared" si="486"/>
        <v>0</v>
      </c>
      <c r="BA932" s="134">
        <f t="shared" si="487"/>
        <v>0</v>
      </c>
      <c r="BB932" s="131">
        <f>+IF($I$7="SI",'INPUTS Y LISTAS'!$B$33,0)</f>
        <v>0</v>
      </c>
      <c r="BC932" s="132"/>
      <c r="BD932" s="130">
        <f t="shared" si="488"/>
        <v>0</v>
      </c>
      <c r="BE932" s="134">
        <f t="shared" si="489"/>
        <v>0</v>
      </c>
      <c r="BF932" s="136">
        <f t="shared" si="490"/>
        <v>0</v>
      </c>
    </row>
    <row r="933" spans="3:58" ht="15.75" outlineLevel="2" x14ac:dyDescent="0.2">
      <c r="C933" s="14">
        <f t="shared" si="491"/>
        <v>919</v>
      </c>
      <c r="D933" s="73"/>
      <c r="E933" s="69"/>
      <c r="F933" s="70"/>
      <c r="G933" s="71"/>
      <c r="H933" s="71"/>
      <c r="I933" s="71"/>
      <c r="J933" s="71"/>
      <c r="K933" s="72"/>
      <c r="L933" s="86"/>
      <c r="M933" s="15" t="str">
        <f>IF(G933="","",IF(L933="SI",G933*(1+'INPUTS Y LISTAS'!$B$15),'Modelo Estadistico'!G933))</f>
        <v/>
      </c>
      <c r="N933" s="15" t="str">
        <f>IF(H933="","",IF(L933="SI",H933*(1+'INPUTS Y LISTAS'!$B$15),'Modelo Estadistico'!H933))</f>
        <v/>
      </c>
      <c r="O933" s="15" t="str">
        <f>IF(I933="","",IF(L933="SI",I933*(1+'INPUTS Y LISTAS'!$B$15),'Modelo Estadistico'!I933))</f>
        <v/>
      </c>
      <c r="P933" s="15" t="str">
        <f>IF(J933="","",IF(L933="SI",J933*(1+'INPUTS Y LISTAS'!$B$15),'Modelo Estadistico'!J933))</f>
        <v/>
      </c>
      <c r="Q933" s="72"/>
      <c r="R933" s="29" t="str">
        <f t="shared" si="466"/>
        <v/>
      </c>
      <c r="S933" s="15" t="str">
        <f t="shared" si="467"/>
        <v/>
      </c>
      <c r="T933" s="15" t="str">
        <f t="shared" si="460"/>
        <v/>
      </c>
      <c r="U933" s="30" t="str">
        <f t="shared" si="461"/>
        <v/>
      </c>
      <c r="V933" s="28" t="str">
        <f t="shared" si="468"/>
        <v/>
      </c>
      <c r="W933" s="16" t="str">
        <f t="shared" si="469"/>
        <v/>
      </c>
      <c r="X933" s="16" t="str">
        <f t="shared" si="470"/>
        <v/>
      </c>
      <c r="Y933" s="16" t="str">
        <f t="shared" si="471"/>
        <v/>
      </c>
      <c r="Z933" s="28" t="str">
        <f t="shared" si="472"/>
        <v/>
      </c>
      <c r="AA933" s="16" t="str">
        <f t="shared" si="473"/>
        <v/>
      </c>
      <c r="AB933" s="16" t="str">
        <f t="shared" si="474"/>
        <v/>
      </c>
      <c r="AC933" s="16" t="str">
        <f>IF(Y933="Incluir Cotización",#REF!,"")</f>
        <v/>
      </c>
      <c r="AD933" s="66" t="str">
        <f t="shared" si="475"/>
        <v/>
      </c>
      <c r="AE933" s="42" t="str">
        <f t="shared" si="476"/>
        <v/>
      </c>
      <c r="AF933" s="42" t="str">
        <f t="shared" si="477"/>
        <v/>
      </c>
      <c r="AG933" s="42" t="str">
        <f t="shared" si="478"/>
        <v/>
      </c>
      <c r="AH933" s="42" t="str">
        <f t="shared" si="479"/>
        <v/>
      </c>
      <c r="AI933" s="42" t="str">
        <f t="shared" si="480"/>
        <v/>
      </c>
      <c r="AJ933" s="65">
        <f t="shared" si="481"/>
        <v>0</v>
      </c>
      <c r="AK933" s="74"/>
      <c r="AL933" s="41">
        <f t="shared" si="462"/>
        <v>0</v>
      </c>
      <c r="AM933" s="39">
        <f t="shared" si="463"/>
        <v>0</v>
      </c>
      <c r="AN933" s="40">
        <f t="shared" si="464"/>
        <v>0</v>
      </c>
      <c r="AO933" s="134">
        <f t="shared" si="465"/>
        <v>0</v>
      </c>
      <c r="AP933" s="17"/>
      <c r="AQ933" s="129"/>
      <c r="AR933" s="130">
        <f t="shared" si="482"/>
        <v>0</v>
      </c>
      <c r="AS933" s="134">
        <f t="shared" si="483"/>
        <v>0</v>
      </c>
      <c r="AT933" s="131">
        <f>+IF($I$7="SI",'INPUTS Y LISTAS'!$B$31,0)</f>
        <v>0</v>
      </c>
      <c r="AU933" s="132"/>
      <c r="AV933" s="130">
        <f t="shared" si="484"/>
        <v>0</v>
      </c>
      <c r="AW933" s="134">
        <f t="shared" si="485"/>
        <v>0</v>
      </c>
      <c r="AX933" s="131">
        <f>+IF($I$7="SI",'INPUTS Y LISTAS'!$B$32,0)</f>
        <v>0</v>
      </c>
      <c r="AY933" s="132"/>
      <c r="AZ933" s="130">
        <f t="shared" si="486"/>
        <v>0</v>
      </c>
      <c r="BA933" s="134">
        <f t="shared" si="487"/>
        <v>0</v>
      </c>
      <c r="BB933" s="131">
        <f>+IF($I$7="SI",'INPUTS Y LISTAS'!$B$33,0)</f>
        <v>0</v>
      </c>
      <c r="BC933" s="132"/>
      <c r="BD933" s="130">
        <f t="shared" si="488"/>
        <v>0</v>
      </c>
      <c r="BE933" s="134">
        <f t="shared" si="489"/>
        <v>0</v>
      </c>
      <c r="BF933" s="136">
        <f t="shared" si="490"/>
        <v>0</v>
      </c>
    </row>
    <row r="934" spans="3:58" ht="15.75" outlineLevel="2" x14ac:dyDescent="0.2">
      <c r="C934" s="14">
        <f t="shared" si="491"/>
        <v>920</v>
      </c>
      <c r="D934" s="73"/>
      <c r="E934" s="69"/>
      <c r="F934" s="70"/>
      <c r="G934" s="71"/>
      <c r="H934" s="71"/>
      <c r="I934" s="71"/>
      <c r="J934" s="71"/>
      <c r="K934" s="72"/>
      <c r="L934" s="86"/>
      <c r="M934" s="15" t="str">
        <f>IF(G934="","",IF(L934="SI",G934*(1+'INPUTS Y LISTAS'!$B$15),'Modelo Estadistico'!G934))</f>
        <v/>
      </c>
      <c r="N934" s="15" t="str">
        <f>IF(H934="","",IF(L934="SI",H934*(1+'INPUTS Y LISTAS'!$B$15),'Modelo Estadistico'!H934))</f>
        <v/>
      </c>
      <c r="O934" s="15" t="str">
        <f>IF(I934="","",IF(L934="SI",I934*(1+'INPUTS Y LISTAS'!$B$15),'Modelo Estadistico'!I934))</f>
        <v/>
      </c>
      <c r="P934" s="15" t="str">
        <f>IF(J934="","",IF(L934="SI",J934*(1+'INPUTS Y LISTAS'!$B$15),'Modelo Estadistico'!J934))</f>
        <v/>
      </c>
      <c r="Q934" s="72"/>
      <c r="R934" s="29" t="str">
        <f t="shared" si="466"/>
        <v/>
      </c>
      <c r="S934" s="15" t="str">
        <f t="shared" si="467"/>
        <v/>
      </c>
      <c r="T934" s="15" t="str">
        <f t="shared" si="460"/>
        <v/>
      </c>
      <c r="U934" s="30" t="str">
        <f t="shared" si="461"/>
        <v/>
      </c>
      <c r="V934" s="28" t="str">
        <f t="shared" si="468"/>
        <v/>
      </c>
      <c r="W934" s="16" t="str">
        <f t="shared" si="469"/>
        <v/>
      </c>
      <c r="X934" s="16" t="str">
        <f t="shared" si="470"/>
        <v/>
      </c>
      <c r="Y934" s="16" t="str">
        <f t="shared" si="471"/>
        <v/>
      </c>
      <c r="Z934" s="28" t="str">
        <f t="shared" si="472"/>
        <v/>
      </c>
      <c r="AA934" s="16" t="str">
        <f t="shared" si="473"/>
        <v/>
      </c>
      <c r="AB934" s="16" t="str">
        <f t="shared" si="474"/>
        <v/>
      </c>
      <c r="AC934" s="16" t="str">
        <f>IF(Y934="Incluir Cotización",#REF!,"")</f>
        <v/>
      </c>
      <c r="AD934" s="66" t="str">
        <f t="shared" si="475"/>
        <v/>
      </c>
      <c r="AE934" s="42" t="str">
        <f t="shared" si="476"/>
        <v/>
      </c>
      <c r="AF934" s="42" t="str">
        <f t="shared" si="477"/>
        <v/>
      </c>
      <c r="AG934" s="42" t="str">
        <f t="shared" si="478"/>
        <v/>
      </c>
      <c r="AH934" s="42" t="str">
        <f t="shared" si="479"/>
        <v/>
      </c>
      <c r="AI934" s="42" t="str">
        <f t="shared" si="480"/>
        <v/>
      </c>
      <c r="AJ934" s="65">
        <f t="shared" si="481"/>
        <v>0</v>
      </c>
      <c r="AK934" s="74"/>
      <c r="AL934" s="41">
        <f t="shared" si="462"/>
        <v>0</v>
      </c>
      <c r="AM934" s="39">
        <f t="shared" si="463"/>
        <v>0</v>
      </c>
      <c r="AN934" s="40">
        <f t="shared" si="464"/>
        <v>0</v>
      </c>
      <c r="AO934" s="134">
        <f t="shared" si="465"/>
        <v>0</v>
      </c>
      <c r="AP934" s="17"/>
      <c r="AQ934" s="129"/>
      <c r="AR934" s="130">
        <f t="shared" si="482"/>
        <v>0</v>
      </c>
      <c r="AS934" s="134">
        <f t="shared" si="483"/>
        <v>0</v>
      </c>
      <c r="AT934" s="131">
        <f>+IF($I$7="SI",'INPUTS Y LISTAS'!$B$31,0)</f>
        <v>0</v>
      </c>
      <c r="AU934" s="132"/>
      <c r="AV934" s="130">
        <f t="shared" si="484"/>
        <v>0</v>
      </c>
      <c r="AW934" s="134">
        <f t="shared" si="485"/>
        <v>0</v>
      </c>
      <c r="AX934" s="131">
        <f>+IF($I$7="SI",'INPUTS Y LISTAS'!$B$32,0)</f>
        <v>0</v>
      </c>
      <c r="AY934" s="132"/>
      <c r="AZ934" s="130">
        <f t="shared" si="486"/>
        <v>0</v>
      </c>
      <c r="BA934" s="134">
        <f t="shared" si="487"/>
        <v>0</v>
      </c>
      <c r="BB934" s="131">
        <f>+IF($I$7="SI",'INPUTS Y LISTAS'!$B$33,0)</f>
        <v>0</v>
      </c>
      <c r="BC934" s="132"/>
      <c r="BD934" s="130">
        <f t="shared" si="488"/>
        <v>0</v>
      </c>
      <c r="BE934" s="134">
        <f t="shared" si="489"/>
        <v>0</v>
      </c>
      <c r="BF934" s="136">
        <f t="shared" si="490"/>
        <v>0</v>
      </c>
    </row>
    <row r="935" spans="3:58" ht="15.75" outlineLevel="2" x14ac:dyDescent="0.2">
      <c r="C935" s="14">
        <f t="shared" si="491"/>
        <v>921</v>
      </c>
      <c r="D935" s="73"/>
      <c r="E935" s="69"/>
      <c r="F935" s="70"/>
      <c r="G935" s="71"/>
      <c r="H935" s="71"/>
      <c r="I935" s="71"/>
      <c r="J935" s="71"/>
      <c r="K935" s="72"/>
      <c r="L935" s="86"/>
      <c r="M935" s="15" t="str">
        <f>IF(G935="","",IF(L935="SI",G935*(1+'INPUTS Y LISTAS'!$B$15),'Modelo Estadistico'!G935))</f>
        <v/>
      </c>
      <c r="N935" s="15" t="str">
        <f>IF(H935="","",IF(L935="SI",H935*(1+'INPUTS Y LISTAS'!$B$15),'Modelo Estadistico'!H935))</f>
        <v/>
      </c>
      <c r="O935" s="15" t="str">
        <f>IF(I935="","",IF(L935="SI",I935*(1+'INPUTS Y LISTAS'!$B$15),'Modelo Estadistico'!I935))</f>
        <v/>
      </c>
      <c r="P935" s="15" t="str">
        <f>IF(J935="","",IF(L935="SI",J935*(1+'INPUTS Y LISTAS'!$B$15),'Modelo Estadistico'!J935))</f>
        <v/>
      </c>
      <c r="Q935" s="72"/>
      <c r="R935" s="29" t="str">
        <f t="shared" si="466"/>
        <v/>
      </c>
      <c r="S935" s="15" t="str">
        <f t="shared" si="467"/>
        <v/>
      </c>
      <c r="T935" s="15" t="str">
        <f t="shared" si="460"/>
        <v/>
      </c>
      <c r="U935" s="30" t="str">
        <f t="shared" si="461"/>
        <v/>
      </c>
      <c r="V935" s="28" t="str">
        <f t="shared" si="468"/>
        <v/>
      </c>
      <c r="W935" s="16" t="str">
        <f t="shared" si="469"/>
        <v/>
      </c>
      <c r="X935" s="16" t="str">
        <f t="shared" si="470"/>
        <v/>
      </c>
      <c r="Y935" s="16" t="str">
        <f t="shared" si="471"/>
        <v/>
      </c>
      <c r="Z935" s="28" t="str">
        <f t="shared" si="472"/>
        <v/>
      </c>
      <c r="AA935" s="16" t="str">
        <f t="shared" si="473"/>
        <v/>
      </c>
      <c r="AB935" s="16" t="str">
        <f t="shared" si="474"/>
        <v/>
      </c>
      <c r="AC935" s="16" t="str">
        <f>IF(Y935="Incluir Cotización",#REF!,"")</f>
        <v/>
      </c>
      <c r="AD935" s="66" t="str">
        <f t="shared" si="475"/>
        <v/>
      </c>
      <c r="AE935" s="42" t="str">
        <f t="shared" si="476"/>
        <v/>
      </c>
      <c r="AF935" s="42" t="str">
        <f t="shared" si="477"/>
        <v/>
      </c>
      <c r="AG935" s="42" t="str">
        <f t="shared" si="478"/>
        <v/>
      </c>
      <c r="AH935" s="42" t="str">
        <f t="shared" si="479"/>
        <v/>
      </c>
      <c r="AI935" s="42" t="str">
        <f t="shared" si="480"/>
        <v/>
      </c>
      <c r="AJ935" s="65">
        <f t="shared" si="481"/>
        <v>0</v>
      </c>
      <c r="AK935" s="74"/>
      <c r="AL935" s="41">
        <f t="shared" si="462"/>
        <v>0</v>
      </c>
      <c r="AM935" s="39">
        <f t="shared" si="463"/>
        <v>0</v>
      </c>
      <c r="AN935" s="40">
        <f t="shared" si="464"/>
        <v>0</v>
      </c>
      <c r="AO935" s="134">
        <f t="shared" si="465"/>
        <v>0</v>
      </c>
      <c r="AP935" s="17"/>
      <c r="AQ935" s="129"/>
      <c r="AR935" s="130">
        <f t="shared" si="482"/>
        <v>0</v>
      </c>
      <c r="AS935" s="134">
        <f t="shared" si="483"/>
        <v>0</v>
      </c>
      <c r="AT935" s="131">
        <f>+IF($I$7="SI",'INPUTS Y LISTAS'!$B$31,0)</f>
        <v>0</v>
      </c>
      <c r="AU935" s="132"/>
      <c r="AV935" s="130">
        <f t="shared" si="484"/>
        <v>0</v>
      </c>
      <c r="AW935" s="134">
        <f t="shared" si="485"/>
        <v>0</v>
      </c>
      <c r="AX935" s="131">
        <f>+IF($I$7="SI",'INPUTS Y LISTAS'!$B$32,0)</f>
        <v>0</v>
      </c>
      <c r="AY935" s="132"/>
      <c r="AZ935" s="130">
        <f t="shared" si="486"/>
        <v>0</v>
      </c>
      <c r="BA935" s="134">
        <f t="shared" si="487"/>
        <v>0</v>
      </c>
      <c r="BB935" s="131">
        <f>+IF($I$7="SI",'INPUTS Y LISTAS'!$B$33,0)</f>
        <v>0</v>
      </c>
      <c r="BC935" s="132"/>
      <c r="BD935" s="130">
        <f t="shared" si="488"/>
        <v>0</v>
      </c>
      <c r="BE935" s="134">
        <f t="shared" si="489"/>
        <v>0</v>
      </c>
      <c r="BF935" s="136">
        <f t="shared" si="490"/>
        <v>0</v>
      </c>
    </row>
    <row r="936" spans="3:58" ht="15.75" outlineLevel="2" x14ac:dyDescent="0.2">
      <c r="C936" s="14">
        <f t="shared" si="491"/>
        <v>922</v>
      </c>
      <c r="D936" s="73"/>
      <c r="E936" s="69"/>
      <c r="F936" s="70"/>
      <c r="G936" s="71"/>
      <c r="H936" s="71"/>
      <c r="I936" s="71"/>
      <c r="J936" s="71"/>
      <c r="K936" s="72"/>
      <c r="L936" s="86"/>
      <c r="M936" s="15" t="str">
        <f>IF(G936="","",IF(L936="SI",G936*(1+'INPUTS Y LISTAS'!$B$15),'Modelo Estadistico'!G936))</f>
        <v/>
      </c>
      <c r="N936" s="15" t="str">
        <f>IF(H936="","",IF(L936="SI",H936*(1+'INPUTS Y LISTAS'!$B$15),'Modelo Estadistico'!H936))</f>
        <v/>
      </c>
      <c r="O936" s="15" t="str">
        <f>IF(I936="","",IF(L936="SI",I936*(1+'INPUTS Y LISTAS'!$B$15),'Modelo Estadistico'!I936))</f>
        <v/>
      </c>
      <c r="P936" s="15" t="str">
        <f>IF(J936="","",IF(L936="SI",J936*(1+'INPUTS Y LISTAS'!$B$15),'Modelo Estadistico'!J936))</f>
        <v/>
      </c>
      <c r="Q936" s="72"/>
      <c r="R936" s="29" t="str">
        <f t="shared" si="466"/>
        <v/>
      </c>
      <c r="S936" s="15" t="str">
        <f t="shared" si="467"/>
        <v/>
      </c>
      <c r="T936" s="15" t="str">
        <f t="shared" si="460"/>
        <v/>
      </c>
      <c r="U936" s="30" t="str">
        <f t="shared" si="461"/>
        <v/>
      </c>
      <c r="V936" s="28" t="str">
        <f t="shared" si="468"/>
        <v/>
      </c>
      <c r="W936" s="16" t="str">
        <f t="shared" si="469"/>
        <v/>
      </c>
      <c r="X936" s="16" t="str">
        <f t="shared" si="470"/>
        <v/>
      </c>
      <c r="Y936" s="16" t="str">
        <f t="shared" si="471"/>
        <v/>
      </c>
      <c r="Z936" s="28" t="str">
        <f t="shared" si="472"/>
        <v/>
      </c>
      <c r="AA936" s="16" t="str">
        <f t="shared" si="473"/>
        <v/>
      </c>
      <c r="AB936" s="16" t="str">
        <f t="shared" si="474"/>
        <v/>
      </c>
      <c r="AC936" s="16" t="str">
        <f>IF(Y936="Incluir Cotización",#REF!,"")</f>
        <v/>
      </c>
      <c r="AD936" s="66" t="str">
        <f t="shared" si="475"/>
        <v/>
      </c>
      <c r="AE936" s="42" t="str">
        <f t="shared" si="476"/>
        <v/>
      </c>
      <c r="AF936" s="42" t="str">
        <f t="shared" si="477"/>
        <v/>
      </c>
      <c r="AG936" s="42" t="str">
        <f t="shared" si="478"/>
        <v/>
      </c>
      <c r="AH936" s="42" t="str">
        <f t="shared" si="479"/>
        <v/>
      </c>
      <c r="AI936" s="42" t="str">
        <f t="shared" si="480"/>
        <v/>
      </c>
      <c r="AJ936" s="65">
        <f t="shared" si="481"/>
        <v>0</v>
      </c>
      <c r="AK936" s="74"/>
      <c r="AL936" s="41">
        <f t="shared" si="462"/>
        <v>0</v>
      </c>
      <c r="AM936" s="39">
        <f t="shared" si="463"/>
        <v>0</v>
      </c>
      <c r="AN936" s="40">
        <f t="shared" si="464"/>
        <v>0</v>
      </c>
      <c r="AO936" s="134">
        <f t="shared" si="465"/>
        <v>0</v>
      </c>
      <c r="AP936" s="17"/>
      <c r="AQ936" s="129"/>
      <c r="AR936" s="130">
        <f t="shared" si="482"/>
        <v>0</v>
      </c>
      <c r="AS936" s="134">
        <f t="shared" si="483"/>
        <v>0</v>
      </c>
      <c r="AT936" s="131">
        <f>+IF($I$7="SI",'INPUTS Y LISTAS'!$B$31,0)</f>
        <v>0</v>
      </c>
      <c r="AU936" s="132"/>
      <c r="AV936" s="130">
        <f t="shared" si="484"/>
        <v>0</v>
      </c>
      <c r="AW936" s="134">
        <f t="shared" si="485"/>
        <v>0</v>
      </c>
      <c r="AX936" s="131">
        <f>+IF($I$7="SI",'INPUTS Y LISTAS'!$B$32,0)</f>
        <v>0</v>
      </c>
      <c r="AY936" s="132"/>
      <c r="AZ936" s="130">
        <f t="shared" si="486"/>
        <v>0</v>
      </c>
      <c r="BA936" s="134">
        <f t="shared" si="487"/>
        <v>0</v>
      </c>
      <c r="BB936" s="131">
        <f>+IF($I$7="SI",'INPUTS Y LISTAS'!$B$33,0)</f>
        <v>0</v>
      </c>
      <c r="BC936" s="132"/>
      <c r="BD936" s="130">
        <f t="shared" si="488"/>
        <v>0</v>
      </c>
      <c r="BE936" s="134">
        <f t="shared" si="489"/>
        <v>0</v>
      </c>
      <c r="BF936" s="136">
        <f t="shared" si="490"/>
        <v>0</v>
      </c>
    </row>
    <row r="937" spans="3:58" ht="15.75" outlineLevel="2" x14ac:dyDescent="0.2">
      <c r="C937" s="14">
        <f t="shared" si="491"/>
        <v>923</v>
      </c>
      <c r="D937" s="73"/>
      <c r="E937" s="69"/>
      <c r="F937" s="70"/>
      <c r="G937" s="71"/>
      <c r="H937" s="71"/>
      <c r="I937" s="71"/>
      <c r="J937" s="71"/>
      <c r="K937" s="72"/>
      <c r="L937" s="86"/>
      <c r="M937" s="15" t="str">
        <f>IF(G937="","",IF(L937="SI",G937*(1+'INPUTS Y LISTAS'!$B$15),'Modelo Estadistico'!G937))</f>
        <v/>
      </c>
      <c r="N937" s="15" t="str">
        <f>IF(H937="","",IF(L937="SI",H937*(1+'INPUTS Y LISTAS'!$B$15),'Modelo Estadistico'!H937))</f>
        <v/>
      </c>
      <c r="O937" s="15" t="str">
        <f>IF(I937="","",IF(L937="SI",I937*(1+'INPUTS Y LISTAS'!$B$15),'Modelo Estadistico'!I937))</f>
        <v/>
      </c>
      <c r="P937" s="15" t="str">
        <f>IF(J937="","",IF(L937="SI",J937*(1+'INPUTS Y LISTAS'!$B$15),'Modelo Estadistico'!J937))</f>
        <v/>
      </c>
      <c r="Q937" s="72"/>
      <c r="R937" s="29" t="str">
        <f t="shared" si="466"/>
        <v/>
      </c>
      <c r="S937" s="15" t="str">
        <f t="shared" si="467"/>
        <v/>
      </c>
      <c r="T937" s="15" t="str">
        <f t="shared" si="460"/>
        <v/>
      </c>
      <c r="U937" s="30" t="str">
        <f t="shared" si="461"/>
        <v/>
      </c>
      <c r="V937" s="28" t="str">
        <f t="shared" si="468"/>
        <v/>
      </c>
      <c r="W937" s="16" t="str">
        <f t="shared" si="469"/>
        <v/>
      </c>
      <c r="X937" s="16" t="str">
        <f t="shared" si="470"/>
        <v/>
      </c>
      <c r="Y937" s="16" t="str">
        <f t="shared" si="471"/>
        <v/>
      </c>
      <c r="Z937" s="28" t="str">
        <f t="shared" si="472"/>
        <v/>
      </c>
      <c r="AA937" s="16" t="str">
        <f t="shared" si="473"/>
        <v/>
      </c>
      <c r="AB937" s="16" t="str">
        <f t="shared" si="474"/>
        <v/>
      </c>
      <c r="AC937" s="16" t="str">
        <f>IF(Y937="Incluir Cotización",#REF!,"")</f>
        <v/>
      </c>
      <c r="AD937" s="66" t="str">
        <f t="shared" si="475"/>
        <v/>
      </c>
      <c r="AE937" s="42" t="str">
        <f t="shared" si="476"/>
        <v/>
      </c>
      <c r="AF937" s="42" t="str">
        <f t="shared" si="477"/>
        <v/>
      </c>
      <c r="AG937" s="42" t="str">
        <f t="shared" si="478"/>
        <v/>
      </c>
      <c r="AH937" s="42" t="str">
        <f t="shared" si="479"/>
        <v/>
      </c>
      <c r="AI937" s="42" t="str">
        <f t="shared" si="480"/>
        <v/>
      </c>
      <c r="AJ937" s="65">
        <f t="shared" si="481"/>
        <v>0</v>
      </c>
      <c r="AK937" s="74"/>
      <c r="AL937" s="41">
        <f t="shared" si="462"/>
        <v>0</v>
      </c>
      <c r="AM937" s="39">
        <f t="shared" si="463"/>
        <v>0</v>
      </c>
      <c r="AN937" s="40">
        <f t="shared" si="464"/>
        <v>0</v>
      </c>
      <c r="AO937" s="134">
        <f t="shared" si="465"/>
        <v>0</v>
      </c>
      <c r="AP937" s="17"/>
      <c r="AQ937" s="129"/>
      <c r="AR937" s="130">
        <f t="shared" si="482"/>
        <v>0</v>
      </c>
      <c r="AS937" s="134">
        <f t="shared" si="483"/>
        <v>0</v>
      </c>
      <c r="AT937" s="131">
        <f>+IF($I$7="SI",'INPUTS Y LISTAS'!$B$31,0)</f>
        <v>0</v>
      </c>
      <c r="AU937" s="132"/>
      <c r="AV937" s="130">
        <f t="shared" si="484"/>
        <v>0</v>
      </c>
      <c r="AW937" s="134">
        <f t="shared" si="485"/>
        <v>0</v>
      </c>
      <c r="AX937" s="131">
        <f>+IF($I$7="SI",'INPUTS Y LISTAS'!$B$32,0)</f>
        <v>0</v>
      </c>
      <c r="AY937" s="132"/>
      <c r="AZ937" s="130">
        <f t="shared" si="486"/>
        <v>0</v>
      </c>
      <c r="BA937" s="134">
        <f t="shared" si="487"/>
        <v>0</v>
      </c>
      <c r="BB937" s="131">
        <f>+IF($I$7="SI",'INPUTS Y LISTAS'!$B$33,0)</f>
        <v>0</v>
      </c>
      <c r="BC937" s="132"/>
      <c r="BD937" s="130">
        <f t="shared" si="488"/>
        <v>0</v>
      </c>
      <c r="BE937" s="134">
        <f t="shared" si="489"/>
        <v>0</v>
      </c>
      <c r="BF937" s="136">
        <f t="shared" si="490"/>
        <v>0</v>
      </c>
    </row>
    <row r="938" spans="3:58" ht="15.75" outlineLevel="2" x14ac:dyDescent="0.2">
      <c r="C938" s="14">
        <f t="shared" si="491"/>
        <v>924</v>
      </c>
      <c r="D938" s="73"/>
      <c r="E938" s="69"/>
      <c r="F938" s="70"/>
      <c r="G938" s="71"/>
      <c r="H938" s="71"/>
      <c r="I938" s="71"/>
      <c r="J938" s="71"/>
      <c r="K938" s="72"/>
      <c r="L938" s="86"/>
      <c r="M938" s="15" t="str">
        <f>IF(G938="","",IF(L938="SI",G938*(1+'INPUTS Y LISTAS'!$B$15),'Modelo Estadistico'!G938))</f>
        <v/>
      </c>
      <c r="N938" s="15" t="str">
        <f>IF(H938="","",IF(L938="SI",H938*(1+'INPUTS Y LISTAS'!$B$15),'Modelo Estadistico'!H938))</f>
        <v/>
      </c>
      <c r="O938" s="15" t="str">
        <f>IF(I938="","",IF(L938="SI",I938*(1+'INPUTS Y LISTAS'!$B$15),'Modelo Estadistico'!I938))</f>
        <v/>
      </c>
      <c r="P938" s="15" t="str">
        <f>IF(J938="","",IF(L938="SI",J938*(1+'INPUTS Y LISTAS'!$B$15),'Modelo Estadistico'!J938))</f>
        <v/>
      </c>
      <c r="Q938" s="72"/>
      <c r="R938" s="29" t="str">
        <f t="shared" si="466"/>
        <v/>
      </c>
      <c r="S938" s="15" t="str">
        <f t="shared" si="467"/>
        <v/>
      </c>
      <c r="T938" s="15" t="str">
        <f t="shared" si="460"/>
        <v/>
      </c>
      <c r="U938" s="30" t="str">
        <f t="shared" si="461"/>
        <v/>
      </c>
      <c r="V938" s="28" t="str">
        <f t="shared" si="468"/>
        <v/>
      </c>
      <c r="W938" s="16" t="str">
        <f t="shared" si="469"/>
        <v/>
      </c>
      <c r="X938" s="16" t="str">
        <f t="shared" si="470"/>
        <v/>
      </c>
      <c r="Y938" s="16" t="str">
        <f t="shared" si="471"/>
        <v/>
      </c>
      <c r="Z938" s="28" t="str">
        <f t="shared" si="472"/>
        <v/>
      </c>
      <c r="AA938" s="16" t="str">
        <f t="shared" si="473"/>
        <v/>
      </c>
      <c r="AB938" s="16" t="str">
        <f t="shared" si="474"/>
        <v/>
      </c>
      <c r="AC938" s="16" t="str">
        <f>IF(Y938="Incluir Cotización",#REF!,"")</f>
        <v/>
      </c>
      <c r="AD938" s="66" t="str">
        <f t="shared" si="475"/>
        <v/>
      </c>
      <c r="AE938" s="42" t="str">
        <f t="shared" si="476"/>
        <v/>
      </c>
      <c r="AF938" s="42" t="str">
        <f t="shared" si="477"/>
        <v/>
      </c>
      <c r="AG938" s="42" t="str">
        <f t="shared" si="478"/>
        <v/>
      </c>
      <c r="AH938" s="42" t="str">
        <f t="shared" si="479"/>
        <v/>
      </c>
      <c r="AI938" s="42" t="str">
        <f t="shared" si="480"/>
        <v/>
      </c>
      <c r="AJ938" s="65">
        <f t="shared" si="481"/>
        <v>0</v>
      </c>
      <c r="AK938" s="74"/>
      <c r="AL938" s="41">
        <f t="shared" si="462"/>
        <v>0</v>
      </c>
      <c r="AM938" s="39">
        <f t="shared" si="463"/>
        <v>0</v>
      </c>
      <c r="AN938" s="40">
        <f t="shared" si="464"/>
        <v>0</v>
      </c>
      <c r="AO938" s="134">
        <f t="shared" si="465"/>
        <v>0</v>
      </c>
      <c r="AP938" s="17"/>
      <c r="AQ938" s="129"/>
      <c r="AR938" s="130">
        <f t="shared" si="482"/>
        <v>0</v>
      </c>
      <c r="AS938" s="134">
        <f t="shared" si="483"/>
        <v>0</v>
      </c>
      <c r="AT938" s="131">
        <f>+IF($I$7="SI",'INPUTS Y LISTAS'!$B$31,0)</f>
        <v>0</v>
      </c>
      <c r="AU938" s="132"/>
      <c r="AV938" s="130">
        <f t="shared" si="484"/>
        <v>0</v>
      </c>
      <c r="AW938" s="134">
        <f t="shared" si="485"/>
        <v>0</v>
      </c>
      <c r="AX938" s="131">
        <f>+IF($I$7="SI",'INPUTS Y LISTAS'!$B$32,0)</f>
        <v>0</v>
      </c>
      <c r="AY938" s="132"/>
      <c r="AZ938" s="130">
        <f t="shared" si="486"/>
        <v>0</v>
      </c>
      <c r="BA938" s="134">
        <f t="shared" si="487"/>
        <v>0</v>
      </c>
      <c r="BB938" s="131">
        <f>+IF($I$7="SI",'INPUTS Y LISTAS'!$B$33,0)</f>
        <v>0</v>
      </c>
      <c r="BC938" s="132"/>
      <c r="BD938" s="130">
        <f t="shared" si="488"/>
        <v>0</v>
      </c>
      <c r="BE938" s="134">
        <f t="shared" si="489"/>
        <v>0</v>
      </c>
      <c r="BF938" s="136">
        <f t="shared" si="490"/>
        <v>0</v>
      </c>
    </row>
    <row r="939" spans="3:58" ht="15.75" outlineLevel="2" x14ac:dyDescent="0.2">
      <c r="C939" s="14">
        <f t="shared" si="491"/>
        <v>925</v>
      </c>
      <c r="D939" s="73"/>
      <c r="E939" s="69"/>
      <c r="F939" s="70"/>
      <c r="G939" s="71"/>
      <c r="H939" s="71"/>
      <c r="I939" s="71"/>
      <c r="J939" s="71"/>
      <c r="K939" s="72"/>
      <c r="L939" s="86"/>
      <c r="M939" s="15" t="str">
        <f>IF(G939="","",IF(L939="SI",G939*(1+'INPUTS Y LISTAS'!$B$15),'Modelo Estadistico'!G939))</f>
        <v/>
      </c>
      <c r="N939" s="15" t="str">
        <f>IF(H939="","",IF(L939="SI",H939*(1+'INPUTS Y LISTAS'!$B$15),'Modelo Estadistico'!H939))</f>
        <v/>
      </c>
      <c r="O939" s="15" t="str">
        <f>IF(I939="","",IF(L939="SI",I939*(1+'INPUTS Y LISTAS'!$B$15),'Modelo Estadistico'!I939))</f>
        <v/>
      </c>
      <c r="P939" s="15" t="str">
        <f>IF(J939="","",IF(L939="SI",J939*(1+'INPUTS Y LISTAS'!$B$15),'Modelo Estadistico'!J939))</f>
        <v/>
      </c>
      <c r="Q939" s="72"/>
      <c r="R939" s="29" t="str">
        <f t="shared" si="466"/>
        <v/>
      </c>
      <c r="S939" s="15" t="str">
        <f t="shared" si="467"/>
        <v/>
      </c>
      <c r="T939" s="15" t="str">
        <f t="shared" si="460"/>
        <v/>
      </c>
      <c r="U939" s="30" t="str">
        <f t="shared" si="461"/>
        <v/>
      </c>
      <c r="V939" s="28" t="str">
        <f t="shared" si="468"/>
        <v/>
      </c>
      <c r="W939" s="16" t="str">
        <f t="shared" si="469"/>
        <v/>
      </c>
      <c r="X939" s="16" t="str">
        <f t="shared" si="470"/>
        <v/>
      </c>
      <c r="Y939" s="16" t="str">
        <f t="shared" si="471"/>
        <v/>
      </c>
      <c r="Z939" s="28" t="str">
        <f t="shared" si="472"/>
        <v/>
      </c>
      <c r="AA939" s="16" t="str">
        <f t="shared" si="473"/>
        <v/>
      </c>
      <c r="AB939" s="16" t="str">
        <f t="shared" si="474"/>
        <v/>
      </c>
      <c r="AC939" s="16" t="str">
        <f>IF(Y939="Incluir Cotización",#REF!,"")</f>
        <v/>
      </c>
      <c r="AD939" s="66" t="str">
        <f t="shared" si="475"/>
        <v/>
      </c>
      <c r="AE939" s="42" t="str">
        <f t="shared" si="476"/>
        <v/>
      </c>
      <c r="AF939" s="42" t="str">
        <f t="shared" si="477"/>
        <v/>
      </c>
      <c r="AG939" s="42" t="str">
        <f t="shared" si="478"/>
        <v/>
      </c>
      <c r="AH939" s="42" t="str">
        <f t="shared" si="479"/>
        <v/>
      </c>
      <c r="AI939" s="42" t="str">
        <f t="shared" si="480"/>
        <v/>
      </c>
      <c r="AJ939" s="65">
        <f t="shared" si="481"/>
        <v>0</v>
      </c>
      <c r="AK939" s="74"/>
      <c r="AL939" s="41">
        <f t="shared" si="462"/>
        <v>0</v>
      </c>
      <c r="AM939" s="39">
        <f t="shared" si="463"/>
        <v>0</v>
      </c>
      <c r="AN939" s="40">
        <f t="shared" si="464"/>
        <v>0</v>
      </c>
      <c r="AO939" s="134">
        <f t="shared" si="465"/>
        <v>0</v>
      </c>
      <c r="AP939" s="17"/>
      <c r="AQ939" s="129"/>
      <c r="AR939" s="130">
        <f t="shared" si="482"/>
        <v>0</v>
      </c>
      <c r="AS939" s="134">
        <f t="shared" si="483"/>
        <v>0</v>
      </c>
      <c r="AT939" s="131">
        <f>+IF($I$7="SI",'INPUTS Y LISTAS'!$B$31,0)</f>
        <v>0</v>
      </c>
      <c r="AU939" s="132"/>
      <c r="AV939" s="130">
        <f t="shared" si="484"/>
        <v>0</v>
      </c>
      <c r="AW939" s="134">
        <f t="shared" si="485"/>
        <v>0</v>
      </c>
      <c r="AX939" s="131">
        <f>+IF($I$7="SI",'INPUTS Y LISTAS'!$B$32,0)</f>
        <v>0</v>
      </c>
      <c r="AY939" s="132"/>
      <c r="AZ939" s="130">
        <f t="shared" si="486"/>
        <v>0</v>
      </c>
      <c r="BA939" s="134">
        <f t="shared" si="487"/>
        <v>0</v>
      </c>
      <c r="BB939" s="131">
        <f>+IF($I$7="SI",'INPUTS Y LISTAS'!$B$33,0)</f>
        <v>0</v>
      </c>
      <c r="BC939" s="132"/>
      <c r="BD939" s="130">
        <f t="shared" si="488"/>
        <v>0</v>
      </c>
      <c r="BE939" s="134">
        <f t="shared" si="489"/>
        <v>0</v>
      </c>
      <c r="BF939" s="136">
        <f t="shared" si="490"/>
        <v>0</v>
      </c>
    </row>
    <row r="940" spans="3:58" ht="15.75" outlineLevel="2" x14ac:dyDescent="0.2">
      <c r="C940" s="14">
        <f t="shared" si="491"/>
        <v>926</v>
      </c>
      <c r="D940" s="73"/>
      <c r="E940" s="69"/>
      <c r="F940" s="70"/>
      <c r="G940" s="71"/>
      <c r="H940" s="71"/>
      <c r="I940" s="71"/>
      <c r="J940" s="71"/>
      <c r="K940" s="72"/>
      <c r="L940" s="86"/>
      <c r="M940" s="15" t="str">
        <f>IF(G940="","",IF(L940="SI",G940*(1+'INPUTS Y LISTAS'!$B$15),'Modelo Estadistico'!G940))</f>
        <v/>
      </c>
      <c r="N940" s="15" t="str">
        <f>IF(H940="","",IF(L940="SI",H940*(1+'INPUTS Y LISTAS'!$B$15),'Modelo Estadistico'!H940))</f>
        <v/>
      </c>
      <c r="O940" s="15" t="str">
        <f>IF(I940="","",IF(L940="SI",I940*(1+'INPUTS Y LISTAS'!$B$15),'Modelo Estadistico'!I940))</f>
        <v/>
      </c>
      <c r="P940" s="15" t="str">
        <f>IF(J940="","",IF(L940="SI",J940*(1+'INPUTS Y LISTAS'!$B$15),'Modelo Estadistico'!J940))</f>
        <v/>
      </c>
      <c r="Q940" s="72"/>
      <c r="R940" s="29" t="str">
        <f t="shared" si="466"/>
        <v/>
      </c>
      <c r="S940" s="15" t="str">
        <f t="shared" si="467"/>
        <v/>
      </c>
      <c r="T940" s="15" t="str">
        <f t="shared" si="460"/>
        <v/>
      </c>
      <c r="U940" s="30" t="str">
        <f t="shared" si="461"/>
        <v/>
      </c>
      <c r="V940" s="28" t="str">
        <f t="shared" si="468"/>
        <v/>
      </c>
      <c r="W940" s="16" t="str">
        <f t="shared" si="469"/>
        <v/>
      </c>
      <c r="X940" s="16" t="str">
        <f t="shared" si="470"/>
        <v/>
      </c>
      <c r="Y940" s="16" t="str">
        <f t="shared" si="471"/>
        <v/>
      </c>
      <c r="Z940" s="28" t="str">
        <f t="shared" si="472"/>
        <v/>
      </c>
      <c r="AA940" s="16" t="str">
        <f t="shared" si="473"/>
        <v/>
      </c>
      <c r="AB940" s="16" t="str">
        <f t="shared" si="474"/>
        <v/>
      </c>
      <c r="AC940" s="16" t="str">
        <f>IF(Y940="Incluir Cotización",#REF!,"")</f>
        <v/>
      </c>
      <c r="AD940" s="66" t="str">
        <f t="shared" si="475"/>
        <v/>
      </c>
      <c r="AE940" s="42" t="str">
        <f t="shared" si="476"/>
        <v/>
      </c>
      <c r="AF940" s="42" t="str">
        <f t="shared" si="477"/>
        <v/>
      </c>
      <c r="AG940" s="42" t="str">
        <f t="shared" si="478"/>
        <v/>
      </c>
      <c r="AH940" s="42" t="str">
        <f t="shared" si="479"/>
        <v/>
      </c>
      <c r="AI940" s="42" t="str">
        <f t="shared" si="480"/>
        <v/>
      </c>
      <c r="AJ940" s="65">
        <f t="shared" si="481"/>
        <v>0</v>
      </c>
      <c r="AK940" s="74"/>
      <c r="AL940" s="41">
        <f t="shared" si="462"/>
        <v>0</v>
      </c>
      <c r="AM940" s="39">
        <f t="shared" si="463"/>
        <v>0</v>
      </c>
      <c r="AN940" s="40">
        <f t="shared" si="464"/>
        <v>0</v>
      </c>
      <c r="AO940" s="134">
        <f t="shared" si="465"/>
        <v>0</v>
      </c>
      <c r="AP940" s="17"/>
      <c r="AQ940" s="129"/>
      <c r="AR940" s="130">
        <f t="shared" si="482"/>
        <v>0</v>
      </c>
      <c r="AS940" s="134">
        <f t="shared" si="483"/>
        <v>0</v>
      </c>
      <c r="AT940" s="131">
        <f>+IF($I$7="SI",'INPUTS Y LISTAS'!$B$31,0)</f>
        <v>0</v>
      </c>
      <c r="AU940" s="132"/>
      <c r="AV940" s="130">
        <f t="shared" si="484"/>
        <v>0</v>
      </c>
      <c r="AW940" s="134">
        <f t="shared" si="485"/>
        <v>0</v>
      </c>
      <c r="AX940" s="131">
        <f>+IF($I$7="SI",'INPUTS Y LISTAS'!$B$32,0)</f>
        <v>0</v>
      </c>
      <c r="AY940" s="132"/>
      <c r="AZ940" s="130">
        <f t="shared" si="486"/>
        <v>0</v>
      </c>
      <c r="BA940" s="134">
        <f t="shared" si="487"/>
        <v>0</v>
      </c>
      <c r="BB940" s="131">
        <f>+IF($I$7="SI",'INPUTS Y LISTAS'!$B$33,0)</f>
        <v>0</v>
      </c>
      <c r="BC940" s="132"/>
      <c r="BD940" s="130">
        <f t="shared" si="488"/>
        <v>0</v>
      </c>
      <c r="BE940" s="134">
        <f t="shared" si="489"/>
        <v>0</v>
      </c>
      <c r="BF940" s="136">
        <f t="shared" si="490"/>
        <v>0</v>
      </c>
    </row>
    <row r="941" spans="3:58" ht="15.75" outlineLevel="2" x14ac:dyDescent="0.2">
      <c r="C941" s="14">
        <f t="shared" si="491"/>
        <v>927</v>
      </c>
      <c r="D941" s="73"/>
      <c r="E941" s="69"/>
      <c r="F941" s="70"/>
      <c r="G941" s="71"/>
      <c r="H941" s="71"/>
      <c r="I941" s="71"/>
      <c r="J941" s="71"/>
      <c r="K941" s="72"/>
      <c r="L941" s="86"/>
      <c r="M941" s="15" t="str">
        <f>IF(G941="","",IF(L941="SI",G941*(1+'INPUTS Y LISTAS'!$B$15),'Modelo Estadistico'!G941))</f>
        <v/>
      </c>
      <c r="N941" s="15" t="str">
        <f>IF(H941="","",IF(L941="SI",H941*(1+'INPUTS Y LISTAS'!$B$15),'Modelo Estadistico'!H941))</f>
        <v/>
      </c>
      <c r="O941" s="15" t="str">
        <f>IF(I941="","",IF(L941="SI",I941*(1+'INPUTS Y LISTAS'!$B$15),'Modelo Estadistico'!I941))</f>
        <v/>
      </c>
      <c r="P941" s="15" t="str">
        <f>IF(J941="","",IF(L941="SI",J941*(1+'INPUTS Y LISTAS'!$B$15),'Modelo Estadistico'!J941))</f>
        <v/>
      </c>
      <c r="Q941" s="72"/>
      <c r="R941" s="29" t="str">
        <f t="shared" si="466"/>
        <v/>
      </c>
      <c r="S941" s="15" t="str">
        <f t="shared" si="467"/>
        <v/>
      </c>
      <c r="T941" s="15" t="str">
        <f t="shared" si="460"/>
        <v/>
      </c>
      <c r="U941" s="30" t="str">
        <f t="shared" si="461"/>
        <v/>
      </c>
      <c r="V941" s="28" t="str">
        <f t="shared" si="468"/>
        <v/>
      </c>
      <c r="W941" s="16" t="str">
        <f t="shared" si="469"/>
        <v/>
      </c>
      <c r="X941" s="16" t="str">
        <f t="shared" si="470"/>
        <v/>
      </c>
      <c r="Y941" s="16" t="str">
        <f t="shared" si="471"/>
        <v/>
      </c>
      <c r="Z941" s="28" t="str">
        <f t="shared" si="472"/>
        <v/>
      </c>
      <c r="AA941" s="16" t="str">
        <f t="shared" si="473"/>
        <v/>
      </c>
      <c r="AB941" s="16" t="str">
        <f t="shared" si="474"/>
        <v/>
      </c>
      <c r="AC941" s="16" t="str">
        <f>IF(Y941="Incluir Cotización",#REF!,"")</f>
        <v/>
      </c>
      <c r="AD941" s="66" t="str">
        <f t="shared" si="475"/>
        <v/>
      </c>
      <c r="AE941" s="42" t="str">
        <f t="shared" si="476"/>
        <v/>
      </c>
      <c r="AF941" s="42" t="str">
        <f t="shared" si="477"/>
        <v/>
      </c>
      <c r="AG941" s="42" t="str">
        <f t="shared" si="478"/>
        <v/>
      </c>
      <c r="AH941" s="42" t="str">
        <f t="shared" si="479"/>
        <v/>
      </c>
      <c r="AI941" s="42" t="str">
        <f t="shared" si="480"/>
        <v/>
      </c>
      <c r="AJ941" s="65">
        <f t="shared" si="481"/>
        <v>0</v>
      </c>
      <c r="AK941" s="74"/>
      <c r="AL941" s="41">
        <f t="shared" si="462"/>
        <v>0</v>
      </c>
      <c r="AM941" s="39">
        <f t="shared" si="463"/>
        <v>0</v>
      </c>
      <c r="AN941" s="40">
        <f t="shared" si="464"/>
        <v>0</v>
      </c>
      <c r="AO941" s="134">
        <f t="shared" si="465"/>
        <v>0</v>
      </c>
      <c r="AP941" s="17"/>
      <c r="AQ941" s="129"/>
      <c r="AR941" s="130">
        <f t="shared" si="482"/>
        <v>0</v>
      </c>
      <c r="AS941" s="134">
        <f t="shared" si="483"/>
        <v>0</v>
      </c>
      <c r="AT941" s="131">
        <f>+IF($I$7="SI",'INPUTS Y LISTAS'!$B$31,0)</f>
        <v>0</v>
      </c>
      <c r="AU941" s="132"/>
      <c r="AV941" s="130">
        <f t="shared" si="484"/>
        <v>0</v>
      </c>
      <c r="AW941" s="134">
        <f t="shared" si="485"/>
        <v>0</v>
      </c>
      <c r="AX941" s="131">
        <f>+IF($I$7="SI",'INPUTS Y LISTAS'!$B$32,0)</f>
        <v>0</v>
      </c>
      <c r="AY941" s="132"/>
      <c r="AZ941" s="130">
        <f t="shared" si="486"/>
        <v>0</v>
      </c>
      <c r="BA941" s="134">
        <f t="shared" si="487"/>
        <v>0</v>
      </c>
      <c r="BB941" s="131">
        <f>+IF($I$7="SI",'INPUTS Y LISTAS'!$B$33,0)</f>
        <v>0</v>
      </c>
      <c r="BC941" s="132"/>
      <c r="BD941" s="130">
        <f t="shared" si="488"/>
        <v>0</v>
      </c>
      <c r="BE941" s="134">
        <f t="shared" si="489"/>
        <v>0</v>
      </c>
      <c r="BF941" s="136">
        <f t="shared" si="490"/>
        <v>0</v>
      </c>
    </row>
    <row r="942" spans="3:58" ht="15.75" outlineLevel="2" x14ac:dyDescent="0.2">
      <c r="C942" s="14">
        <f t="shared" si="491"/>
        <v>928</v>
      </c>
      <c r="D942" s="73"/>
      <c r="E942" s="69"/>
      <c r="F942" s="70"/>
      <c r="G942" s="71"/>
      <c r="H942" s="71"/>
      <c r="I942" s="71"/>
      <c r="J942" s="71"/>
      <c r="K942" s="72"/>
      <c r="L942" s="86"/>
      <c r="M942" s="15" t="str">
        <f>IF(G942="","",IF(L942="SI",G942*(1+'INPUTS Y LISTAS'!$B$15),'Modelo Estadistico'!G942))</f>
        <v/>
      </c>
      <c r="N942" s="15" t="str">
        <f>IF(H942="","",IF(L942="SI",H942*(1+'INPUTS Y LISTAS'!$B$15),'Modelo Estadistico'!H942))</f>
        <v/>
      </c>
      <c r="O942" s="15" t="str">
        <f>IF(I942="","",IF(L942="SI",I942*(1+'INPUTS Y LISTAS'!$B$15),'Modelo Estadistico'!I942))</f>
        <v/>
      </c>
      <c r="P942" s="15" t="str">
        <f>IF(J942="","",IF(L942="SI",J942*(1+'INPUTS Y LISTAS'!$B$15),'Modelo Estadistico'!J942))</f>
        <v/>
      </c>
      <c r="Q942" s="72"/>
      <c r="R942" s="29" t="str">
        <f t="shared" si="466"/>
        <v/>
      </c>
      <c r="S942" s="15" t="str">
        <f t="shared" si="467"/>
        <v/>
      </c>
      <c r="T942" s="15" t="str">
        <f t="shared" si="460"/>
        <v/>
      </c>
      <c r="U942" s="30" t="str">
        <f t="shared" si="461"/>
        <v/>
      </c>
      <c r="V942" s="28" t="str">
        <f t="shared" si="468"/>
        <v/>
      </c>
      <c r="W942" s="16" t="str">
        <f t="shared" si="469"/>
        <v/>
      </c>
      <c r="X942" s="16" t="str">
        <f t="shared" si="470"/>
        <v/>
      </c>
      <c r="Y942" s="16" t="str">
        <f t="shared" si="471"/>
        <v/>
      </c>
      <c r="Z942" s="28" t="str">
        <f t="shared" si="472"/>
        <v/>
      </c>
      <c r="AA942" s="16" t="str">
        <f t="shared" si="473"/>
        <v/>
      </c>
      <c r="AB942" s="16" t="str">
        <f t="shared" si="474"/>
        <v/>
      </c>
      <c r="AC942" s="16" t="str">
        <f>IF(Y942="Incluir Cotización",#REF!,"")</f>
        <v/>
      </c>
      <c r="AD942" s="66" t="str">
        <f t="shared" si="475"/>
        <v/>
      </c>
      <c r="AE942" s="42" t="str">
        <f t="shared" si="476"/>
        <v/>
      </c>
      <c r="AF942" s="42" t="str">
        <f t="shared" si="477"/>
        <v/>
      </c>
      <c r="AG942" s="42" t="str">
        <f t="shared" si="478"/>
        <v/>
      </c>
      <c r="AH942" s="42" t="str">
        <f t="shared" si="479"/>
        <v/>
      </c>
      <c r="AI942" s="42" t="str">
        <f t="shared" si="480"/>
        <v/>
      </c>
      <c r="AJ942" s="65">
        <f t="shared" si="481"/>
        <v>0</v>
      </c>
      <c r="AK942" s="74"/>
      <c r="AL942" s="41">
        <f t="shared" si="462"/>
        <v>0</v>
      </c>
      <c r="AM942" s="39">
        <f t="shared" si="463"/>
        <v>0</v>
      </c>
      <c r="AN942" s="40">
        <f t="shared" si="464"/>
        <v>0</v>
      </c>
      <c r="AO942" s="134">
        <f t="shared" si="465"/>
        <v>0</v>
      </c>
      <c r="AP942" s="17"/>
      <c r="AQ942" s="129"/>
      <c r="AR942" s="130">
        <f t="shared" si="482"/>
        <v>0</v>
      </c>
      <c r="AS942" s="134">
        <f t="shared" si="483"/>
        <v>0</v>
      </c>
      <c r="AT942" s="131">
        <f>+IF($I$7="SI",'INPUTS Y LISTAS'!$B$31,0)</f>
        <v>0</v>
      </c>
      <c r="AU942" s="132"/>
      <c r="AV942" s="130">
        <f t="shared" si="484"/>
        <v>0</v>
      </c>
      <c r="AW942" s="134">
        <f t="shared" si="485"/>
        <v>0</v>
      </c>
      <c r="AX942" s="131">
        <f>+IF($I$7="SI",'INPUTS Y LISTAS'!$B$32,0)</f>
        <v>0</v>
      </c>
      <c r="AY942" s="132"/>
      <c r="AZ942" s="130">
        <f t="shared" si="486"/>
        <v>0</v>
      </c>
      <c r="BA942" s="134">
        <f t="shared" si="487"/>
        <v>0</v>
      </c>
      <c r="BB942" s="131">
        <f>+IF($I$7="SI",'INPUTS Y LISTAS'!$B$33,0)</f>
        <v>0</v>
      </c>
      <c r="BC942" s="132"/>
      <c r="BD942" s="130">
        <f t="shared" si="488"/>
        <v>0</v>
      </c>
      <c r="BE942" s="134">
        <f t="shared" si="489"/>
        <v>0</v>
      </c>
      <c r="BF942" s="136">
        <f t="shared" si="490"/>
        <v>0</v>
      </c>
    </row>
    <row r="943" spans="3:58" ht="15.75" outlineLevel="2" x14ac:dyDescent="0.2">
      <c r="C943" s="14">
        <f t="shared" si="491"/>
        <v>929</v>
      </c>
      <c r="D943" s="73"/>
      <c r="E943" s="69"/>
      <c r="F943" s="70"/>
      <c r="G943" s="71"/>
      <c r="H943" s="71"/>
      <c r="I943" s="71"/>
      <c r="J943" s="71"/>
      <c r="K943" s="72"/>
      <c r="L943" s="86"/>
      <c r="M943" s="15" t="str">
        <f>IF(G943="","",IF(L943="SI",G943*(1+'INPUTS Y LISTAS'!$B$15),'Modelo Estadistico'!G943))</f>
        <v/>
      </c>
      <c r="N943" s="15" t="str">
        <f>IF(H943="","",IF(L943="SI",H943*(1+'INPUTS Y LISTAS'!$B$15),'Modelo Estadistico'!H943))</f>
        <v/>
      </c>
      <c r="O943" s="15" t="str">
        <f>IF(I943="","",IF(L943="SI",I943*(1+'INPUTS Y LISTAS'!$B$15),'Modelo Estadistico'!I943))</f>
        <v/>
      </c>
      <c r="P943" s="15" t="str">
        <f>IF(J943="","",IF(L943="SI",J943*(1+'INPUTS Y LISTAS'!$B$15),'Modelo Estadistico'!J943))</f>
        <v/>
      </c>
      <c r="Q943" s="72"/>
      <c r="R943" s="29" t="str">
        <f t="shared" si="466"/>
        <v/>
      </c>
      <c r="S943" s="15" t="str">
        <f t="shared" si="467"/>
        <v/>
      </c>
      <c r="T943" s="15" t="str">
        <f t="shared" si="460"/>
        <v/>
      </c>
      <c r="U943" s="30" t="str">
        <f t="shared" si="461"/>
        <v/>
      </c>
      <c r="V943" s="28" t="str">
        <f t="shared" si="468"/>
        <v/>
      </c>
      <c r="W943" s="16" t="str">
        <f t="shared" si="469"/>
        <v/>
      </c>
      <c r="X943" s="16" t="str">
        <f t="shared" si="470"/>
        <v/>
      </c>
      <c r="Y943" s="16" t="str">
        <f t="shared" si="471"/>
        <v/>
      </c>
      <c r="Z943" s="28" t="str">
        <f t="shared" si="472"/>
        <v/>
      </c>
      <c r="AA943" s="16" t="str">
        <f t="shared" si="473"/>
        <v/>
      </c>
      <c r="AB943" s="16" t="str">
        <f t="shared" si="474"/>
        <v/>
      </c>
      <c r="AC943" s="16" t="str">
        <f>IF(Y943="Incluir Cotización",#REF!,"")</f>
        <v/>
      </c>
      <c r="AD943" s="66" t="str">
        <f t="shared" si="475"/>
        <v/>
      </c>
      <c r="AE943" s="42" t="str">
        <f t="shared" si="476"/>
        <v/>
      </c>
      <c r="AF943" s="42" t="str">
        <f t="shared" si="477"/>
        <v/>
      </c>
      <c r="AG943" s="42" t="str">
        <f t="shared" si="478"/>
        <v/>
      </c>
      <c r="AH943" s="42" t="str">
        <f t="shared" si="479"/>
        <v/>
      </c>
      <c r="AI943" s="42" t="str">
        <f t="shared" si="480"/>
        <v/>
      </c>
      <c r="AJ943" s="65">
        <f t="shared" si="481"/>
        <v>0</v>
      </c>
      <c r="AK943" s="74"/>
      <c r="AL943" s="41">
        <f t="shared" si="462"/>
        <v>0</v>
      </c>
      <c r="AM943" s="39">
        <f t="shared" si="463"/>
        <v>0</v>
      </c>
      <c r="AN943" s="40">
        <f t="shared" si="464"/>
        <v>0</v>
      </c>
      <c r="AO943" s="134">
        <f t="shared" si="465"/>
        <v>0</v>
      </c>
      <c r="AP943" s="17"/>
      <c r="AQ943" s="129"/>
      <c r="AR943" s="130">
        <f t="shared" si="482"/>
        <v>0</v>
      </c>
      <c r="AS943" s="134">
        <f t="shared" si="483"/>
        <v>0</v>
      </c>
      <c r="AT943" s="131">
        <f>+IF($I$7="SI",'INPUTS Y LISTAS'!$B$31,0)</f>
        <v>0</v>
      </c>
      <c r="AU943" s="132"/>
      <c r="AV943" s="130">
        <f t="shared" si="484"/>
        <v>0</v>
      </c>
      <c r="AW943" s="134">
        <f t="shared" si="485"/>
        <v>0</v>
      </c>
      <c r="AX943" s="131">
        <f>+IF($I$7="SI",'INPUTS Y LISTAS'!$B$32,0)</f>
        <v>0</v>
      </c>
      <c r="AY943" s="132"/>
      <c r="AZ943" s="130">
        <f t="shared" si="486"/>
        <v>0</v>
      </c>
      <c r="BA943" s="134">
        <f t="shared" si="487"/>
        <v>0</v>
      </c>
      <c r="BB943" s="131">
        <f>+IF($I$7="SI",'INPUTS Y LISTAS'!$B$33,0)</f>
        <v>0</v>
      </c>
      <c r="BC943" s="132"/>
      <c r="BD943" s="130">
        <f t="shared" si="488"/>
        <v>0</v>
      </c>
      <c r="BE943" s="134">
        <f t="shared" si="489"/>
        <v>0</v>
      </c>
      <c r="BF943" s="136">
        <f t="shared" si="490"/>
        <v>0</v>
      </c>
    </row>
    <row r="944" spans="3:58" ht="15.75" outlineLevel="2" x14ac:dyDescent="0.2">
      <c r="C944" s="14">
        <f t="shared" si="491"/>
        <v>930</v>
      </c>
      <c r="D944" s="73"/>
      <c r="E944" s="69"/>
      <c r="F944" s="70"/>
      <c r="G944" s="71"/>
      <c r="H944" s="71"/>
      <c r="I944" s="71"/>
      <c r="J944" s="71"/>
      <c r="K944" s="72"/>
      <c r="L944" s="86"/>
      <c r="M944" s="15" t="str">
        <f>IF(G944="","",IF(L944="SI",G944*(1+'INPUTS Y LISTAS'!$B$15),'Modelo Estadistico'!G944))</f>
        <v/>
      </c>
      <c r="N944" s="15" t="str">
        <f>IF(H944="","",IF(L944="SI",H944*(1+'INPUTS Y LISTAS'!$B$15),'Modelo Estadistico'!H944))</f>
        <v/>
      </c>
      <c r="O944" s="15" t="str">
        <f>IF(I944="","",IF(L944="SI",I944*(1+'INPUTS Y LISTAS'!$B$15),'Modelo Estadistico'!I944))</f>
        <v/>
      </c>
      <c r="P944" s="15" t="str">
        <f>IF(J944="","",IF(L944="SI",J944*(1+'INPUTS Y LISTAS'!$B$15),'Modelo Estadistico'!J944))</f>
        <v/>
      </c>
      <c r="Q944" s="72"/>
      <c r="R944" s="29" t="str">
        <f t="shared" si="466"/>
        <v/>
      </c>
      <c r="S944" s="15" t="str">
        <f t="shared" si="467"/>
        <v/>
      </c>
      <c r="T944" s="15" t="str">
        <f t="shared" si="460"/>
        <v/>
      </c>
      <c r="U944" s="30" t="str">
        <f t="shared" si="461"/>
        <v/>
      </c>
      <c r="V944" s="28" t="str">
        <f t="shared" si="468"/>
        <v/>
      </c>
      <c r="W944" s="16" t="str">
        <f t="shared" si="469"/>
        <v/>
      </c>
      <c r="X944" s="16" t="str">
        <f t="shared" si="470"/>
        <v/>
      </c>
      <c r="Y944" s="16" t="str">
        <f t="shared" si="471"/>
        <v/>
      </c>
      <c r="Z944" s="28" t="str">
        <f t="shared" si="472"/>
        <v/>
      </c>
      <c r="AA944" s="16" t="str">
        <f t="shared" si="473"/>
        <v/>
      </c>
      <c r="AB944" s="16" t="str">
        <f t="shared" si="474"/>
        <v/>
      </c>
      <c r="AC944" s="16" t="str">
        <f>IF(Y944="Incluir Cotización",#REF!,"")</f>
        <v/>
      </c>
      <c r="AD944" s="66" t="str">
        <f t="shared" si="475"/>
        <v/>
      </c>
      <c r="AE944" s="42" t="str">
        <f t="shared" si="476"/>
        <v/>
      </c>
      <c r="AF944" s="42" t="str">
        <f t="shared" si="477"/>
        <v/>
      </c>
      <c r="AG944" s="42" t="str">
        <f t="shared" si="478"/>
        <v/>
      </c>
      <c r="AH944" s="42" t="str">
        <f t="shared" si="479"/>
        <v/>
      </c>
      <c r="AI944" s="42" t="str">
        <f t="shared" si="480"/>
        <v/>
      </c>
      <c r="AJ944" s="65">
        <f t="shared" si="481"/>
        <v>0</v>
      </c>
      <c r="AK944" s="74"/>
      <c r="AL944" s="41">
        <f t="shared" si="462"/>
        <v>0</v>
      </c>
      <c r="AM944" s="39">
        <f t="shared" si="463"/>
        <v>0</v>
      </c>
      <c r="AN944" s="40">
        <f t="shared" si="464"/>
        <v>0</v>
      </c>
      <c r="AO944" s="134">
        <f t="shared" si="465"/>
        <v>0</v>
      </c>
      <c r="AP944" s="17"/>
      <c r="AQ944" s="129"/>
      <c r="AR944" s="130">
        <f t="shared" si="482"/>
        <v>0</v>
      </c>
      <c r="AS944" s="134">
        <f t="shared" si="483"/>
        <v>0</v>
      </c>
      <c r="AT944" s="131">
        <f>+IF($I$7="SI",'INPUTS Y LISTAS'!$B$31,0)</f>
        <v>0</v>
      </c>
      <c r="AU944" s="132"/>
      <c r="AV944" s="130">
        <f t="shared" si="484"/>
        <v>0</v>
      </c>
      <c r="AW944" s="134">
        <f t="shared" si="485"/>
        <v>0</v>
      </c>
      <c r="AX944" s="131">
        <f>+IF($I$7="SI",'INPUTS Y LISTAS'!$B$32,0)</f>
        <v>0</v>
      </c>
      <c r="AY944" s="132"/>
      <c r="AZ944" s="130">
        <f t="shared" si="486"/>
        <v>0</v>
      </c>
      <c r="BA944" s="134">
        <f t="shared" si="487"/>
        <v>0</v>
      </c>
      <c r="BB944" s="131">
        <f>+IF($I$7="SI",'INPUTS Y LISTAS'!$B$33,0)</f>
        <v>0</v>
      </c>
      <c r="BC944" s="132"/>
      <c r="BD944" s="130">
        <f t="shared" si="488"/>
        <v>0</v>
      </c>
      <c r="BE944" s="134">
        <f t="shared" si="489"/>
        <v>0</v>
      </c>
      <c r="BF944" s="136">
        <f t="shared" si="490"/>
        <v>0</v>
      </c>
    </row>
    <row r="945" spans="3:58" ht="15.75" outlineLevel="2" x14ac:dyDescent="0.2">
      <c r="C945" s="14">
        <f t="shared" si="491"/>
        <v>931</v>
      </c>
      <c r="D945" s="73"/>
      <c r="E945" s="69"/>
      <c r="F945" s="70"/>
      <c r="G945" s="71"/>
      <c r="H945" s="71"/>
      <c r="I945" s="71"/>
      <c r="J945" s="71"/>
      <c r="K945" s="72"/>
      <c r="L945" s="86"/>
      <c r="M945" s="15" t="str">
        <f>IF(G945="","",IF(L945="SI",G945*(1+'INPUTS Y LISTAS'!$B$15),'Modelo Estadistico'!G945))</f>
        <v/>
      </c>
      <c r="N945" s="15" t="str">
        <f>IF(H945="","",IF(L945="SI",H945*(1+'INPUTS Y LISTAS'!$B$15),'Modelo Estadistico'!H945))</f>
        <v/>
      </c>
      <c r="O945" s="15" t="str">
        <f>IF(I945="","",IF(L945="SI",I945*(1+'INPUTS Y LISTAS'!$B$15),'Modelo Estadistico'!I945))</f>
        <v/>
      </c>
      <c r="P945" s="15" t="str">
        <f>IF(J945="","",IF(L945="SI",J945*(1+'INPUTS Y LISTAS'!$B$15),'Modelo Estadistico'!J945))</f>
        <v/>
      </c>
      <c r="Q945" s="72"/>
      <c r="R945" s="29" t="str">
        <f t="shared" si="466"/>
        <v/>
      </c>
      <c r="S945" s="15" t="str">
        <f t="shared" si="467"/>
        <v/>
      </c>
      <c r="T945" s="15" t="str">
        <f t="shared" si="460"/>
        <v/>
      </c>
      <c r="U945" s="30" t="str">
        <f t="shared" si="461"/>
        <v/>
      </c>
      <c r="V945" s="28" t="str">
        <f t="shared" si="468"/>
        <v/>
      </c>
      <c r="W945" s="16" t="str">
        <f t="shared" si="469"/>
        <v/>
      </c>
      <c r="X945" s="16" t="str">
        <f t="shared" si="470"/>
        <v/>
      </c>
      <c r="Y945" s="16" t="str">
        <f t="shared" si="471"/>
        <v/>
      </c>
      <c r="Z945" s="28" t="str">
        <f t="shared" si="472"/>
        <v/>
      </c>
      <c r="AA945" s="16" t="str">
        <f t="shared" si="473"/>
        <v/>
      </c>
      <c r="AB945" s="16" t="str">
        <f t="shared" si="474"/>
        <v/>
      </c>
      <c r="AC945" s="16" t="str">
        <f>IF(Y945="Incluir Cotización",#REF!,"")</f>
        <v/>
      </c>
      <c r="AD945" s="66" t="str">
        <f t="shared" si="475"/>
        <v/>
      </c>
      <c r="AE945" s="42" t="str">
        <f t="shared" si="476"/>
        <v/>
      </c>
      <c r="AF945" s="42" t="str">
        <f t="shared" si="477"/>
        <v/>
      </c>
      <c r="AG945" s="42" t="str">
        <f t="shared" si="478"/>
        <v/>
      </c>
      <c r="AH945" s="42" t="str">
        <f t="shared" si="479"/>
        <v/>
      </c>
      <c r="AI945" s="42" t="str">
        <f t="shared" si="480"/>
        <v/>
      </c>
      <c r="AJ945" s="65">
        <f t="shared" si="481"/>
        <v>0</v>
      </c>
      <c r="AK945" s="74"/>
      <c r="AL945" s="41">
        <f t="shared" si="462"/>
        <v>0</v>
      </c>
      <c r="AM945" s="39">
        <f t="shared" si="463"/>
        <v>0</v>
      </c>
      <c r="AN945" s="40">
        <f t="shared" si="464"/>
        <v>0</v>
      </c>
      <c r="AO945" s="134">
        <f t="shared" si="465"/>
        <v>0</v>
      </c>
      <c r="AP945" s="17"/>
      <c r="AQ945" s="129"/>
      <c r="AR945" s="130">
        <f t="shared" si="482"/>
        <v>0</v>
      </c>
      <c r="AS945" s="134">
        <f t="shared" si="483"/>
        <v>0</v>
      </c>
      <c r="AT945" s="131">
        <f>+IF($I$7="SI",'INPUTS Y LISTAS'!$B$31,0)</f>
        <v>0</v>
      </c>
      <c r="AU945" s="132"/>
      <c r="AV945" s="130">
        <f t="shared" si="484"/>
        <v>0</v>
      </c>
      <c r="AW945" s="134">
        <f t="shared" si="485"/>
        <v>0</v>
      </c>
      <c r="AX945" s="131">
        <f>+IF($I$7="SI",'INPUTS Y LISTAS'!$B$32,0)</f>
        <v>0</v>
      </c>
      <c r="AY945" s="132"/>
      <c r="AZ945" s="130">
        <f t="shared" si="486"/>
        <v>0</v>
      </c>
      <c r="BA945" s="134">
        <f t="shared" si="487"/>
        <v>0</v>
      </c>
      <c r="BB945" s="131">
        <f>+IF($I$7="SI",'INPUTS Y LISTAS'!$B$33,0)</f>
        <v>0</v>
      </c>
      <c r="BC945" s="132"/>
      <c r="BD945" s="130">
        <f t="shared" si="488"/>
        <v>0</v>
      </c>
      <c r="BE945" s="134">
        <f t="shared" si="489"/>
        <v>0</v>
      </c>
      <c r="BF945" s="136">
        <f t="shared" si="490"/>
        <v>0</v>
      </c>
    </row>
    <row r="946" spans="3:58" ht="15.75" outlineLevel="2" x14ac:dyDescent="0.2">
      <c r="C946" s="14">
        <f t="shared" si="491"/>
        <v>932</v>
      </c>
      <c r="D946" s="73"/>
      <c r="E946" s="69"/>
      <c r="F946" s="70"/>
      <c r="G946" s="71"/>
      <c r="H946" s="71"/>
      <c r="I946" s="71"/>
      <c r="J946" s="71"/>
      <c r="K946" s="72"/>
      <c r="L946" s="86"/>
      <c r="M946" s="15" t="str">
        <f>IF(G946="","",IF(L946="SI",G946*(1+'INPUTS Y LISTAS'!$B$15),'Modelo Estadistico'!G946))</f>
        <v/>
      </c>
      <c r="N946" s="15" t="str">
        <f>IF(H946="","",IF(L946="SI",H946*(1+'INPUTS Y LISTAS'!$B$15),'Modelo Estadistico'!H946))</f>
        <v/>
      </c>
      <c r="O946" s="15" t="str">
        <f>IF(I946="","",IF(L946="SI",I946*(1+'INPUTS Y LISTAS'!$B$15),'Modelo Estadistico'!I946))</f>
        <v/>
      </c>
      <c r="P946" s="15" t="str">
        <f>IF(J946="","",IF(L946="SI",J946*(1+'INPUTS Y LISTAS'!$B$15),'Modelo Estadistico'!J946))</f>
        <v/>
      </c>
      <c r="Q946" s="72"/>
      <c r="R946" s="29" t="str">
        <f t="shared" si="466"/>
        <v/>
      </c>
      <c r="S946" s="15" t="str">
        <f t="shared" si="467"/>
        <v/>
      </c>
      <c r="T946" s="15" t="str">
        <f t="shared" si="460"/>
        <v/>
      </c>
      <c r="U946" s="30" t="str">
        <f t="shared" si="461"/>
        <v/>
      </c>
      <c r="V946" s="28" t="str">
        <f t="shared" si="468"/>
        <v/>
      </c>
      <c r="W946" s="16" t="str">
        <f t="shared" si="469"/>
        <v/>
      </c>
      <c r="X946" s="16" t="str">
        <f t="shared" si="470"/>
        <v/>
      </c>
      <c r="Y946" s="16" t="str">
        <f t="shared" si="471"/>
        <v/>
      </c>
      <c r="Z946" s="28" t="str">
        <f t="shared" si="472"/>
        <v/>
      </c>
      <c r="AA946" s="16" t="str">
        <f t="shared" si="473"/>
        <v/>
      </c>
      <c r="AB946" s="16" t="str">
        <f t="shared" si="474"/>
        <v/>
      </c>
      <c r="AC946" s="16" t="str">
        <f>IF(Y946="Incluir Cotización",#REF!,"")</f>
        <v/>
      </c>
      <c r="AD946" s="66" t="str">
        <f t="shared" si="475"/>
        <v/>
      </c>
      <c r="AE946" s="42" t="str">
        <f t="shared" si="476"/>
        <v/>
      </c>
      <c r="AF946" s="42" t="str">
        <f t="shared" si="477"/>
        <v/>
      </c>
      <c r="AG946" s="42" t="str">
        <f t="shared" si="478"/>
        <v/>
      </c>
      <c r="AH946" s="42" t="str">
        <f t="shared" si="479"/>
        <v/>
      </c>
      <c r="AI946" s="42" t="str">
        <f t="shared" si="480"/>
        <v/>
      </c>
      <c r="AJ946" s="65">
        <f t="shared" si="481"/>
        <v>0</v>
      </c>
      <c r="AK946" s="74"/>
      <c r="AL946" s="41">
        <f t="shared" si="462"/>
        <v>0</v>
      </c>
      <c r="AM946" s="39">
        <f t="shared" si="463"/>
        <v>0</v>
      </c>
      <c r="AN946" s="40">
        <f t="shared" si="464"/>
        <v>0</v>
      </c>
      <c r="AO946" s="134">
        <f t="shared" si="465"/>
        <v>0</v>
      </c>
      <c r="AP946" s="17"/>
      <c r="AQ946" s="129"/>
      <c r="AR946" s="130">
        <f t="shared" si="482"/>
        <v>0</v>
      </c>
      <c r="AS946" s="134">
        <f t="shared" si="483"/>
        <v>0</v>
      </c>
      <c r="AT946" s="131">
        <f>+IF($I$7="SI",'INPUTS Y LISTAS'!$B$31,0)</f>
        <v>0</v>
      </c>
      <c r="AU946" s="132"/>
      <c r="AV946" s="130">
        <f t="shared" si="484"/>
        <v>0</v>
      </c>
      <c r="AW946" s="134">
        <f t="shared" si="485"/>
        <v>0</v>
      </c>
      <c r="AX946" s="131">
        <f>+IF($I$7="SI",'INPUTS Y LISTAS'!$B$32,0)</f>
        <v>0</v>
      </c>
      <c r="AY946" s="132"/>
      <c r="AZ946" s="130">
        <f t="shared" si="486"/>
        <v>0</v>
      </c>
      <c r="BA946" s="134">
        <f t="shared" si="487"/>
        <v>0</v>
      </c>
      <c r="BB946" s="131">
        <f>+IF($I$7="SI",'INPUTS Y LISTAS'!$B$33,0)</f>
        <v>0</v>
      </c>
      <c r="BC946" s="132"/>
      <c r="BD946" s="130">
        <f t="shared" si="488"/>
        <v>0</v>
      </c>
      <c r="BE946" s="134">
        <f t="shared" si="489"/>
        <v>0</v>
      </c>
      <c r="BF946" s="136">
        <f t="shared" si="490"/>
        <v>0</v>
      </c>
    </row>
    <row r="947" spans="3:58" ht="15.75" outlineLevel="2" x14ac:dyDescent="0.2">
      <c r="C947" s="14">
        <f t="shared" si="491"/>
        <v>933</v>
      </c>
      <c r="D947" s="73"/>
      <c r="E947" s="69"/>
      <c r="F947" s="70"/>
      <c r="G947" s="71"/>
      <c r="H947" s="71"/>
      <c r="I947" s="71"/>
      <c r="J947" s="71"/>
      <c r="K947" s="72"/>
      <c r="L947" s="86"/>
      <c r="M947" s="15" t="str">
        <f>IF(G947="","",IF(L947="SI",G947*(1+'INPUTS Y LISTAS'!$B$15),'Modelo Estadistico'!G947))</f>
        <v/>
      </c>
      <c r="N947" s="15" t="str">
        <f>IF(H947="","",IF(L947="SI",H947*(1+'INPUTS Y LISTAS'!$B$15),'Modelo Estadistico'!H947))</f>
        <v/>
      </c>
      <c r="O947" s="15" t="str">
        <f>IF(I947="","",IF(L947="SI",I947*(1+'INPUTS Y LISTAS'!$B$15),'Modelo Estadistico'!I947))</f>
        <v/>
      </c>
      <c r="P947" s="15" t="str">
        <f>IF(J947="","",IF(L947="SI",J947*(1+'INPUTS Y LISTAS'!$B$15),'Modelo Estadistico'!J947))</f>
        <v/>
      </c>
      <c r="Q947" s="72"/>
      <c r="R947" s="29" t="str">
        <f t="shared" si="466"/>
        <v/>
      </c>
      <c r="S947" s="15" t="str">
        <f t="shared" si="467"/>
        <v/>
      </c>
      <c r="T947" s="15" t="str">
        <f t="shared" si="460"/>
        <v/>
      </c>
      <c r="U947" s="30" t="str">
        <f t="shared" si="461"/>
        <v/>
      </c>
      <c r="V947" s="28" t="str">
        <f t="shared" si="468"/>
        <v/>
      </c>
      <c r="W947" s="16" t="str">
        <f t="shared" si="469"/>
        <v/>
      </c>
      <c r="X947" s="16" t="str">
        <f t="shared" si="470"/>
        <v/>
      </c>
      <c r="Y947" s="16" t="str">
        <f t="shared" si="471"/>
        <v/>
      </c>
      <c r="Z947" s="28" t="str">
        <f t="shared" si="472"/>
        <v/>
      </c>
      <c r="AA947" s="16" t="str">
        <f t="shared" si="473"/>
        <v/>
      </c>
      <c r="AB947" s="16" t="str">
        <f t="shared" si="474"/>
        <v/>
      </c>
      <c r="AC947" s="16" t="str">
        <f>IF(Y947="Incluir Cotización",#REF!,"")</f>
        <v/>
      </c>
      <c r="AD947" s="66" t="str">
        <f t="shared" si="475"/>
        <v/>
      </c>
      <c r="AE947" s="42" t="str">
        <f t="shared" si="476"/>
        <v/>
      </c>
      <c r="AF947" s="42" t="str">
        <f t="shared" si="477"/>
        <v/>
      </c>
      <c r="AG947" s="42" t="str">
        <f t="shared" si="478"/>
        <v/>
      </c>
      <c r="AH947" s="42" t="str">
        <f t="shared" si="479"/>
        <v/>
      </c>
      <c r="AI947" s="42" t="str">
        <f t="shared" si="480"/>
        <v/>
      </c>
      <c r="AJ947" s="65">
        <f t="shared" si="481"/>
        <v>0</v>
      </c>
      <c r="AK947" s="74"/>
      <c r="AL947" s="41">
        <f t="shared" si="462"/>
        <v>0</v>
      </c>
      <c r="AM947" s="39">
        <f t="shared" si="463"/>
        <v>0</v>
      </c>
      <c r="AN947" s="40">
        <f t="shared" si="464"/>
        <v>0</v>
      </c>
      <c r="AO947" s="134">
        <f t="shared" si="465"/>
        <v>0</v>
      </c>
      <c r="AP947" s="17"/>
      <c r="AQ947" s="129"/>
      <c r="AR947" s="130">
        <f t="shared" si="482"/>
        <v>0</v>
      </c>
      <c r="AS947" s="134">
        <f t="shared" si="483"/>
        <v>0</v>
      </c>
      <c r="AT947" s="131">
        <f>+IF($I$7="SI",'INPUTS Y LISTAS'!$B$31,0)</f>
        <v>0</v>
      </c>
      <c r="AU947" s="132"/>
      <c r="AV947" s="130">
        <f t="shared" si="484"/>
        <v>0</v>
      </c>
      <c r="AW947" s="134">
        <f t="shared" si="485"/>
        <v>0</v>
      </c>
      <c r="AX947" s="131">
        <f>+IF($I$7="SI",'INPUTS Y LISTAS'!$B$32,0)</f>
        <v>0</v>
      </c>
      <c r="AY947" s="132"/>
      <c r="AZ947" s="130">
        <f t="shared" si="486"/>
        <v>0</v>
      </c>
      <c r="BA947" s="134">
        <f t="shared" si="487"/>
        <v>0</v>
      </c>
      <c r="BB947" s="131">
        <f>+IF($I$7="SI",'INPUTS Y LISTAS'!$B$33,0)</f>
        <v>0</v>
      </c>
      <c r="BC947" s="132"/>
      <c r="BD947" s="130">
        <f t="shared" si="488"/>
        <v>0</v>
      </c>
      <c r="BE947" s="134">
        <f t="shared" si="489"/>
        <v>0</v>
      </c>
      <c r="BF947" s="136">
        <f t="shared" si="490"/>
        <v>0</v>
      </c>
    </row>
    <row r="948" spans="3:58" ht="15.75" outlineLevel="2" x14ac:dyDescent="0.2">
      <c r="C948" s="14">
        <f t="shared" si="491"/>
        <v>934</v>
      </c>
      <c r="D948" s="73"/>
      <c r="E948" s="69"/>
      <c r="F948" s="70"/>
      <c r="G948" s="71"/>
      <c r="H948" s="71"/>
      <c r="I948" s="71"/>
      <c r="J948" s="71"/>
      <c r="K948" s="72"/>
      <c r="L948" s="86"/>
      <c r="M948" s="15" t="str">
        <f>IF(G948="","",IF(L948="SI",G948*(1+'INPUTS Y LISTAS'!$B$15),'Modelo Estadistico'!G948))</f>
        <v/>
      </c>
      <c r="N948" s="15" t="str">
        <f>IF(H948="","",IF(L948="SI",H948*(1+'INPUTS Y LISTAS'!$B$15),'Modelo Estadistico'!H948))</f>
        <v/>
      </c>
      <c r="O948" s="15" t="str">
        <f>IF(I948="","",IF(L948="SI",I948*(1+'INPUTS Y LISTAS'!$B$15),'Modelo Estadistico'!I948))</f>
        <v/>
      </c>
      <c r="P948" s="15" t="str">
        <f>IF(J948="","",IF(L948="SI",J948*(1+'INPUTS Y LISTAS'!$B$15),'Modelo Estadistico'!J948))</f>
        <v/>
      </c>
      <c r="Q948" s="72"/>
      <c r="R948" s="29" t="str">
        <f t="shared" si="466"/>
        <v/>
      </c>
      <c r="S948" s="15" t="str">
        <f t="shared" si="467"/>
        <v/>
      </c>
      <c r="T948" s="15" t="str">
        <f t="shared" si="460"/>
        <v/>
      </c>
      <c r="U948" s="30" t="str">
        <f t="shared" si="461"/>
        <v/>
      </c>
      <c r="V948" s="28" t="str">
        <f t="shared" si="468"/>
        <v/>
      </c>
      <c r="W948" s="16" t="str">
        <f t="shared" si="469"/>
        <v/>
      </c>
      <c r="X948" s="16" t="str">
        <f t="shared" si="470"/>
        <v/>
      </c>
      <c r="Y948" s="16" t="str">
        <f t="shared" si="471"/>
        <v/>
      </c>
      <c r="Z948" s="28" t="str">
        <f t="shared" si="472"/>
        <v/>
      </c>
      <c r="AA948" s="16" t="str">
        <f t="shared" si="473"/>
        <v/>
      </c>
      <c r="AB948" s="16" t="str">
        <f t="shared" si="474"/>
        <v/>
      </c>
      <c r="AC948" s="16" t="str">
        <f>IF(Y948="Incluir Cotización",#REF!,"")</f>
        <v/>
      </c>
      <c r="AD948" s="66" t="str">
        <f t="shared" si="475"/>
        <v/>
      </c>
      <c r="AE948" s="42" t="str">
        <f t="shared" si="476"/>
        <v/>
      </c>
      <c r="AF948" s="42" t="str">
        <f t="shared" si="477"/>
        <v/>
      </c>
      <c r="AG948" s="42" t="str">
        <f t="shared" si="478"/>
        <v/>
      </c>
      <c r="AH948" s="42" t="str">
        <f t="shared" si="479"/>
        <v/>
      </c>
      <c r="AI948" s="42" t="str">
        <f t="shared" si="480"/>
        <v/>
      </c>
      <c r="AJ948" s="65">
        <f t="shared" si="481"/>
        <v>0</v>
      </c>
      <c r="AK948" s="74"/>
      <c r="AL948" s="41">
        <f t="shared" si="462"/>
        <v>0</v>
      </c>
      <c r="AM948" s="39">
        <f t="shared" si="463"/>
        <v>0</v>
      </c>
      <c r="AN948" s="40">
        <f t="shared" si="464"/>
        <v>0</v>
      </c>
      <c r="AO948" s="134">
        <f t="shared" si="465"/>
        <v>0</v>
      </c>
      <c r="AP948" s="17"/>
      <c r="AQ948" s="129"/>
      <c r="AR948" s="130">
        <f t="shared" si="482"/>
        <v>0</v>
      </c>
      <c r="AS948" s="134">
        <f t="shared" si="483"/>
        <v>0</v>
      </c>
      <c r="AT948" s="131">
        <f>+IF($I$7="SI",'INPUTS Y LISTAS'!$B$31,0)</f>
        <v>0</v>
      </c>
      <c r="AU948" s="132"/>
      <c r="AV948" s="130">
        <f t="shared" si="484"/>
        <v>0</v>
      </c>
      <c r="AW948" s="134">
        <f t="shared" si="485"/>
        <v>0</v>
      </c>
      <c r="AX948" s="131">
        <f>+IF($I$7="SI",'INPUTS Y LISTAS'!$B$32,0)</f>
        <v>0</v>
      </c>
      <c r="AY948" s="132"/>
      <c r="AZ948" s="130">
        <f t="shared" si="486"/>
        <v>0</v>
      </c>
      <c r="BA948" s="134">
        <f t="shared" si="487"/>
        <v>0</v>
      </c>
      <c r="BB948" s="131">
        <f>+IF($I$7="SI",'INPUTS Y LISTAS'!$B$33,0)</f>
        <v>0</v>
      </c>
      <c r="BC948" s="132"/>
      <c r="BD948" s="130">
        <f t="shared" si="488"/>
        <v>0</v>
      </c>
      <c r="BE948" s="134">
        <f t="shared" si="489"/>
        <v>0</v>
      </c>
      <c r="BF948" s="136">
        <f t="shared" si="490"/>
        <v>0</v>
      </c>
    </row>
    <row r="949" spans="3:58" ht="15.75" outlineLevel="2" x14ac:dyDescent="0.2">
      <c r="C949" s="14">
        <f t="shared" si="491"/>
        <v>935</v>
      </c>
      <c r="D949" s="73"/>
      <c r="E949" s="69"/>
      <c r="F949" s="70"/>
      <c r="G949" s="71"/>
      <c r="H949" s="71"/>
      <c r="I949" s="71"/>
      <c r="J949" s="71"/>
      <c r="K949" s="72"/>
      <c r="L949" s="86"/>
      <c r="M949" s="15" t="str">
        <f>IF(G949="","",IF(L949="SI",G949*(1+'INPUTS Y LISTAS'!$B$15),'Modelo Estadistico'!G949))</f>
        <v/>
      </c>
      <c r="N949" s="15" t="str">
        <f>IF(H949="","",IF(L949="SI",H949*(1+'INPUTS Y LISTAS'!$B$15),'Modelo Estadistico'!H949))</f>
        <v/>
      </c>
      <c r="O949" s="15" t="str">
        <f>IF(I949="","",IF(L949="SI",I949*(1+'INPUTS Y LISTAS'!$B$15),'Modelo Estadistico'!I949))</f>
        <v/>
      </c>
      <c r="P949" s="15" t="str">
        <f>IF(J949="","",IF(L949="SI",J949*(1+'INPUTS Y LISTAS'!$B$15),'Modelo Estadistico'!J949))</f>
        <v/>
      </c>
      <c r="Q949" s="72"/>
      <c r="R949" s="29" t="str">
        <f t="shared" si="466"/>
        <v/>
      </c>
      <c r="S949" s="15" t="str">
        <f t="shared" si="467"/>
        <v/>
      </c>
      <c r="T949" s="15" t="str">
        <f t="shared" si="460"/>
        <v/>
      </c>
      <c r="U949" s="30" t="str">
        <f t="shared" si="461"/>
        <v/>
      </c>
      <c r="V949" s="28" t="str">
        <f t="shared" si="468"/>
        <v/>
      </c>
      <c r="W949" s="16" t="str">
        <f t="shared" si="469"/>
        <v/>
      </c>
      <c r="X949" s="16" t="str">
        <f t="shared" si="470"/>
        <v/>
      </c>
      <c r="Y949" s="16" t="str">
        <f t="shared" si="471"/>
        <v/>
      </c>
      <c r="Z949" s="28" t="str">
        <f t="shared" si="472"/>
        <v/>
      </c>
      <c r="AA949" s="16" t="str">
        <f t="shared" si="473"/>
        <v/>
      </c>
      <c r="AB949" s="16" t="str">
        <f t="shared" si="474"/>
        <v/>
      </c>
      <c r="AC949" s="16" t="str">
        <f>IF(Y949="Incluir Cotización",#REF!,"")</f>
        <v/>
      </c>
      <c r="AD949" s="66" t="str">
        <f t="shared" si="475"/>
        <v/>
      </c>
      <c r="AE949" s="42" t="str">
        <f t="shared" si="476"/>
        <v/>
      </c>
      <c r="AF949" s="42" t="str">
        <f t="shared" si="477"/>
        <v/>
      </c>
      <c r="AG949" s="42" t="str">
        <f t="shared" si="478"/>
        <v/>
      </c>
      <c r="AH949" s="42" t="str">
        <f t="shared" si="479"/>
        <v/>
      </c>
      <c r="AI949" s="42" t="str">
        <f t="shared" si="480"/>
        <v/>
      </c>
      <c r="AJ949" s="65">
        <f t="shared" si="481"/>
        <v>0</v>
      </c>
      <c r="AK949" s="74"/>
      <c r="AL949" s="41">
        <f t="shared" si="462"/>
        <v>0</v>
      </c>
      <c r="AM949" s="39">
        <f t="shared" si="463"/>
        <v>0</v>
      </c>
      <c r="AN949" s="40">
        <f t="shared" si="464"/>
        <v>0</v>
      </c>
      <c r="AO949" s="134">
        <f t="shared" si="465"/>
        <v>0</v>
      </c>
      <c r="AP949" s="17"/>
      <c r="AQ949" s="129"/>
      <c r="AR949" s="130">
        <f t="shared" si="482"/>
        <v>0</v>
      </c>
      <c r="AS949" s="134">
        <f t="shared" si="483"/>
        <v>0</v>
      </c>
      <c r="AT949" s="131">
        <f>+IF($I$7="SI",'INPUTS Y LISTAS'!$B$31,0)</f>
        <v>0</v>
      </c>
      <c r="AU949" s="132"/>
      <c r="AV949" s="130">
        <f t="shared" si="484"/>
        <v>0</v>
      </c>
      <c r="AW949" s="134">
        <f t="shared" si="485"/>
        <v>0</v>
      </c>
      <c r="AX949" s="131">
        <f>+IF($I$7="SI",'INPUTS Y LISTAS'!$B$32,0)</f>
        <v>0</v>
      </c>
      <c r="AY949" s="132"/>
      <c r="AZ949" s="130">
        <f t="shared" si="486"/>
        <v>0</v>
      </c>
      <c r="BA949" s="134">
        <f t="shared" si="487"/>
        <v>0</v>
      </c>
      <c r="BB949" s="131">
        <f>+IF($I$7="SI",'INPUTS Y LISTAS'!$B$33,0)</f>
        <v>0</v>
      </c>
      <c r="BC949" s="132"/>
      <c r="BD949" s="130">
        <f t="shared" si="488"/>
        <v>0</v>
      </c>
      <c r="BE949" s="134">
        <f t="shared" si="489"/>
        <v>0</v>
      </c>
      <c r="BF949" s="136">
        <f t="shared" si="490"/>
        <v>0</v>
      </c>
    </row>
    <row r="950" spans="3:58" ht="15.75" outlineLevel="2" x14ac:dyDescent="0.2">
      <c r="C950" s="14">
        <f t="shared" si="491"/>
        <v>936</v>
      </c>
      <c r="D950" s="73"/>
      <c r="E950" s="69"/>
      <c r="F950" s="70"/>
      <c r="G950" s="71"/>
      <c r="H950" s="71"/>
      <c r="I950" s="71"/>
      <c r="J950" s="71"/>
      <c r="K950" s="72"/>
      <c r="L950" s="86"/>
      <c r="M950" s="15" t="str">
        <f>IF(G950="","",IF(L950="SI",G950*(1+'INPUTS Y LISTAS'!$B$15),'Modelo Estadistico'!G950))</f>
        <v/>
      </c>
      <c r="N950" s="15" t="str">
        <f>IF(H950="","",IF(L950="SI",H950*(1+'INPUTS Y LISTAS'!$B$15),'Modelo Estadistico'!H950))</f>
        <v/>
      </c>
      <c r="O950" s="15" t="str">
        <f>IF(I950="","",IF(L950="SI",I950*(1+'INPUTS Y LISTAS'!$B$15),'Modelo Estadistico'!I950))</f>
        <v/>
      </c>
      <c r="P950" s="15" t="str">
        <f>IF(J950="","",IF(L950="SI",J950*(1+'INPUTS Y LISTAS'!$B$15),'Modelo Estadistico'!J950))</f>
        <v/>
      </c>
      <c r="Q950" s="72"/>
      <c r="R950" s="29" t="str">
        <f t="shared" si="466"/>
        <v/>
      </c>
      <c r="S950" s="15" t="str">
        <f t="shared" si="467"/>
        <v/>
      </c>
      <c r="T950" s="15" t="str">
        <f t="shared" si="460"/>
        <v/>
      </c>
      <c r="U950" s="30" t="str">
        <f t="shared" si="461"/>
        <v/>
      </c>
      <c r="V950" s="28" t="str">
        <f t="shared" si="468"/>
        <v/>
      </c>
      <c r="W950" s="16" t="str">
        <f t="shared" si="469"/>
        <v/>
      </c>
      <c r="X950" s="16" t="str">
        <f t="shared" si="470"/>
        <v/>
      </c>
      <c r="Y950" s="16" t="str">
        <f t="shared" si="471"/>
        <v/>
      </c>
      <c r="Z950" s="28" t="str">
        <f t="shared" si="472"/>
        <v/>
      </c>
      <c r="AA950" s="16" t="str">
        <f t="shared" si="473"/>
        <v/>
      </c>
      <c r="AB950" s="16" t="str">
        <f t="shared" si="474"/>
        <v/>
      </c>
      <c r="AC950" s="16" t="str">
        <f>IF(Y950="Incluir Cotización",#REF!,"")</f>
        <v/>
      </c>
      <c r="AD950" s="66" t="str">
        <f t="shared" si="475"/>
        <v/>
      </c>
      <c r="AE950" s="42" t="str">
        <f t="shared" si="476"/>
        <v/>
      </c>
      <c r="AF950" s="42" t="str">
        <f t="shared" si="477"/>
        <v/>
      </c>
      <c r="AG950" s="42" t="str">
        <f t="shared" si="478"/>
        <v/>
      </c>
      <c r="AH950" s="42" t="str">
        <f t="shared" si="479"/>
        <v/>
      </c>
      <c r="AI950" s="42" t="str">
        <f t="shared" si="480"/>
        <v/>
      </c>
      <c r="AJ950" s="65">
        <f t="shared" si="481"/>
        <v>0</v>
      </c>
      <c r="AK950" s="74"/>
      <c r="AL950" s="41">
        <f t="shared" si="462"/>
        <v>0</v>
      </c>
      <c r="AM950" s="39">
        <f t="shared" si="463"/>
        <v>0</v>
      </c>
      <c r="AN950" s="40">
        <f t="shared" si="464"/>
        <v>0</v>
      </c>
      <c r="AO950" s="134">
        <f t="shared" si="465"/>
        <v>0</v>
      </c>
      <c r="AP950" s="17"/>
      <c r="AQ950" s="129"/>
      <c r="AR950" s="130">
        <f t="shared" si="482"/>
        <v>0</v>
      </c>
      <c r="AS950" s="134">
        <f t="shared" si="483"/>
        <v>0</v>
      </c>
      <c r="AT950" s="131">
        <f>+IF($I$7="SI",'INPUTS Y LISTAS'!$B$31,0)</f>
        <v>0</v>
      </c>
      <c r="AU950" s="132"/>
      <c r="AV950" s="130">
        <f t="shared" si="484"/>
        <v>0</v>
      </c>
      <c r="AW950" s="134">
        <f t="shared" si="485"/>
        <v>0</v>
      </c>
      <c r="AX950" s="131">
        <f>+IF($I$7="SI",'INPUTS Y LISTAS'!$B$32,0)</f>
        <v>0</v>
      </c>
      <c r="AY950" s="132"/>
      <c r="AZ950" s="130">
        <f t="shared" si="486"/>
        <v>0</v>
      </c>
      <c r="BA950" s="134">
        <f t="shared" si="487"/>
        <v>0</v>
      </c>
      <c r="BB950" s="131">
        <f>+IF($I$7="SI",'INPUTS Y LISTAS'!$B$33,0)</f>
        <v>0</v>
      </c>
      <c r="BC950" s="132"/>
      <c r="BD950" s="130">
        <f t="shared" si="488"/>
        <v>0</v>
      </c>
      <c r="BE950" s="134">
        <f t="shared" si="489"/>
        <v>0</v>
      </c>
      <c r="BF950" s="136">
        <f t="shared" si="490"/>
        <v>0</v>
      </c>
    </row>
    <row r="951" spans="3:58" ht="15.75" outlineLevel="2" x14ac:dyDescent="0.2">
      <c r="C951" s="14">
        <f t="shared" si="491"/>
        <v>937</v>
      </c>
      <c r="D951" s="73"/>
      <c r="E951" s="69"/>
      <c r="F951" s="70"/>
      <c r="G951" s="71"/>
      <c r="H951" s="71"/>
      <c r="I951" s="71"/>
      <c r="J951" s="71"/>
      <c r="K951" s="72"/>
      <c r="L951" s="86"/>
      <c r="M951" s="15" t="str">
        <f>IF(G951="","",IF(L951="SI",G951*(1+'INPUTS Y LISTAS'!$B$15),'Modelo Estadistico'!G951))</f>
        <v/>
      </c>
      <c r="N951" s="15" t="str">
        <f>IF(H951="","",IF(L951="SI",H951*(1+'INPUTS Y LISTAS'!$B$15),'Modelo Estadistico'!H951))</f>
        <v/>
      </c>
      <c r="O951" s="15" t="str">
        <f>IF(I951="","",IF(L951="SI",I951*(1+'INPUTS Y LISTAS'!$B$15),'Modelo Estadistico'!I951))</f>
        <v/>
      </c>
      <c r="P951" s="15" t="str">
        <f>IF(J951="","",IF(L951="SI",J951*(1+'INPUTS Y LISTAS'!$B$15),'Modelo Estadistico'!J951))</f>
        <v/>
      </c>
      <c r="Q951" s="72"/>
      <c r="R951" s="29" t="str">
        <f t="shared" si="466"/>
        <v/>
      </c>
      <c r="S951" s="15" t="str">
        <f t="shared" si="467"/>
        <v/>
      </c>
      <c r="T951" s="15" t="str">
        <f t="shared" si="460"/>
        <v/>
      </c>
      <c r="U951" s="30" t="str">
        <f t="shared" si="461"/>
        <v/>
      </c>
      <c r="V951" s="28" t="str">
        <f t="shared" si="468"/>
        <v/>
      </c>
      <c r="W951" s="16" t="str">
        <f t="shared" si="469"/>
        <v/>
      </c>
      <c r="X951" s="16" t="str">
        <f t="shared" si="470"/>
        <v/>
      </c>
      <c r="Y951" s="16" t="str">
        <f t="shared" si="471"/>
        <v/>
      </c>
      <c r="Z951" s="28" t="str">
        <f t="shared" si="472"/>
        <v/>
      </c>
      <c r="AA951" s="16" t="str">
        <f t="shared" si="473"/>
        <v/>
      </c>
      <c r="AB951" s="16" t="str">
        <f t="shared" si="474"/>
        <v/>
      </c>
      <c r="AC951" s="16" t="str">
        <f>IF(Y951="Incluir Cotización",#REF!,"")</f>
        <v/>
      </c>
      <c r="AD951" s="66" t="str">
        <f t="shared" si="475"/>
        <v/>
      </c>
      <c r="AE951" s="42" t="str">
        <f t="shared" si="476"/>
        <v/>
      </c>
      <c r="AF951" s="42" t="str">
        <f t="shared" si="477"/>
        <v/>
      </c>
      <c r="AG951" s="42" t="str">
        <f t="shared" si="478"/>
        <v/>
      </c>
      <c r="AH951" s="42" t="str">
        <f t="shared" si="479"/>
        <v/>
      </c>
      <c r="AI951" s="42" t="str">
        <f t="shared" si="480"/>
        <v/>
      </c>
      <c r="AJ951" s="65">
        <f t="shared" si="481"/>
        <v>0</v>
      </c>
      <c r="AK951" s="74"/>
      <c r="AL951" s="41">
        <f t="shared" si="462"/>
        <v>0</v>
      </c>
      <c r="AM951" s="39">
        <f t="shared" si="463"/>
        <v>0</v>
      </c>
      <c r="AN951" s="40">
        <f t="shared" si="464"/>
        <v>0</v>
      </c>
      <c r="AO951" s="134">
        <f t="shared" si="465"/>
        <v>0</v>
      </c>
      <c r="AP951" s="17"/>
      <c r="AQ951" s="129"/>
      <c r="AR951" s="130">
        <f t="shared" si="482"/>
        <v>0</v>
      </c>
      <c r="AS951" s="134">
        <f t="shared" si="483"/>
        <v>0</v>
      </c>
      <c r="AT951" s="131">
        <f>+IF($I$7="SI",'INPUTS Y LISTAS'!$B$31,0)</f>
        <v>0</v>
      </c>
      <c r="AU951" s="132"/>
      <c r="AV951" s="130">
        <f t="shared" si="484"/>
        <v>0</v>
      </c>
      <c r="AW951" s="134">
        <f t="shared" si="485"/>
        <v>0</v>
      </c>
      <c r="AX951" s="131">
        <f>+IF($I$7="SI",'INPUTS Y LISTAS'!$B$32,0)</f>
        <v>0</v>
      </c>
      <c r="AY951" s="132"/>
      <c r="AZ951" s="130">
        <f t="shared" si="486"/>
        <v>0</v>
      </c>
      <c r="BA951" s="134">
        <f t="shared" si="487"/>
        <v>0</v>
      </c>
      <c r="BB951" s="131">
        <f>+IF($I$7="SI",'INPUTS Y LISTAS'!$B$33,0)</f>
        <v>0</v>
      </c>
      <c r="BC951" s="132"/>
      <c r="BD951" s="130">
        <f t="shared" si="488"/>
        <v>0</v>
      </c>
      <c r="BE951" s="134">
        <f t="shared" si="489"/>
        <v>0</v>
      </c>
      <c r="BF951" s="136">
        <f t="shared" si="490"/>
        <v>0</v>
      </c>
    </row>
    <row r="952" spans="3:58" ht="15.75" outlineLevel="2" x14ac:dyDescent="0.2">
      <c r="C952" s="14">
        <f t="shared" si="491"/>
        <v>938</v>
      </c>
      <c r="D952" s="73"/>
      <c r="E952" s="69"/>
      <c r="F952" s="70"/>
      <c r="G952" s="71"/>
      <c r="H952" s="71"/>
      <c r="I952" s="71"/>
      <c r="J952" s="71"/>
      <c r="K952" s="72"/>
      <c r="L952" s="86"/>
      <c r="M952" s="15" t="str">
        <f>IF(G952="","",IF(L952="SI",G952*(1+'INPUTS Y LISTAS'!$B$15),'Modelo Estadistico'!G952))</f>
        <v/>
      </c>
      <c r="N952" s="15" t="str">
        <f>IF(H952="","",IF(L952="SI",H952*(1+'INPUTS Y LISTAS'!$B$15),'Modelo Estadistico'!H952))</f>
        <v/>
      </c>
      <c r="O952" s="15" t="str">
        <f>IF(I952="","",IF(L952="SI",I952*(1+'INPUTS Y LISTAS'!$B$15),'Modelo Estadistico'!I952))</f>
        <v/>
      </c>
      <c r="P952" s="15" t="str">
        <f>IF(J952="","",IF(L952="SI",J952*(1+'INPUTS Y LISTAS'!$B$15),'Modelo Estadistico'!J952))</f>
        <v/>
      </c>
      <c r="Q952" s="72"/>
      <c r="R952" s="29" t="str">
        <f t="shared" si="466"/>
        <v/>
      </c>
      <c r="S952" s="15" t="str">
        <f t="shared" si="467"/>
        <v/>
      </c>
      <c r="T952" s="15" t="str">
        <f t="shared" si="460"/>
        <v/>
      </c>
      <c r="U952" s="30" t="str">
        <f t="shared" si="461"/>
        <v/>
      </c>
      <c r="V952" s="28" t="str">
        <f t="shared" si="468"/>
        <v/>
      </c>
      <c r="W952" s="16" t="str">
        <f t="shared" si="469"/>
        <v/>
      </c>
      <c r="X952" s="16" t="str">
        <f t="shared" si="470"/>
        <v/>
      </c>
      <c r="Y952" s="16" t="str">
        <f t="shared" si="471"/>
        <v/>
      </c>
      <c r="Z952" s="28" t="str">
        <f t="shared" si="472"/>
        <v/>
      </c>
      <c r="AA952" s="16" t="str">
        <f t="shared" si="473"/>
        <v/>
      </c>
      <c r="AB952" s="16" t="str">
        <f t="shared" si="474"/>
        <v/>
      </c>
      <c r="AC952" s="16" t="str">
        <f>IF(Y952="Incluir Cotización",#REF!,"")</f>
        <v/>
      </c>
      <c r="AD952" s="66" t="str">
        <f t="shared" si="475"/>
        <v/>
      </c>
      <c r="AE952" s="42" t="str">
        <f t="shared" si="476"/>
        <v/>
      </c>
      <c r="AF952" s="42" t="str">
        <f t="shared" si="477"/>
        <v/>
      </c>
      <c r="AG952" s="42" t="str">
        <f t="shared" si="478"/>
        <v/>
      </c>
      <c r="AH952" s="42" t="str">
        <f t="shared" si="479"/>
        <v/>
      </c>
      <c r="AI952" s="42" t="str">
        <f t="shared" si="480"/>
        <v/>
      </c>
      <c r="AJ952" s="65">
        <f t="shared" si="481"/>
        <v>0</v>
      </c>
      <c r="AK952" s="74"/>
      <c r="AL952" s="41">
        <f t="shared" si="462"/>
        <v>0</v>
      </c>
      <c r="AM952" s="39">
        <f t="shared" si="463"/>
        <v>0</v>
      </c>
      <c r="AN952" s="40">
        <f t="shared" si="464"/>
        <v>0</v>
      </c>
      <c r="AO952" s="134">
        <f t="shared" si="465"/>
        <v>0</v>
      </c>
      <c r="AP952" s="17"/>
      <c r="AQ952" s="129"/>
      <c r="AR952" s="130">
        <f t="shared" si="482"/>
        <v>0</v>
      </c>
      <c r="AS952" s="134">
        <f t="shared" si="483"/>
        <v>0</v>
      </c>
      <c r="AT952" s="131">
        <f>+IF($I$7="SI",'INPUTS Y LISTAS'!$B$31,0)</f>
        <v>0</v>
      </c>
      <c r="AU952" s="132"/>
      <c r="AV952" s="130">
        <f t="shared" si="484"/>
        <v>0</v>
      </c>
      <c r="AW952" s="134">
        <f t="shared" si="485"/>
        <v>0</v>
      </c>
      <c r="AX952" s="131">
        <f>+IF($I$7="SI",'INPUTS Y LISTAS'!$B$32,0)</f>
        <v>0</v>
      </c>
      <c r="AY952" s="132"/>
      <c r="AZ952" s="130">
        <f t="shared" si="486"/>
        <v>0</v>
      </c>
      <c r="BA952" s="134">
        <f t="shared" si="487"/>
        <v>0</v>
      </c>
      <c r="BB952" s="131">
        <f>+IF($I$7="SI",'INPUTS Y LISTAS'!$B$33,0)</f>
        <v>0</v>
      </c>
      <c r="BC952" s="132"/>
      <c r="BD952" s="130">
        <f t="shared" si="488"/>
        <v>0</v>
      </c>
      <c r="BE952" s="134">
        <f t="shared" si="489"/>
        <v>0</v>
      </c>
      <c r="BF952" s="136">
        <f t="shared" si="490"/>
        <v>0</v>
      </c>
    </row>
    <row r="953" spans="3:58" ht="15.75" outlineLevel="2" x14ac:dyDescent="0.2">
      <c r="C953" s="14">
        <f t="shared" si="491"/>
        <v>939</v>
      </c>
      <c r="D953" s="73"/>
      <c r="E953" s="69"/>
      <c r="F953" s="70"/>
      <c r="G953" s="71"/>
      <c r="H953" s="71"/>
      <c r="I953" s="71"/>
      <c r="J953" s="71"/>
      <c r="K953" s="72"/>
      <c r="L953" s="86"/>
      <c r="M953" s="15" t="str">
        <f>IF(G953="","",IF(L953="SI",G953*(1+'INPUTS Y LISTAS'!$B$15),'Modelo Estadistico'!G953))</f>
        <v/>
      </c>
      <c r="N953" s="15" t="str">
        <f>IF(H953="","",IF(L953="SI",H953*(1+'INPUTS Y LISTAS'!$B$15),'Modelo Estadistico'!H953))</f>
        <v/>
      </c>
      <c r="O953" s="15" t="str">
        <f>IF(I953="","",IF(L953="SI",I953*(1+'INPUTS Y LISTAS'!$B$15),'Modelo Estadistico'!I953))</f>
        <v/>
      </c>
      <c r="P953" s="15" t="str">
        <f>IF(J953="","",IF(L953="SI",J953*(1+'INPUTS Y LISTAS'!$B$15),'Modelo Estadistico'!J953))</f>
        <v/>
      </c>
      <c r="Q953" s="72"/>
      <c r="R953" s="29" t="str">
        <f t="shared" si="466"/>
        <v/>
      </c>
      <c r="S953" s="15" t="str">
        <f t="shared" si="467"/>
        <v/>
      </c>
      <c r="T953" s="15" t="str">
        <f t="shared" si="460"/>
        <v/>
      </c>
      <c r="U953" s="30" t="str">
        <f t="shared" si="461"/>
        <v/>
      </c>
      <c r="V953" s="28" t="str">
        <f t="shared" si="468"/>
        <v/>
      </c>
      <c r="W953" s="16" t="str">
        <f t="shared" si="469"/>
        <v/>
      </c>
      <c r="X953" s="16" t="str">
        <f t="shared" si="470"/>
        <v/>
      </c>
      <c r="Y953" s="16" t="str">
        <f t="shared" si="471"/>
        <v/>
      </c>
      <c r="Z953" s="28" t="str">
        <f t="shared" si="472"/>
        <v/>
      </c>
      <c r="AA953" s="16" t="str">
        <f t="shared" si="473"/>
        <v/>
      </c>
      <c r="AB953" s="16" t="str">
        <f t="shared" si="474"/>
        <v/>
      </c>
      <c r="AC953" s="16" t="str">
        <f>IF(Y953="Incluir Cotización",#REF!,"")</f>
        <v/>
      </c>
      <c r="AD953" s="66" t="str">
        <f t="shared" si="475"/>
        <v/>
      </c>
      <c r="AE953" s="42" t="str">
        <f t="shared" si="476"/>
        <v/>
      </c>
      <c r="AF953" s="42" t="str">
        <f t="shared" si="477"/>
        <v/>
      </c>
      <c r="AG953" s="42" t="str">
        <f t="shared" si="478"/>
        <v/>
      </c>
      <c r="AH953" s="42" t="str">
        <f t="shared" si="479"/>
        <v/>
      </c>
      <c r="AI953" s="42" t="str">
        <f t="shared" si="480"/>
        <v/>
      </c>
      <c r="AJ953" s="65">
        <f t="shared" si="481"/>
        <v>0</v>
      </c>
      <c r="AK953" s="74"/>
      <c r="AL953" s="41">
        <f t="shared" si="462"/>
        <v>0</v>
      </c>
      <c r="AM953" s="39">
        <f t="shared" si="463"/>
        <v>0</v>
      </c>
      <c r="AN953" s="40">
        <f t="shared" si="464"/>
        <v>0</v>
      </c>
      <c r="AO953" s="134">
        <f t="shared" si="465"/>
        <v>0</v>
      </c>
      <c r="AP953" s="17"/>
      <c r="AQ953" s="129"/>
      <c r="AR953" s="130">
        <f t="shared" si="482"/>
        <v>0</v>
      </c>
      <c r="AS953" s="134">
        <f t="shared" si="483"/>
        <v>0</v>
      </c>
      <c r="AT953" s="131">
        <f>+IF($I$7="SI",'INPUTS Y LISTAS'!$B$31,0)</f>
        <v>0</v>
      </c>
      <c r="AU953" s="132"/>
      <c r="AV953" s="130">
        <f t="shared" si="484"/>
        <v>0</v>
      </c>
      <c r="AW953" s="134">
        <f t="shared" si="485"/>
        <v>0</v>
      </c>
      <c r="AX953" s="131">
        <f>+IF($I$7="SI",'INPUTS Y LISTAS'!$B$32,0)</f>
        <v>0</v>
      </c>
      <c r="AY953" s="132"/>
      <c r="AZ953" s="130">
        <f t="shared" si="486"/>
        <v>0</v>
      </c>
      <c r="BA953" s="134">
        <f t="shared" si="487"/>
        <v>0</v>
      </c>
      <c r="BB953" s="131">
        <f>+IF($I$7="SI",'INPUTS Y LISTAS'!$B$33,0)</f>
        <v>0</v>
      </c>
      <c r="BC953" s="132"/>
      <c r="BD953" s="130">
        <f t="shared" si="488"/>
        <v>0</v>
      </c>
      <c r="BE953" s="134">
        <f t="shared" si="489"/>
        <v>0</v>
      </c>
      <c r="BF953" s="136">
        <f t="shared" si="490"/>
        <v>0</v>
      </c>
    </row>
    <row r="954" spans="3:58" ht="15.75" outlineLevel="2" x14ac:dyDescent="0.2">
      <c r="C954" s="14">
        <f t="shared" si="491"/>
        <v>940</v>
      </c>
      <c r="D954" s="73"/>
      <c r="E954" s="69"/>
      <c r="F954" s="70"/>
      <c r="G954" s="71"/>
      <c r="H954" s="71"/>
      <c r="I954" s="71"/>
      <c r="J954" s="71"/>
      <c r="K954" s="72"/>
      <c r="L954" s="86"/>
      <c r="M954" s="15" t="str">
        <f>IF(G954="","",IF(L954="SI",G954*(1+'INPUTS Y LISTAS'!$B$15),'Modelo Estadistico'!G954))</f>
        <v/>
      </c>
      <c r="N954" s="15" t="str">
        <f>IF(H954="","",IF(L954="SI",H954*(1+'INPUTS Y LISTAS'!$B$15),'Modelo Estadistico'!H954))</f>
        <v/>
      </c>
      <c r="O954" s="15" t="str">
        <f>IF(I954="","",IF(L954="SI",I954*(1+'INPUTS Y LISTAS'!$B$15),'Modelo Estadistico'!I954))</f>
        <v/>
      </c>
      <c r="P954" s="15" t="str">
        <f>IF(J954="","",IF(L954="SI",J954*(1+'INPUTS Y LISTAS'!$B$15),'Modelo Estadistico'!J954))</f>
        <v/>
      </c>
      <c r="Q954" s="72"/>
      <c r="R954" s="29" t="str">
        <f t="shared" si="466"/>
        <v/>
      </c>
      <c r="S954" s="15" t="str">
        <f t="shared" si="467"/>
        <v/>
      </c>
      <c r="T954" s="15" t="str">
        <f t="shared" si="460"/>
        <v/>
      </c>
      <c r="U954" s="30" t="str">
        <f t="shared" si="461"/>
        <v/>
      </c>
      <c r="V954" s="28" t="str">
        <f t="shared" si="468"/>
        <v/>
      </c>
      <c r="W954" s="16" t="str">
        <f t="shared" si="469"/>
        <v/>
      </c>
      <c r="X954" s="16" t="str">
        <f t="shared" si="470"/>
        <v/>
      </c>
      <c r="Y954" s="16" t="str">
        <f t="shared" si="471"/>
        <v/>
      </c>
      <c r="Z954" s="28" t="str">
        <f t="shared" si="472"/>
        <v/>
      </c>
      <c r="AA954" s="16" t="str">
        <f t="shared" si="473"/>
        <v/>
      </c>
      <c r="AB954" s="16" t="str">
        <f t="shared" si="474"/>
        <v/>
      </c>
      <c r="AC954" s="16" t="str">
        <f>IF(Y954="Incluir Cotización",#REF!,"")</f>
        <v/>
      </c>
      <c r="AD954" s="66" t="str">
        <f t="shared" si="475"/>
        <v/>
      </c>
      <c r="AE954" s="42" t="str">
        <f t="shared" si="476"/>
        <v/>
      </c>
      <c r="AF954" s="42" t="str">
        <f t="shared" si="477"/>
        <v/>
      </c>
      <c r="AG954" s="42" t="str">
        <f t="shared" si="478"/>
        <v/>
      </c>
      <c r="AH954" s="42" t="str">
        <f t="shared" si="479"/>
        <v/>
      </c>
      <c r="AI954" s="42" t="str">
        <f t="shared" si="480"/>
        <v/>
      </c>
      <c r="AJ954" s="65">
        <f t="shared" si="481"/>
        <v>0</v>
      </c>
      <c r="AK954" s="74"/>
      <c r="AL954" s="41">
        <f t="shared" si="462"/>
        <v>0</v>
      </c>
      <c r="AM954" s="39">
        <f t="shared" si="463"/>
        <v>0</v>
      </c>
      <c r="AN954" s="40">
        <f t="shared" si="464"/>
        <v>0</v>
      </c>
      <c r="AO954" s="134">
        <f t="shared" si="465"/>
        <v>0</v>
      </c>
      <c r="AP954" s="17"/>
      <c r="AQ954" s="129"/>
      <c r="AR954" s="130">
        <f t="shared" si="482"/>
        <v>0</v>
      </c>
      <c r="AS954" s="134">
        <f t="shared" si="483"/>
        <v>0</v>
      </c>
      <c r="AT954" s="131">
        <f>+IF($I$7="SI",'INPUTS Y LISTAS'!$B$31,0)</f>
        <v>0</v>
      </c>
      <c r="AU954" s="132"/>
      <c r="AV954" s="130">
        <f t="shared" si="484"/>
        <v>0</v>
      </c>
      <c r="AW954" s="134">
        <f t="shared" si="485"/>
        <v>0</v>
      </c>
      <c r="AX954" s="131">
        <f>+IF($I$7="SI",'INPUTS Y LISTAS'!$B$32,0)</f>
        <v>0</v>
      </c>
      <c r="AY954" s="132"/>
      <c r="AZ954" s="130">
        <f t="shared" si="486"/>
        <v>0</v>
      </c>
      <c r="BA954" s="134">
        <f t="shared" si="487"/>
        <v>0</v>
      </c>
      <c r="BB954" s="131">
        <f>+IF($I$7="SI",'INPUTS Y LISTAS'!$B$33,0)</f>
        <v>0</v>
      </c>
      <c r="BC954" s="132"/>
      <c r="BD954" s="130">
        <f t="shared" si="488"/>
        <v>0</v>
      </c>
      <c r="BE954" s="134">
        <f t="shared" si="489"/>
        <v>0</v>
      </c>
      <c r="BF954" s="136">
        <f t="shared" si="490"/>
        <v>0</v>
      </c>
    </row>
    <row r="955" spans="3:58" ht="15.75" outlineLevel="2" x14ac:dyDescent="0.2">
      <c r="C955" s="14">
        <f t="shared" si="491"/>
        <v>941</v>
      </c>
      <c r="D955" s="73"/>
      <c r="E955" s="69"/>
      <c r="F955" s="70"/>
      <c r="G955" s="71"/>
      <c r="H955" s="71"/>
      <c r="I955" s="71"/>
      <c r="J955" s="71"/>
      <c r="K955" s="72"/>
      <c r="L955" s="86"/>
      <c r="M955" s="15" t="str">
        <f>IF(G955="","",IF(L955="SI",G955*(1+'INPUTS Y LISTAS'!$B$15),'Modelo Estadistico'!G955))</f>
        <v/>
      </c>
      <c r="N955" s="15" t="str">
        <f>IF(H955="","",IF(L955="SI",H955*(1+'INPUTS Y LISTAS'!$B$15),'Modelo Estadistico'!H955))</f>
        <v/>
      </c>
      <c r="O955" s="15" t="str">
        <f>IF(I955="","",IF(L955="SI",I955*(1+'INPUTS Y LISTAS'!$B$15),'Modelo Estadistico'!I955))</f>
        <v/>
      </c>
      <c r="P955" s="15" t="str">
        <f>IF(J955="","",IF(L955="SI",J955*(1+'INPUTS Y LISTAS'!$B$15),'Modelo Estadistico'!J955))</f>
        <v/>
      </c>
      <c r="Q955" s="72"/>
      <c r="R955" s="29" t="str">
        <f t="shared" si="466"/>
        <v/>
      </c>
      <c r="S955" s="15" t="str">
        <f t="shared" si="467"/>
        <v/>
      </c>
      <c r="T955" s="15" t="str">
        <f t="shared" si="460"/>
        <v/>
      </c>
      <c r="U955" s="30" t="str">
        <f t="shared" si="461"/>
        <v/>
      </c>
      <c r="V955" s="28" t="str">
        <f t="shared" si="468"/>
        <v/>
      </c>
      <c r="W955" s="16" t="str">
        <f t="shared" si="469"/>
        <v/>
      </c>
      <c r="X955" s="16" t="str">
        <f t="shared" si="470"/>
        <v/>
      </c>
      <c r="Y955" s="16" t="str">
        <f t="shared" si="471"/>
        <v/>
      </c>
      <c r="Z955" s="28" t="str">
        <f t="shared" si="472"/>
        <v/>
      </c>
      <c r="AA955" s="16" t="str">
        <f t="shared" si="473"/>
        <v/>
      </c>
      <c r="AB955" s="16" t="str">
        <f t="shared" si="474"/>
        <v/>
      </c>
      <c r="AC955" s="16" t="str">
        <f>IF(Y955="Incluir Cotización",#REF!,"")</f>
        <v/>
      </c>
      <c r="AD955" s="66" t="str">
        <f t="shared" si="475"/>
        <v/>
      </c>
      <c r="AE955" s="42" t="str">
        <f t="shared" si="476"/>
        <v/>
      </c>
      <c r="AF955" s="42" t="str">
        <f t="shared" si="477"/>
        <v/>
      </c>
      <c r="AG955" s="42" t="str">
        <f t="shared" si="478"/>
        <v/>
      </c>
      <c r="AH955" s="42" t="str">
        <f t="shared" si="479"/>
        <v/>
      </c>
      <c r="AI955" s="42" t="str">
        <f t="shared" si="480"/>
        <v/>
      </c>
      <c r="AJ955" s="65">
        <f t="shared" si="481"/>
        <v>0</v>
      </c>
      <c r="AK955" s="74"/>
      <c r="AL955" s="41">
        <f t="shared" si="462"/>
        <v>0</v>
      </c>
      <c r="AM955" s="39">
        <f t="shared" si="463"/>
        <v>0</v>
      </c>
      <c r="AN955" s="40">
        <f t="shared" si="464"/>
        <v>0</v>
      </c>
      <c r="AO955" s="134">
        <f t="shared" si="465"/>
        <v>0</v>
      </c>
      <c r="AP955" s="17"/>
      <c r="AQ955" s="129"/>
      <c r="AR955" s="130">
        <f t="shared" si="482"/>
        <v>0</v>
      </c>
      <c r="AS955" s="134">
        <f t="shared" si="483"/>
        <v>0</v>
      </c>
      <c r="AT955" s="131">
        <f>+IF($I$7="SI",'INPUTS Y LISTAS'!$B$31,0)</f>
        <v>0</v>
      </c>
      <c r="AU955" s="132"/>
      <c r="AV955" s="130">
        <f t="shared" si="484"/>
        <v>0</v>
      </c>
      <c r="AW955" s="134">
        <f t="shared" si="485"/>
        <v>0</v>
      </c>
      <c r="AX955" s="131">
        <f>+IF($I$7="SI",'INPUTS Y LISTAS'!$B$32,0)</f>
        <v>0</v>
      </c>
      <c r="AY955" s="132"/>
      <c r="AZ955" s="130">
        <f t="shared" si="486"/>
        <v>0</v>
      </c>
      <c r="BA955" s="134">
        <f t="shared" si="487"/>
        <v>0</v>
      </c>
      <c r="BB955" s="131">
        <f>+IF($I$7="SI",'INPUTS Y LISTAS'!$B$33,0)</f>
        <v>0</v>
      </c>
      <c r="BC955" s="132"/>
      <c r="BD955" s="130">
        <f t="shared" si="488"/>
        <v>0</v>
      </c>
      <c r="BE955" s="134">
        <f t="shared" si="489"/>
        <v>0</v>
      </c>
      <c r="BF955" s="136">
        <f t="shared" si="490"/>
        <v>0</v>
      </c>
    </row>
    <row r="956" spans="3:58" ht="15.75" outlineLevel="2" x14ac:dyDescent="0.2">
      <c r="C956" s="14">
        <f t="shared" si="491"/>
        <v>942</v>
      </c>
      <c r="D956" s="73"/>
      <c r="E956" s="69"/>
      <c r="F956" s="70"/>
      <c r="G956" s="71"/>
      <c r="H956" s="71"/>
      <c r="I956" s="71"/>
      <c r="J956" s="71"/>
      <c r="K956" s="72"/>
      <c r="L956" s="86"/>
      <c r="M956" s="15" t="str">
        <f>IF(G956="","",IF(L956="SI",G956*(1+'INPUTS Y LISTAS'!$B$15),'Modelo Estadistico'!G956))</f>
        <v/>
      </c>
      <c r="N956" s="15" t="str">
        <f>IF(H956="","",IF(L956="SI",H956*(1+'INPUTS Y LISTAS'!$B$15),'Modelo Estadistico'!H956))</f>
        <v/>
      </c>
      <c r="O956" s="15" t="str">
        <f>IF(I956="","",IF(L956="SI",I956*(1+'INPUTS Y LISTAS'!$B$15),'Modelo Estadistico'!I956))</f>
        <v/>
      </c>
      <c r="P956" s="15" t="str">
        <f>IF(J956="","",IF(L956="SI",J956*(1+'INPUTS Y LISTAS'!$B$15),'Modelo Estadistico'!J956))</f>
        <v/>
      </c>
      <c r="Q956" s="72"/>
      <c r="R956" s="29" t="str">
        <f t="shared" si="466"/>
        <v/>
      </c>
      <c r="S956" s="15" t="str">
        <f t="shared" si="467"/>
        <v/>
      </c>
      <c r="T956" s="15" t="str">
        <f t="shared" si="460"/>
        <v/>
      </c>
      <c r="U956" s="30" t="str">
        <f t="shared" si="461"/>
        <v/>
      </c>
      <c r="V956" s="28" t="str">
        <f t="shared" si="468"/>
        <v/>
      </c>
      <c r="W956" s="16" t="str">
        <f t="shared" si="469"/>
        <v/>
      </c>
      <c r="X956" s="16" t="str">
        <f t="shared" si="470"/>
        <v/>
      </c>
      <c r="Y956" s="16" t="str">
        <f t="shared" si="471"/>
        <v/>
      </c>
      <c r="Z956" s="28" t="str">
        <f t="shared" si="472"/>
        <v/>
      </c>
      <c r="AA956" s="16" t="str">
        <f t="shared" si="473"/>
        <v/>
      </c>
      <c r="AB956" s="16" t="str">
        <f t="shared" si="474"/>
        <v/>
      </c>
      <c r="AC956" s="16" t="str">
        <f>IF(Y956="Incluir Cotización",#REF!,"")</f>
        <v/>
      </c>
      <c r="AD956" s="66" t="str">
        <f t="shared" si="475"/>
        <v/>
      </c>
      <c r="AE956" s="42" t="str">
        <f t="shared" si="476"/>
        <v/>
      </c>
      <c r="AF956" s="42" t="str">
        <f t="shared" si="477"/>
        <v/>
      </c>
      <c r="AG956" s="42" t="str">
        <f t="shared" si="478"/>
        <v/>
      </c>
      <c r="AH956" s="42" t="str">
        <f t="shared" si="479"/>
        <v/>
      </c>
      <c r="AI956" s="42" t="str">
        <f t="shared" si="480"/>
        <v/>
      </c>
      <c r="AJ956" s="65">
        <f t="shared" si="481"/>
        <v>0</v>
      </c>
      <c r="AK956" s="74"/>
      <c r="AL956" s="41">
        <f t="shared" si="462"/>
        <v>0</v>
      </c>
      <c r="AM956" s="39">
        <f t="shared" si="463"/>
        <v>0</v>
      </c>
      <c r="AN956" s="40">
        <f t="shared" si="464"/>
        <v>0</v>
      </c>
      <c r="AO956" s="134">
        <f t="shared" si="465"/>
        <v>0</v>
      </c>
      <c r="AP956" s="17"/>
      <c r="AQ956" s="129"/>
      <c r="AR956" s="130">
        <f t="shared" si="482"/>
        <v>0</v>
      </c>
      <c r="AS956" s="134">
        <f t="shared" si="483"/>
        <v>0</v>
      </c>
      <c r="AT956" s="131">
        <f>+IF($I$7="SI",'INPUTS Y LISTAS'!$B$31,0)</f>
        <v>0</v>
      </c>
      <c r="AU956" s="132"/>
      <c r="AV956" s="130">
        <f t="shared" si="484"/>
        <v>0</v>
      </c>
      <c r="AW956" s="134">
        <f t="shared" si="485"/>
        <v>0</v>
      </c>
      <c r="AX956" s="131">
        <f>+IF($I$7="SI",'INPUTS Y LISTAS'!$B$32,0)</f>
        <v>0</v>
      </c>
      <c r="AY956" s="132"/>
      <c r="AZ956" s="130">
        <f t="shared" si="486"/>
        <v>0</v>
      </c>
      <c r="BA956" s="134">
        <f t="shared" si="487"/>
        <v>0</v>
      </c>
      <c r="BB956" s="131">
        <f>+IF($I$7="SI",'INPUTS Y LISTAS'!$B$33,0)</f>
        <v>0</v>
      </c>
      <c r="BC956" s="132"/>
      <c r="BD956" s="130">
        <f t="shared" si="488"/>
        <v>0</v>
      </c>
      <c r="BE956" s="134">
        <f t="shared" si="489"/>
        <v>0</v>
      </c>
      <c r="BF956" s="136">
        <f t="shared" si="490"/>
        <v>0</v>
      </c>
    </row>
    <row r="957" spans="3:58" ht="15.75" outlineLevel="2" x14ac:dyDescent="0.2">
      <c r="C957" s="14">
        <f t="shared" si="491"/>
        <v>943</v>
      </c>
      <c r="D957" s="73"/>
      <c r="E957" s="69"/>
      <c r="F957" s="70"/>
      <c r="G957" s="71"/>
      <c r="H957" s="71"/>
      <c r="I957" s="71"/>
      <c r="J957" s="71"/>
      <c r="K957" s="72"/>
      <c r="L957" s="86"/>
      <c r="M957" s="15" t="str">
        <f>IF(G957="","",IF(L957="SI",G957*(1+'INPUTS Y LISTAS'!$B$15),'Modelo Estadistico'!G957))</f>
        <v/>
      </c>
      <c r="N957" s="15" t="str">
        <f>IF(H957="","",IF(L957="SI",H957*(1+'INPUTS Y LISTAS'!$B$15),'Modelo Estadistico'!H957))</f>
        <v/>
      </c>
      <c r="O957" s="15" t="str">
        <f>IF(I957="","",IF(L957="SI",I957*(1+'INPUTS Y LISTAS'!$B$15),'Modelo Estadistico'!I957))</f>
        <v/>
      </c>
      <c r="P957" s="15" t="str">
        <f>IF(J957="","",IF(L957="SI",J957*(1+'INPUTS Y LISTAS'!$B$15),'Modelo Estadistico'!J957))</f>
        <v/>
      </c>
      <c r="Q957" s="72"/>
      <c r="R957" s="29" t="str">
        <f t="shared" si="466"/>
        <v/>
      </c>
      <c r="S957" s="15" t="str">
        <f t="shared" si="467"/>
        <v/>
      </c>
      <c r="T957" s="15" t="str">
        <f t="shared" si="460"/>
        <v/>
      </c>
      <c r="U957" s="30" t="str">
        <f t="shared" si="461"/>
        <v/>
      </c>
      <c r="V957" s="28" t="str">
        <f t="shared" si="468"/>
        <v/>
      </c>
      <c r="W957" s="16" t="str">
        <f t="shared" si="469"/>
        <v/>
      </c>
      <c r="X957" s="16" t="str">
        <f t="shared" si="470"/>
        <v/>
      </c>
      <c r="Y957" s="16" t="str">
        <f t="shared" si="471"/>
        <v/>
      </c>
      <c r="Z957" s="28" t="str">
        <f t="shared" si="472"/>
        <v/>
      </c>
      <c r="AA957" s="16" t="str">
        <f t="shared" si="473"/>
        <v/>
      </c>
      <c r="AB957" s="16" t="str">
        <f t="shared" si="474"/>
        <v/>
      </c>
      <c r="AC957" s="16" t="str">
        <f>IF(Y957="Incluir Cotización",#REF!,"")</f>
        <v/>
      </c>
      <c r="AD957" s="66" t="str">
        <f t="shared" si="475"/>
        <v/>
      </c>
      <c r="AE957" s="42" t="str">
        <f t="shared" si="476"/>
        <v/>
      </c>
      <c r="AF957" s="42" t="str">
        <f t="shared" si="477"/>
        <v/>
      </c>
      <c r="AG957" s="42" t="str">
        <f t="shared" si="478"/>
        <v/>
      </c>
      <c r="AH957" s="42" t="str">
        <f t="shared" si="479"/>
        <v/>
      </c>
      <c r="AI957" s="42" t="str">
        <f t="shared" si="480"/>
        <v/>
      </c>
      <c r="AJ957" s="65">
        <f t="shared" si="481"/>
        <v>0</v>
      </c>
      <c r="AK957" s="74"/>
      <c r="AL957" s="41">
        <f t="shared" si="462"/>
        <v>0</v>
      </c>
      <c r="AM957" s="39">
        <f t="shared" si="463"/>
        <v>0</v>
      </c>
      <c r="AN957" s="40">
        <f t="shared" si="464"/>
        <v>0</v>
      </c>
      <c r="AO957" s="134">
        <f t="shared" si="465"/>
        <v>0</v>
      </c>
      <c r="AP957" s="17"/>
      <c r="AQ957" s="129"/>
      <c r="AR957" s="130">
        <f t="shared" si="482"/>
        <v>0</v>
      </c>
      <c r="AS957" s="134">
        <f t="shared" si="483"/>
        <v>0</v>
      </c>
      <c r="AT957" s="131">
        <f>+IF($I$7="SI",'INPUTS Y LISTAS'!$B$31,0)</f>
        <v>0</v>
      </c>
      <c r="AU957" s="132"/>
      <c r="AV957" s="130">
        <f t="shared" si="484"/>
        <v>0</v>
      </c>
      <c r="AW957" s="134">
        <f t="shared" si="485"/>
        <v>0</v>
      </c>
      <c r="AX957" s="131">
        <f>+IF($I$7="SI",'INPUTS Y LISTAS'!$B$32,0)</f>
        <v>0</v>
      </c>
      <c r="AY957" s="132"/>
      <c r="AZ957" s="130">
        <f t="shared" si="486"/>
        <v>0</v>
      </c>
      <c r="BA957" s="134">
        <f t="shared" si="487"/>
        <v>0</v>
      </c>
      <c r="BB957" s="131">
        <f>+IF($I$7="SI",'INPUTS Y LISTAS'!$B$33,0)</f>
        <v>0</v>
      </c>
      <c r="BC957" s="132"/>
      <c r="BD957" s="130">
        <f t="shared" si="488"/>
        <v>0</v>
      </c>
      <c r="BE957" s="134">
        <f t="shared" si="489"/>
        <v>0</v>
      </c>
      <c r="BF957" s="136">
        <f t="shared" si="490"/>
        <v>0</v>
      </c>
    </row>
    <row r="958" spans="3:58" ht="15.75" outlineLevel="2" x14ac:dyDescent="0.2">
      <c r="C958" s="14">
        <f t="shared" si="491"/>
        <v>944</v>
      </c>
      <c r="D958" s="73"/>
      <c r="E958" s="69"/>
      <c r="F958" s="70"/>
      <c r="G958" s="71"/>
      <c r="H958" s="71"/>
      <c r="I958" s="71"/>
      <c r="J958" s="71"/>
      <c r="K958" s="72"/>
      <c r="L958" s="86"/>
      <c r="M958" s="15" t="str">
        <f>IF(G958="","",IF(L958="SI",G958*(1+'INPUTS Y LISTAS'!$B$15),'Modelo Estadistico'!G958))</f>
        <v/>
      </c>
      <c r="N958" s="15" t="str">
        <f>IF(H958="","",IF(L958="SI",H958*(1+'INPUTS Y LISTAS'!$B$15),'Modelo Estadistico'!H958))</f>
        <v/>
      </c>
      <c r="O958" s="15" t="str">
        <f>IF(I958="","",IF(L958="SI",I958*(1+'INPUTS Y LISTAS'!$B$15),'Modelo Estadistico'!I958))</f>
        <v/>
      </c>
      <c r="P958" s="15" t="str">
        <f>IF(J958="","",IF(L958="SI",J958*(1+'INPUTS Y LISTAS'!$B$15),'Modelo Estadistico'!J958))</f>
        <v/>
      </c>
      <c r="Q958" s="72"/>
      <c r="R958" s="29" t="str">
        <f t="shared" si="466"/>
        <v/>
      </c>
      <c r="S958" s="15" t="str">
        <f t="shared" si="467"/>
        <v/>
      </c>
      <c r="T958" s="15" t="str">
        <f t="shared" si="460"/>
        <v/>
      </c>
      <c r="U958" s="30" t="str">
        <f t="shared" si="461"/>
        <v/>
      </c>
      <c r="V958" s="28" t="str">
        <f t="shared" si="468"/>
        <v/>
      </c>
      <c r="W958" s="16" t="str">
        <f t="shared" si="469"/>
        <v/>
      </c>
      <c r="X958" s="16" t="str">
        <f t="shared" si="470"/>
        <v/>
      </c>
      <c r="Y958" s="16" t="str">
        <f t="shared" si="471"/>
        <v/>
      </c>
      <c r="Z958" s="28" t="str">
        <f t="shared" si="472"/>
        <v/>
      </c>
      <c r="AA958" s="16" t="str">
        <f t="shared" si="473"/>
        <v/>
      </c>
      <c r="AB958" s="16" t="str">
        <f t="shared" si="474"/>
        <v/>
      </c>
      <c r="AC958" s="16" t="str">
        <f>IF(Y958="Incluir Cotización",#REF!,"")</f>
        <v/>
      </c>
      <c r="AD958" s="66" t="str">
        <f t="shared" si="475"/>
        <v/>
      </c>
      <c r="AE958" s="42" t="str">
        <f t="shared" si="476"/>
        <v/>
      </c>
      <c r="AF958" s="42" t="str">
        <f t="shared" si="477"/>
        <v/>
      </c>
      <c r="AG958" s="42" t="str">
        <f t="shared" si="478"/>
        <v/>
      </c>
      <c r="AH958" s="42" t="str">
        <f t="shared" si="479"/>
        <v/>
      </c>
      <c r="AI958" s="42" t="str">
        <f t="shared" si="480"/>
        <v/>
      </c>
      <c r="AJ958" s="65">
        <f t="shared" si="481"/>
        <v>0</v>
      </c>
      <c r="AK958" s="74"/>
      <c r="AL958" s="41">
        <f t="shared" si="462"/>
        <v>0</v>
      </c>
      <c r="AM958" s="39">
        <f t="shared" si="463"/>
        <v>0</v>
      </c>
      <c r="AN958" s="40">
        <f t="shared" si="464"/>
        <v>0</v>
      </c>
      <c r="AO958" s="134">
        <f t="shared" si="465"/>
        <v>0</v>
      </c>
      <c r="AP958" s="17"/>
      <c r="AQ958" s="129"/>
      <c r="AR958" s="130">
        <f t="shared" si="482"/>
        <v>0</v>
      </c>
      <c r="AS958" s="134">
        <f t="shared" si="483"/>
        <v>0</v>
      </c>
      <c r="AT958" s="131">
        <f>+IF($I$7="SI",'INPUTS Y LISTAS'!$B$31,0)</f>
        <v>0</v>
      </c>
      <c r="AU958" s="132"/>
      <c r="AV958" s="130">
        <f t="shared" si="484"/>
        <v>0</v>
      </c>
      <c r="AW958" s="134">
        <f t="shared" si="485"/>
        <v>0</v>
      </c>
      <c r="AX958" s="131">
        <f>+IF($I$7="SI",'INPUTS Y LISTAS'!$B$32,0)</f>
        <v>0</v>
      </c>
      <c r="AY958" s="132"/>
      <c r="AZ958" s="130">
        <f t="shared" si="486"/>
        <v>0</v>
      </c>
      <c r="BA958" s="134">
        <f t="shared" si="487"/>
        <v>0</v>
      </c>
      <c r="BB958" s="131">
        <f>+IF($I$7="SI",'INPUTS Y LISTAS'!$B$33,0)</f>
        <v>0</v>
      </c>
      <c r="BC958" s="132"/>
      <c r="BD958" s="130">
        <f t="shared" si="488"/>
        <v>0</v>
      </c>
      <c r="BE958" s="134">
        <f t="shared" si="489"/>
        <v>0</v>
      </c>
      <c r="BF958" s="136">
        <f t="shared" si="490"/>
        <v>0</v>
      </c>
    </row>
    <row r="959" spans="3:58" ht="15.75" outlineLevel="2" x14ac:dyDescent="0.2">
      <c r="C959" s="14">
        <f t="shared" si="491"/>
        <v>945</v>
      </c>
      <c r="D959" s="73"/>
      <c r="E959" s="69"/>
      <c r="F959" s="70"/>
      <c r="G959" s="71"/>
      <c r="H959" s="71"/>
      <c r="I959" s="71"/>
      <c r="J959" s="71"/>
      <c r="K959" s="72"/>
      <c r="L959" s="86"/>
      <c r="M959" s="15" t="str">
        <f>IF(G959="","",IF(L959="SI",G959*(1+'INPUTS Y LISTAS'!$B$15),'Modelo Estadistico'!G959))</f>
        <v/>
      </c>
      <c r="N959" s="15" t="str">
        <f>IF(H959="","",IF(L959="SI",H959*(1+'INPUTS Y LISTAS'!$B$15),'Modelo Estadistico'!H959))</f>
        <v/>
      </c>
      <c r="O959" s="15" t="str">
        <f>IF(I959="","",IF(L959="SI",I959*(1+'INPUTS Y LISTAS'!$B$15),'Modelo Estadistico'!I959))</f>
        <v/>
      </c>
      <c r="P959" s="15" t="str">
        <f>IF(J959="","",IF(L959="SI",J959*(1+'INPUTS Y LISTAS'!$B$15),'Modelo Estadistico'!J959))</f>
        <v/>
      </c>
      <c r="Q959" s="72"/>
      <c r="R959" s="29" t="str">
        <f t="shared" si="466"/>
        <v/>
      </c>
      <c r="S959" s="15" t="str">
        <f t="shared" si="467"/>
        <v/>
      </c>
      <c r="T959" s="15" t="str">
        <f t="shared" si="460"/>
        <v/>
      </c>
      <c r="U959" s="30" t="str">
        <f t="shared" si="461"/>
        <v/>
      </c>
      <c r="V959" s="28" t="str">
        <f t="shared" si="468"/>
        <v/>
      </c>
      <c r="W959" s="16" t="str">
        <f t="shared" si="469"/>
        <v/>
      </c>
      <c r="X959" s="16" t="str">
        <f t="shared" si="470"/>
        <v/>
      </c>
      <c r="Y959" s="16" t="str">
        <f t="shared" si="471"/>
        <v/>
      </c>
      <c r="Z959" s="28" t="str">
        <f t="shared" si="472"/>
        <v/>
      </c>
      <c r="AA959" s="16" t="str">
        <f t="shared" si="473"/>
        <v/>
      </c>
      <c r="AB959" s="16" t="str">
        <f t="shared" si="474"/>
        <v/>
      </c>
      <c r="AC959" s="16" t="str">
        <f>IF(Y959="Incluir Cotización",#REF!,"")</f>
        <v/>
      </c>
      <c r="AD959" s="66" t="str">
        <f t="shared" si="475"/>
        <v/>
      </c>
      <c r="AE959" s="42" t="str">
        <f t="shared" si="476"/>
        <v/>
      </c>
      <c r="AF959" s="42" t="str">
        <f t="shared" si="477"/>
        <v/>
      </c>
      <c r="AG959" s="42" t="str">
        <f t="shared" si="478"/>
        <v/>
      </c>
      <c r="AH959" s="42" t="str">
        <f t="shared" si="479"/>
        <v/>
      </c>
      <c r="AI959" s="42" t="str">
        <f t="shared" si="480"/>
        <v/>
      </c>
      <c r="AJ959" s="65">
        <f t="shared" si="481"/>
        <v>0</v>
      </c>
      <c r="AK959" s="74"/>
      <c r="AL959" s="41">
        <f t="shared" si="462"/>
        <v>0</v>
      </c>
      <c r="AM959" s="39">
        <f t="shared" si="463"/>
        <v>0</v>
      </c>
      <c r="AN959" s="40">
        <f t="shared" si="464"/>
        <v>0</v>
      </c>
      <c r="AO959" s="134">
        <f t="shared" si="465"/>
        <v>0</v>
      </c>
      <c r="AP959" s="17"/>
      <c r="AQ959" s="129"/>
      <c r="AR959" s="130">
        <f t="shared" si="482"/>
        <v>0</v>
      </c>
      <c r="AS959" s="134">
        <f t="shared" si="483"/>
        <v>0</v>
      </c>
      <c r="AT959" s="131">
        <f>+IF($I$7="SI",'INPUTS Y LISTAS'!$B$31,0)</f>
        <v>0</v>
      </c>
      <c r="AU959" s="132"/>
      <c r="AV959" s="130">
        <f t="shared" si="484"/>
        <v>0</v>
      </c>
      <c r="AW959" s="134">
        <f t="shared" si="485"/>
        <v>0</v>
      </c>
      <c r="AX959" s="131">
        <f>+IF($I$7="SI",'INPUTS Y LISTAS'!$B$32,0)</f>
        <v>0</v>
      </c>
      <c r="AY959" s="132"/>
      <c r="AZ959" s="130">
        <f t="shared" si="486"/>
        <v>0</v>
      </c>
      <c r="BA959" s="134">
        <f t="shared" si="487"/>
        <v>0</v>
      </c>
      <c r="BB959" s="131">
        <f>+IF($I$7="SI",'INPUTS Y LISTAS'!$B$33,0)</f>
        <v>0</v>
      </c>
      <c r="BC959" s="132"/>
      <c r="BD959" s="130">
        <f t="shared" si="488"/>
        <v>0</v>
      </c>
      <c r="BE959" s="134">
        <f t="shared" si="489"/>
        <v>0</v>
      </c>
      <c r="BF959" s="136">
        <f t="shared" si="490"/>
        <v>0</v>
      </c>
    </row>
    <row r="960" spans="3:58" ht="15.75" outlineLevel="2" x14ac:dyDescent="0.2">
      <c r="C960" s="14">
        <f t="shared" si="491"/>
        <v>946</v>
      </c>
      <c r="D960" s="73"/>
      <c r="E960" s="69"/>
      <c r="F960" s="70"/>
      <c r="G960" s="71"/>
      <c r="H960" s="71"/>
      <c r="I960" s="71"/>
      <c r="J960" s="71"/>
      <c r="K960" s="72"/>
      <c r="L960" s="86"/>
      <c r="M960" s="15" t="str">
        <f>IF(G960="","",IF(L960="SI",G960*(1+'INPUTS Y LISTAS'!$B$15),'Modelo Estadistico'!G960))</f>
        <v/>
      </c>
      <c r="N960" s="15" t="str">
        <f>IF(H960="","",IF(L960="SI",H960*(1+'INPUTS Y LISTAS'!$B$15),'Modelo Estadistico'!H960))</f>
        <v/>
      </c>
      <c r="O960" s="15" t="str">
        <f>IF(I960="","",IF(L960="SI",I960*(1+'INPUTS Y LISTAS'!$B$15),'Modelo Estadistico'!I960))</f>
        <v/>
      </c>
      <c r="P960" s="15" t="str">
        <f>IF(J960="","",IF(L960="SI",J960*(1+'INPUTS Y LISTAS'!$B$15),'Modelo Estadistico'!J960))</f>
        <v/>
      </c>
      <c r="Q960" s="72"/>
      <c r="R960" s="29" t="str">
        <f t="shared" si="466"/>
        <v/>
      </c>
      <c r="S960" s="15" t="str">
        <f t="shared" si="467"/>
        <v/>
      </c>
      <c r="T960" s="15" t="str">
        <f t="shared" si="460"/>
        <v/>
      </c>
      <c r="U960" s="30" t="str">
        <f t="shared" si="461"/>
        <v/>
      </c>
      <c r="V960" s="28" t="str">
        <f t="shared" si="468"/>
        <v/>
      </c>
      <c r="W960" s="16" t="str">
        <f t="shared" si="469"/>
        <v/>
      </c>
      <c r="X960" s="16" t="str">
        <f t="shared" si="470"/>
        <v/>
      </c>
      <c r="Y960" s="16" t="str">
        <f t="shared" si="471"/>
        <v/>
      </c>
      <c r="Z960" s="28" t="str">
        <f t="shared" si="472"/>
        <v/>
      </c>
      <c r="AA960" s="16" t="str">
        <f t="shared" si="473"/>
        <v/>
      </c>
      <c r="AB960" s="16" t="str">
        <f t="shared" si="474"/>
        <v/>
      </c>
      <c r="AC960" s="16" t="str">
        <f>IF(Y960="Incluir Cotización",#REF!,"")</f>
        <v/>
      </c>
      <c r="AD960" s="66" t="str">
        <f t="shared" si="475"/>
        <v/>
      </c>
      <c r="AE960" s="42" t="str">
        <f t="shared" si="476"/>
        <v/>
      </c>
      <c r="AF960" s="42" t="str">
        <f t="shared" si="477"/>
        <v/>
      </c>
      <c r="AG960" s="42" t="str">
        <f t="shared" si="478"/>
        <v/>
      </c>
      <c r="AH960" s="42" t="str">
        <f t="shared" si="479"/>
        <v/>
      </c>
      <c r="AI960" s="42" t="str">
        <f t="shared" si="480"/>
        <v/>
      </c>
      <c r="AJ960" s="65">
        <f t="shared" si="481"/>
        <v>0</v>
      </c>
      <c r="AK960" s="74"/>
      <c r="AL960" s="41">
        <f t="shared" si="462"/>
        <v>0</v>
      </c>
      <c r="AM960" s="39">
        <f t="shared" si="463"/>
        <v>0</v>
      </c>
      <c r="AN960" s="40">
        <f t="shared" si="464"/>
        <v>0</v>
      </c>
      <c r="AO960" s="134">
        <f t="shared" si="465"/>
        <v>0</v>
      </c>
      <c r="AP960" s="17"/>
      <c r="AQ960" s="129"/>
      <c r="AR960" s="130">
        <f t="shared" si="482"/>
        <v>0</v>
      </c>
      <c r="AS960" s="134">
        <f t="shared" si="483"/>
        <v>0</v>
      </c>
      <c r="AT960" s="131">
        <f>+IF($I$7="SI",'INPUTS Y LISTAS'!$B$31,0)</f>
        <v>0</v>
      </c>
      <c r="AU960" s="132"/>
      <c r="AV960" s="130">
        <f t="shared" si="484"/>
        <v>0</v>
      </c>
      <c r="AW960" s="134">
        <f t="shared" si="485"/>
        <v>0</v>
      </c>
      <c r="AX960" s="131">
        <f>+IF($I$7="SI",'INPUTS Y LISTAS'!$B$32,0)</f>
        <v>0</v>
      </c>
      <c r="AY960" s="132"/>
      <c r="AZ960" s="130">
        <f t="shared" si="486"/>
        <v>0</v>
      </c>
      <c r="BA960" s="134">
        <f t="shared" si="487"/>
        <v>0</v>
      </c>
      <c r="BB960" s="131">
        <f>+IF($I$7="SI",'INPUTS Y LISTAS'!$B$33,0)</f>
        <v>0</v>
      </c>
      <c r="BC960" s="132"/>
      <c r="BD960" s="130">
        <f t="shared" si="488"/>
        <v>0</v>
      </c>
      <c r="BE960" s="134">
        <f t="shared" si="489"/>
        <v>0</v>
      </c>
      <c r="BF960" s="136">
        <f t="shared" si="490"/>
        <v>0</v>
      </c>
    </row>
    <row r="961" spans="3:58" ht="15.75" outlineLevel="2" x14ac:dyDescent="0.2">
      <c r="C961" s="14">
        <f t="shared" si="491"/>
        <v>947</v>
      </c>
      <c r="D961" s="73"/>
      <c r="E961" s="69"/>
      <c r="F961" s="70"/>
      <c r="G961" s="71"/>
      <c r="H961" s="71"/>
      <c r="I961" s="71"/>
      <c r="J961" s="71"/>
      <c r="K961" s="72"/>
      <c r="L961" s="86"/>
      <c r="M961" s="15" t="str">
        <f>IF(G961="","",IF(L961="SI",G961*(1+'INPUTS Y LISTAS'!$B$15),'Modelo Estadistico'!G961))</f>
        <v/>
      </c>
      <c r="N961" s="15" t="str">
        <f>IF(H961="","",IF(L961="SI",H961*(1+'INPUTS Y LISTAS'!$B$15),'Modelo Estadistico'!H961))</f>
        <v/>
      </c>
      <c r="O961" s="15" t="str">
        <f>IF(I961="","",IF(L961="SI",I961*(1+'INPUTS Y LISTAS'!$B$15),'Modelo Estadistico'!I961))</f>
        <v/>
      </c>
      <c r="P961" s="15" t="str">
        <f>IF(J961="","",IF(L961="SI",J961*(1+'INPUTS Y LISTAS'!$B$15),'Modelo Estadistico'!J961))</f>
        <v/>
      </c>
      <c r="Q961" s="72"/>
      <c r="R961" s="29" t="str">
        <f t="shared" si="466"/>
        <v/>
      </c>
      <c r="S961" s="15" t="str">
        <f t="shared" si="467"/>
        <v/>
      </c>
      <c r="T961" s="15" t="str">
        <f t="shared" si="460"/>
        <v/>
      </c>
      <c r="U961" s="30" t="str">
        <f t="shared" si="461"/>
        <v/>
      </c>
      <c r="V961" s="28" t="str">
        <f t="shared" si="468"/>
        <v/>
      </c>
      <c r="W961" s="16" t="str">
        <f t="shared" si="469"/>
        <v/>
      </c>
      <c r="X961" s="16" t="str">
        <f t="shared" si="470"/>
        <v/>
      </c>
      <c r="Y961" s="16" t="str">
        <f t="shared" si="471"/>
        <v/>
      </c>
      <c r="Z961" s="28" t="str">
        <f t="shared" si="472"/>
        <v/>
      </c>
      <c r="AA961" s="16" t="str">
        <f t="shared" si="473"/>
        <v/>
      </c>
      <c r="AB961" s="16" t="str">
        <f t="shared" si="474"/>
        <v/>
      </c>
      <c r="AC961" s="16" t="str">
        <f>IF(Y961="Incluir Cotización",#REF!,"")</f>
        <v/>
      </c>
      <c r="AD961" s="66" t="str">
        <f t="shared" si="475"/>
        <v/>
      </c>
      <c r="AE961" s="42" t="str">
        <f t="shared" si="476"/>
        <v/>
      </c>
      <c r="AF961" s="42" t="str">
        <f t="shared" si="477"/>
        <v/>
      </c>
      <c r="AG961" s="42" t="str">
        <f t="shared" si="478"/>
        <v/>
      </c>
      <c r="AH961" s="42" t="str">
        <f t="shared" si="479"/>
        <v/>
      </c>
      <c r="AI961" s="42" t="str">
        <f t="shared" si="480"/>
        <v/>
      </c>
      <c r="AJ961" s="65">
        <f t="shared" si="481"/>
        <v>0</v>
      </c>
      <c r="AK961" s="74"/>
      <c r="AL961" s="41">
        <f t="shared" si="462"/>
        <v>0</v>
      </c>
      <c r="AM961" s="39">
        <f t="shared" si="463"/>
        <v>0</v>
      </c>
      <c r="AN961" s="40">
        <f t="shared" si="464"/>
        <v>0</v>
      </c>
      <c r="AO961" s="134">
        <f t="shared" si="465"/>
        <v>0</v>
      </c>
      <c r="AP961" s="17"/>
      <c r="AQ961" s="129"/>
      <c r="AR961" s="130">
        <f t="shared" si="482"/>
        <v>0</v>
      </c>
      <c r="AS961" s="134">
        <f t="shared" si="483"/>
        <v>0</v>
      </c>
      <c r="AT961" s="131">
        <f>+IF($I$7="SI",'INPUTS Y LISTAS'!$B$31,0)</f>
        <v>0</v>
      </c>
      <c r="AU961" s="132"/>
      <c r="AV961" s="130">
        <f t="shared" si="484"/>
        <v>0</v>
      </c>
      <c r="AW961" s="134">
        <f t="shared" si="485"/>
        <v>0</v>
      </c>
      <c r="AX961" s="131">
        <f>+IF($I$7="SI",'INPUTS Y LISTAS'!$B$32,0)</f>
        <v>0</v>
      </c>
      <c r="AY961" s="132"/>
      <c r="AZ961" s="130">
        <f t="shared" si="486"/>
        <v>0</v>
      </c>
      <c r="BA961" s="134">
        <f t="shared" si="487"/>
        <v>0</v>
      </c>
      <c r="BB961" s="131">
        <f>+IF($I$7="SI",'INPUTS Y LISTAS'!$B$33,0)</f>
        <v>0</v>
      </c>
      <c r="BC961" s="132"/>
      <c r="BD961" s="130">
        <f t="shared" si="488"/>
        <v>0</v>
      </c>
      <c r="BE961" s="134">
        <f t="shared" si="489"/>
        <v>0</v>
      </c>
      <c r="BF961" s="136">
        <f t="shared" si="490"/>
        <v>0</v>
      </c>
    </row>
    <row r="962" spans="3:58" ht="15.75" outlineLevel="2" x14ac:dyDescent="0.2">
      <c r="C962" s="14">
        <f t="shared" si="491"/>
        <v>948</v>
      </c>
      <c r="D962" s="73"/>
      <c r="E962" s="69"/>
      <c r="F962" s="70"/>
      <c r="G962" s="71"/>
      <c r="H962" s="71"/>
      <c r="I962" s="71"/>
      <c r="J962" s="71"/>
      <c r="K962" s="72"/>
      <c r="L962" s="86"/>
      <c r="M962" s="15" t="str">
        <f>IF(G962="","",IF(L962="SI",G962*(1+'INPUTS Y LISTAS'!$B$15),'Modelo Estadistico'!G962))</f>
        <v/>
      </c>
      <c r="N962" s="15" t="str">
        <f>IF(H962="","",IF(L962="SI",H962*(1+'INPUTS Y LISTAS'!$B$15),'Modelo Estadistico'!H962))</f>
        <v/>
      </c>
      <c r="O962" s="15" t="str">
        <f>IF(I962="","",IF(L962="SI",I962*(1+'INPUTS Y LISTAS'!$B$15),'Modelo Estadistico'!I962))</f>
        <v/>
      </c>
      <c r="P962" s="15" t="str">
        <f>IF(J962="","",IF(L962="SI",J962*(1+'INPUTS Y LISTAS'!$B$15),'Modelo Estadistico'!J962))</f>
        <v/>
      </c>
      <c r="Q962" s="72"/>
      <c r="R962" s="29" t="str">
        <f t="shared" si="466"/>
        <v/>
      </c>
      <c r="S962" s="15" t="str">
        <f t="shared" si="467"/>
        <v/>
      </c>
      <c r="T962" s="15" t="str">
        <f t="shared" si="460"/>
        <v/>
      </c>
      <c r="U962" s="30" t="str">
        <f t="shared" si="461"/>
        <v/>
      </c>
      <c r="V962" s="28" t="str">
        <f t="shared" si="468"/>
        <v/>
      </c>
      <c r="W962" s="16" t="str">
        <f t="shared" si="469"/>
        <v/>
      </c>
      <c r="X962" s="16" t="str">
        <f t="shared" si="470"/>
        <v/>
      </c>
      <c r="Y962" s="16" t="str">
        <f t="shared" si="471"/>
        <v/>
      </c>
      <c r="Z962" s="28" t="str">
        <f t="shared" si="472"/>
        <v/>
      </c>
      <c r="AA962" s="16" t="str">
        <f t="shared" si="473"/>
        <v/>
      </c>
      <c r="AB962" s="16" t="str">
        <f t="shared" si="474"/>
        <v/>
      </c>
      <c r="AC962" s="16" t="str">
        <f>IF(Y962="Incluir Cotización",#REF!,"")</f>
        <v/>
      </c>
      <c r="AD962" s="66" t="str">
        <f t="shared" si="475"/>
        <v/>
      </c>
      <c r="AE962" s="42" t="str">
        <f t="shared" si="476"/>
        <v/>
      </c>
      <c r="AF962" s="42" t="str">
        <f t="shared" si="477"/>
        <v/>
      </c>
      <c r="AG962" s="42" t="str">
        <f t="shared" si="478"/>
        <v/>
      </c>
      <c r="AH962" s="42" t="str">
        <f t="shared" si="479"/>
        <v/>
      </c>
      <c r="AI962" s="42" t="str">
        <f t="shared" si="480"/>
        <v/>
      </c>
      <c r="AJ962" s="65">
        <f t="shared" si="481"/>
        <v>0</v>
      </c>
      <c r="AK962" s="74"/>
      <c r="AL962" s="41">
        <f t="shared" si="462"/>
        <v>0</v>
      </c>
      <c r="AM962" s="39">
        <f t="shared" si="463"/>
        <v>0</v>
      </c>
      <c r="AN962" s="40">
        <f t="shared" si="464"/>
        <v>0</v>
      </c>
      <c r="AO962" s="134">
        <f t="shared" si="465"/>
        <v>0</v>
      </c>
      <c r="AP962" s="17"/>
      <c r="AQ962" s="129"/>
      <c r="AR962" s="130">
        <f t="shared" si="482"/>
        <v>0</v>
      </c>
      <c r="AS962" s="134">
        <f t="shared" si="483"/>
        <v>0</v>
      </c>
      <c r="AT962" s="131">
        <f>+IF($I$7="SI",'INPUTS Y LISTAS'!$B$31,0)</f>
        <v>0</v>
      </c>
      <c r="AU962" s="132"/>
      <c r="AV962" s="130">
        <f t="shared" si="484"/>
        <v>0</v>
      </c>
      <c r="AW962" s="134">
        <f t="shared" si="485"/>
        <v>0</v>
      </c>
      <c r="AX962" s="131">
        <f>+IF($I$7="SI",'INPUTS Y LISTAS'!$B$32,0)</f>
        <v>0</v>
      </c>
      <c r="AY962" s="132"/>
      <c r="AZ962" s="130">
        <f t="shared" si="486"/>
        <v>0</v>
      </c>
      <c r="BA962" s="134">
        <f t="shared" si="487"/>
        <v>0</v>
      </c>
      <c r="BB962" s="131">
        <f>+IF($I$7="SI",'INPUTS Y LISTAS'!$B$33,0)</f>
        <v>0</v>
      </c>
      <c r="BC962" s="132"/>
      <c r="BD962" s="130">
        <f t="shared" si="488"/>
        <v>0</v>
      </c>
      <c r="BE962" s="134">
        <f t="shared" si="489"/>
        <v>0</v>
      </c>
      <c r="BF962" s="136">
        <f t="shared" si="490"/>
        <v>0</v>
      </c>
    </row>
    <row r="963" spans="3:58" ht="15.75" outlineLevel="2" x14ac:dyDescent="0.2">
      <c r="C963" s="14">
        <f t="shared" si="491"/>
        <v>949</v>
      </c>
      <c r="D963" s="73"/>
      <c r="E963" s="69"/>
      <c r="F963" s="70"/>
      <c r="G963" s="71"/>
      <c r="H963" s="71"/>
      <c r="I963" s="71"/>
      <c r="J963" s="71"/>
      <c r="K963" s="72"/>
      <c r="L963" s="86"/>
      <c r="M963" s="15" t="str">
        <f>IF(G963="","",IF(L963="SI",G963*(1+'INPUTS Y LISTAS'!$B$15),'Modelo Estadistico'!G963))</f>
        <v/>
      </c>
      <c r="N963" s="15" t="str">
        <f>IF(H963="","",IF(L963="SI",H963*(1+'INPUTS Y LISTAS'!$B$15),'Modelo Estadistico'!H963))</f>
        <v/>
      </c>
      <c r="O963" s="15" t="str">
        <f>IF(I963="","",IF(L963="SI",I963*(1+'INPUTS Y LISTAS'!$B$15),'Modelo Estadistico'!I963))</f>
        <v/>
      </c>
      <c r="P963" s="15" t="str">
        <f>IF(J963="","",IF(L963="SI",J963*(1+'INPUTS Y LISTAS'!$B$15),'Modelo Estadistico'!J963))</f>
        <v/>
      </c>
      <c r="Q963" s="72"/>
      <c r="R963" s="29" t="str">
        <f t="shared" si="466"/>
        <v/>
      </c>
      <c r="S963" s="15" t="str">
        <f t="shared" si="467"/>
        <v/>
      </c>
      <c r="T963" s="15" t="str">
        <f t="shared" si="460"/>
        <v/>
      </c>
      <c r="U963" s="30" t="str">
        <f t="shared" si="461"/>
        <v/>
      </c>
      <c r="V963" s="28" t="str">
        <f t="shared" si="468"/>
        <v/>
      </c>
      <c r="W963" s="16" t="str">
        <f t="shared" si="469"/>
        <v/>
      </c>
      <c r="X963" s="16" t="str">
        <f t="shared" si="470"/>
        <v/>
      </c>
      <c r="Y963" s="16" t="str">
        <f t="shared" si="471"/>
        <v/>
      </c>
      <c r="Z963" s="28" t="str">
        <f t="shared" si="472"/>
        <v/>
      </c>
      <c r="AA963" s="16" t="str">
        <f t="shared" si="473"/>
        <v/>
      </c>
      <c r="AB963" s="16" t="str">
        <f t="shared" si="474"/>
        <v/>
      </c>
      <c r="AC963" s="16" t="str">
        <f>IF(Y963="Incluir Cotización",#REF!,"")</f>
        <v/>
      </c>
      <c r="AD963" s="66" t="str">
        <f t="shared" si="475"/>
        <v/>
      </c>
      <c r="AE963" s="42" t="str">
        <f t="shared" si="476"/>
        <v/>
      </c>
      <c r="AF963" s="42" t="str">
        <f t="shared" si="477"/>
        <v/>
      </c>
      <c r="AG963" s="42" t="str">
        <f t="shared" si="478"/>
        <v/>
      </c>
      <c r="AH963" s="42" t="str">
        <f t="shared" si="479"/>
        <v/>
      </c>
      <c r="AI963" s="42" t="str">
        <f t="shared" si="480"/>
        <v/>
      </c>
      <c r="AJ963" s="65">
        <f t="shared" si="481"/>
        <v>0</v>
      </c>
      <c r="AK963" s="74"/>
      <c r="AL963" s="41">
        <f t="shared" si="462"/>
        <v>0</v>
      </c>
      <c r="AM963" s="39">
        <f t="shared" si="463"/>
        <v>0</v>
      </c>
      <c r="AN963" s="40">
        <f t="shared" si="464"/>
        <v>0</v>
      </c>
      <c r="AO963" s="134">
        <f t="shared" si="465"/>
        <v>0</v>
      </c>
      <c r="AP963" s="17"/>
      <c r="AQ963" s="129"/>
      <c r="AR963" s="130">
        <f t="shared" si="482"/>
        <v>0</v>
      </c>
      <c r="AS963" s="134">
        <f t="shared" si="483"/>
        <v>0</v>
      </c>
      <c r="AT963" s="131">
        <f>+IF($I$7="SI",'INPUTS Y LISTAS'!$B$31,0)</f>
        <v>0</v>
      </c>
      <c r="AU963" s="132"/>
      <c r="AV963" s="130">
        <f t="shared" si="484"/>
        <v>0</v>
      </c>
      <c r="AW963" s="134">
        <f t="shared" si="485"/>
        <v>0</v>
      </c>
      <c r="AX963" s="131">
        <f>+IF($I$7="SI",'INPUTS Y LISTAS'!$B$32,0)</f>
        <v>0</v>
      </c>
      <c r="AY963" s="132"/>
      <c r="AZ963" s="130">
        <f t="shared" si="486"/>
        <v>0</v>
      </c>
      <c r="BA963" s="134">
        <f t="shared" si="487"/>
        <v>0</v>
      </c>
      <c r="BB963" s="131">
        <f>+IF($I$7="SI",'INPUTS Y LISTAS'!$B$33,0)</f>
        <v>0</v>
      </c>
      <c r="BC963" s="132"/>
      <c r="BD963" s="130">
        <f t="shared" si="488"/>
        <v>0</v>
      </c>
      <c r="BE963" s="134">
        <f t="shared" si="489"/>
        <v>0</v>
      </c>
      <c r="BF963" s="136">
        <f t="shared" si="490"/>
        <v>0</v>
      </c>
    </row>
    <row r="964" spans="3:58" ht="15.75" outlineLevel="2" x14ac:dyDescent="0.2">
      <c r="C964" s="14">
        <f t="shared" si="491"/>
        <v>950</v>
      </c>
      <c r="D964" s="73"/>
      <c r="E964" s="69"/>
      <c r="F964" s="70"/>
      <c r="G964" s="71"/>
      <c r="H964" s="71"/>
      <c r="I964" s="71"/>
      <c r="J964" s="71"/>
      <c r="K964" s="72"/>
      <c r="L964" s="86"/>
      <c r="M964" s="15" t="str">
        <f>IF(G964="","",IF(L964="SI",G964*(1+'INPUTS Y LISTAS'!$B$15),'Modelo Estadistico'!G964))</f>
        <v/>
      </c>
      <c r="N964" s="15" t="str">
        <f>IF(H964="","",IF(L964="SI",H964*(1+'INPUTS Y LISTAS'!$B$15),'Modelo Estadistico'!H964))</f>
        <v/>
      </c>
      <c r="O964" s="15" t="str">
        <f>IF(I964="","",IF(L964="SI",I964*(1+'INPUTS Y LISTAS'!$B$15),'Modelo Estadistico'!I964))</f>
        <v/>
      </c>
      <c r="P964" s="15" t="str">
        <f>IF(J964="","",IF(L964="SI",J964*(1+'INPUTS Y LISTAS'!$B$15),'Modelo Estadistico'!J964))</f>
        <v/>
      </c>
      <c r="Q964" s="72"/>
      <c r="R964" s="29" t="str">
        <f t="shared" si="466"/>
        <v/>
      </c>
      <c r="S964" s="15" t="str">
        <f t="shared" si="467"/>
        <v/>
      </c>
      <c r="T964" s="15" t="str">
        <f t="shared" si="460"/>
        <v/>
      </c>
      <c r="U964" s="30" t="str">
        <f t="shared" si="461"/>
        <v/>
      </c>
      <c r="V964" s="28" t="str">
        <f t="shared" si="468"/>
        <v/>
      </c>
      <c r="W964" s="16" t="str">
        <f t="shared" si="469"/>
        <v/>
      </c>
      <c r="X964" s="16" t="str">
        <f t="shared" si="470"/>
        <v/>
      </c>
      <c r="Y964" s="16" t="str">
        <f t="shared" si="471"/>
        <v/>
      </c>
      <c r="Z964" s="28" t="str">
        <f t="shared" si="472"/>
        <v/>
      </c>
      <c r="AA964" s="16" t="str">
        <f t="shared" si="473"/>
        <v/>
      </c>
      <c r="AB964" s="16" t="str">
        <f t="shared" si="474"/>
        <v/>
      </c>
      <c r="AC964" s="16" t="str">
        <f>IF(Y964="Incluir Cotización",#REF!,"")</f>
        <v/>
      </c>
      <c r="AD964" s="66" t="str">
        <f t="shared" si="475"/>
        <v/>
      </c>
      <c r="AE964" s="42" t="str">
        <f t="shared" si="476"/>
        <v/>
      </c>
      <c r="AF964" s="42" t="str">
        <f t="shared" si="477"/>
        <v/>
      </c>
      <c r="AG964" s="42" t="str">
        <f t="shared" si="478"/>
        <v/>
      </c>
      <c r="AH964" s="42" t="str">
        <f t="shared" si="479"/>
        <v/>
      </c>
      <c r="AI964" s="42" t="str">
        <f t="shared" si="480"/>
        <v/>
      </c>
      <c r="AJ964" s="65">
        <f t="shared" si="481"/>
        <v>0</v>
      </c>
      <c r="AK964" s="74"/>
      <c r="AL964" s="41">
        <f t="shared" si="462"/>
        <v>0</v>
      </c>
      <c r="AM964" s="39">
        <f t="shared" si="463"/>
        <v>0</v>
      </c>
      <c r="AN964" s="40">
        <f t="shared" si="464"/>
        <v>0</v>
      </c>
      <c r="AO964" s="134">
        <f t="shared" si="465"/>
        <v>0</v>
      </c>
      <c r="AP964" s="17"/>
      <c r="AQ964" s="129"/>
      <c r="AR964" s="130">
        <f t="shared" si="482"/>
        <v>0</v>
      </c>
      <c r="AS964" s="134">
        <f t="shared" si="483"/>
        <v>0</v>
      </c>
      <c r="AT964" s="131">
        <f>+IF($I$7="SI",'INPUTS Y LISTAS'!$B$31,0)</f>
        <v>0</v>
      </c>
      <c r="AU964" s="132"/>
      <c r="AV964" s="130">
        <f t="shared" si="484"/>
        <v>0</v>
      </c>
      <c r="AW964" s="134">
        <f t="shared" si="485"/>
        <v>0</v>
      </c>
      <c r="AX964" s="131">
        <f>+IF($I$7="SI",'INPUTS Y LISTAS'!$B$32,0)</f>
        <v>0</v>
      </c>
      <c r="AY964" s="132"/>
      <c r="AZ964" s="130">
        <f t="shared" si="486"/>
        <v>0</v>
      </c>
      <c r="BA964" s="134">
        <f t="shared" si="487"/>
        <v>0</v>
      </c>
      <c r="BB964" s="131">
        <f>+IF($I$7="SI",'INPUTS Y LISTAS'!$B$33,0)</f>
        <v>0</v>
      </c>
      <c r="BC964" s="132"/>
      <c r="BD964" s="130">
        <f t="shared" si="488"/>
        <v>0</v>
      </c>
      <c r="BE964" s="134">
        <f t="shared" si="489"/>
        <v>0</v>
      </c>
      <c r="BF964" s="136">
        <f t="shared" si="490"/>
        <v>0</v>
      </c>
    </row>
    <row r="965" spans="3:58" ht="15.75" outlineLevel="2" x14ac:dyDescent="0.2">
      <c r="C965" s="14">
        <f t="shared" si="491"/>
        <v>951</v>
      </c>
      <c r="D965" s="73"/>
      <c r="E965" s="69"/>
      <c r="F965" s="70"/>
      <c r="G965" s="71"/>
      <c r="H965" s="71"/>
      <c r="I965" s="71"/>
      <c r="J965" s="71"/>
      <c r="K965" s="72"/>
      <c r="L965" s="86"/>
      <c r="M965" s="15" t="str">
        <f>IF(G965="","",IF(L965="SI",G965*(1+'INPUTS Y LISTAS'!$B$15),'Modelo Estadistico'!G965))</f>
        <v/>
      </c>
      <c r="N965" s="15" t="str">
        <f>IF(H965="","",IF(L965="SI",H965*(1+'INPUTS Y LISTAS'!$B$15),'Modelo Estadistico'!H965))</f>
        <v/>
      </c>
      <c r="O965" s="15" t="str">
        <f>IF(I965="","",IF(L965="SI",I965*(1+'INPUTS Y LISTAS'!$B$15),'Modelo Estadistico'!I965))</f>
        <v/>
      </c>
      <c r="P965" s="15" t="str">
        <f>IF(J965="","",IF(L965="SI",J965*(1+'INPUTS Y LISTAS'!$B$15),'Modelo Estadistico'!J965))</f>
        <v/>
      </c>
      <c r="Q965" s="72"/>
      <c r="R965" s="29" t="str">
        <f t="shared" si="466"/>
        <v/>
      </c>
      <c r="S965" s="15" t="str">
        <f t="shared" si="467"/>
        <v/>
      </c>
      <c r="T965" s="15" t="str">
        <f t="shared" si="460"/>
        <v/>
      </c>
      <c r="U965" s="30" t="str">
        <f t="shared" si="461"/>
        <v/>
      </c>
      <c r="V965" s="28" t="str">
        <f t="shared" si="468"/>
        <v/>
      </c>
      <c r="W965" s="16" t="str">
        <f t="shared" si="469"/>
        <v/>
      </c>
      <c r="X965" s="16" t="str">
        <f t="shared" si="470"/>
        <v/>
      </c>
      <c r="Y965" s="16" t="str">
        <f t="shared" si="471"/>
        <v/>
      </c>
      <c r="Z965" s="28" t="str">
        <f t="shared" si="472"/>
        <v/>
      </c>
      <c r="AA965" s="16" t="str">
        <f t="shared" si="473"/>
        <v/>
      </c>
      <c r="AB965" s="16" t="str">
        <f t="shared" si="474"/>
        <v/>
      </c>
      <c r="AC965" s="16" t="str">
        <f>IF(Y965="Incluir Cotización",#REF!,"")</f>
        <v/>
      </c>
      <c r="AD965" s="66" t="str">
        <f t="shared" si="475"/>
        <v/>
      </c>
      <c r="AE965" s="42" t="str">
        <f t="shared" si="476"/>
        <v/>
      </c>
      <c r="AF965" s="42" t="str">
        <f t="shared" si="477"/>
        <v/>
      </c>
      <c r="AG965" s="42" t="str">
        <f t="shared" si="478"/>
        <v/>
      </c>
      <c r="AH965" s="42" t="str">
        <f t="shared" si="479"/>
        <v/>
      </c>
      <c r="AI965" s="42" t="str">
        <f t="shared" si="480"/>
        <v/>
      </c>
      <c r="AJ965" s="65">
        <f t="shared" si="481"/>
        <v>0</v>
      </c>
      <c r="AK965" s="74"/>
      <c r="AL965" s="41">
        <f t="shared" si="462"/>
        <v>0</v>
      </c>
      <c r="AM965" s="39">
        <f t="shared" si="463"/>
        <v>0</v>
      </c>
      <c r="AN965" s="40">
        <f t="shared" si="464"/>
        <v>0</v>
      </c>
      <c r="AO965" s="134">
        <f t="shared" si="465"/>
        <v>0</v>
      </c>
      <c r="AP965" s="17"/>
      <c r="AQ965" s="129"/>
      <c r="AR965" s="130">
        <f t="shared" si="482"/>
        <v>0</v>
      </c>
      <c r="AS965" s="134">
        <f t="shared" si="483"/>
        <v>0</v>
      </c>
      <c r="AT965" s="131">
        <f>+IF($I$7="SI",'INPUTS Y LISTAS'!$B$31,0)</f>
        <v>0</v>
      </c>
      <c r="AU965" s="132"/>
      <c r="AV965" s="130">
        <f t="shared" si="484"/>
        <v>0</v>
      </c>
      <c r="AW965" s="134">
        <f t="shared" si="485"/>
        <v>0</v>
      </c>
      <c r="AX965" s="131">
        <f>+IF($I$7="SI",'INPUTS Y LISTAS'!$B$32,0)</f>
        <v>0</v>
      </c>
      <c r="AY965" s="132"/>
      <c r="AZ965" s="130">
        <f t="shared" si="486"/>
        <v>0</v>
      </c>
      <c r="BA965" s="134">
        <f t="shared" si="487"/>
        <v>0</v>
      </c>
      <c r="BB965" s="131">
        <f>+IF($I$7="SI",'INPUTS Y LISTAS'!$B$33,0)</f>
        <v>0</v>
      </c>
      <c r="BC965" s="132"/>
      <c r="BD965" s="130">
        <f t="shared" si="488"/>
        <v>0</v>
      </c>
      <c r="BE965" s="134">
        <f t="shared" si="489"/>
        <v>0</v>
      </c>
      <c r="BF965" s="136">
        <f t="shared" si="490"/>
        <v>0</v>
      </c>
    </row>
    <row r="966" spans="3:58" ht="15.75" outlineLevel="2" x14ac:dyDescent="0.2">
      <c r="C966" s="14">
        <f t="shared" si="491"/>
        <v>952</v>
      </c>
      <c r="D966" s="73"/>
      <c r="E966" s="69"/>
      <c r="F966" s="70"/>
      <c r="G966" s="71"/>
      <c r="H966" s="71"/>
      <c r="I966" s="71"/>
      <c r="J966" s="71"/>
      <c r="K966" s="72"/>
      <c r="L966" s="86"/>
      <c r="M966" s="15" t="str">
        <f>IF(G966="","",IF(L966="SI",G966*(1+'INPUTS Y LISTAS'!$B$15),'Modelo Estadistico'!G966))</f>
        <v/>
      </c>
      <c r="N966" s="15" t="str">
        <f>IF(H966="","",IF(L966="SI",H966*(1+'INPUTS Y LISTAS'!$B$15),'Modelo Estadistico'!H966))</f>
        <v/>
      </c>
      <c r="O966" s="15" t="str">
        <f>IF(I966="","",IF(L966="SI",I966*(1+'INPUTS Y LISTAS'!$B$15),'Modelo Estadistico'!I966))</f>
        <v/>
      </c>
      <c r="P966" s="15" t="str">
        <f>IF(J966="","",IF(L966="SI",J966*(1+'INPUTS Y LISTAS'!$B$15),'Modelo Estadistico'!J966))</f>
        <v/>
      </c>
      <c r="Q966" s="72"/>
      <c r="R966" s="29" t="str">
        <f t="shared" si="466"/>
        <v/>
      </c>
      <c r="S966" s="15" t="str">
        <f t="shared" si="467"/>
        <v/>
      </c>
      <c r="T966" s="15" t="str">
        <f t="shared" si="460"/>
        <v/>
      </c>
      <c r="U966" s="30" t="str">
        <f t="shared" si="461"/>
        <v/>
      </c>
      <c r="V966" s="28" t="str">
        <f t="shared" si="468"/>
        <v/>
      </c>
      <c r="W966" s="16" t="str">
        <f t="shared" si="469"/>
        <v/>
      </c>
      <c r="X966" s="16" t="str">
        <f t="shared" si="470"/>
        <v/>
      </c>
      <c r="Y966" s="16" t="str">
        <f t="shared" si="471"/>
        <v/>
      </c>
      <c r="Z966" s="28" t="str">
        <f t="shared" si="472"/>
        <v/>
      </c>
      <c r="AA966" s="16" t="str">
        <f t="shared" si="473"/>
        <v/>
      </c>
      <c r="AB966" s="16" t="str">
        <f t="shared" si="474"/>
        <v/>
      </c>
      <c r="AC966" s="16" t="str">
        <f>IF(Y966="Incluir Cotización",#REF!,"")</f>
        <v/>
      </c>
      <c r="AD966" s="66" t="str">
        <f t="shared" si="475"/>
        <v/>
      </c>
      <c r="AE966" s="42" t="str">
        <f t="shared" si="476"/>
        <v/>
      </c>
      <c r="AF966" s="42" t="str">
        <f t="shared" si="477"/>
        <v/>
      </c>
      <c r="AG966" s="42" t="str">
        <f t="shared" si="478"/>
        <v/>
      </c>
      <c r="AH966" s="42" t="str">
        <f t="shared" si="479"/>
        <v/>
      </c>
      <c r="AI966" s="42" t="str">
        <f t="shared" si="480"/>
        <v/>
      </c>
      <c r="AJ966" s="65">
        <f t="shared" si="481"/>
        <v>0</v>
      </c>
      <c r="AK966" s="74"/>
      <c r="AL966" s="41">
        <f t="shared" si="462"/>
        <v>0</v>
      </c>
      <c r="AM966" s="39">
        <f t="shared" si="463"/>
        <v>0</v>
      </c>
      <c r="AN966" s="40">
        <f t="shared" si="464"/>
        <v>0</v>
      </c>
      <c r="AO966" s="134">
        <f t="shared" si="465"/>
        <v>0</v>
      </c>
      <c r="AP966" s="17"/>
      <c r="AQ966" s="129"/>
      <c r="AR966" s="130">
        <f t="shared" si="482"/>
        <v>0</v>
      </c>
      <c r="AS966" s="134">
        <f t="shared" si="483"/>
        <v>0</v>
      </c>
      <c r="AT966" s="131">
        <f>+IF($I$7="SI",'INPUTS Y LISTAS'!$B$31,0)</f>
        <v>0</v>
      </c>
      <c r="AU966" s="132"/>
      <c r="AV966" s="130">
        <f t="shared" si="484"/>
        <v>0</v>
      </c>
      <c r="AW966" s="134">
        <f t="shared" si="485"/>
        <v>0</v>
      </c>
      <c r="AX966" s="131">
        <f>+IF($I$7="SI",'INPUTS Y LISTAS'!$B$32,0)</f>
        <v>0</v>
      </c>
      <c r="AY966" s="132"/>
      <c r="AZ966" s="130">
        <f t="shared" si="486"/>
        <v>0</v>
      </c>
      <c r="BA966" s="134">
        <f t="shared" si="487"/>
        <v>0</v>
      </c>
      <c r="BB966" s="131">
        <f>+IF($I$7="SI",'INPUTS Y LISTAS'!$B$33,0)</f>
        <v>0</v>
      </c>
      <c r="BC966" s="132"/>
      <c r="BD966" s="130">
        <f t="shared" si="488"/>
        <v>0</v>
      </c>
      <c r="BE966" s="134">
        <f t="shared" si="489"/>
        <v>0</v>
      </c>
      <c r="BF966" s="136">
        <f t="shared" si="490"/>
        <v>0</v>
      </c>
    </row>
    <row r="967" spans="3:58" ht="15.75" outlineLevel="2" x14ac:dyDescent="0.2">
      <c r="C967" s="14">
        <f t="shared" si="491"/>
        <v>953</v>
      </c>
      <c r="D967" s="73"/>
      <c r="E967" s="69"/>
      <c r="F967" s="70"/>
      <c r="G967" s="71"/>
      <c r="H967" s="71"/>
      <c r="I967" s="71"/>
      <c r="J967" s="71"/>
      <c r="K967" s="72"/>
      <c r="L967" s="86"/>
      <c r="M967" s="15" t="str">
        <f>IF(G967="","",IF(L967="SI",G967*(1+'INPUTS Y LISTAS'!$B$15),'Modelo Estadistico'!G967))</f>
        <v/>
      </c>
      <c r="N967" s="15" t="str">
        <f>IF(H967="","",IF(L967="SI",H967*(1+'INPUTS Y LISTAS'!$B$15),'Modelo Estadistico'!H967))</f>
        <v/>
      </c>
      <c r="O967" s="15" t="str">
        <f>IF(I967="","",IF(L967="SI",I967*(1+'INPUTS Y LISTAS'!$B$15),'Modelo Estadistico'!I967))</f>
        <v/>
      </c>
      <c r="P967" s="15" t="str">
        <f>IF(J967="","",IF(L967="SI",J967*(1+'INPUTS Y LISTAS'!$B$15),'Modelo Estadistico'!J967))</f>
        <v/>
      </c>
      <c r="Q967" s="72"/>
      <c r="R967" s="29" t="str">
        <f t="shared" si="466"/>
        <v/>
      </c>
      <c r="S967" s="15" t="str">
        <f t="shared" si="467"/>
        <v/>
      </c>
      <c r="T967" s="15" t="str">
        <f t="shared" si="460"/>
        <v/>
      </c>
      <c r="U967" s="30" t="str">
        <f t="shared" si="461"/>
        <v/>
      </c>
      <c r="V967" s="28" t="str">
        <f t="shared" si="468"/>
        <v/>
      </c>
      <c r="W967" s="16" t="str">
        <f t="shared" si="469"/>
        <v/>
      </c>
      <c r="X967" s="16" t="str">
        <f t="shared" si="470"/>
        <v/>
      </c>
      <c r="Y967" s="16" t="str">
        <f t="shared" si="471"/>
        <v/>
      </c>
      <c r="Z967" s="28" t="str">
        <f t="shared" si="472"/>
        <v/>
      </c>
      <c r="AA967" s="16" t="str">
        <f t="shared" si="473"/>
        <v/>
      </c>
      <c r="AB967" s="16" t="str">
        <f t="shared" si="474"/>
        <v/>
      </c>
      <c r="AC967" s="16" t="str">
        <f>IF(Y967="Incluir Cotización",#REF!,"")</f>
        <v/>
      </c>
      <c r="AD967" s="66" t="str">
        <f t="shared" si="475"/>
        <v/>
      </c>
      <c r="AE967" s="42" t="str">
        <f t="shared" si="476"/>
        <v/>
      </c>
      <c r="AF967" s="42" t="str">
        <f t="shared" si="477"/>
        <v/>
      </c>
      <c r="AG967" s="42" t="str">
        <f t="shared" si="478"/>
        <v/>
      </c>
      <c r="AH967" s="42" t="str">
        <f t="shared" si="479"/>
        <v/>
      </c>
      <c r="AI967" s="42" t="str">
        <f t="shared" si="480"/>
        <v/>
      </c>
      <c r="AJ967" s="65">
        <f t="shared" si="481"/>
        <v>0</v>
      </c>
      <c r="AK967" s="74"/>
      <c r="AL967" s="41">
        <f t="shared" si="462"/>
        <v>0</v>
      </c>
      <c r="AM967" s="39">
        <f t="shared" si="463"/>
        <v>0</v>
      </c>
      <c r="AN967" s="40">
        <f t="shared" si="464"/>
        <v>0</v>
      </c>
      <c r="AO967" s="134">
        <f t="shared" si="465"/>
        <v>0</v>
      </c>
      <c r="AP967" s="17"/>
      <c r="AQ967" s="129"/>
      <c r="AR967" s="130">
        <f t="shared" si="482"/>
        <v>0</v>
      </c>
      <c r="AS967" s="134">
        <f t="shared" si="483"/>
        <v>0</v>
      </c>
      <c r="AT967" s="131">
        <f>+IF($I$7="SI",'INPUTS Y LISTAS'!$B$31,0)</f>
        <v>0</v>
      </c>
      <c r="AU967" s="132"/>
      <c r="AV967" s="130">
        <f t="shared" si="484"/>
        <v>0</v>
      </c>
      <c r="AW967" s="134">
        <f t="shared" si="485"/>
        <v>0</v>
      </c>
      <c r="AX967" s="131">
        <f>+IF($I$7="SI",'INPUTS Y LISTAS'!$B$32,0)</f>
        <v>0</v>
      </c>
      <c r="AY967" s="132"/>
      <c r="AZ967" s="130">
        <f t="shared" si="486"/>
        <v>0</v>
      </c>
      <c r="BA967" s="134">
        <f t="shared" si="487"/>
        <v>0</v>
      </c>
      <c r="BB967" s="131">
        <f>+IF($I$7="SI",'INPUTS Y LISTAS'!$B$33,0)</f>
        <v>0</v>
      </c>
      <c r="BC967" s="132"/>
      <c r="BD967" s="130">
        <f t="shared" si="488"/>
        <v>0</v>
      </c>
      <c r="BE967" s="134">
        <f t="shared" si="489"/>
        <v>0</v>
      </c>
      <c r="BF967" s="136">
        <f t="shared" si="490"/>
        <v>0</v>
      </c>
    </row>
    <row r="968" spans="3:58" ht="15.75" outlineLevel="2" x14ac:dyDescent="0.2">
      <c r="C968" s="14">
        <f t="shared" si="491"/>
        <v>954</v>
      </c>
      <c r="D968" s="73"/>
      <c r="E968" s="69"/>
      <c r="F968" s="70"/>
      <c r="G968" s="71"/>
      <c r="H968" s="71"/>
      <c r="I968" s="71"/>
      <c r="J968" s="71"/>
      <c r="K968" s="72"/>
      <c r="L968" s="86"/>
      <c r="M968" s="15" t="str">
        <f>IF(G968="","",IF(L968="SI",G968*(1+'INPUTS Y LISTAS'!$B$15),'Modelo Estadistico'!G968))</f>
        <v/>
      </c>
      <c r="N968" s="15" t="str">
        <f>IF(H968="","",IF(L968="SI",H968*(1+'INPUTS Y LISTAS'!$B$15),'Modelo Estadistico'!H968))</f>
        <v/>
      </c>
      <c r="O968" s="15" t="str">
        <f>IF(I968="","",IF(L968="SI",I968*(1+'INPUTS Y LISTAS'!$B$15),'Modelo Estadistico'!I968))</f>
        <v/>
      </c>
      <c r="P968" s="15" t="str">
        <f>IF(J968="","",IF(L968="SI",J968*(1+'INPUTS Y LISTAS'!$B$15),'Modelo Estadistico'!J968))</f>
        <v/>
      </c>
      <c r="Q968" s="72"/>
      <c r="R968" s="29" t="str">
        <f t="shared" si="466"/>
        <v/>
      </c>
      <c r="S968" s="15" t="str">
        <f t="shared" si="467"/>
        <v/>
      </c>
      <c r="T968" s="15" t="str">
        <f t="shared" si="460"/>
        <v/>
      </c>
      <c r="U968" s="30" t="str">
        <f t="shared" si="461"/>
        <v/>
      </c>
      <c r="V968" s="28" t="str">
        <f t="shared" si="468"/>
        <v/>
      </c>
      <c r="W968" s="16" t="str">
        <f t="shared" si="469"/>
        <v/>
      </c>
      <c r="X968" s="16" t="str">
        <f t="shared" si="470"/>
        <v/>
      </c>
      <c r="Y968" s="16" t="str">
        <f t="shared" si="471"/>
        <v/>
      </c>
      <c r="Z968" s="28" t="str">
        <f t="shared" si="472"/>
        <v/>
      </c>
      <c r="AA968" s="16" t="str">
        <f t="shared" si="473"/>
        <v/>
      </c>
      <c r="AB968" s="16" t="str">
        <f t="shared" si="474"/>
        <v/>
      </c>
      <c r="AC968" s="16" t="str">
        <f>IF(Y968="Incluir Cotización",#REF!,"")</f>
        <v/>
      </c>
      <c r="AD968" s="66" t="str">
        <f t="shared" si="475"/>
        <v/>
      </c>
      <c r="AE968" s="42" t="str">
        <f t="shared" si="476"/>
        <v/>
      </c>
      <c r="AF968" s="42" t="str">
        <f t="shared" si="477"/>
        <v/>
      </c>
      <c r="AG968" s="42" t="str">
        <f t="shared" si="478"/>
        <v/>
      </c>
      <c r="AH968" s="42" t="str">
        <f t="shared" si="479"/>
        <v/>
      </c>
      <c r="AI968" s="42" t="str">
        <f t="shared" si="480"/>
        <v/>
      </c>
      <c r="AJ968" s="65">
        <f t="shared" si="481"/>
        <v>0</v>
      </c>
      <c r="AK968" s="74"/>
      <c r="AL968" s="41">
        <f t="shared" si="462"/>
        <v>0</v>
      </c>
      <c r="AM968" s="39">
        <f t="shared" si="463"/>
        <v>0</v>
      </c>
      <c r="AN968" s="40">
        <f t="shared" si="464"/>
        <v>0</v>
      </c>
      <c r="AO968" s="134">
        <f t="shared" si="465"/>
        <v>0</v>
      </c>
      <c r="AP968" s="17"/>
      <c r="AQ968" s="129"/>
      <c r="AR968" s="130">
        <f t="shared" si="482"/>
        <v>0</v>
      </c>
      <c r="AS968" s="134">
        <f t="shared" si="483"/>
        <v>0</v>
      </c>
      <c r="AT968" s="131">
        <f>+IF($I$7="SI",'INPUTS Y LISTAS'!$B$31,0)</f>
        <v>0</v>
      </c>
      <c r="AU968" s="132"/>
      <c r="AV968" s="130">
        <f t="shared" si="484"/>
        <v>0</v>
      </c>
      <c r="AW968" s="134">
        <f t="shared" si="485"/>
        <v>0</v>
      </c>
      <c r="AX968" s="131">
        <f>+IF($I$7="SI",'INPUTS Y LISTAS'!$B$32,0)</f>
        <v>0</v>
      </c>
      <c r="AY968" s="132"/>
      <c r="AZ968" s="130">
        <f t="shared" si="486"/>
        <v>0</v>
      </c>
      <c r="BA968" s="134">
        <f t="shared" si="487"/>
        <v>0</v>
      </c>
      <c r="BB968" s="131">
        <f>+IF($I$7="SI",'INPUTS Y LISTAS'!$B$33,0)</f>
        <v>0</v>
      </c>
      <c r="BC968" s="132"/>
      <c r="BD968" s="130">
        <f t="shared" si="488"/>
        <v>0</v>
      </c>
      <c r="BE968" s="134">
        <f t="shared" si="489"/>
        <v>0</v>
      </c>
      <c r="BF968" s="136">
        <f t="shared" si="490"/>
        <v>0</v>
      </c>
    </row>
    <row r="969" spans="3:58" ht="15.75" outlineLevel="2" x14ac:dyDescent="0.2">
      <c r="C969" s="14">
        <f t="shared" si="491"/>
        <v>955</v>
      </c>
      <c r="D969" s="73"/>
      <c r="E969" s="69"/>
      <c r="F969" s="70"/>
      <c r="G969" s="71"/>
      <c r="H969" s="71"/>
      <c r="I969" s="71"/>
      <c r="J969" s="71"/>
      <c r="K969" s="72"/>
      <c r="L969" s="86"/>
      <c r="M969" s="15" t="str">
        <f>IF(G969="","",IF(L969="SI",G969*(1+'INPUTS Y LISTAS'!$B$15),'Modelo Estadistico'!G969))</f>
        <v/>
      </c>
      <c r="N969" s="15" t="str">
        <f>IF(H969="","",IF(L969="SI",H969*(1+'INPUTS Y LISTAS'!$B$15),'Modelo Estadistico'!H969))</f>
        <v/>
      </c>
      <c r="O969" s="15" t="str">
        <f>IF(I969="","",IF(L969="SI",I969*(1+'INPUTS Y LISTAS'!$B$15),'Modelo Estadistico'!I969))</f>
        <v/>
      </c>
      <c r="P969" s="15" t="str">
        <f>IF(J969="","",IF(L969="SI",J969*(1+'INPUTS Y LISTAS'!$B$15),'Modelo Estadistico'!J969))</f>
        <v/>
      </c>
      <c r="Q969" s="72"/>
      <c r="R969" s="29" t="str">
        <f t="shared" si="466"/>
        <v/>
      </c>
      <c r="S969" s="15" t="str">
        <f t="shared" si="467"/>
        <v/>
      </c>
      <c r="T969" s="15" t="str">
        <f t="shared" si="460"/>
        <v/>
      </c>
      <c r="U969" s="30" t="str">
        <f t="shared" si="461"/>
        <v/>
      </c>
      <c r="V969" s="28" t="str">
        <f t="shared" si="468"/>
        <v/>
      </c>
      <c r="W969" s="16" t="str">
        <f t="shared" si="469"/>
        <v/>
      </c>
      <c r="X969" s="16" t="str">
        <f t="shared" si="470"/>
        <v/>
      </c>
      <c r="Y969" s="16" t="str">
        <f t="shared" si="471"/>
        <v/>
      </c>
      <c r="Z969" s="28" t="str">
        <f t="shared" si="472"/>
        <v/>
      </c>
      <c r="AA969" s="16" t="str">
        <f t="shared" si="473"/>
        <v/>
      </c>
      <c r="AB969" s="16" t="str">
        <f t="shared" si="474"/>
        <v/>
      </c>
      <c r="AC969" s="16" t="str">
        <f>IF(Y969="Incluir Cotización",#REF!,"")</f>
        <v/>
      </c>
      <c r="AD969" s="66" t="str">
        <f t="shared" si="475"/>
        <v/>
      </c>
      <c r="AE969" s="42" t="str">
        <f t="shared" si="476"/>
        <v/>
      </c>
      <c r="AF969" s="42" t="str">
        <f t="shared" si="477"/>
        <v/>
      </c>
      <c r="AG969" s="42" t="str">
        <f t="shared" si="478"/>
        <v/>
      </c>
      <c r="AH969" s="42" t="str">
        <f t="shared" si="479"/>
        <v/>
      </c>
      <c r="AI969" s="42" t="str">
        <f t="shared" si="480"/>
        <v/>
      </c>
      <c r="AJ969" s="65">
        <f t="shared" si="481"/>
        <v>0</v>
      </c>
      <c r="AK969" s="74"/>
      <c r="AL969" s="41">
        <f t="shared" si="462"/>
        <v>0</v>
      </c>
      <c r="AM969" s="39">
        <f t="shared" si="463"/>
        <v>0</v>
      </c>
      <c r="AN969" s="40">
        <f t="shared" si="464"/>
        <v>0</v>
      </c>
      <c r="AO969" s="134">
        <f t="shared" si="465"/>
        <v>0</v>
      </c>
      <c r="AP969" s="17"/>
      <c r="AQ969" s="129"/>
      <c r="AR969" s="130">
        <f t="shared" si="482"/>
        <v>0</v>
      </c>
      <c r="AS969" s="134">
        <f t="shared" si="483"/>
        <v>0</v>
      </c>
      <c r="AT969" s="131">
        <f>+IF($I$7="SI",'INPUTS Y LISTAS'!$B$31,0)</f>
        <v>0</v>
      </c>
      <c r="AU969" s="132"/>
      <c r="AV969" s="130">
        <f t="shared" si="484"/>
        <v>0</v>
      </c>
      <c r="AW969" s="134">
        <f t="shared" si="485"/>
        <v>0</v>
      </c>
      <c r="AX969" s="131">
        <f>+IF($I$7="SI",'INPUTS Y LISTAS'!$B$32,0)</f>
        <v>0</v>
      </c>
      <c r="AY969" s="132"/>
      <c r="AZ969" s="130">
        <f t="shared" si="486"/>
        <v>0</v>
      </c>
      <c r="BA969" s="134">
        <f t="shared" si="487"/>
        <v>0</v>
      </c>
      <c r="BB969" s="131">
        <f>+IF($I$7="SI",'INPUTS Y LISTAS'!$B$33,0)</f>
        <v>0</v>
      </c>
      <c r="BC969" s="132"/>
      <c r="BD969" s="130">
        <f t="shared" si="488"/>
        <v>0</v>
      </c>
      <c r="BE969" s="134">
        <f t="shared" si="489"/>
        <v>0</v>
      </c>
      <c r="BF969" s="136">
        <f t="shared" si="490"/>
        <v>0</v>
      </c>
    </row>
    <row r="970" spans="3:58" ht="15.75" outlineLevel="2" x14ac:dyDescent="0.2">
      <c r="C970" s="14">
        <f t="shared" si="491"/>
        <v>956</v>
      </c>
      <c r="D970" s="73"/>
      <c r="E970" s="69"/>
      <c r="F970" s="70"/>
      <c r="G970" s="71"/>
      <c r="H970" s="71"/>
      <c r="I970" s="71"/>
      <c r="J970" s="71"/>
      <c r="K970" s="72"/>
      <c r="L970" s="86"/>
      <c r="M970" s="15" t="str">
        <f>IF(G970="","",IF(L970="SI",G970*(1+'INPUTS Y LISTAS'!$B$15),'Modelo Estadistico'!G970))</f>
        <v/>
      </c>
      <c r="N970" s="15" t="str">
        <f>IF(H970="","",IF(L970="SI",H970*(1+'INPUTS Y LISTAS'!$B$15),'Modelo Estadistico'!H970))</f>
        <v/>
      </c>
      <c r="O970" s="15" t="str">
        <f>IF(I970="","",IF(L970="SI",I970*(1+'INPUTS Y LISTAS'!$B$15),'Modelo Estadistico'!I970))</f>
        <v/>
      </c>
      <c r="P970" s="15" t="str">
        <f>IF(J970="","",IF(L970="SI",J970*(1+'INPUTS Y LISTAS'!$B$15),'Modelo Estadistico'!J970))</f>
        <v/>
      </c>
      <c r="Q970" s="72"/>
      <c r="R970" s="29" t="str">
        <f t="shared" si="466"/>
        <v/>
      </c>
      <c r="S970" s="15" t="str">
        <f t="shared" si="467"/>
        <v/>
      </c>
      <c r="T970" s="15" t="str">
        <f t="shared" ref="T970:T1014" si="492">IFERROR(R970-S970,"")</f>
        <v/>
      </c>
      <c r="U970" s="30" t="str">
        <f t="shared" ref="U970:U1014" si="493">IFERROR(+R970+S970,"")</f>
        <v/>
      </c>
      <c r="V970" s="28" t="str">
        <f t="shared" si="468"/>
        <v/>
      </c>
      <c r="W970" s="16" t="str">
        <f t="shared" si="469"/>
        <v/>
      </c>
      <c r="X970" s="16" t="str">
        <f t="shared" si="470"/>
        <v/>
      </c>
      <c r="Y970" s="16" t="str">
        <f t="shared" si="471"/>
        <v/>
      </c>
      <c r="Z970" s="28" t="str">
        <f t="shared" si="472"/>
        <v/>
      </c>
      <c r="AA970" s="16" t="str">
        <f t="shared" si="473"/>
        <v/>
      </c>
      <c r="AB970" s="16" t="str">
        <f t="shared" si="474"/>
        <v/>
      </c>
      <c r="AC970" s="16" t="str">
        <f>IF(Y970="Incluir Cotización",#REF!,"")</f>
        <v/>
      </c>
      <c r="AD970" s="66" t="str">
        <f t="shared" si="475"/>
        <v/>
      </c>
      <c r="AE970" s="42" t="str">
        <f t="shared" si="476"/>
        <v/>
      </c>
      <c r="AF970" s="42" t="str">
        <f t="shared" si="477"/>
        <v/>
      </c>
      <c r="AG970" s="42" t="str">
        <f t="shared" si="478"/>
        <v/>
      </c>
      <c r="AH970" s="42" t="str">
        <f t="shared" si="479"/>
        <v/>
      </c>
      <c r="AI970" s="42" t="str">
        <f t="shared" si="480"/>
        <v/>
      </c>
      <c r="AJ970" s="65">
        <f t="shared" si="481"/>
        <v>0</v>
      </c>
      <c r="AK970" s="74"/>
      <c r="AL970" s="41">
        <f t="shared" ref="AL970:AL1014" si="494">+AK970-AJ970</f>
        <v>0</v>
      </c>
      <c r="AM970" s="39">
        <f t="shared" ref="AM970:AM1014" si="495">+AJ970*$E970</f>
        <v>0</v>
      </c>
      <c r="AN970" s="40">
        <f t="shared" ref="AN970:AN1014" si="496">+AK970*$E970</f>
        <v>0</v>
      </c>
      <c r="AO970" s="134">
        <f t="shared" ref="AO970:AO1014" si="497">+AN970-AM970</f>
        <v>0</v>
      </c>
      <c r="AP970" s="17"/>
      <c r="AQ970" s="129"/>
      <c r="AR970" s="130">
        <f t="shared" si="482"/>
        <v>0</v>
      </c>
      <c r="AS970" s="134">
        <f t="shared" si="483"/>
        <v>0</v>
      </c>
      <c r="AT970" s="131">
        <f>+IF($I$7="SI",'INPUTS Y LISTAS'!$B$31,0)</f>
        <v>0</v>
      </c>
      <c r="AU970" s="132"/>
      <c r="AV970" s="130">
        <f t="shared" si="484"/>
        <v>0</v>
      </c>
      <c r="AW970" s="134">
        <f t="shared" si="485"/>
        <v>0</v>
      </c>
      <c r="AX970" s="131">
        <f>+IF($I$7="SI",'INPUTS Y LISTAS'!$B$32,0)</f>
        <v>0</v>
      </c>
      <c r="AY970" s="132"/>
      <c r="AZ970" s="130">
        <f t="shared" si="486"/>
        <v>0</v>
      </c>
      <c r="BA970" s="134">
        <f t="shared" si="487"/>
        <v>0</v>
      </c>
      <c r="BB970" s="131">
        <f>+IF($I$7="SI",'INPUTS Y LISTAS'!$B$33,0)</f>
        <v>0</v>
      </c>
      <c r="BC970" s="132"/>
      <c r="BD970" s="130">
        <f t="shared" si="488"/>
        <v>0</v>
      </c>
      <c r="BE970" s="134">
        <f t="shared" si="489"/>
        <v>0</v>
      </c>
      <c r="BF970" s="136">
        <f t="shared" si="490"/>
        <v>0</v>
      </c>
    </row>
    <row r="971" spans="3:58" ht="15.75" outlineLevel="2" x14ac:dyDescent="0.2">
      <c r="C971" s="14">
        <f t="shared" si="491"/>
        <v>957</v>
      </c>
      <c r="D971" s="73"/>
      <c r="E971" s="69"/>
      <c r="F971" s="70"/>
      <c r="G971" s="71"/>
      <c r="H971" s="71"/>
      <c r="I971" s="71"/>
      <c r="J971" s="71"/>
      <c r="K971" s="72"/>
      <c r="L971" s="86"/>
      <c r="M971" s="15" t="str">
        <f>IF(G971="","",IF(L971="SI",G971*(1+'INPUTS Y LISTAS'!$B$15),'Modelo Estadistico'!G971))</f>
        <v/>
      </c>
      <c r="N971" s="15" t="str">
        <f>IF(H971="","",IF(L971="SI",H971*(1+'INPUTS Y LISTAS'!$B$15),'Modelo Estadistico'!H971))</f>
        <v/>
      </c>
      <c r="O971" s="15" t="str">
        <f>IF(I971="","",IF(L971="SI",I971*(1+'INPUTS Y LISTAS'!$B$15),'Modelo Estadistico'!I971))</f>
        <v/>
      </c>
      <c r="P971" s="15" t="str">
        <f>IF(J971="","",IF(L971="SI",J971*(1+'INPUTS Y LISTAS'!$B$15),'Modelo Estadistico'!J971))</f>
        <v/>
      </c>
      <c r="Q971" s="72"/>
      <c r="R971" s="29" t="str">
        <f t="shared" si="466"/>
        <v/>
      </c>
      <c r="S971" s="15" t="str">
        <f t="shared" si="467"/>
        <v/>
      </c>
      <c r="T971" s="15" t="str">
        <f t="shared" si="492"/>
        <v/>
      </c>
      <c r="U971" s="30" t="str">
        <f t="shared" si="493"/>
        <v/>
      </c>
      <c r="V971" s="28" t="str">
        <f t="shared" si="468"/>
        <v/>
      </c>
      <c r="W971" s="16" t="str">
        <f t="shared" si="469"/>
        <v/>
      </c>
      <c r="X971" s="16" t="str">
        <f t="shared" si="470"/>
        <v/>
      </c>
      <c r="Y971" s="16" t="str">
        <f t="shared" si="471"/>
        <v/>
      </c>
      <c r="Z971" s="28" t="str">
        <f t="shared" si="472"/>
        <v/>
      </c>
      <c r="AA971" s="16" t="str">
        <f t="shared" si="473"/>
        <v/>
      </c>
      <c r="AB971" s="16" t="str">
        <f t="shared" si="474"/>
        <v/>
      </c>
      <c r="AC971" s="16" t="str">
        <f>IF(Y971="Incluir Cotización",#REF!,"")</f>
        <v/>
      </c>
      <c r="AD971" s="66" t="str">
        <f t="shared" si="475"/>
        <v/>
      </c>
      <c r="AE971" s="42" t="str">
        <f t="shared" si="476"/>
        <v/>
      </c>
      <c r="AF971" s="42" t="str">
        <f t="shared" si="477"/>
        <v/>
      </c>
      <c r="AG971" s="42" t="str">
        <f t="shared" si="478"/>
        <v/>
      </c>
      <c r="AH971" s="42" t="str">
        <f t="shared" si="479"/>
        <v/>
      </c>
      <c r="AI971" s="42" t="str">
        <f t="shared" si="480"/>
        <v/>
      </c>
      <c r="AJ971" s="65">
        <f t="shared" si="481"/>
        <v>0</v>
      </c>
      <c r="AK971" s="74"/>
      <c r="AL971" s="41">
        <f t="shared" si="494"/>
        <v>0</v>
      </c>
      <c r="AM971" s="39">
        <f t="shared" si="495"/>
        <v>0</v>
      </c>
      <c r="AN971" s="40">
        <f t="shared" si="496"/>
        <v>0</v>
      </c>
      <c r="AO971" s="134">
        <f t="shared" si="497"/>
        <v>0</v>
      </c>
      <c r="AP971" s="17"/>
      <c r="AQ971" s="129"/>
      <c r="AR971" s="130">
        <f t="shared" si="482"/>
        <v>0</v>
      </c>
      <c r="AS971" s="134">
        <f t="shared" si="483"/>
        <v>0</v>
      </c>
      <c r="AT971" s="131">
        <f>+IF($I$7="SI",'INPUTS Y LISTAS'!$B$31,0)</f>
        <v>0</v>
      </c>
      <c r="AU971" s="132"/>
      <c r="AV971" s="130">
        <f t="shared" si="484"/>
        <v>0</v>
      </c>
      <c r="AW971" s="134">
        <f t="shared" si="485"/>
        <v>0</v>
      </c>
      <c r="AX971" s="131">
        <f>+IF($I$7="SI",'INPUTS Y LISTAS'!$B$32,0)</f>
        <v>0</v>
      </c>
      <c r="AY971" s="132"/>
      <c r="AZ971" s="130">
        <f t="shared" si="486"/>
        <v>0</v>
      </c>
      <c r="BA971" s="134">
        <f t="shared" si="487"/>
        <v>0</v>
      </c>
      <c r="BB971" s="131">
        <f>+IF($I$7="SI",'INPUTS Y LISTAS'!$B$33,0)</f>
        <v>0</v>
      </c>
      <c r="BC971" s="132"/>
      <c r="BD971" s="130">
        <f t="shared" si="488"/>
        <v>0</v>
      </c>
      <c r="BE971" s="134">
        <f t="shared" si="489"/>
        <v>0</v>
      </c>
      <c r="BF971" s="136">
        <f t="shared" si="490"/>
        <v>0</v>
      </c>
    </row>
    <row r="972" spans="3:58" ht="15.75" outlineLevel="2" x14ac:dyDescent="0.2">
      <c r="C972" s="14">
        <f t="shared" si="491"/>
        <v>958</v>
      </c>
      <c r="D972" s="73"/>
      <c r="E972" s="69"/>
      <c r="F972" s="70"/>
      <c r="G972" s="71"/>
      <c r="H972" s="71"/>
      <c r="I972" s="71"/>
      <c r="J972" s="71"/>
      <c r="K972" s="72"/>
      <c r="L972" s="86"/>
      <c r="M972" s="15" t="str">
        <f>IF(G972="","",IF(L972="SI",G972*(1+'INPUTS Y LISTAS'!$B$15),'Modelo Estadistico'!G972))</f>
        <v/>
      </c>
      <c r="N972" s="15" t="str">
        <f>IF(H972="","",IF(L972="SI",H972*(1+'INPUTS Y LISTAS'!$B$15),'Modelo Estadistico'!H972))</f>
        <v/>
      </c>
      <c r="O972" s="15" t="str">
        <f>IF(I972="","",IF(L972="SI",I972*(1+'INPUTS Y LISTAS'!$B$15),'Modelo Estadistico'!I972))</f>
        <v/>
      </c>
      <c r="P972" s="15" t="str">
        <f>IF(J972="","",IF(L972="SI",J972*(1+'INPUTS Y LISTAS'!$B$15),'Modelo Estadistico'!J972))</f>
        <v/>
      </c>
      <c r="Q972" s="72"/>
      <c r="R972" s="29" t="str">
        <f t="shared" si="466"/>
        <v/>
      </c>
      <c r="S972" s="15" t="str">
        <f t="shared" si="467"/>
        <v/>
      </c>
      <c r="T972" s="15" t="str">
        <f t="shared" si="492"/>
        <v/>
      </c>
      <c r="U972" s="30" t="str">
        <f t="shared" si="493"/>
        <v/>
      </c>
      <c r="V972" s="28" t="str">
        <f t="shared" si="468"/>
        <v/>
      </c>
      <c r="W972" s="16" t="str">
        <f t="shared" si="469"/>
        <v/>
      </c>
      <c r="X972" s="16" t="str">
        <f t="shared" si="470"/>
        <v/>
      </c>
      <c r="Y972" s="16" t="str">
        <f t="shared" si="471"/>
        <v/>
      </c>
      <c r="Z972" s="28" t="str">
        <f t="shared" si="472"/>
        <v/>
      </c>
      <c r="AA972" s="16" t="str">
        <f t="shared" si="473"/>
        <v/>
      </c>
      <c r="AB972" s="16" t="str">
        <f t="shared" si="474"/>
        <v/>
      </c>
      <c r="AC972" s="16" t="str">
        <f>IF(Y972="Incluir Cotización",#REF!,"")</f>
        <v/>
      </c>
      <c r="AD972" s="66" t="str">
        <f t="shared" si="475"/>
        <v/>
      </c>
      <c r="AE972" s="42" t="str">
        <f t="shared" si="476"/>
        <v/>
      </c>
      <c r="AF972" s="42" t="str">
        <f t="shared" si="477"/>
        <v/>
      </c>
      <c r="AG972" s="42" t="str">
        <f t="shared" si="478"/>
        <v/>
      </c>
      <c r="AH972" s="42" t="str">
        <f t="shared" si="479"/>
        <v/>
      </c>
      <c r="AI972" s="42" t="str">
        <f t="shared" si="480"/>
        <v/>
      </c>
      <c r="AJ972" s="65">
        <f t="shared" si="481"/>
        <v>0</v>
      </c>
      <c r="AK972" s="74"/>
      <c r="AL972" s="41">
        <f t="shared" si="494"/>
        <v>0</v>
      </c>
      <c r="AM972" s="39">
        <f t="shared" si="495"/>
        <v>0</v>
      </c>
      <c r="AN972" s="40">
        <f t="shared" si="496"/>
        <v>0</v>
      </c>
      <c r="AO972" s="134">
        <f t="shared" si="497"/>
        <v>0</v>
      </c>
      <c r="AP972" s="17"/>
      <c r="AQ972" s="129"/>
      <c r="AR972" s="130">
        <f t="shared" si="482"/>
        <v>0</v>
      </c>
      <c r="AS972" s="134">
        <f t="shared" si="483"/>
        <v>0</v>
      </c>
      <c r="AT972" s="131">
        <f>+IF($I$7="SI",'INPUTS Y LISTAS'!$B$31,0)</f>
        <v>0</v>
      </c>
      <c r="AU972" s="132"/>
      <c r="AV972" s="130">
        <f t="shared" si="484"/>
        <v>0</v>
      </c>
      <c r="AW972" s="134">
        <f t="shared" si="485"/>
        <v>0</v>
      </c>
      <c r="AX972" s="131">
        <f>+IF($I$7="SI",'INPUTS Y LISTAS'!$B$32,0)</f>
        <v>0</v>
      </c>
      <c r="AY972" s="132"/>
      <c r="AZ972" s="130">
        <f t="shared" si="486"/>
        <v>0</v>
      </c>
      <c r="BA972" s="134">
        <f t="shared" si="487"/>
        <v>0</v>
      </c>
      <c r="BB972" s="131">
        <f>+IF($I$7="SI",'INPUTS Y LISTAS'!$B$33,0)</f>
        <v>0</v>
      </c>
      <c r="BC972" s="132"/>
      <c r="BD972" s="130">
        <f t="shared" si="488"/>
        <v>0</v>
      </c>
      <c r="BE972" s="134">
        <f t="shared" si="489"/>
        <v>0</v>
      </c>
      <c r="BF972" s="136">
        <f t="shared" si="490"/>
        <v>0</v>
      </c>
    </row>
    <row r="973" spans="3:58" ht="15.75" outlineLevel="2" x14ac:dyDescent="0.2">
      <c r="C973" s="14">
        <f t="shared" si="491"/>
        <v>959</v>
      </c>
      <c r="D973" s="73"/>
      <c r="E973" s="69"/>
      <c r="F973" s="70"/>
      <c r="G973" s="71"/>
      <c r="H973" s="71"/>
      <c r="I973" s="71"/>
      <c r="J973" s="71"/>
      <c r="K973" s="72"/>
      <c r="L973" s="86"/>
      <c r="M973" s="15" t="str">
        <f>IF(G973="","",IF(L973="SI",G973*(1+'INPUTS Y LISTAS'!$B$15),'Modelo Estadistico'!G973))</f>
        <v/>
      </c>
      <c r="N973" s="15" t="str">
        <f>IF(H973="","",IF(L973="SI",H973*(1+'INPUTS Y LISTAS'!$B$15),'Modelo Estadistico'!H973))</f>
        <v/>
      </c>
      <c r="O973" s="15" t="str">
        <f>IF(I973="","",IF(L973="SI",I973*(1+'INPUTS Y LISTAS'!$B$15),'Modelo Estadistico'!I973))</f>
        <v/>
      </c>
      <c r="P973" s="15" t="str">
        <f>IF(J973="","",IF(L973="SI",J973*(1+'INPUTS Y LISTAS'!$B$15),'Modelo Estadistico'!J973))</f>
        <v/>
      </c>
      <c r="Q973" s="72"/>
      <c r="R973" s="29" t="str">
        <f t="shared" si="466"/>
        <v/>
      </c>
      <c r="S973" s="15" t="str">
        <f t="shared" si="467"/>
        <v/>
      </c>
      <c r="T973" s="15" t="str">
        <f t="shared" si="492"/>
        <v/>
      </c>
      <c r="U973" s="30" t="str">
        <f t="shared" si="493"/>
        <v/>
      </c>
      <c r="V973" s="28" t="str">
        <f t="shared" si="468"/>
        <v/>
      </c>
      <c r="W973" s="16" t="str">
        <f t="shared" si="469"/>
        <v/>
      </c>
      <c r="X973" s="16" t="str">
        <f t="shared" si="470"/>
        <v/>
      </c>
      <c r="Y973" s="16" t="str">
        <f t="shared" si="471"/>
        <v/>
      </c>
      <c r="Z973" s="28" t="str">
        <f t="shared" si="472"/>
        <v/>
      </c>
      <c r="AA973" s="16" t="str">
        <f t="shared" si="473"/>
        <v/>
      </c>
      <c r="AB973" s="16" t="str">
        <f t="shared" si="474"/>
        <v/>
      </c>
      <c r="AC973" s="16" t="str">
        <f>IF(Y973="Incluir Cotización",#REF!,"")</f>
        <v/>
      </c>
      <c r="AD973" s="66" t="str">
        <f t="shared" si="475"/>
        <v/>
      </c>
      <c r="AE973" s="42" t="str">
        <f t="shared" si="476"/>
        <v/>
      </c>
      <c r="AF973" s="42" t="str">
        <f t="shared" si="477"/>
        <v/>
      </c>
      <c r="AG973" s="42" t="str">
        <f t="shared" si="478"/>
        <v/>
      </c>
      <c r="AH973" s="42" t="str">
        <f t="shared" si="479"/>
        <v/>
      </c>
      <c r="AI973" s="42" t="str">
        <f t="shared" si="480"/>
        <v/>
      </c>
      <c r="AJ973" s="65">
        <f t="shared" si="481"/>
        <v>0</v>
      </c>
      <c r="AK973" s="74"/>
      <c r="AL973" s="41">
        <f t="shared" si="494"/>
        <v>0</v>
      </c>
      <c r="AM973" s="39">
        <f t="shared" si="495"/>
        <v>0</v>
      </c>
      <c r="AN973" s="40">
        <f t="shared" si="496"/>
        <v>0</v>
      </c>
      <c r="AO973" s="134">
        <f t="shared" si="497"/>
        <v>0</v>
      </c>
      <c r="AP973" s="17"/>
      <c r="AQ973" s="129"/>
      <c r="AR973" s="130">
        <f t="shared" si="482"/>
        <v>0</v>
      </c>
      <c r="AS973" s="134">
        <f t="shared" si="483"/>
        <v>0</v>
      </c>
      <c r="AT973" s="131">
        <f>+IF($I$7="SI",'INPUTS Y LISTAS'!$B$31,0)</f>
        <v>0</v>
      </c>
      <c r="AU973" s="132"/>
      <c r="AV973" s="130">
        <f t="shared" si="484"/>
        <v>0</v>
      </c>
      <c r="AW973" s="134">
        <f t="shared" si="485"/>
        <v>0</v>
      </c>
      <c r="AX973" s="131">
        <f>+IF($I$7="SI",'INPUTS Y LISTAS'!$B$32,0)</f>
        <v>0</v>
      </c>
      <c r="AY973" s="132"/>
      <c r="AZ973" s="130">
        <f t="shared" si="486"/>
        <v>0</v>
      </c>
      <c r="BA973" s="134">
        <f t="shared" si="487"/>
        <v>0</v>
      </c>
      <c r="BB973" s="131">
        <f>+IF($I$7="SI",'INPUTS Y LISTAS'!$B$33,0)</f>
        <v>0</v>
      </c>
      <c r="BC973" s="132"/>
      <c r="BD973" s="130">
        <f t="shared" si="488"/>
        <v>0</v>
      </c>
      <c r="BE973" s="134">
        <f t="shared" si="489"/>
        <v>0</v>
      </c>
      <c r="BF973" s="136">
        <f t="shared" si="490"/>
        <v>0</v>
      </c>
    </row>
    <row r="974" spans="3:58" ht="15.75" outlineLevel="2" x14ac:dyDescent="0.2">
      <c r="C974" s="14">
        <f t="shared" si="491"/>
        <v>960</v>
      </c>
      <c r="D974" s="73"/>
      <c r="E974" s="69"/>
      <c r="F974" s="70"/>
      <c r="G974" s="71"/>
      <c r="H974" s="71"/>
      <c r="I974" s="71"/>
      <c r="J974" s="71"/>
      <c r="K974" s="72"/>
      <c r="L974" s="86"/>
      <c r="M974" s="15" t="str">
        <f>IF(G974="","",IF(L974="SI",G974*(1+'INPUTS Y LISTAS'!$B$15),'Modelo Estadistico'!G974))</f>
        <v/>
      </c>
      <c r="N974" s="15" t="str">
        <f>IF(H974="","",IF(L974="SI",H974*(1+'INPUTS Y LISTAS'!$B$15),'Modelo Estadistico'!H974))</f>
        <v/>
      </c>
      <c r="O974" s="15" t="str">
        <f>IF(I974="","",IF(L974="SI",I974*(1+'INPUTS Y LISTAS'!$B$15),'Modelo Estadistico'!I974))</f>
        <v/>
      </c>
      <c r="P974" s="15" t="str">
        <f>IF(J974="","",IF(L974="SI",J974*(1+'INPUTS Y LISTAS'!$B$15),'Modelo Estadistico'!J974))</f>
        <v/>
      </c>
      <c r="Q974" s="72"/>
      <c r="R974" s="29" t="str">
        <f t="shared" si="466"/>
        <v/>
      </c>
      <c r="S974" s="15" t="str">
        <f t="shared" si="467"/>
        <v/>
      </c>
      <c r="T974" s="15" t="str">
        <f t="shared" si="492"/>
        <v/>
      </c>
      <c r="U974" s="30" t="str">
        <f t="shared" si="493"/>
        <v/>
      </c>
      <c r="V974" s="28" t="str">
        <f t="shared" si="468"/>
        <v/>
      </c>
      <c r="W974" s="16" t="str">
        <f t="shared" si="469"/>
        <v/>
      </c>
      <c r="X974" s="16" t="str">
        <f t="shared" si="470"/>
        <v/>
      </c>
      <c r="Y974" s="16" t="str">
        <f t="shared" si="471"/>
        <v/>
      </c>
      <c r="Z974" s="28" t="str">
        <f t="shared" si="472"/>
        <v/>
      </c>
      <c r="AA974" s="16" t="str">
        <f t="shared" si="473"/>
        <v/>
      </c>
      <c r="AB974" s="16" t="str">
        <f t="shared" si="474"/>
        <v/>
      </c>
      <c r="AC974" s="16" t="str">
        <f>IF(Y974="Incluir Cotización",#REF!,"")</f>
        <v/>
      </c>
      <c r="AD974" s="66" t="str">
        <f t="shared" si="475"/>
        <v/>
      </c>
      <c r="AE974" s="42" t="str">
        <f t="shared" si="476"/>
        <v/>
      </c>
      <c r="AF974" s="42" t="str">
        <f t="shared" si="477"/>
        <v/>
      </c>
      <c r="AG974" s="42" t="str">
        <f t="shared" si="478"/>
        <v/>
      </c>
      <c r="AH974" s="42" t="str">
        <f t="shared" si="479"/>
        <v/>
      </c>
      <c r="AI974" s="42" t="str">
        <f t="shared" si="480"/>
        <v/>
      </c>
      <c r="AJ974" s="65">
        <f t="shared" si="481"/>
        <v>0</v>
      </c>
      <c r="AK974" s="74"/>
      <c r="AL974" s="41">
        <f t="shared" si="494"/>
        <v>0</v>
      </c>
      <c r="AM974" s="39">
        <f t="shared" si="495"/>
        <v>0</v>
      </c>
      <c r="AN974" s="40">
        <f t="shared" si="496"/>
        <v>0</v>
      </c>
      <c r="AO974" s="134">
        <f t="shared" si="497"/>
        <v>0</v>
      </c>
      <c r="AP974" s="17"/>
      <c r="AQ974" s="129"/>
      <c r="AR974" s="130">
        <f t="shared" si="482"/>
        <v>0</v>
      </c>
      <c r="AS974" s="134">
        <f t="shared" si="483"/>
        <v>0</v>
      </c>
      <c r="AT974" s="131">
        <f>+IF($I$7="SI",'INPUTS Y LISTAS'!$B$31,0)</f>
        <v>0</v>
      </c>
      <c r="AU974" s="132"/>
      <c r="AV974" s="130">
        <f t="shared" si="484"/>
        <v>0</v>
      </c>
      <c r="AW974" s="134">
        <f t="shared" si="485"/>
        <v>0</v>
      </c>
      <c r="AX974" s="131">
        <f>+IF($I$7="SI",'INPUTS Y LISTAS'!$B$32,0)</f>
        <v>0</v>
      </c>
      <c r="AY974" s="132"/>
      <c r="AZ974" s="130">
        <f t="shared" si="486"/>
        <v>0</v>
      </c>
      <c r="BA974" s="134">
        <f t="shared" si="487"/>
        <v>0</v>
      </c>
      <c r="BB974" s="131">
        <f>+IF($I$7="SI",'INPUTS Y LISTAS'!$B$33,0)</f>
        <v>0</v>
      </c>
      <c r="BC974" s="132"/>
      <c r="BD974" s="130">
        <f t="shared" si="488"/>
        <v>0</v>
      </c>
      <c r="BE974" s="134">
        <f t="shared" si="489"/>
        <v>0</v>
      </c>
      <c r="BF974" s="136">
        <f t="shared" si="490"/>
        <v>0</v>
      </c>
    </row>
    <row r="975" spans="3:58" ht="15.75" outlineLevel="2" x14ac:dyDescent="0.2">
      <c r="C975" s="14">
        <f t="shared" si="491"/>
        <v>961</v>
      </c>
      <c r="D975" s="73"/>
      <c r="E975" s="69"/>
      <c r="F975" s="70"/>
      <c r="G975" s="71"/>
      <c r="H975" s="71"/>
      <c r="I975" s="71"/>
      <c r="J975" s="71"/>
      <c r="K975" s="72"/>
      <c r="L975" s="86"/>
      <c r="M975" s="15" t="str">
        <f>IF(G975="","",IF(L975="SI",G975*(1+'INPUTS Y LISTAS'!$B$15),'Modelo Estadistico'!G975))</f>
        <v/>
      </c>
      <c r="N975" s="15" t="str">
        <f>IF(H975="","",IF(L975="SI",H975*(1+'INPUTS Y LISTAS'!$B$15),'Modelo Estadistico'!H975))</f>
        <v/>
      </c>
      <c r="O975" s="15" t="str">
        <f>IF(I975="","",IF(L975="SI",I975*(1+'INPUTS Y LISTAS'!$B$15),'Modelo Estadistico'!I975))</f>
        <v/>
      </c>
      <c r="P975" s="15" t="str">
        <f>IF(J975="","",IF(L975="SI",J975*(1+'INPUTS Y LISTAS'!$B$15),'Modelo Estadistico'!J975))</f>
        <v/>
      </c>
      <c r="Q975" s="72"/>
      <c r="R975" s="29" t="str">
        <f t="shared" ref="R975:R1014" si="498">IFERROR(AVERAGE(M975:P975),"")</f>
        <v/>
      </c>
      <c r="S975" s="15" t="str">
        <f t="shared" ref="S975:S1014" si="499">IFERROR(STDEV(M975:P975),"")</f>
        <v/>
      </c>
      <c r="T975" s="15" t="str">
        <f t="shared" si="492"/>
        <v/>
      </c>
      <c r="U975" s="30" t="str">
        <f t="shared" si="493"/>
        <v/>
      </c>
      <c r="V975" s="28" t="str">
        <f t="shared" ref="V975:V1014" si="500">IF(M975="","",IF(COUNT($M975:$P975)=1,"Incluir Cotización",IF(OR(M975&lt;$T975,M975&gt;$U975),"Excluir Cotización","Incluir Cotización")))</f>
        <v/>
      </c>
      <c r="W975" s="16" t="str">
        <f t="shared" ref="W975:W1014" si="501">IF(N975="","",IF(COUNT($M975:$P975)=1,"Incluir Cotización",IF(OR(N975&lt;$T975,N975&gt;$U975),"Excluir Cotización","Incluir Cotización")))</f>
        <v/>
      </c>
      <c r="X975" s="16" t="str">
        <f t="shared" ref="X975:X1014" si="502">IF(O975="","",IF(COUNT($M975:$P975)=1,"Incluir Cotización",IF(OR(O975&lt;$T975,O975&gt;$U975),"Excluir Cotización","Incluir Cotización")))</f>
        <v/>
      </c>
      <c r="Y975" s="16" t="str">
        <f t="shared" ref="Y975:Y1014" si="503">IF(P975="","",IF(COUNT($M975:$P975)=1,"Incluir Cotización",IF(OR(P975&lt;$T975,P975&gt;$U975),"Excluir Cotización","Incluir Cotización")))</f>
        <v/>
      </c>
      <c r="Z975" s="28" t="str">
        <f t="shared" ref="Z975:Z1014" si="504">IF(V975="Incluir Cotización",$M975,"")</f>
        <v/>
      </c>
      <c r="AA975" s="16" t="str">
        <f t="shared" ref="AA975:AA1014" si="505">IF(W975="Incluir Cotización",$N975,"")</f>
        <v/>
      </c>
      <c r="AB975" s="16" t="str">
        <f t="shared" ref="AB975:AB1014" si="506">IF(X975="Incluir Cotización",$O975,"")</f>
        <v/>
      </c>
      <c r="AC975" s="16" t="str">
        <f>IF(Y975="Incluir Cotización",#REF!,"")</f>
        <v/>
      </c>
      <c r="AD975" s="66" t="str">
        <f t="shared" ref="AD975:AD1014" si="507">IFERROR(AVERAGE(M975:P975),"")</f>
        <v/>
      </c>
      <c r="AE975" s="42" t="str">
        <f t="shared" ref="AE975:AE1014" si="508">IFERROR(AVERAGE(Z975:AC975),"")</f>
        <v/>
      </c>
      <c r="AF975" s="42" t="str">
        <f t="shared" ref="AF975:AF1014" si="509">IFERROR(MEDIAN(Z975:AC975),"")</f>
        <v/>
      </c>
      <c r="AG975" s="42" t="str">
        <f t="shared" ref="AG975:AG1014" si="510">IFERROR(GEOMEAN(Z975:AC975),"")</f>
        <v/>
      </c>
      <c r="AH975" s="42" t="str">
        <f t="shared" ref="AH975:AH1014" si="511">IFERROR(TRIMMEAN(Z975:AC975,$AH$10),"")</f>
        <v/>
      </c>
      <c r="AI975" s="42" t="str">
        <f t="shared" ref="AI975:AI1014" si="512">IFERROR(HARMEAN(Z975:AC975),"")</f>
        <v/>
      </c>
      <c r="AJ975" s="65">
        <f t="shared" si="481"/>
        <v>0</v>
      </c>
      <c r="AK975" s="74"/>
      <c r="AL975" s="41">
        <f t="shared" si="494"/>
        <v>0</v>
      </c>
      <c r="AM975" s="39">
        <f t="shared" si="495"/>
        <v>0</v>
      </c>
      <c r="AN975" s="40">
        <f t="shared" si="496"/>
        <v>0</v>
      </c>
      <c r="AO975" s="134">
        <f t="shared" si="497"/>
        <v>0</v>
      </c>
      <c r="AP975" s="17"/>
      <c r="AQ975" s="129"/>
      <c r="AR975" s="130">
        <f t="shared" si="482"/>
        <v>0</v>
      </c>
      <c r="AS975" s="134">
        <f t="shared" si="483"/>
        <v>0</v>
      </c>
      <c r="AT975" s="131">
        <f>+IF($I$7="SI",'INPUTS Y LISTAS'!$B$31,0)</f>
        <v>0</v>
      </c>
      <c r="AU975" s="132"/>
      <c r="AV975" s="130">
        <f t="shared" si="484"/>
        <v>0</v>
      </c>
      <c r="AW975" s="134">
        <f t="shared" si="485"/>
        <v>0</v>
      </c>
      <c r="AX975" s="131">
        <f>+IF($I$7="SI",'INPUTS Y LISTAS'!$B$32,0)</f>
        <v>0</v>
      </c>
      <c r="AY975" s="132"/>
      <c r="AZ975" s="130">
        <f t="shared" si="486"/>
        <v>0</v>
      </c>
      <c r="BA975" s="134">
        <f t="shared" si="487"/>
        <v>0</v>
      </c>
      <c r="BB975" s="131">
        <f>+IF($I$7="SI",'INPUTS Y LISTAS'!$B$33,0)</f>
        <v>0</v>
      </c>
      <c r="BC975" s="132"/>
      <c r="BD975" s="130">
        <f t="shared" si="488"/>
        <v>0</v>
      </c>
      <c r="BE975" s="134">
        <f t="shared" si="489"/>
        <v>0</v>
      </c>
      <c r="BF975" s="136">
        <f t="shared" si="490"/>
        <v>0</v>
      </c>
    </row>
    <row r="976" spans="3:58" ht="15.75" outlineLevel="2" x14ac:dyDescent="0.2">
      <c r="C976" s="14">
        <f t="shared" si="491"/>
        <v>962</v>
      </c>
      <c r="D976" s="73"/>
      <c r="E976" s="69"/>
      <c r="F976" s="70"/>
      <c r="G976" s="71"/>
      <c r="H976" s="71"/>
      <c r="I976" s="71"/>
      <c r="J976" s="71"/>
      <c r="K976" s="72"/>
      <c r="L976" s="86"/>
      <c r="M976" s="15" t="str">
        <f>IF(G976="","",IF(L976="SI",G976*(1+'INPUTS Y LISTAS'!$B$15),'Modelo Estadistico'!G976))</f>
        <v/>
      </c>
      <c r="N976" s="15" t="str">
        <f>IF(H976="","",IF(L976="SI",H976*(1+'INPUTS Y LISTAS'!$B$15),'Modelo Estadistico'!H976))</f>
        <v/>
      </c>
      <c r="O976" s="15" t="str">
        <f>IF(I976="","",IF(L976="SI",I976*(1+'INPUTS Y LISTAS'!$B$15),'Modelo Estadistico'!I976))</f>
        <v/>
      </c>
      <c r="P976" s="15" t="str">
        <f>IF(J976="","",IF(L976="SI",J976*(1+'INPUTS Y LISTAS'!$B$15),'Modelo Estadistico'!J976))</f>
        <v/>
      </c>
      <c r="Q976" s="72"/>
      <c r="R976" s="29" t="str">
        <f t="shared" si="498"/>
        <v/>
      </c>
      <c r="S976" s="15" t="str">
        <f t="shared" si="499"/>
        <v/>
      </c>
      <c r="T976" s="15" t="str">
        <f t="shared" si="492"/>
        <v/>
      </c>
      <c r="U976" s="30" t="str">
        <f t="shared" si="493"/>
        <v/>
      </c>
      <c r="V976" s="28" t="str">
        <f t="shared" si="500"/>
        <v/>
      </c>
      <c r="W976" s="16" t="str">
        <f t="shared" si="501"/>
        <v/>
      </c>
      <c r="X976" s="16" t="str">
        <f t="shared" si="502"/>
        <v/>
      </c>
      <c r="Y976" s="16" t="str">
        <f t="shared" si="503"/>
        <v/>
      </c>
      <c r="Z976" s="28" t="str">
        <f t="shared" si="504"/>
        <v/>
      </c>
      <c r="AA976" s="16" t="str">
        <f t="shared" si="505"/>
        <v/>
      </c>
      <c r="AB976" s="16" t="str">
        <f t="shared" si="506"/>
        <v/>
      </c>
      <c r="AC976" s="16" t="str">
        <f>IF(Y976="Incluir Cotización",#REF!,"")</f>
        <v/>
      </c>
      <c r="AD976" s="66" t="str">
        <f t="shared" si="507"/>
        <v/>
      </c>
      <c r="AE976" s="42" t="str">
        <f t="shared" si="508"/>
        <v/>
      </c>
      <c r="AF976" s="42" t="str">
        <f t="shared" si="509"/>
        <v/>
      </c>
      <c r="AG976" s="42" t="str">
        <f t="shared" si="510"/>
        <v/>
      </c>
      <c r="AH976" s="42" t="str">
        <f t="shared" si="511"/>
        <v/>
      </c>
      <c r="AI976" s="42" t="str">
        <f t="shared" si="512"/>
        <v/>
      </c>
      <c r="AJ976" s="65">
        <f t="shared" ref="AJ976:AJ1014" si="513">IFERROR(MIN(AE976:AG976),0)</f>
        <v>0</v>
      </c>
      <c r="AK976" s="74"/>
      <c r="AL976" s="41">
        <f t="shared" si="494"/>
        <v>0</v>
      </c>
      <c r="AM976" s="39">
        <f t="shared" si="495"/>
        <v>0</v>
      </c>
      <c r="AN976" s="40">
        <f t="shared" si="496"/>
        <v>0</v>
      </c>
      <c r="AO976" s="134">
        <f t="shared" si="497"/>
        <v>0</v>
      </c>
      <c r="AP976" s="17"/>
      <c r="AQ976" s="129"/>
      <c r="AR976" s="130">
        <f t="shared" ref="AR976:AR1014" si="514">+AJ976</f>
        <v>0</v>
      </c>
      <c r="AS976" s="134">
        <f t="shared" ref="AS976:AS1014" si="515">+AR976*AQ976</f>
        <v>0</v>
      </c>
      <c r="AT976" s="131">
        <f>+IF($I$7="SI",'INPUTS Y LISTAS'!$B$31,0)</f>
        <v>0</v>
      </c>
      <c r="AU976" s="132"/>
      <c r="AV976" s="130">
        <f t="shared" ref="AV976:AV1014" si="516">+AR976*(1+AT976)</f>
        <v>0</v>
      </c>
      <c r="AW976" s="134">
        <f t="shared" ref="AW976:AW1014" si="517">+AV976*AU976</f>
        <v>0</v>
      </c>
      <c r="AX976" s="131">
        <f>+IF($I$7="SI",'INPUTS Y LISTAS'!$B$32,0)</f>
        <v>0</v>
      </c>
      <c r="AY976" s="132"/>
      <c r="AZ976" s="130">
        <f t="shared" ref="AZ976:AZ1014" si="518">+AV976*(1+AX976)</f>
        <v>0</v>
      </c>
      <c r="BA976" s="134">
        <f t="shared" ref="BA976:BA1014" si="519">+AZ976*AY976</f>
        <v>0</v>
      </c>
      <c r="BB976" s="131">
        <f>+IF($I$7="SI",'INPUTS Y LISTAS'!$B$33,0)</f>
        <v>0</v>
      </c>
      <c r="BC976" s="132"/>
      <c r="BD976" s="130">
        <f t="shared" ref="BD976:BD1014" si="520">+AZ976*(1+BB976)</f>
        <v>0</v>
      </c>
      <c r="BE976" s="134">
        <f t="shared" ref="BE976:BE1014" si="521">+BD976*BC976</f>
        <v>0</v>
      </c>
      <c r="BF976" s="136">
        <f t="shared" ref="BF976:BF1014" si="522">+AS976+AW976+BA976+BE976</f>
        <v>0</v>
      </c>
    </row>
    <row r="977" spans="3:58" ht="15.75" outlineLevel="2" x14ac:dyDescent="0.2">
      <c r="C977" s="14">
        <f t="shared" si="491"/>
        <v>963</v>
      </c>
      <c r="D977" s="73"/>
      <c r="E977" s="69"/>
      <c r="F977" s="70"/>
      <c r="G977" s="71"/>
      <c r="H977" s="71"/>
      <c r="I977" s="71"/>
      <c r="J977" s="71"/>
      <c r="K977" s="72"/>
      <c r="L977" s="86"/>
      <c r="M977" s="15" t="str">
        <f>IF(G977="","",IF(L977="SI",G977*(1+'INPUTS Y LISTAS'!$B$15),'Modelo Estadistico'!G977))</f>
        <v/>
      </c>
      <c r="N977" s="15" t="str">
        <f>IF(H977="","",IF(L977="SI",H977*(1+'INPUTS Y LISTAS'!$B$15),'Modelo Estadistico'!H977))</f>
        <v/>
      </c>
      <c r="O977" s="15" t="str">
        <f>IF(I977="","",IF(L977="SI",I977*(1+'INPUTS Y LISTAS'!$B$15),'Modelo Estadistico'!I977))</f>
        <v/>
      </c>
      <c r="P977" s="15" t="str">
        <f>IF(J977="","",IF(L977="SI",J977*(1+'INPUTS Y LISTAS'!$B$15),'Modelo Estadistico'!J977))</f>
        <v/>
      </c>
      <c r="Q977" s="72"/>
      <c r="R977" s="29" t="str">
        <f t="shared" si="498"/>
        <v/>
      </c>
      <c r="S977" s="15" t="str">
        <f t="shared" si="499"/>
        <v/>
      </c>
      <c r="T977" s="15" t="str">
        <f t="shared" si="492"/>
        <v/>
      </c>
      <c r="U977" s="30" t="str">
        <f t="shared" si="493"/>
        <v/>
      </c>
      <c r="V977" s="28" t="str">
        <f t="shared" si="500"/>
        <v/>
      </c>
      <c r="W977" s="16" t="str">
        <f t="shared" si="501"/>
        <v/>
      </c>
      <c r="X977" s="16" t="str">
        <f t="shared" si="502"/>
        <v/>
      </c>
      <c r="Y977" s="16" t="str">
        <f t="shared" si="503"/>
        <v/>
      </c>
      <c r="Z977" s="28" t="str">
        <f t="shared" si="504"/>
        <v/>
      </c>
      <c r="AA977" s="16" t="str">
        <f t="shared" si="505"/>
        <v/>
      </c>
      <c r="AB977" s="16" t="str">
        <f t="shared" si="506"/>
        <v/>
      </c>
      <c r="AC977" s="16" t="str">
        <f>IF(Y977="Incluir Cotización",#REF!,"")</f>
        <v/>
      </c>
      <c r="AD977" s="66" t="str">
        <f t="shared" si="507"/>
        <v/>
      </c>
      <c r="AE977" s="42" t="str">
        <f t="shared" si="508"/>
        <v/>
      </c>
      <c r="AF977" s="42" t="str">
        <f t="shared" si="509"/>
        <v/>
      </c>
      <c r="AG977" s="42" t="str">
        <f t="shared" si="510"/>
        <v/>
      </c>
      <c r="AH977" s="42" t="str">
        <f t="shared" si="511"/>
        <v/>
      </c>
      <c r="AI977" s="42" t="str">
        <f t="shared" si="512"/>
        <v/>
      </c>
      <c r="AJ977" s="65">
        <f t="shared" si="513"/>
        <v>0</v>
      </c>
      <c r="AK977" s="74"/>
      <c r="AL977" s="41">
        <f t="shared" si="494"/>
        <v>0</v>
      </c>
      <c r="AM977" s="39">
        <f t="shared" si="495"/>
        <v>0</v>
      </c>
      <c r="AN977" s="40">
        <f t="shared" si="496"/>
        <v>0</v>
      </c>
      <c r="AO977" s="134">
        <f t="shared" si="497"/>
        <v>0</v>
      </c>
      <c r="AP977" s="17"/>
      <c r="AQ977" s="129"/>
      <c r="AR977" s="130">
        <f t="shared" si="514"/>
        <v>0</v>
      </c>
      <c r="AS977" s="134">
        <f t="shared" si="515"/>
        <v>0</v>
      </c>
      <c r="AT977" s="131">
        <f>+IF($I$7="SI",'INPUTS Y LISTAS'!$B$31,0)</f>
        <v>0</v>
      </c>
      <c r="AU977" s="132"/>
      <c r="AV977" s="130">
        <f t="shared" si="516"/>
        <v>0</v>
      </c>
      <c r="AW977" s="134">
        <f t="shared" si="517"/>
        <v>0</v>
      </c>
      <c r="AX977" s="131">
        <f>+IF($I$7="SI",'INPUTS Y LISTAS'!$B$32,0)</f>
        <v>0</v>
      </c>
      <c r="AY977" s="132"/>
      <c r="AZ977" s="130">
        <f t="shared" si="518"/>
        <v>0</v>
      </c>
      <c r="BA977" s="134">
        <f t="shared" si="519"/>
        <v>0</v>
      </c>
      <c r="BB977" s="131">
        <f>+IF($I$7="SI",'INPUTS Y LISTAS'!$B$33,0)</f>
        <v>0</v>
      </c>
      <c r="BC977" s="132"/>
      <c r="BD977" s="130">
        <f t="shared" si="520"/>
        <v>0</v>
      </c>
      <c r="BE977" s="134">
        <f t="shared" si="521"/>
        <v>0</v>
      </c>
      <c r="BF977" s="136">
        <f t="shared" si="522"/>
        <v>0</v>
      </c>
    </row>
    <row r="978" spans="3:58" ht="15.75" outlineLevel="2" x14ac:dyDescent="0.2">
      <c r="C978" s="14">
        <f t="shared" si="491"/>
        <v>964</v>
      </c>
      <c r="D978" s="73"/>
      <c r="E978" s="69"/>
      <c r="F978" s="70"/>
      <c r="G978" s="71"/>
      <c r="H978" s="71"/>
      <c r="I978" s="71"/>
      <c r="J978" s="71"/>
      <c r="K978" s="72"/>
      <c r="L978" s="86"/>
      <c r="M978" s="15" t="str">
        <f>IF(G978="","",IF(L978="SI",G978*(1+'INPUTS Y LISTAS'!$B$15),'Modelo Estadistico'!G978))</f>
        <v/>
      </c>
      <c r="N978" s="15" t="str">
        <f>IF(H978="","",IF(L978="SI",H978*(1+'INPUTS Y LISTAS'!$B$15),'Modelo Estadistico'!H978))</f>
        <v/>
      </c>
      <c r="O978" s="15" t="str">
        <f>IF(I978="","",IF(L978="SI",I978*(1+'INPUTS Y LISTAS'!$B$15),'Modelo Estadistico'!I978))</f>
        <v/>
      </c>
      <c r="P978" s="15" t="str">
        <f>IF(J978="","",IF(L978="SI",J978*(1+'INPUTS Y LISTAS'!$B$15),'Modelo Estadistico'!J978))</f>
        <v/>
      </c>
      <c r="Q978" s="72"/>
      <c r="R978" s="29" t="str">
        <f t="shared" si="498"/>
        <v/>
      </c>
      <c r="S978" s="15" t="str">
        <f t="shared" si="499"/>
        <v/>
      </c>
      <c r="T978" s="15" t="str">
        <f t="shared" si="492"/>
        <v/>
      </c>
      <c r="U978" s="30" t="str">
        <f t="shared" si="493"/>
        <v/>
      </c>
      <c r="V978" s="28" t="str">
        <f t="shared" si="500"/>
        <v/>
      </c>
      <c r="W978" s="16" t="str">
        <f t="shared" si="501"/>
        <v/>
      </c>
      <c r="X978" s="16" t="str">
        <f t="shared" si="502"/>
        <v/>
      </c>
      <c r="Y978" s="16" t="str">
        <f t="shared" si="503"/>
        <v/>
      </c>
      <c r="Z978" s="28" t="str">
        <f t="shared" si="504"/>
        <v/>
      </c>
      <c r="AA978" s="16" t="str">
        <f t="shared" si="505"/>
        <v/>
      </c>
      <c r="AB978" s="16" t="str">
        <f t="shared" si="506"/>
        <v/>
      </c>
      <c r="AC978" s="16" t="str">
        <f>IF(Y978="Incluir Cotización",#REF!,"")</f>
        <v/>
      </c>
      <c r="AD978" s="66" t="str">
        <f t="shared" si="507"/>
        <v/>
      </c>
      <c r="AE978" s="42" t="str">
        <f t="shared" si="508"/>
        <v/>
      </c>
      <c r="AF978" s="42" t="str">
        <f t="shared" si="509"/>
        <v/>
      </c>
      <c r="AG978" s="42" t="str">
        <f t="shared" si="510"/>
        <v/>
      </c>
      <c r="AH978" s="42" t="str">
        <f t="shared" si="511"/>
        <v/>
      </c>
      <c r="AI978" s="42" t="str">
        <f t="shared" si="512"/>
        <v/>
      </c>
      <c r="AJ978" s="65">
        <f t="shared" si="513"/>
        <v>0</v>
      </c>
      <c r="AK978" s="74"/>
      <c r="AL978" s="41">
        <f t="shared" si="494"/>
        <v>0</v>
      </c>
      <c r="AM978" s="39">
        <f t="shared" si="495"/>
        <v>0</v>
      </c>
      <c r="AN978" s="40">
        <f t="shared" si="496"/>
        <v>0</v>
      </c>
      <c r="AO978" s="134">
        <f t="shared" si="497"/>
        <v>0</v>
      </c>
      <c r="AP978" s="17"/>
      <c r="AQ978" s="129"/>
      <c r="AR978" s="130">
        <f t="shared" si="514"/>
        <v>0</v>
      </c>
      <c r="AS978" s="134">
        <f t="shared" si="515"/>
        <v>0</v>
      </c>
      <c r="AT978" s="131">
        <f>+IF($I$7="SI",'INPUTS Y LISTAS'!$B$31,0)</f>
        <v>0</v>
      </c>
      <c r="AU978" s="132"/>
      <c r="AV978" s="130">
        <f t="shared" si="516"/>
        <v>0</v>
      </c>
      <c r="AW978" s="134">
        <f t="shared" si="517"/>
        <v>0</v>
      </c>
      <c r="AX978" s="131">
        <f>+IF($I$7="SI",'INPUTS Y LISTAS'!$B$32,0)</f>
        <v>0</v>
      </c>
      <c r="AY978" s="132"/>
      <c r="AZ978" s="130">
        <f t="shared" si="518"/>
        <v>0</v>
      </c>
      <c r="BA978" s="134">
        <f t="shared" si="519"/>
        <v>0</v>
      </c>
      <c r="BB978" s="131">
        <f>+IF($I$7="SI",'INPUTS Y LISTAS'!$B$33,0)</f>
        <v>0</v>
      </c>
      <c r="BC978" s="132"/>
      <c r="BD978" s="130">
        <f t="shared" si="520"/>
        <v>0</v>
      </c>
      <c r="BE978" s="134">
        <f t="shared" si="521"/>
        <v>0</v>
      </c>
      <c r="BF978" s="136">
        <f t="shared" si="522"/>
        <v>0</v>
      </c>
    </row>
    <row r="979" spans="3:58" ht="15.75" outlineLevel="2" x14ac:dyDescent="0.2">
      <c r="C979" s="14">
        <f t="shared" si="491"/>
        <v>965</v>
      </c>
      <c r="D979" s="73"/>
      <c r="E979" s="69"/>
      <c r="F979" s="70"/>
      <c r="G979" s="71"/>
      <c r="H979" s="71"/>
      <c r="I979" s="71"/>
      <c r="J979" s="71"/>
      <c r="K979" s="72"/>
      <c r="L979" s="86"/>
      <c r="M979" s="15" t="str">
        <f>IF(G979="","",IF(L979="SI",G979*(1+'INPUTS Y LISTAS'!$B$15),'Modelo Estadistico'!G979))</f>
        <v/>
      </c>
      <c r="N979" s="15" t="str">
        <f>IF(H979="","",IF(L979="SI",H979*(1+'INPUTS Y LISTAS'!$B$15),'Modelo Estadistico'!H979))</f>
        <v/>
      </c>
      <c r="O979" s="15" t="str">
        <f>IF(I979="","",IF(L979="SI",I979*(1+'INPUTS Y LISTAS'!$B$15),'Modelo Estadistico'!I979))</f>
        <v/>
      </c>
      <c r="P979" s="15" t="str">
        <f>IF(J979="","",IF(L979="SI",J979*(1+'INPUTS Y LISTAS'!$B$15),'Modelo Estadistico'!J979))</f>
        <v/>
      </c>
      <c r="Q979" s="72"/>
      <c r="R979" s="29" t="str">
        <f t="shared" si="498"/>
        <v/>
      </c>
      <c r="S979" s="15" t="str">
        <f t="shared" si="499"/>
        <v/>
      </c>
      <c r="T979" s="15" t="str">
        <f t="shared" si="492"/>
        <v/>
      </c>
      <c r="U979" s="30" t="str">
        <f t="shared" si="493"/>
        <v/>
      </c>
      <c r="V979" s="28" t="str">
        <f t="shared" si="500"/>
        <v/>
      </c>
      <c r="W979" s="16" t="str">
        <f t="shared" si="501"/>
        <v/>
      </c>
      <c r="X979" s="16" t="str">
        <f t="shared" si="502"/>
        <v/>
      </c>
      <c r="Y979" s="16" t="str">
        <f t="shared" si="503"/>
        <v/>
      </c>
      <c r="Z979" s="28" t="str">
        <f t="shared" si="504"/>
        <v/>
      </c>
      <c r="AA979" s="16" t="str">
        <f t="shared" si="505"/>
        <v/>
      </c>
      <c r="AB979" s="16" t="str">
        <f t="shared" si="506"/>
        <v/>
      </c>
      <c r="AC979" s="16" t="str">
        <f>IF(Y979="Incluir Cotización",#REF!,"")</f>
        <v/>
      </c>
      <c r="AD979" s="66" t="str">
        <f t="shared" si="507"/>
        <v/>
      </c>
      <c r="AE979" s="42" t="str">
        <f t="shared" si="508"/>
        <v/>
      </c>
      <c r="AF979" s="42" t="str">
        <f t="shared" si="509"/>
        <v/>
      </c>
      <c r="AG979" s="42" t="str">
        <f t="shared" si="510"/>
        <v/>
      </c>
      <c r="AH979" s="42" t="str">
        <f t="shared" si="511"/>
        <v/>
      </c>
      <c r="AI979" s="42" t="str">
        <f t="shared" si="512"/>
        <v/>
      </c>
      <c r="AJ979" s="65">
        <f t="shared" si="513"/>
        <v>0</v>
      </c>
      <c r="AK979" s="74"/>
      <c r="AL979" s="41">
        <f t="shared" si="494"/>
        <v>0</v>
      </c>
      <c r="AM979" s="39">
        <f t="shared" si="495"/>
        <v>0</v>
      </c>
      <c r="AN979" s="40">
        <f t="shared" si="496"/>
        <v>0</v>
      </c>
      <c r="AO979" s="134">
        <f t="shared" si="497"/>
        <v>0</v>
      </c>
      <c r="AP979" s="17"/>
      <c r="AQ979" s="129"/>
      <c r="AR979" s="130">
        <f t="shared" si="514"/>
        <v>0</v>
      </c>
      <c r="AS979" s="134">
        <f t="shared" si="515"/>
        <v>0</v>
      </c>
      <c r="AT979" s="131">
        <f>+IF($I$7="SI",'INPUTS Y LISTAS'!$B$31,0)</f>
        <v>0</v>
      </c>
      <c r="AU979" s="132"/>
      <c r="AV979" s="130">
        <f t="shared" si="516"/>
        <v>0</v>
      </c>
      <c r="AW979" s="134">
        <f t="shared" si="517"/>
        <v>0</v>
      </c>
      <c r="AX979" s="131">
        <f>+IF($I$7="SI",'INPUTS Y LISTAS'!$B$32,0)</f>
        <v>0</v>
      </c>
      <c r="AY979" s="132"/>
      <c r="AZ979" s="130">
        <f t="shared" si="518"/>
        <v>0</v>
      </c>
      <c r="BA979" s="134">
        <f t="shared" si="519"/>
        <v>0</v>
      </c>
      <c r="BB979" s="131">
        <f>+IF($I$7="SI",'INPUTS Y LISTAS'!$B$33,0)</f>
        <v>0</v>
      </c>
      <c r="BC979" s="132"/>
      <c r="BD979" s="130">
        <f t="shared" si="520"/>
        <v>0</v>
      </c>
      <c r="BE979" s="134">
        <f t="shared" si="521"/>
        <v>0</v>
      </c>
      <c r="BF979" s="136">
        <f t="shared" si="522"/>
        <v>0</v>
      </c>
    </row>
    <row r="980" spans="3:58" ht="15.75" outlineLevel="2" x14ac:dyDescent="0.2">
      <c r="C980" s="14">
        <f t="shared" si="491"/>
        <v>966</v>
      </c>
      <c r="D980" s="73"/>
      <c r="E980" s="69"/>
      <c r="F980" s="70"/>
      <c r="G980" s="71"/>
      <c r="H980" s="71"/>
      <c r="I980" s="71"/>
      <c r="J980" s="71"/>
      <c r="K980" s="72"/>
      <c r="L980" s="86"/>
      <c r="M980" s="15" t="str">
        <f>IF(G980="","",IF(L980="SI",G980*(1+'INPUTS Y LISTAS'!$B$15),'Modelo Estadistico'!G980))</f>
        <v/>
      </c>
      <c r="N980" s="15" t="str">
        <f>IF(H980="","",IF(L980="SI",H980*(1+'INPUTS Y LISTAS'!$B$15),'Modelo Estadistico'!H980))</f>
        <v/>
      </c>
      <c r="O980" s="15" t="str">
        <f>IF(I980="","",IF(L980="SI",I980*(1+'INPUTS Y LISTAS'!$B$15),'Modelo Estadistico'!I980))</f>
        <v/>
      </c>
      <c r="P980" s="15" t="str">
        <f>IF(J980="","",IF(L980="SI",J980*(1+'INPUTS Y LISTAS'!$B$15),'Modelo Estadistico'!J980))</f>
        <v/>
      </c>
      <c r="Q980" s="72"/>
      <c r="R980" s="29" t="str">
        <f t="shared" si="498"/>
        <v/>
      </c>
      <c r="S980" s="15" t="str">
        <f t="shared" si="499"/>
        <v/>
      </c>
      <c r="T980" s="15" t="str">
        <f t="shared" si="492"/>
        <v/>
      </c>
      <c r="U980" s="30" t="str">
        <f t="shared" si="493"/>
        <v/>
      </c>
      <c r="V980" s="28" t="str">
        <f t="shared" si="500"/>
        <v/>
      </c>
      <c r="W980" s="16" t="str">
        <f t="shared" si="501"/>
        <v/>
      </c>
      <c r="X980" s="16" t="str">
        <f t="shared" si="502"/>
        <v/>
      </c>
      <c r="Y980" s="16" t="str">
        <f t="shared" si="503"/>
        <v/>
      </c>
      <c r="Z980" s="28" t="str">
        <f t="shared" si="504"/>
        <v/>
      </c>
      <c r="AA980" s="16" t="str">
        <f t="shared" si="505"/>
        <v/>
      </c>
      <c r="AB980" s="16" t="str">
        <f t="shared" si="506"/>
        <v/>
      </c>
      <c r="AC980" s="16" t="str">
        <f>IF(Y980="Incluir Cotización",#REF!,"")</f>
        <v/>
      </c>
      <c r="AD980" s="66" t="str">
        <f t="shared" si="507"/>
        <v/>
      </c>
      <c r="AE980" s="42" t="str">
        <f t="shared" si="508"/>
        <v/>
      </c>
      <c r="AF980" s="42" t="str">
        <f t="shared" si="509"/>
        <v/>
      </c>
      <c r="AG980" s="42" t="str">
        <f t="shared" si="510"/>
        <v/>
      </c>
      <c r="AH980" s="42" t="str">
        <f t="shared" si="511"/>
        <v/>
      </c>
      <c r="AI980" s="42" t="str">
        <f t="shared" si="512"/>
        <v/>
      </c>
      <c r="AJ980" s="65">
        <f t="shared" si="513"/>
        <v>0</v>
      </c>
      <c r="AK980" s="74"/>
      <c r="AL980" s="41">
        <f t="shared" si="494"/>
        <v>0</v>
      </c>
      <c r="AM980" s="39">
        <f t="shared" si="495"/>
        <v>0</v>
      </c>
      <c r="AN980" s="40">
        <f t="shared" si="496"/>
        <v>0</v>
      </c>
      <c r="AO980" s="134">
        <f t="shared" si="497"/>
        <v>0</v>
      </c>
      <c r="AP980" s="17"/>
      <c r="AQ980" s="129"/>
      <c r="AR980" s="130">
        <f t="shared" si="514"/>
        <v>0</v>
      </c>
      <c r="AS980" s="134">
        <f t="shared" si="515"/>
        <v>0</v>
      </c>
      <c r="AT980" s="131">
        <f>+IF($I$7="SI",'INPUTS Y LISTAS'!$B$31,0)</f>
        <v>0</v>
      </c>
      <c r="AU980" s="132"/>
      <c r="AV980" s="130">
        <f t="shared" si="516"/>
        <v>0</v>
      </c>
      <c r="AW980" s="134">
        <f t="shared" si="517"/>
        <v>0</v>
      </c>
      <c r="AX980" s="131">
        <f>+IF($I$7="SI",'INPUTS Y LISTAS'!$B$32,0)</f>
        <v>0</v>
      </c>
      <c r="AY980" s="132"/>
      <c r="AZ980" s="130">
        <f t="shared" si="518"/>
        <v>0</v>
      </c>
      <c r="BA980" s="134">
        <f t="shared" si="519"/>
        <v>0</v>
      </c>
      <c r="BB980" s="131">
        <f>+IF($I$7="SI",'INPUTS Y LISTAS'!$B$33,0)</f>
        <v>0</v>
      </c>
      <c r="BC980" s="132"/>
      <c r="BD980" s="130">
        <f t="shared" si="520"/>
        <v>0</v>
      </c>
      <c r="BE980" s="134">
        <f t="shared" si="521"/>
        <v>0</v>
      </c>
      <c r="BF980" s="136">
        <f t="shared" si="522"/>
        <v>0</v>
      </c>
    </row>
    <row r="981" spans="3:58" ht="15.75" outlineLevel="2" x14ac:dyDescent="0.2">
      <c r="C981" s="14">
        <f t="shared" si="491"/>
        <v>967</v>
      </c>
      <c r="D981" s="73"/>
      <c r="E981" s="69"/>
      <c r="F981" s="70"/>
      <c r="G981" s="71"/>
      <c r="H981" s="71"/>
      <c r="I981" s="71"/>
      <c r="J981" s="71"/>
      <c r="K981" s="72"/>
      <c r="L981" s="86"/>
      <c r="M981" s="15" t="str">
        <f>IF(G981="","",IF(L981="SI",G981*(1+'INPUTS Y LISTAS'!$B$15),'Modelo Estadistico'!G981))</f>
        <v/>
      </c>
      <c r="N981" s="15" t="str">
        <f>IF(H981="","",IF(L981="SI",H981*(1+'INPUTS Y LISTAS'!$B$15),'Modelo Estadistico'!H981))</f>
        <v/>
      </c>
      <c r="O981" s="15" t="str">
        <f>IF(I981="","",IF(L981="SI",I981*(1+'INPUTS Y LISTAS'!$B$15),'Modelo Estadistico'!I981))</f>
        <v/>
      </c>
      <c r="P981" s="15" t="str">
        <f>IF(J981="","",IF(L981="SI",J981*(1+'INPUTS Y LISTAS'!$B$15),'Modelo Estadistico'!J981))</f>
        <v/>
      </c>
      <c r="Q981" s="72"/>
      <c r="R981" s="29" t="str">
        <f t="shared" si="498"/>
        <v/>
      </c>
      <c r="S981" s="15" t="str">
        <f t="shared" si="499"/>
        <v/>
      </c>
      <c r="T981" s="15" t="str">
        <f t="shared" si="492"/>
        <v/>
      </c>
      <c r="U981" s="30" t="str">
        <f t="shared" si="493"/>
        <v/>
      </c>
      <c r="V981" s="28" t="str">
        <f t="shared" si="500"/>
        <v/>
      </c>
      <c r="W981" s="16" t="str">
        <f t="shared" si="501"/>
        <v/>
      </c>
      <c r="X981" s="16" t="str">
        <f t="shared" si="502"/>
        <v/>
      </c>
      <c r="Y981" s="16" t="str">
        <f t="shared" si="503"/>
        <v/>
      </c>
      <c r="Z981" s="28" t="str">
        <f t="shared" si="504"/>
        <v/>
      </c>
      <c r="AA981" s="16" t="str">
        <f t="shared" si="505"/>
        <v/>
      </c>
      <c r="AB981" s="16" t="str">
        <f t="shared" si="506"/>
        <v/>
      </c>
      <c r="AC981" s="16" t="str">
        <f>IF(Y981="Incluir Cotización",#REF!,"")</f>
        <v/>
      </c>
      <c r="AD981" s="66" t="str">
        <f t="shared" si="507"/>
        <v/>
      </c>
      <c r="AE981" s="42" t="str">
        <f t="shared" si="508"/>
        <v/>
      </c>
      <c r="AF981" s="42" t="str">
        <f t="shared" si="509"/>
        <v/>
      </c>
      <c r="AG981" s="42" t="str">
        <f t="shared" si="510"/>
        <v/>
      </c>
      <c r="AH981" s="42" t="str">
        <f t="shared" si="511"/>
        <v/>
      </c>
      <c r="AI981" s="42" t="str">
        <f t="shared" si="512"/>
        <v/>
      </c>
      <c r="AJ981" s="65">
        <f t="shared" si="513"/>
        <v>0</v>
      </c>
      <c r="AK981" s="74"/>
      <c r="AL981" s="41">
        <f t="shared" si="494"/>
        <v>0</v>
      </c>
      <c r="AM981" s="39">
        <f t="shared" si="495"/>
        <v>0</v>
      </c>
      <c r="AN981" s="40">
        <f t="shared" si="496"/>
        <v>0</v>
      </c>
      <c r="AO981" s="134">
        <f t="shared" si="497"/>
        <v>0</v>
      </c>
      <c r="AP981" s="17"/>
      <c r="AQ981" s="129"/>
      <c r="AR981" s="130">
        <f t="shared" si="514"/>
        <v>0</v>
      </c>
      <c r="AS981" s="134">
        <f t="shared" si="515"/>
        <v>0</v>
      </c>
      <c r="AT981" s="131">
        <f>+IF($I$7="SI",'INPUTS Y LISTAS'!$B$31,0)</f>
        <v>0</v>
      </c>
      <c r="AU981" s="132"/>
      <c r="AV981" s="130">
        <f t="shared" si="516"/>
        <v>0</v>
      </c>
      <c r="AW981" s="134">
        <f t="shared" si="517"/>
        <v>0</v>
      </c>
      <c r="AX981" s="131">
        <f>+IF($I$7="SI",'INPUTS Y LISTAS'!$B$32,0)</f>
        <v>0</v>
      </c>
      <c r="AY981" s="132"/>
      <c r="AZ981" s="130">
        <f t="shared" si="518"/>
        <v>0</v>
      </c>
      <c r="BA981" s="134">
        <f t="shared" si="519"/>
        <v>0</v>
      </c>
      <c r="BB981" s="131">
        <f>+IF($I$7="SI",'INPUTS Y LISTAS'!$B$33,0)</f>
        <v>0</v>
      </c>
      <c r="BC981" s="132"/>
      <c r="BD981" s="130">
        <f t="shared" si="520"/>
        <v>0</v>
      </c>
      <c r="BE981" s="134">
        <f t="shared" si="521"/>
        <v>0</v>
      </c>
      <c r="BF981" s="136">
        <f t="shared" si="522"/>
        <v>0</v>
      </c>
    </row>
    <row r="982" spans="3:58" ht="15.75" outlineLevel="2" x14ac:dyDescent="0.2">
      <c r="C982" s="14">
        <f t="shared" si="491"/>
        <v>968</v>
      </c>
      <c r="D982" s="73"/>
      <c r="E982" s="69"/>
      <c r="F982" s="70"/>
      <c r="G982" s="71"/>
      <c r="H982" s="71"/>
      <c r="I982" s="71"/>
      <c r="J982" s="71"/>
      <c r="K982" s="72"/>
      <c r="L982" s="86"/>
      <c r="M982" s="15" t="str">
        <f>IF(G982="","",IF(L982="SI",G982*(1+'INPUTS Y LISTAS'!$B$15),'Modelo Estadistico'!G982))</f>
        <v/>
      </c>
      <c r="N982" s="15" t="str">
        <f>IF(H982="","",IF(L982="SI",H982*(1+'INPUTS Y LISTAS'!$B$15),'Modelo Estadistico'!H982))</f>
        <v/>
      </c>
      <c r="O982" s="15" t="str">
        <f>IF(I982="","",IF(L982="SI",I982*(1+'INPUTS Y LISTAS'!$B$15),'Modelo Estadistico'!I982))</f>
        <v/>
      </c>
      <c r="P982" s="15" t="str">
        <f>IF(J982="","",IF(L982="SI",J982*(1+'INPUTS Y LISTAS'!$B$15),'Modelo Estadistico'!J982))</f>
        <v/>
      </c>
      <c r="Q982" s="72"/>
      <c r="R982" s="29" t="str">
        <f t="shared" si="498"/>
        <v/>
      </c>
      <c r="S982" s="15" t="str">
        <f t="shared" si="499"/>
        <v/>
      </c>
      <c r="T982" s="15" t="str">
        <f t="shared" si="492"/>
        <v/>
      </c>
      <c r="U982" s="30" t="str">
        <f t="shared" si="493"/>
        <v/>
      </c>
      <c r="V982" s="28" t="str">
        <f t="shared" si="500"/>
        <v/>
      </c>
      <c r="W982" s="16" t="str">
        <f t="shared" si="501"/>
        <v/>
      </c>
      <c r="X982" s="16" t="str">
        <f t="shared" si="502"/>
        <v/>
      </c>
      <c r="Y982" s="16" t="str">
        <f t="shared" si="503"/>
        <v/>
      </c>
      <c r="Z982" s="28" t="str">
        <f t="shared" si="504"/>
        <v/>
      </c>
      <c r="AA982" s="16" t="str">
        <f t="shared" si="505"/>
        <v/>
      </c>
      <c r="AB982" s="16" t="str">
        <f t="shared" si="506"/>
        <v/>
      </c>
      <c r="AC982" s="16" t="str">
        <f>IF(Y982="Incluir Cotización",#REF!,"")</f>
        <v/>
      </c>
      <c r="AD982" s="66" t="str">
        <f t="shared" si="507"/>
        <v/>
      </c>
      <c r="AE982" s="42" t="str">
        <f t="shared" si="508"/>
        <v/>
      </c>
      <c r="AF982" s="42" t="str">
        <f t="shared" si="509"/>
        <v/>
      </c>
      <c r="AG982" s="42" t="str">
        <f t="shared" si="510"/>
        <v/>
      </c>
      <c r="AH982" s="42" t="str">
        <f t="shared" si="511"/>
        <v/>
      </c>
      <c r="AI982" s="42" t="str">
        <f t="shared" si="512"/>
        <v/>
      </c>
      <c r="AJ982" s="65">
        <f t="shared" si="513"/>
        <v>0</v>
      </c>
      <c r="AK982" s="74"/>
      <c r="AL982" s="41">
        <f t="shared" si="494"/>
        <v>0</v>
      </c>
      <c r="AM982" s="39">
        <f t="shared" si="495"/>
        <v>0</v>
      </c>
      <c r="AN982" s="40">
        <f t="shared" si="496"/>
        <v>0</v>
      </c>
      <c r="AO982" s="134">
        <f t="shared" si="497"/>
        <v>0</v>
      </c>
      <c r="AP982" s="17"/>
      <c r="AQ982" s="129"/>
      <c r="AR982" s="130">
        <f t="shared" si="514"/>
        <v>0</v>
      </c>
      <c r="AS982" s="134">
        <f t="shared" si="515"/>
        <v>0</v>
      </c>
      <c r="AT982" s="131">
        <f>+IF($I$7="SI",'INPUTS Y LISTAS'!$B$31,0)</f>
        <v>0</v>
      </c>
      <c r="AU982" s="132"/>
      <c r="AV982" s="130">
        <f t="shared" si="516"/>
        <v>0</v>
      </c>
      <c r="AW982" s="134">
        <f t="shared" si="517"/>
        <v>0</v>
      </c>
      <c r="AX982" s="131">
        <f>+IF($I$7="SI",'INPUTS Y LISTAS'!$B$32,0)</f>
        <v>0</v>
      </c>
      <c r="AY982" s="132"/>
      <c r="AZ982" s="130">
        <f t="shared" si="518"/>
        <v>0</v>
      </c>
      <c r="BA982" s="134">
        <f t="shared" si="519"/>
        <v>0</v>
      </c>
      <c r="BB982" s="131">
        <f>+IF($I$7="SI",'INPUTS Y LISTAS'!$B$33,0)</f>
        <v>0</v>
      </c>
      <c r="BC982" s="132"/>
      <c r="BD982" s="130">
        <f t="shared" si="520"/>
        <v>0</v>
      </c>
      <c r="BE982" s="134">
        <f t="shared" si="521"/>
        <v>0</v>
      </c>
      <c r="BF982" s="136">
        <f t="shared" si="522"/>
        <v>0</v>
      </c>
    </row>
    <row r="983" spans="3:58" ht="15.75" outlineLevel="2" x14ac:dyDescent="0.2">
      <c r="C983" s="14">
        <f t="shared" si="491"/>
        <v>969</v>
      </c>
      <c r="D983" s="73"/>
      <c r="E983" s="69"/>
      <c r="F983" s="70"/>
      <c r="G983" s="71"/>
      <c r="H983" s="71"/>
      <c r="I983" s="71"/>
      <c r="J983" s="71"/>
      <c r="K983" s="72"/>
      <c r="L983" s="86"/>
      <c r="M983" s="15" t="str">
        <f>IF(G983="","",IF(L983="SI",G983*(1+'INPUTS Y LISTAS'!$B$15),'Modelo Estadistico'!G983))</f>
        <v/>
      </c>
      <c r="N983" s="15" t="str">
        <f>IF(H983="","",IF(L983="SI",H983*(1+'INPUTS Y LISTAS'!$B$15),'Modelo Estadistico'!H983))</f>
        <v/>
      </c>
      <c r="O983" s="15" t="str">
        <f>IF(I983="","",IF(L983="SI",I983*(1+'INPUTS Y LISTAS'!$B$15),'Modelo Estadistico'!I983))</f>
        <v/>
      </c>
      <c r="P983" s="15" t="str">
        <f>IF(J983="","",IF(L983="SI",J983*(1+'INPUTS Y LISTAS'!$B$15),'Modelo Estadistico'!J983))</f>
        <v/>
      </c>
      <c r="Q983" s="72"/>
      <c r="R983" s="29" t="str">
        <f t="shared" si="498"/>
        <v/>
      </c>
      <c r="S983" s="15" t="str">
        <f t="shared" si="499"/>
        <v/>
      </c>
      <c r="T983" s="15" t="str">
        <f t="shared" si="492"/>
        <v/>
      </c>
      <c r="U983" s="30" t="str">
        <f t="shared" si="493"/>
        <v/>
      </c>
      <c r="V983" s="28" t="str">
        <f t="shared" si="500"/>
        <v/>
      </c>
      <c r="W983" s="16" t="str">
        <f t="shared" si="501"/>
        <v/>
      </c>
      <c r="X983" s="16" t="str">
        <f t="shared" si="502"/>
        <v/>
      </c>
      <c r="Y983" s="16" t="str">
        <f t="shared" si="503"/>
        <v/>
      </c>
      <c r="Z983" s="28" t="str">
        <f t="shared" si="504"/>
        <v/>
      </c>
      <c r="AA983" s="16" t="str">
        <f t="shared" si="505"/>
        <v/>
      </c>
      <c r="AB983" s="16" t="str">
        <f t="shared" si="506"/>
        <v/>
      </c>
      <c r="AC983" s="16" t="str">
        <f>IF(Y983="Incluir Cotización",#REF!,"")</f>
        <v/>
      </c>
      <c r="AD983" s="66" t="str">
        <f t="shared" si="507"/>
        <v/>
      </c>
      <c r="AE983" s="42" t="str">
        <f t="shared" si="508"/>
        <v/>
      </c>
      <c r="AF983" s="42" t="str">
        <f t="shared" si="509"/>
        <v/>
      </c>
      <c r="AG983" s="42" t="str">
        <f t="shared" si="510"/>
        <v/>
      </c>
      <c r="AH983" s="42" t="str">
        <f t="shared" si="511"/>
        <v/>
      </c>
      <c r="AI983" s="42" t="str">
        <f t="shared" si="512"/>
        <v/>
      </c>
      <c r="AJ983" s="65">
        <f t="shared" si="513"/>
        <v>0</v>
      </c>
      <c r="AK983" s="74"/>
      <c r="AL983" s="41">
        <f t="shared" si="494"/>
        <v>0</v>
      </c>
      <c r="AM983" s="39">
        <f t="shared" si="495"/>
        <v>0</v>
      </c>
      <c r="AN983" s="40">
        <f t="shared" si="496"/>
        <v>0</v>
      </c>
      <c r="AO983" s="134">
        <f t="shared" si="497"/>
        <v>0</v>
      </c>
      <c r="AP983" s="17"/>
      <c r="AQ983" s="129"/>
      <c r="AR983" s="130">
        <f t="shared" si="514"/>
        <v>0</v>
      </c>
      <c r="AS983" s="134">
        <f t="shared" si="515"/>
        <v>0</v>
      </c>
      <c r="AT983" s="131">
        <f>+IF($I$7="SI",'INPUTS Y LISTAS'!$B$31,0)</f>
        <v>0</v>
      </c>
      <c r="AU983" s="132"/>
      <c r="AV983" s="130">
        <f t="shared" si="516"/>
        <v>0</v>
      </c>
      <c r="AW983" s="134">
        <f t="shared" si="517"/>
        <v>0</v>
      </c>
      <c r="AX983" s="131">
        <f>+IF($I$7="SI",'INPUTS Y LISTAS'!$B$32,0)</f>
        <v>0</v>
      </c>
      <c r="AY983" s="132"/>
      <c r="AZ983" s="130">
        <f t="shared" si="518"/>
        <v>0</v>
      </c>
      <c r="BA983" s="134">
        <f t="shared" si="519"/>
        <v>0</v>
      </c>
      <c r="BB983" s="131">
        <f>+IF($I$7="SI",'INPUTS Y LISTAS'!$B$33,0)</f>
        <v>0</v>
      </c>
      <c r="BC983" s="132"/>
      <c r="BD983" s="130">
        <f t="shared" si="520"/>
        <v>0</v>
      </c>
      <c r="BE983" s="134">
        <f t="shared" si="521"/>
        <v>0</v>
      </c>
      <c r="BF983" s="136">
        <f t="shared" si="522"/>
        <v>0</v>
      </c>
    </row>
    <row r="984" spans="3:58" ht="15.75" outlineLevel="2" x14ac:dyDescent="0.2">
      <c r="C984" s="14">
        <f t="shared" si="491"/>
        <v>970</v>
      </c>
      <c r="D984" s="73"/>
      <c r="E984" s="69"/>
      <c r="F984" s="70"/>
      <c r="G984" s="71"/>
      <c r="H984" s="71"/>
      <c r="I984" s="71"/>
      <c r="J984" s="71"/>
      <c r="K984" s="72"/>
      <c r="L984" s="86"/>
      <c r="M984" s="15" t="str">
        <f>IF(G984="","",IF(L984="SI",G984*(1+'INPUTS Y LISTAS'!$B$15),'Modelo Estadistico'!G984))</f>
        <v/>
      </c>
      <c r="N984" s="15" t="str">
        <f>IF(H984="","",IF(L984="SI",H984*(1+'INPUTS Y LISTAS'!$B$15),'Modelo Estadistico'!H984))</f>
        <v/>
      </c>
      <c r="O984" s="15" t="str">
        <f>IF(I984="","",IF(L984="SI",I984*(1+'INPUTS Y LISTAS'!$B$15),'Modelo Estadistico'!I984))</f>
        <v/>
      </c>
      <c r="P984" s="15" t="str">
        <f>IF(J984="","",IF(L984="SI",J984*(1+'INPUTS Y LISTAS'!$B$15),'Modelo Estadistico'!J984))</f>
        <v/>
      </c>
      <c r="Q984" s="72"/>
      <c r="R984" s="29" t="str">
        <f t="shared" si="498"/>
        <v/>
      </c>
      <c r="S984" s="15" t="str">
        <f t="shared" si="499"/>
        <v/>
      </c>
      <c r="T984" s="15" t="str">
        <f t="shared" si="492"/>
        <v/>
      </c>
      <c r="U984" s="30" t="str">
        <f t="shared" si="493"/>
        <v/>
      </c>
      <c r="V984" s="28" t="str">
        <f t="shared" si="500"/>
        <v/>
      </c>
      <c r="W984" s="16" t="str">
        <f t="shared" si="501"/>
        <v/>
      </c>
      <c r="X984" s="16" t="str">
        <f t="shared" si="502"/>
        <v/>
      </c>
      <c r="Y984" s="16" t="str">
        <f t="shared" si="503"/>
        <v/>
      </c>
      <c r="Z984" s="28" t="str">
        <f t="shared" si="504"/>
        <v/>
      </c>
      <c r="AA984" s="16" t="str">
        <f t="shared" si="505"/>
        <v/>
      </c>
      <c r="AB984" s="16" t="str">
        <f t="shared" si="506"/>
        <v/>
      </c>
      <c r="AC984" s="16" t="str">
        <f>IF(Y984="Incluir Cotización",#REF!,"")</f>
        <v/>
      </c>
      <c r="AD984" s="66" t="str">
        <f t="shared" si="507"/>
        <v/>
      </c>
      <c r="AE984" s="42" t="str">
        <f t="shared" si="508"/>
        <v/>
      </c>
      <c r="AF984" s="42" t="str">
        <f t="shared" si="509"/>
        <v/>
      </c>
      <c r="AG984" s="42" t="str">
        <f t="shared" si="510"/>
        <v/>
      </c>
      <c r="AH984" s="42" t="str">
        <f t="shared" si="511"/>
        <v/>
      </c>
      <c r="AI984" s="42" t="str">
        <f t="shared" si="512"/>
        <v/>
      </c>
      <c r="AJ984" s="65">
        <f t="shared" si="513"/>
        <v>0</v>
      </c>
      <c r="AK984" s="74"/>
      <c r="AL984" s="41">
        <f t="shared" si="494"/>
        <v>0</v>
      </c>
      <c r="AM984" s="39">
        <f t="shared" si="495"/>
        <v>0</v>
      </c>
      <c r="AN984" s="40">
        <f t="shared" si="496"/>
        <v>0</v>
      </c>
      <c r="AO984" s="134">
        <f t="shared" si="497"/>
        <v>0</v>
      </c>
      <c r="AP984" s="17"/>
      <c r="AQ984" s="129"/>
      <c r="AR984" s="130">
        <f t="shared" si="514"/>
        <v>0</v>
      </c>
      <c r="AS984" s="134">
        <f t="shared" si="515"/>
        <v>0</v>
      </c>
      <c r="AT984" s="131">
        <f>+IF($I$7="SI",'INPUTS Y LISTAS'!$B$31,0)</f>
        <v>0</v>
      </c>
      <c r="AU984" s="132"/>
      <c r="AV984" s="130">
        <f t="shared" si="516"/>
        <v>0</v>
      </c>
      <c r="AW984" s="134">
        <f t="shared" si="517"/>
        <v>0</v>
      </c>
      <c r="AX984" s="131">
        <f>+IF($I$7="SI",'INPUTS Y LISTAS'!$B$32,0)</f>
        <v>0</v>
      </c>
      <c r="AY984" s="132"/>
      <c r="AZ984" s="130">
        <f t="shared" si="518"/>
        <v>0</v>
      </c>
      <c r="BA984" s="134">
        <f t="shared" si="519"/>
        <v>0</v>
      </c>
      <c r="BB984" s="131">
        <f>+IF($I$7="SI",'INPUTS Y LISTAS'!$B$33,0)</f>
        <v>0</v>
      </c>
      <c r="BC984" s="132"/>
      <c r="BD984" s="130">
        <f t="shared" si="520"/>
        <v>0</v>
      </c>
      <c r="BE984" s="134">
        <f t="shared" si="521"/>
        <v>0</v>
      </c>
      <c r="BF984" s="136">
        <f t="shared" si="522"/>
        <v>0</v>
      </c>
    </row>
    <row r="985" spans="3:58" ht="15.75" outlineLevel="2" x14ac:dyDescent="0.2">
      <c r="C985" s="14">
        <f t="shared" si="491"/>
        <v>971</v>
      </c>
      <c r="D985" s="73"/>
      <c r="E985" s="69"/>
      <c r="F985" s="70"/>
      <c r="G985" s="71"/>
      <c r="H985" s="71"/>
      <c r="I985" s="71"/>
      <c r="J985" s="71"/>
      <c r="K985" s="72"/>
      <c r="L985" s="86"/>
      <c r="M985" s="15" t="str">
        <f>IF(G985="","",IF(L985="SI",G985*(1+'INPUTS Y LISTAS'!$B$15),'Modelo Estadistico'!G985))</f>
        <v/>
      </c>
      <c r="N985" s="15" t="str">
        <f>IF(H985="","",IF(L985="SI",H985*(1+'INPUTS Y LISTAS'!$B$15),'Modelo Estadistico'!H985))</f>
        <v/>
      </c>
      <c r="O985" s="15" t="str">
        <f>IF(I985="","",IF(L985="SI",I985*(1+'INPUTS Y LISTAS'!$B$15),'Modelo Estadistico'!I985))</f>
        <v/>
      </c>
      <c r="P985" s="15" t="str">
        <f>IF(J985="","",IF(L985="SI",J985*(1+'INPUTS Y LISTAS'!$B$15),'Modelo Estadistico'!J985))</f>
        <v/>
      </c>
      <c r="Q985" s="72"/>
      <c r="R985" s="29" t="str">
        <f t="shared" si="498"/>
        <v/>
      </c>
      <c r="S985" s="15" t="str">
        <f t="shared" si="499"/>
        <v/>
      </c>
      <c r="T985" s="15" t="str">
        <f t="shared" si="492"/>
        <v/>
      </c>
      <c r="U985" s="30" t="str">
        <f t="shared" si="493"/>
        <v/>
      </c>
      <c r="V985" s="28" t="str">
        <f t="shared" si="500"/>
        <v/>
      </c>
      <c r="W985" s="16" t="str">
        <f t="shared" si="501"/>
        <v/>
      </c>
      <c r="X985" s="16" t="str">
        <f t="shared" si="502"/>
        <v/>
      </c>
      <c r="Y985" s="16" t="str">
        <f t="shared" si="503"/>
        <v/>
      </c>
      <c r="Z985" s="28" t="str">
        <f t="shared" si="504"/>
        <v/>
      </c>
      <c r="AA985" s="16" t="str">
        <f t="shared" si="505"/>
        <v/>
      </c>
      <c r="AB985" s="16" t="str">
        <f t="shared" si="506"/>
        <v/>
      </c>
      <c r="AC985" s="16" t="str">
        <f>IF(Y985="Incluir Cotización",#REF!,"")</f>
        <v/>
      </c>
      <c r="AD985" s="66" t="str">
        <f t="shared" si="507"/>
        <v/>
      </c>
      <c r="AE985" s="42" t="str">
        <f t="shared" si="508"/>
        <v/>
      </c>
      <c r="AF985" s="42" t="str">
        <f t="shared" si="509"/>
        <v/>
      </c>
      <c r="AG985" s="42" t="str">
        <f t="shared" si="510"/>
        <v/>
      </c>
      <c r="AH985" s="42" t="str">
        <f t="shared" si="511"/>
        <v/>
      </c>
      <c r="AI985" s="42" t="str">
        <f t="shared" si="512"/>
        <v/>
      </c>
      <c r="AJ985" s="65">
        <f t="shared" si="513"/>
        <v>0</v>
      </c>
      <c r="AK985" s="74"/>
      <c r="AL985" s="41">
        <f t="shared" si="494"/>
        <v>0</v>
      </c>
      <c r="AM985" s="39">
        <f t="shared" si="495"/>
        <v>0</v>
      </c>
      <c r="AN985" s="40">
        <f t="shared" si="496"/>
        <v>0</v>
      </c>
      <c r="AO985" s="134">
        <f t="shared" si="497"/>
        <v>0</v>
      </c>
      <c r="AP985" s="17"/>
      <c r="AQ985" s="129"/>
      <c r="AR985" s="130">
        <f t="shared" si="514"/>
        <v>0</v>
      </c>
      <c r="AS985" s="134">
        <f t="shared" si="515"/>
        <v>0</v>
      </c>
      <c r="AT985" s="131">
        <f>+IF($I$7="SI",'INPUTS Y LISTAS'!$B$31,0)</f>
        <v>0</v>
      </c>
      <c r="AU985" s="132"/>
      <c r="AV985" s="130">
        <f t="shared" si="516"/>
        <v>0</v>
      </c>
      <c r="AW985" s="134">
        <f t="shared" si="517"/>
        <v>0</v>
      </c>
      <c r="AX985" s="131">
        <f>+IF($I$7="SI",'INPUTS Y LISTAS'!$B$32,0)</f>
        <v>0</v>
      </c>
      <c r="AY985" s="132"/>
      <c r="AZ985" s="130">
        <f t="shared" si="518"/>
        <v>0</v>
      </c>
      <c r="BA985" s="134">
        <f t="shared" si="519"/>
        <v>0</v>
      </c>
      <c r="BB985" s="131">
        <f>+IF($I$7="SI",'INPUTS Y LISTAS'!$B$33,0)</f>
        <v>0</v>
      </c>
      <c r="BC985" s="132"/>
      <c r="BD985" s="130">
        <f t="shared" si="520"/>
        <v>0</v>
      </c>
      <c r="BE985" s="134">
        <f t="shared" si="521"/>
        <v>0</v>
      </c>
      <c r="BF985" s="136">
        <f t="shared" si="522"/>
        <v>0</v>
      </c>
    </row>
    <row r="986" spans="3:58" ht="15.75" outlineLevel="2" x14ac:dyDescent="0.2">
      <c r="C986" s="14">
        <f t="shared" si="491"/>
        <v>972</v>
      </c>
      <c r="D986" s="73"/>
      <c r="E986" s="69"/>
      <c r="F986" s="70"/>
      <c r="G986" s="71"/>
      <c r="H986" s="71"/>
      <c r="I986" s="71"/>
      <c r="J986" s="71"/>
      <c r="K986" s="72"/>
      <c r="L986" s="86"/>
      <c r="M986" s="15" t="str">
        <f>IF(G986="","",IF(L986="SI",G986*(1+'INPUTS Y LISTAS'!$B$15),'Modelo Estadistico'!G986))</f>
        <v/>
      </c>
      <c r="N986" s="15" t="str">
        <f>IF(H986="","",IF(L986="SI",H986*(1+'INPUTS Y LISTAS'!$B$15),'Modelo Estadistico'!H986))</f>
        <v/>
      </c>
      <c r="O986" s="15" t="str">
        <f>IF(I986="","",IF(L986="SI",I986*(1+'INPUTS Y LISTAS'!$B$15),'Modelo Estadistico'!I986))</f>
        <v/>
      </c>
      <c r="P986" s="15" t="str">
        <f>IF(J986="","",IF(L986="SI",J986*(1+'INPUTS Y LISTAS'!$B$15),'Modelo Estadistico'!J986))</f>
        <v/>
      </c>
      <c r="Q986" s="72"/>
      <c r="R986" s="29" t="str">
        <f t="shared" si="498"/>
        <v/>
      </c>
      <c r="S986" s="15" t="str">
        <f t="shared" si="499"/>
        <v/>
      </c>
      <c r="T986" s="15" t="str">
        <f t="shared" si="492"/>
        <v/>
      </c>
      <c r="U986" s="30" t="str">
        <f t="shared" si="493"/>
        <v/>
      </c>
      <c r="V986" s="28" t="str">
        <f t="shared" si="500"/>
        <v/>
      </c>
      <c r="W986" s="16" t="str">
        <f t="shared" si="501"/>
        <v/>
      </c>
      <c r="X986" s="16" t="str">
        <f t="shared" si="502"/>
        <v/>
      </c>
      <c r="Y986" s="16" t="str">
        <f t="shared" si="503"/>
        <v/>
      </c>
      <c r="Z986" s="28" t="str">
        <f t="shared" si="504"/>
        <v/>
      </c>
      <c r="AA986" s="16" t="str">
        <f t="shared" si="505"/>
        <v/>
      </c>
      <c r="AB986" s="16" t="str">
        <f t="shared" si="506"/>
        <v/>
      </c>
      <c r="AC986" s="16" t="str">
        <f>IF(Y986="Incluir Cotización",#REF!,"")</f>
        <v/>
      </c>
      <c r="AD986" s="66" t="str">
        <f t="shared" si="507"/>
        <v/>
      </c>
      <c r="AE986" s="42" t="str">
        <f t="shared" si="508"/>
        <v/>
      </c>
      <c r="AF986" s="42" t="str">
        <f t="shared" si="509"/>
        <v/>
      </c>
      <c r="AG986" s="42" t="str">
        <f t="shared" si="510"/>
        <v/>
      </c>
      <c r="AH986" s="42" t="str">
        <f t="shared" si="511"/>
        <v/>
      </c>
      <c r="AI986" s="42" t="str">
        <f t="shared" si="512"/>
        <v/>
      </c>
      <c r="AJ986" s="65">
        <f t="shared" si="513"/>
        <v>0</v>
      </c>
      <c r="AK986" s="74"/>
      <c r="AL986" s="41">
        <f t="shared" si="494"/>
        <v>0</v>
      </c>
      <c r="AM986" s="39">
        <f t="shared" si="495"/>
        <v>0</v>
      </c>
      <c r="AN986" s="40">
        <f t="shared" si="496"/>
        <v>0</v>
      </c>
      <c r="AO986" s="134">
        <f t="shared" si="497"/>
        <v>0</v>
      </c>
      <c r="AP986" s="17"/>
      <c r="AQ986" s="129"/>
      <c r="AR986" s="130">
        <f t="shared" si="514"/>
        <v>0</v>
      </c>
      <c r="AS986" s="134">
        <f t="shared" si="515"/>
        <v>0</v>
      </c>
      <c r="AT986" s="131">
        <f>+IF($I$7="SI",'INPUTS Y LISTAS'!$B$31,0)</f>
        <v>0</v>
      </c>
      <c r="AU986" s="132"/>
      <c r="AV986" s="130">
        <f t="shared" si="516"/>
        <v>0</v>
      </c>
      <c r="AW986" s="134">
        <f t="shared" si="517"/>
        <v>0</v>
      </c>
      <c r="AX986" s="131">
        <f>+IF($I$7="SI",'INPUTS Y LISTAS'!$B$32,0)</f>
        <v>0</v>
      </c>
      <c r="AY986" s="132"/>
      <c r="AZ986" s="130">
        <f t="shared" si="518"/>
        <v>0</v>
      </c>
      <c r="BA986" s="134">
        <f t="shared" si="519"/>
        <v>0</v>
      </c>
      <c r="BB986" s="131">
        <f>+IF($I$7="SI",'INPUTS Y LISTAS'!$B$33,0)</f>
        <v>0</v>
      </c>
      <c r="BC986" s="132"/>
      <c r="BD986" s="130">
        <f t="shared" si="520"/>
        <v>0</v>
      </c>
      <c r="BE986" s="134">
        <f t="shared" si="521"/>
        <v>0</v>
      </c>
      <c r="BF986" s="136">
        <f t="shared" si="522"/>
        <v>0</v>
      </c>
    </row>
    <row r="987" spans="3:58" ht="15.75" outlineLevel="2" x14ac:dyDescent="0.2">
      <c r="C987" s="14">
        <f t="shared" si="491"/>
        <v>973</v>
      </c>
      <c r="D987" s="73"/>
      <c r="E987" s="69"/>
      <c r="F987" s="70"/>
      <c r="G987" s="71"/>
      <c r="H987" s="71"/>
      <c r="I987" s="71"/>
      <c r="J987" s="71"/>
      <c r="K987" s="72"/>
      <c r="L987" s="86"/>
      <c r="M987" s="15" t="str">
        <f>IF(G987="","",IF(L987="SI",G987*(1+'INPUTS Y LISTAS'!$B$15),'Modelo Estadistico'!G987))</f>
        <v/>
      </c>
      <c r="N987" s="15" t="str">
        <f>IF(H987="","",IF(L987="SI",H987*(1+'INPUTS Y LISTAS'!$B$15),'Modelo Estadistico'!H987))</f>
        <v/>
      </c>
      <c r="O987" s="15" t="str">
        <f>IF(I987="","",IF(L987="SI",I987*(1+'INPUTS Y LISTAS'!$B$15),'Modelo Estadistico'!I987))</f>
        <v/>
      </c>
      <c r="P987" s="15" t="str">
        <f>IF(J987="","",IF(L987="SI",J987*(1+'INPUTS Y LISTAS'!$B$15),'Modelo Estadistico'!J987))</f>
        <v/>
      </c>
      <c r="Q987" s="72"/>
      <c r="R987" s="29" t="str">
        <f t="shared" si="498"/>
        <v/>
      </c>
      <c r="S987" s="15" t="str">
        <f t="shared" si="499"/>
        <v/>
      </c>
      <c r="T987" s="15" t="str">
        <f t="shared" si="492"/>
        <v/>
      </c>
      <c r="U987" s="30" t="str">
        <f t="shared" si="493"/>
        <v/>
      </c>
      <c r="V987" s="28" t="str">
        <f t="shared" si="500"/>
        <v/>
      </c>
      <c r="W987" s="16" t="str">
        <f t="shared" si="501"/>
        <v/>
      </c>
      <c r="X987" s="16" t="str">
        <f t="shared" si="502"/>
        <v/>
      </c>
      <c r="Y987" s="16" t="str">
        <f t="shared" si="503"/>
        <v/>
      </c>
      <c r="Z987" s="28" t="str">
        <f t="shared" si="504"/>
        <v/>
      </c>
      <c r="AA987" s="16" t="str">
        <f t="shared" si="505"/>
        <v/>
      </c>
      <c r="AB987" s="16" t="str">
        <f t="shared" si="506"/>
        <v/>
      </c>
      <c r="AC987" s="16" t="str">
        <f>IF(Y987="Incluir Cotización",#REF!,"")</f>
        <v/>
      </c>
      <c r="AD987" s="66" t="str">
        <f t="shared" si="507"/>
        <v/>
      </c>
      <c r="AE987" s="42" t="str">
        <f t="shared" si="508"/>
        <v/>
      </c>
      <c r="AF987" s="42" t="str">
        <f t="shared" si="509"/>
        <v/>
      </c>
      <c r="AG987" s="42" t="str">
        <f t="shared" si="510"/>
        <v/>
      </c>
      <c r="AH987" s="42" t="str">
        <f t="shared" si="511"/>
        <v/>
      </c>
      <c r="AI987" s="42" t="str">
        <f t="shared" si="512"/>
        <v/>
      </c>
      <c r="AJ987" s="65">
        <f t="shared" si="513"/>
        <v>0</v>
      </c>
      <c r="AK987" s="74"/>
      <c r="AL987" s="41">
        <f t="shared" si="494"/>
        <v>0</v>
      </c>
      <c r="AM987" s="39">
        <f t="shared" si="495"/>
        <v>0</v>
      </c>
      <c r="AN987" s="40">
        <f t="shared" si="496"/>
        <v>0</v>
      </c>
      <c r="AO987" s="134">
        <f t="shared" si="497"/>
        <v>0</v>
      </c>
      <c r="AP987" s="17"/>
      <c r="AQ987" s="129"/>
      <c r="AR987" s="130">
        <f t="shared" si="514"/>
        <v>0</v>
      </c>
      <c r="AS987" s="134">
        <f t="shared" si="515"/>
        <v>0</v>
      </c>
      <c r="AT987" s="131">
        <f>+IF($I$7="SI",'INPUTS Y LISTAS'!$B$31,0)</f>
        <v>0</v>
      </c>
      <c r="AU987" s="132"/>
      <c r="AV987" s="130">
        <f t="shared" si="516"/>
        <v>0</v>
      </c>
      <c r="AW987" s="134">
        <f t="shared" si="517"/>
        <v>0</v>
      </c>
      <c r="AX987" s="131">
        <f>+IF($I$7="SI",'INPUTS Y LISTAS'!$B$32,0)</f>
        <v>0</v>
      </c>
      <c r="AY987" s="132"/>
      <c r="AZ987" s="130">
        <f t="shared" si="518"/>
        <v>0</v>
      </c>
      <c r="BA987" s="134">
        <f t="shared" si="519"/>
        <v>0</v>
      </c>
      <c r="BB987" s="131">
        <f>+IF($I$7="SI",'INPUTS Y LISTAS'!$B$33,0)</f>
        <v>0</v>
      </c>
      <c r="BC987" s="132"/>
      <c r="BD987" s="130">
        <f t="shared" si="520"/>
        <v>0</v>
      </c>
      <c r="BE987" s="134">
        <f t="shared" si="521"/>
        <v>0</v>
      </c>
      <c r="BF987" s="136">
        <f t="shared" si="522"/>
        <v>0</v>
      </c>
    </row>
    <row r="988" spans="3:58" ht="15.75" outlineLevel="2" x14ac:dyDescent="0.2">
      <c r="C988" s="14">
        <f t="shared" si="491"/>
        <v>974</v>
      </c>
      <c r="D988" s="73"/>
      <c r="E988" s="69"/>
      <c r="F988" s="70"/>
      <c r="G988" s="71"/>
      <c r="H988" s="71"/>
      <c r="I988" s="71"/>
      <c r="J988" s="71"/>
      <c r="K988" s="72"/>
      <c r="L988" s="86"/>
      <c r="M988" s="15" t="str">
        <f>IF(G988="","",IF(L988="SI",G988*(1+'INPUTS Y LISTAS'!$B$15),'Modelo Estadistico'!G988))</f>
        <v/>
      </c>
      <c r="N988" s="15" t="str">
        <f>IF(H988="","",IF(L988="SI",H988*(1+'INPUTS Y LISTAS'!$B$15),'Modelo Estadistico'!H988))</f>
        <v/>
      </c>
      <c r="O988" s="15" t="str">
        <f>IF(I988="","",IF(L988="SI",I988*(1+'INPUTS Y LISTAS'!$B$15),'Modelo Estadistico'!I988))</f>
        <v/>
      </c>
      <c r="P988" s="15" t="str">
        <f>IF(J988="","",IF(L988="SI",J988*(1+'INPUTS Y LISTAS'!$B$15),'Modelo Estadistico'!J988))</f>
        <v/>
      </c>
      <c r="Q988" s="72"/>
      <c r="R988" s="29" t="str">
        <f t="shared" si="498"/>
        <v/>
      </c>
      <c r="S988" s="15" t="str">
        <f t="shared" si="499"/>
        <v/>
      </c>
      <c r="T988" s="15" t="str">
        <f t="shared" si="492"/>
        <v/>
      </c>
      <c r="U988" s="30" t="str">
        <f t="shared" si="493"/>
        <v/>
      </c>
      <c r="V988" s="28" t="str">
        <f t="shared" si="500"/>
        <v/>
      </c>
      <c r="W988" s="16" t="str">
        <f t="shared" si="501"/>
        <v/>
      </c>
      <c r="X988" s="16" t="str">
        <f t="shared" si="502"/>
        <v/>
      </c>
      <c r="Y988" s="16" t="str">
        <f t="shared" si="503"/>
        <v/>
      </c>
      <c r="Z988" s="28" t="str">
        <f t="shared" si="504"/>
        <v/>
      </c>
      <c r="AA988" s="16" t="str">
        <f t="shared" si="505"/>
        <v/>
      </c>
      <c r="AB988" s="16" t="str">
        <f t="shared" si="506"/>
        <v/>
      </c>
      <c r="AC988" s="16" t="str">
        <f>IF(Y988="Incluir Cotización",#REF!,"")</f>
        <v/>
      </c>
      <c r="AD988" s="66" t="str">
        <f t="shared" si="507"/>
        <v/>
      </c>
      <c r="AE988" s="42" t="str">
        <f t="shared" si="508"/>
        <v/>
      </c>
      <c r="AF988" s="42" t="str">
        <f t="shared" si="509"/>
        <v/>
      </c>
      <c r="AG988" s="42" t="str">
        <f t="shared" si="510"/>
        <v/>
      </c>
      <c r="AH988" s="42" t="str">
        <f t="shared" si="511"/>
        <v/>
      </c>
      <c r="AI988" s="42" t="str">
        <f t="shared" si="512"/>
        <v/>
      </c>
      <c r="AJ988" s="65">
        <f t="shared" si="513"/>
        <v>0</v>
      </c>
      <c r="AK988" s="74"/>
      <c r="AL988" s="41">
        <f t="shared" si="494"/>
        <v>0</v>
      </c>
      <c r="AM988" s="39">
        <f t="shared" si="495"/>
        <v>0</v>
      </c>
      <c r="AN988" s="40">
        <f t="shared" si="496"/>
        <v>0</v>
      </c>
      <c r="AO988" s="134">
        <f t="shared" si="497"/>
        <v>0</v>
      </c>
      <c r="AP988" s="17"/>
      <c r="AQ988" s="129"/>
      <c r="AR988" s="130">
        <f t="shared" si="514"/>
        <v>0</v>
      </c>
      <c r="AS988" s="134">
        <f t="shared" si="515"/>
        <v>0</v>
      </c>
      <c r="AT988" s="131">
        <f>+IF($I$7="SI",'INPUTS Y LISTAS'!$B$31,0)</f>
        <v>0</v>
      </c>
      <c r="AU988" s="132"/>
      <c r="AV988" s="130">
        <f t="shared" si="516"/>
        <v>0</v>
      </c>
      <c r="AW988" s="134">
        <f t="shared" si="517"/>
        <v>0</v>
      </c>
      <c r="AX988" s="131">
        <f>+IF($I$7="SI",'INPUTS Y LISTAS'!$B$32,0)</f>
        <v>0</v>
      </c>
      <c r="AY988" s="132"/>
      <c r="AZ988" s="130">
        <f t="shared" si="518"/>
        <v>0</v>
      </c>
      <c r="BA988" s="134">
        <f t="shared" si="519"/>
        <v>0</v>
      </c>
      <c r="BB988" s="131">
        <f>+IF($I$7="SI",'INPUTS Y LISTAS'!$B$33,0)</f>
        <v>0</v>
      </c>
      <c r="BC988" s="132"/>
      <c r="BD988" s="130">
        <f t="shared" si="520"/>
        <v>0</v>
      </c>
      <c r="BE988" s="134">
        <f t="shared" si="521"/>
        <v>0</v>
      </c>
      <c r="BF988" s="136">
        <f t="shared" si="522"/>
        <v>0</v>
      </c>
    </row>
    <row r="989" spans="3:58" ht="15.75" outlineLevel="2" x14ac:dyDescent="0.2">
      <c r="C989" s="14">
        <f t="shared" si="491"/>
        <v>975</v>
      </c>
      <c r="D989" s="73"/>
      <c r="E989" s="69"/>
      <c r="F989" s="70"/>
      <c r="G989" s="71"/>
      <c r="H989" s="71"/>
      <c r="I989" s="71"/>
      <c r="J989" s="71"/>
      <c r="K989" s="72"/>
      <c r="L989" s="86"/>
      <c r="M989" s="15" t="str">
        <f>IF(G989="","",IF(L989="SI",G989*(1+'INPUTS Y LISTAS'!$B$15),'Modelo Estadistico'!G989))</f>
        <v/>
      </c>
      <c r="N989" s="15" t="str">
        <f>IF(H989="","",IF(L989="SI",H989*(1+'INPUTS Y LISTAS'!$B$15),'Modelo Estadistico'!H989))</f>
        <v/>
      </c>
      <c r="O989" s="15" t="str">
        <f>IF(I989="","",IF(L989="SI",I989*(1+'INPUTS Y LISTAS'!$B$15),'Modelo Estadistico'!I989))</f>
        <v/>
      </c>
      <c r="P989" s="15" t="str">
        <f>IF(J989="","",IF(L989="SI",J989*(1+'INPUTS Y LISTAS'!$B$15),'Modelo Estadistico'!J989))</f>
        <v/>
      </c>
      <c r="Q989" s="72"/>
      <c r="R989" s="29" t="str">
        <f t="shared" si="498"/>
        <v/>
      </c>
      <c r="S989" s="15" t="str">
        <f t="shared" si="499"/>
        <v/>
      </c>
      <c r="T989" s="15" t="str">
        <f t="shared" si="492"/>
        <v/>
      </c>
      <c r="U989" s="30" t="str">
        <f t="shared" si="493"/>
        <v/>
      </c>
      <c r="V989" s="28" t="str">
        <f t="shared" si="500"/>
        <v/>
      </c>
      <c r="W989" s="16" t="str">
        <f t="shared" si="501"/>
        <v/>
      </c>
      <c r="X989" s="16" t="str">
        <f t="shared" si="502"/>
        <v/>
      </c>
      <c r="Y989" s="16" t="str">
        <f t="shared" si="503"/>
        <v/>
      </c>
      <c r="Z989" s="28" t="str">
        <f t="shared" si="504"/>
        <v/>
      </c>
      <c r="AA989" s="16" t="str">
        <f t="shared" si="505"/>
        <v/>
      </c>
      <c r="AB989" s="16" t="str">
        <f t="shared" si="506"/>
        <v/>
      </c>
      <c r="AC989" s="16" t="str">
        <f>IF(Y989="Incluir Cotización",#REF!,"")</f>
        <v/>
      </c>
      <c r="AD989" s="66" t="str">
        <f t="shared" si="507"/>
        <v/>
      </c>
      <c r="AE989" s="42" t="str">
        <f t="shared" si="508"/>
        <v/>
      </c>
      <c r="AF989" s="42" t="str">
        <f t="shared" si="509"/>
        <v/>
      </c>
      <c r="AG989" s="42" t="str">
        <f t="shared" si="510"/>
        <v/>
      </c>
      <c r="AH989" s="42" t="str">
        <f t="shared" si="511"/>
        <v/>
      </c>
      <c r="AI989" s="42" t="str">
        <f t="shared" si="512"/>
        <v/>
      </c>
      <c r="AJ989" s="65">
        <f t="shared" si="513"/>
        <v>0</v>
      </c>
      <c r="AK989" s="74"/>
      <c r="AL989" s="41">
        <f t="shared" si="494"/>
        <v>0</v>
      </c>
      <c r="AM989" s="39">
        <f t="shared" si="495"/>
        <v>0</v>
      </c>
      <c r="AN989" s="40">
        <f t="shared" si="496"/>
        <v>0</v>
      </c>
      <c r="AO989" s="134">
        <f t="shared" si="497"/>
        <v>0</v>
      </c>
      <c r="AP989" s="17"/>
      <c r="AQ989" s="129"/>
      <c r="AR989" s="130">
        <f t="shared" si="514"/>
        <v>0</v>
      </c>
      <c r="AS989" s="134">
        <f t="shared" si="515"/>
        <v>0</v>
      </c>
      <c r="AT989" s="131">
        <f>+IF($I$7="SI",'INPUTS Y LISTAS'!$B$31,0)</f>
        <v>0</v>
      </c>
      <c r="AU989" s="132"/>
      <c r="AV989" s="130">
        <f t="shared" si="516"/>
        <v>0</v>
      </c>
      <c r="AW989" s="134">
        <f t="shared" si="517"/>
        <v>0</v>
      </c>
      <c r="AX989" s="131">
        <f>+IF($I$7="SI",'INPUTS Y LISTAS'!$B$32,0)</f>
        <v>0</v>
      </c>
      <c r="AY989" s="132"/>
      <c r="AZ989" s="130">
        <f t="shared" si="518"/>
        <v>0</v>
      </c>
      <c r="BA989" s="134">
        <f t="shared" si="519"/>
        <v>0</v>
      </c>
      <c r="BB989" s="131">
        <f>+IF($I$7="SI",'INPUTS Y LISTAS'!$B$33,0)</f>
        <v>0</v>
      </c>
      <c r="BC989" s="132"/>
      <c r="BD989" s="130">
        <f t="shared" si="520"/>
        <v>0</v>
      </c>
      <c r="BE989" s="134">
        <f t="shared" si="521"/>
        <v>0</v>
      </c>
      <c r="BF989" s="136">
        <f t="shared" si="522"/>
        <v>0</v>
      </c>
    </row>
    <row r="990" spans="3:58" ht="15.75" outlineLevel="2" x14ac:dyDescent="0.2">
      <c r="C990" s="14">
        <f t="shared" si="491"/>
        <v>976</v>
      </c>
      <c r="D990" s="73"/>
      <c r="E990" s="69"/>
      <c r="F990" s="70"/>
      <c r="G990" s="71"/>
      <c r="H990" s="71"/>
      <c r="I990" s="71"/>
      <c r="J990" s="71"/>
      <c r="K990" s="72"/>
      <c r="L990" s="86"/>
      <c r="M990" s="15" t="str">
        <f>IF(G990="","",IF(L990="SI",G990*(1+'INPUTS Y LISTAS'!$B$15),'Modelo Estadistico'!G990))</f>
        <v/>
      </c>
      <c r="N990" s="15" t="str">
        <f>IF(H990="","",IF(L990="SI",H990*(1+'INPUTS Y LISTAS'!$B$15),'Modelo Estadistico'!H990))</f>
        <v/>
      </c>
      <c r="O990" s="15" t="str">
        <f>IF(I990="","",IF(L990="SI",I990*(1+'INPUTS Y LISTAS'!$B$15),'Modelo Estadistico'!I990))</f>
        <v/>
      </c>
      <c r="P990" s="15" t="str">
        <f>IF(J990="","",IF(L990="SI",J990*(1+'INPUTS Y LISTAS'!$B$15),'Modelo Estadistico'!J990))</f>
        <v/>
      </c>
      <c r="Q990" s="72"/>
      <c r="R990" s="29" t="str">
        <f t="shared" si="498"/>
        <v/>
      </c>
      <c r="S990" s="15" t="str">
        <f t="shared" si="499"/>
        <v/>
      </c>
      <c r="T990" s="15" t="str">
        <f t="shared" si="492"/>
        <v/>
      </c>
      <c r="U990" s="30" t="str">
        <f t="shared" si="493"/>
        <v/>
      </c>
      <c r="V990" s="28" t="str">
        <f t="shared" si="500"/>
        <v/>
      </c>
      <c r="W990" s="16" t="str">
        <f t="shared" si="501"/>
        <v/>
      </c>
      <c r="X990" s="16" t="str">
        <f t="shared" si="502"/>
        <v/>
      </c>
      <c r="Y990" s="16" t="str">
        <f t="shared" si="503"/>
        <v/>
      </c>
      <c r="Z990" s="28" t="str">
        <f t="shared" si="504"/>
        <v/>
      </c>
      <c r="AA990" s="16" t="str">
        <f t="shared" si="505"/>
        <v/>
      </c>
      <c r="AB990" s="16" t="str">
        <f t="shared" si="506"/>
        <v/>
      </c>
      <c r="AC990" s="16" t="str">
        <f>IF(Y990="Incluir Cotización",#REF!,"")</f>
        <v/>
      </c>
      <c r="AD990" s="66" t="str">
        <f t="shared" si="507"/>
        <v/>
      </c>
      <c r="AE990" s="42" t="str">
        <f t="shared" si="508"/>
        <v/>
      </c>
      <c r="AF990" s="42" t="str">
        <f t="shared" si="509"/>
        <v/>
      </c>
      <c r="AG990" s="42" t="str">
        <f t="shared" si="510"/>
        <v/>
      </c>
      <c r="AH990" s="42" t="str">
        <f t="shared" si="511"/>
        <v/>
      </c>
      <c r="AI990" s="42" t="str">
        <f t="shared" si="512"/>
        <v/>
      </c>
      <c r="AJ990" s="65">
        <f t="shared" si="513"/>
        <v>0</v>
      </c>
      <c r="AK990" s="74"/>
      <c r="AL990" s="41">
        <f t="shared" si="494"/>
        <v>0</v>
      </c>
      <c r="AM990" s="39">
        <f t="shared" si="495"/>
        <v>0</v>
      </c>
      <c r="AN990" s="40">
        <f t="shared" si="496"/>
        <v>0</v>
      </c>
      <c r="AO990" s="134">
        <f t="shared" si="497"/>
        <v>0</v>
      </c>
      <c r="AP990" s="17"/>
      <c r="AQ990" s="129"/>
      <c r="AR990" s="130">
        <f t="shared" si="514"/>
        <v>0</v>
      </c>
      <c r="AS990" s="134">
        <f t="shared" si="515"/>
        <v>0</v>
      </c>
      <c r="AT990" s="131">
        <f>+IF($I$7="SI",'INPUTS Y LISTAS'!$B$31,0)</f>
        <v>0</v>
      </c>
      <c r="AU990" s="132"/>
      <c r="AV990" s="130">
        <f t="shared" si="516"/>
        <v>0</v>
      </c>
      <c r="AW990" s="134">
        <f t="shared" si="517"/>
        <v>0</v>
      </c>
      <c r="AX990" s="131">
        <f>+IF($I$7="SI",'INPUTS Y LISTAS'!$B$32,0)</f>
        <v>0</v>
      </c>
      <c r="AY990" s="132"/>
      <c r="AZ990" s="130">
        <f t="shared" si="518"/>
        <v>0</v>
      </c>
      <c r="BA990" s="134">
        <f t="shared" si="519"/>
        <v>0</v>
      </c>
      <c r="BB990" s="131">
        <f>+IF($I$7="SI",'INPUTS Y LISTAS'!$B$33,0)</f>
        <v>0</v>
      </c>
      <c r="BC990" s="132"/>
      <c r="BD990" s="130">
        <f t="shared" si="520"/>
        <v>0</v>
      </c>
      <c r="BE990" s="134">
        <f t="shared" si="521"/>
        <v>0</v>
      </c>
      <c r="BF990" s="136">
        <f t="shared" si="522"/>
        <v>0</v>
      </c>
    </row>
    <row r="991" spans="3:58" ht="15.75" outlineLevel="2" x14ac:dyDescent="0.2">
      <c r="C991" s="14">
        <f t="shared" si="491"/>
        <v>977</v>
      </c>
      <c r="D991" s="73"/>
      <c r="E991" s="69"/>
      <c r="F991" s="70"/>
      <c r="G991" s="71"/>
      <c r="H991" s="71"/>
      <c r="I991" s="71"/>
      <c r="J991" s="71"/>
      <c r="K991" s="72"/>
      <c r="L991" s="86"/>
      <c r="M991" s="15" t="str">
        <f>IF(G991="","",IF(L991="SI",G991*(1+'INPUTS Y LISTAS'!$B$15),'Modelo Estadistico'!G991))</f>
        <v/>
      </c>
      <c r="N991" s="15" t="str">
        <f>IF(H991="","",IF(L991="SI",H991*(1+'INPUTS Y LISTAS'!$B$15),'Modelo Estadistico'!H991))</f>
        <v/>
      </c>
      <c r="O991" s="15" t="str">
        <f>IF(I991="","",IF(L991="SI",I991*(1+'INPUTS Y LISTAS'!$B$15),'Modelo Estadistico'!I991))</f>
        <v/>
      </c>
      <c r="P991" s="15" t="str">
        <f>IF(J991="","",IF(L991="SI",J991*(1+'INPUTS Y LISTAS'!$B$15),'Modelo Estadistico'!J991))</f>
        <v/>
      </c>
      <c r="Q991" s="72"/>
      <c r="R991" s="29" t="str">
        <f t="shared" si="498"/>
        <v/>
      </c>
      <c r="S991" s="15" t="str">
        <f t="shared" si="499"/>
        <v/>
      </c>
      <c r="T991" s="15" t="str">
        <f t="shared" si="492"/>
        <v/>
      </c>
      <c r="U991" s="30" t="str">
        <f t="shared" si="493"/>
        <v/>
      </c>
      <c r="V991" s="28" t="str">
        <f t="shared" si="500"/>
        <v/>
      </c>
      <c r="W991" s="16" t="str">
        <f t="shared" si="501"/>
        <v/>
      </c>
      <c r="X991" s="16" t="str">
        <f t="shared" si="502"/>
        <v/>
      </c>
      <c r="Y991" s="16" t="str">
        <f t="shared" si="503"/>
        <v/>
      </c>
      <c r="Z991" s="28" t="str">
        <f t="shared" si="504"/>
        <v/>
      </c>
      <c r="AA991" s="16" t="str">
        <f t="shared" si="505"/>
        <v/>
      </c>
      <c r="AB991" s="16" t="str">
        <f t="shared" si="506"/>
        <v/>
      </c>
      <c r="AC991" s="16" t="str">
        <f>IF(Y991="Incluir Cotización",#REF!,"")</f>
        <v/>
      </c>
      <c r="AD991" s="66" t="str">
        <f t="shared" si="507"/>
        <v/>
      </c>
      <c r="AE991" s="42" t="str">
        <f t="shared" si="508"/>
        <v/>
      </c>
      <c r="AF991" s="42" t="str">
        <f t="shared" si="509"/>
        <v/>
      </c>
      <c r="AG991" s="42" t="str">
        <f t="shared" si="510"/>
        <v/>
      </c>
      <c r="AH991" s="42" t="str">
        <f t="shared" si="511"/>
        <v/>
      </c>
      <c r="AI991" s="42" t="str">
        <f t="shared" si="512"/>
        <v/>
      </c>
      <c r="AJ991" s="65">
        <f t="shared" si="513"/>
        <v>0</v>
      </c>
      <c r="AK991" s="74"/>
      <c r="AL991" s="41">
        <f t="shared" si="494"/>
        <v>0</v>
      </c>
      <c r="AM991" s="39">
        <f t="shared" si="495"/>
        <v>0</v>
      </c>
      <c r="AN991" s="40">
        <f t="shared" si="496"/>
        <v>0</v>
      </c>
      <c r="AO991" s="134">
        <f t="shared" si="497"/>
        <v>0</v>
      </c>
      <c r="AP991" s="17"/>
      <c r="AQ991" s="129"/>
      <c r="AR991" s="130">
        <f t="shared" si="514"/>
        <v>0</v>
      </c>
      <c r="AS991" s="134">
        <f t="shared" si="515"/>
        <v>0</v>
      </c>
      <c r="AT991" s="131">
        <f>+IF($I$7="SI",'INPUTS Y LISTAS'!$B$31,0)</f>
        <v>0</v>
      </c>
      <c r="AU991" s="132"/>
      <c r="AV991" s="130">
        <f t="shared" si="516"/>
        <v>0</v>
      </c>
      <c r="AW991" s="134">
        <f t="shared" si="517"/>
        <v>0</v>
      </c>
      <c r="AX991" s="131">
        <f>+IF($I$7="SI",'INPUTS Y LISTAS'!$B$32,0)</f>
        <v>0</v>
      </c>
      <c r="AY991" s="132"/>
      <c r="AZ991" s="130">
        <f t="shared" si="518"/>
        <v>0</v>
      </c>
      <c r="BA991" s="134">
        <f t="shared" si="519"/>
        <v>0</v>
      </c>
      <c r="BB991" s="131">
        <f>+IF($I$7="SI",'INPUTS Y LISTAS'!$B$33,0)</f>
        <v>0</v>
      </c>
      <c r="BC991" s="132"/>
      <c r="BD991" s="130">
        <f t="shared" si="520"/>
        <v>0</v>
      </c>
      <c r="BE991" s="134">
        <f t="shared" si="521"/>
        <v>0</v>
      </c>
      <c r="BF991" s="136">
        <f t="shared" si="522"/>
        <v>0</v>
      </c>
    </row>
    <row r="992" spans="3:58" ht="15.75" outlineLevel="2" x14ac:dyDescent="0.2">
      <c r="C992" s="14">
        <f t="shared" si="491"/>
        <v>978</v>
      </c>
      <c r="D992" s="73"/>
      <c r="E992" s="69"/>
      <c r="F992" s="70"/>
      <c r="G992" s="71"/>
      <c r="H992" s="71"/>
      <c r="I992" s="71"/>
      <c r="J992" s="71"/>
      <c r="K992" s="72"/>
      <c r="L992" s="86"/>
      <c r="M992" s="15" t="str">
        <f>IF(G992="","",IF(L992="SI",G992*(1+'INPUTS Y LISTAS'!$B$15),'Modelo Estadistico'!G992))</f>
        <v/>
      </c>
      <c r="N992" s="15" t="str">
        <f>IF(H992="","",IF(L992="SI",H992*(1+'INPUTS Y LISTAS'!$B$15),'Modelo Estadistico'!H992))</f>
        <v/>
      </c>
      <c r="O992" s="15" t="str">
        <f>IF(I992="","",IF(L992="SI",I992*(1+'INPUTS Y LISTAS'!$B$15),'Modelo Estadistico'!I992))</f>
        <v/>
      </c>
      <c r="P992" s="15" t="str">
        <f>IF(J992="","",IF(L992="SI",J992*(1+'INPUTS Y LISTAS'!$B$15),'Modelo Estadistico'!J992))</f>
        <v/>
      </c>
      <c r="Q992" s="72"/>
      <c r="R992" s="29" t="str">
        <f t="shared" si="498"/>
        <v/>
      </c>
      <c r="S992" s="15" t="str">
        <f t="shared" si="499"/>
        <v/>
      </c>
      <c r="T992" s="15" t="str">
        <f t="shared" si="492"/>
        <v/>
      </c>
      <c r="U992" s="30" t="str">
        <f t="shared" si="493"/>
        <v/>
      </c>
      <c r="V992" s="28" t="str">
        <f t="shared" si="500"/>
        <v/>
      </c>
      <c r="W992" s="16" t="str">
        <f t="shared" si="501"/>
        <v/>
      </c>
      <c r="X992" s="16" t="str">
        <f t="shared" si="502"/>
        <v/>
      </c>
      <c r="Y992" s="16" t="str">
        <f t="shared" si="503"/>
        <v/>
      </c>
      <c r="Z992" s="28" t="str">
        <f t="shared" si="504"/>
        <v/>
      </c>
      <c r="AA992" s="16" t="str">
        <f t="shared" si="505"/>
        <v/>
      </c>
      <c r="AB992" s="16" t="str">
        <f t="shared" si="506"/>
        <v/>
      </c>
      <c r="AC992" s="16" t="str">
        <f>IF(Y992="Incluir Cotización",#REF!,"")</f>
        <v/>
      </c>
      <c r="AD992" s="66" t="str">
        <f t="shared" si="507"/>
        <v/>
      </c>
      <c r="AE992" s="42" t="str">
        <f t="shared" si="508"/>
        <v/>
      </c>
      <c r="AF992" s="42" t="str">
        <f t="shared" si="509"/>
        <v/>
      </c>
      <c r="AG992" s="42" t="str">
        <f t="shared" si="510"/>
        <v/>
      </c>
      <c r="AH992" s="42" t="str">
        <f t="shared" si="511"/>
        <v/>
      </c>
      <c r="AI992" s="42" t="str">
        <f t="shared" si="512"/>
        <v/>
      </c>
      <c r="AJ992" s="65">
        <f t="shared" si="513"/>
        <v>0</v>
      </c>
      <c r="AK992" s="74"/>
      <c r="AL992" s="41">
        <f t="shared" si="494"/>
        <v>0</v>
      </c>
      <c r="AM992" s="39">
        <f t="shared" si="495"/>
        <v>0</v>
      </c>
      <c r="AN992" s="40">
        <f t="shared" si="496"/>
        <v>0</v>
      </c>
      <c r="AO992" s="134">
        <f t="shared" si="497"/>
        <v>0</v>
      </c>
      <c r="AP992" s="17"/>
      <c r="AQ992" s="129"/>
      <c r="AR992" s="130">
        <f t="shared" si="514"/>
        <v>0</v>
      </c>
      <c r="AS992" s="134">
        <f t="shared" si="515"/>
        <v>0</v>
      </c>
      <c r="AT992" s="131">
        <f>+IF($I$7="SI",'INPUTS Y LISTAS'!$B$31,0)</f>
        <v>0</v>
      </c>
      <c r="AU992" s="132"/>
      <c r="AV992" s="130">
        <f t="shared" si="516"/>
        <v>0</v>
      </c>
      <c r="AW992" s="134">
        <f t="shared" si="517"/>
        <v>0</v>
      </c>
      <c r="AX992" s="131">
        <f>+IF($I$7="SI",'INPUTS Y LISTAS'!$B$32,0)</f>
        <v>0</v>
      </c>
      <c r="AY992" s="132"/>
      <c r="AZ992" s="130">
        <f t="shared" si="518"/>
        <v>0</v>
      </c>
      <c r="BA992" s="134">
        <f t="shared" si="519"/>
        <v>0</v>
      </c>
      <c r="BB992" s="131">
        <f>+IF($I$7="SI",'INPUTS Y LISTAS'!$B$33,0)</f>
        <v>0</v>
      </c>
      <c r="BC992" s="132"/>
      <c r="BD992" s="130">
        <f t="shared" si="520"/>
        <v>0</v>
      </c>
      <c r="BE992" s="134">
        <f t="shared" si="521"/>
        <v>0</v>
      </c>
      <c r="BF992" s="136">
        <f t="shared" si="522"/>
        <v>0</v>
      </c>
    </row>
    <row r="993" spans="3:58" ht="15.75" outlineLevel="2" x14ac:dyDescent="0.2">
      <c r="C993" s="14">
        <f t="shared" ref="C993:C1014" si="523">+C992+1</f>
        <v>979</v>
      </c>
      <c r="D993" s="73"/>
      <c r="E993" s="69"/>
      <c r="F993" s="70"/>
      <c r="G993" s="71"/>
      <c r="H993" s="71"/>
      <c r="I993" s="71"/>
      <c r="J993" s="71"/>
      <c r="K993" s="72"/>
      <c r="L993" s="86"/>
      <c r="M993" s="15" t="str">
        <f>IF(G993="","",IF(L993="SI",G993*(1+'INPUTS Y LISTAS'!$B$15),'Modelo Estadistico'!G993))</f>
        <v/>
      </c>
      <c r="N993" s="15" t="str">
        <f>IF(H993="","",IF(L993="SI",H993*(1+'INPUTS Y LISTAS'!$B$15),'Modelo Estadistico'!H993))</f>
        <v/>
      </c>
      <c r="O993" s="15" t="str">
        <f>IF(I993="","",IF(L993="SI",I993*(1+'INPUTS Y LISTAS'!$B$15),'Modelo Estadistico'!I993))</f>
        <v/>
      </c>
      <c r="P993" s="15" t="str">
        <f>IF(J993="","",IF(L993="SI",J993*(1+'INPUTS Y LISTAS'!$B$15),'Modelo Estadistico'!J993))</f>
        <v/>
      </c>
      <c r="Q993" s="72"/>
      <c r="R993" s="29" t="str">
        <f t="shared" si="498"/>
        <v/>
      </c>
      <c r="S993" s="15" t="str">
        <f t="shared" si="499"/>
        <v/>
      </c>
      <c r="T993" s="15" t="str">
        <f t="shared" si="492"/>
        <v/>
      </c>
      <c r="U993" s="30" t="str">
        <f t="shared" si="493"/>
        <v/>
      </c>
      <c r="V993" s="28" t="str">
        <f t="shared" si="500"/>
        <v/>
      </c>
      <c r="W993" s="16" t="str">
        <f t="shared" si="501"/>
        <v/>
      </c>
      <c r="X993" s="16" t="str">
        <f t="shared" si="502"/>
        <v/>
      </c>
      <c r="Y993" s="16" t="str">
        <f t="shared" si="503"/>
        <v/>
      </c>
      <c r="Z993" s="28" t="str">
        <f t="shared" si="504"/>
        <v/>
      </c>
      <c r="AA993" s="16" t="str">
        <f t="shared" si="505"/>
        <v/>
      </c>
      <c r="AB993" s="16" t="str">
        <f t="shared" si="506"/>
        <v/>
      </c>
      <c r="AC993" s="16" t="str">
        <f>IF(Y993="Incluir Cotización",#REF!,"")</f>
        <v/>
      </c>
      <c r="AD993" s="66" t="str">
        <f t="shared" si="507"/>
        <v/>
      </c>
      <c r="AE993" s="42" t="str">
        <f t="shared" si="508"/>
        <v/>
      </c>
      <c r="AF993" s="42" t="str">
        <f t="shared" si="509"/>
        <v/>
      </c>
      <c r="AG993" s="42" t="str">
        <f t="shared" si="510"/>
        <v/>
      </c>
      <c r="AH993" s="42" t="str">
        <f t="shared" si="511"/>
        <v/>
      </c>
      <c r="AI993" s="42" t="str">
        <f t="shared" si="512"/>
        <v/>
      </c>
      <c r="AJ993" s="65">
        <f t="shared" si="513"/>
        <v>0</v>
      </c>
      <c r="AK993" s="74"/>
      <c r="AL993" s="41">
        <f t="shared" si="494"/>
        <v>0</v>
      </c>
      <c r="AM993" s="39">
        <f t="shared" si="495"/>
        <v>0</v>
      </c>
      <c r="AN993" s="40">
        <f t="shared" si="496"/>
        <v>0</v>
      </c>
      <c r="AO993" s="134">
        <f t="shared" si="497"/>
        <v>0</v>
      </c>
      <c r="AP993" s="17"/>
      <c r="AQ993" s="129"/>
      <c r="AR993" s="130">
        <f t="shared" si="514"/>
        <v>0</v>
      </c>
      <c r="AS993" s="134">
        <f t="shared" si="515"/>
        <v>0</v>
      </c>
      <c r="AT993" s="131">
        <f>+IF($I$7="SI",'INPUTS Y LISTAS'!$B$31,0)</f>
        <v>0</v>
      </c>
      <c r="AU993" s="132"/>
      <c r="AV993" s="130">
        <f t="shared" si="516"/>
        <v>0</v>
      </c>
      <c r="AW993" s="134">
        <f t="shared" si="517"/>
        <v>0</v>
      </c>
      <c r="AX993" s="131">
        <f>+IF($I$7="SI",'INPUTS Y LISTAS'!$B$32,0)</f>
        <v>0</v>
      </c>
      <c r="AY993" s="132"/>
      <c r="AZ993" s="130">
        <f t="shared" si="518"/>
        <v>0</v>
      </c>
      <c r="BA993" s="134">
        <f t="shared" si="519"/>
        <v>0</v>
      </c>
      <c r="BB993" s="131">
        <f>+IF($I$7="SI",'INPUTS Y LISTAS'!$B$33,0)</f>
        <v>0</v>
      </c>
      <c r="BC993" s="132"/>
      <c r="BD993" s="130">
        <f t="shared" si="520"/>
        <v>0</v>
      </c>
      <c r="BE993" s="134">
        <f t="shared" si="521"/>
        <v>0</v>
      </c>
      <c r="BF993" s="136">
        <f t="shared" si="522"/>
        <v>0</v>
      </c>
    </row>
    <row r="994" spans="3:58" ht="15.75" outlineLevel="2" x14ac:dyDescent="0.2">
      <c r="C994" s="14">
        <f t="shared" si="523"/>
        <v>980</v>
      </c>
      <c r="D994" s="73"/>
      <c r="E994" s="69"/>
      <c r="F994" s="70"/>
      <c r="G994" s="71"/>
      <c r="H994" s="71"/>
      <c r="I994" s="71"/>
      <c r="J994" s="71"/>
      <c r="K994" s="72"/>
      <c r="L994" s="86"/>
      <c r="M994" s="15" t="str">
        <f>IF(G994="","",IF(L994="SI",G994*(1+'INPUTS Y LISTAS'!$B$15),'Modelo Estadistico'!G994))</f>
        <v/>
      </c>
      <c r="N994" s="15" t="str">
        <f>IF(H994="","",IF(L994="SI",H994*(1+'INPUTS Y LISTAS'!$B$15),'Modelo Estadistico'!H994))</f>
        <v/>
      </c>
      <c r="O994" s="15" t="str">
        <f>IF(I994="","",IF(L994="SI",I994*(1+'INPUTS Y LISTAS'!$B$15),'Modelo Estadistico'!I994))</f>
        <v/>
      </c>
      <c r="P994" s="15" t="str">
        <f>IF(J994="","",IF(L994="SI",J994*(1+'INPUTS Y LISTAS'!$B$15),'Modelo Estadistico'!J994))</f>
        <v/>
      </c>
      <c r="Q994" s="72"/>
      <c r="R994" s="29" t="str">
        <f t="shared" si="498"/>
        <v/>
      </c>
      <c r="S994" s="15" t="str">
        <f t="shared" si="499"/>
        <v/>
      </c>
      <c r="T994" s="15" t="str">
        <f t="shared" si="492"/>
        <v/>
      </c>
      <c r="U994" s="30" t="str">
        <f t="shared" si="493"/>
        <v/>
      </c>
      <c r="V994" s="28" t="str">
        <f t="shared" si="500"/>
        <v/>
      </c>
      <c r="W994" s="16" t="str">
        <f t="shared" si="501"/>
        <v/>
      </c>
      <c r="X994" s="16" t="str">
        <f t="shared" si="502"/>
        <v/>
      </c>
      <c r="Y994" s="16" t="str">
        <f t="shared" si="503"/>
        <v/>
      </c>
      <c r="Z994" s="28" t="str">
        <f t="shared" si="504"/>
        <v/>
      </c>
      <c r="AA994" s="16" t="str">
        <f t="shared" si="505"/>
        <v/>
      </c>
      <c r="AB994" s="16" t="str">
        <f t="shared" si="506"/>
        <v/>
      </c>
      <c r="AC994" s="16" t="str">
        <f>IF(Y994="Incluir Cotización",#REF!,"")</f>
        <v/>
      </c>
      <c r="AD994" s="66" t="str">
        <f t="shared" si="507"/>
        <v/>
      </c>
      <c r="AE994" s="42" t="str">
        <f t="shared" si="508"/>
        <v/>
      </c>
      <c r="AF994" s="42" t="str">
        <f t="shared" si="509"/>
        <v/>
      </c>
      <c r="AG994" s="42" t="str">
        <f t="shared" si="510"/>
        <v/>
      </c>
      <c r="AH994" s="42" t="str">
        <f t="shared" si="511"/>
        <v/>
      </c>
      <c r="AI994" s="42" t="str">
        <f t="shared" si="512"/>
        <v/>
      </c>
      <c r="AJ994" s="65">
        <f t="shared" si="513"/>
        <v>0</v>
      </c>
      <c r="AK994" s="74"/>
      <c r="AL994" s="41">
        <f t="shared" si="494"/>
        <v>0</v>
      </c>
      <c r="AM994" s="39">
        <f t="shared" si="495"/>
        <v>0</v>
      </c>
      <c r="AN994" s="40">
        <f t="shared" si="496"/>
        <v>0</v>
      </c>
      <c r="AO994" s="134">
        <f t="shared" si="497"/>
        <v>0</v>
      </c>
      <c r="AP994" s="17"/>
      <c r="AQ994" s="129"/>
      <c r="AR994" s="130">
        <f t="shared" si="514"/>
        <v>0</v>
      </c>
      <c r="AS994" s="134">
        <f t="shared" si="515"/>
        <v>0</v>
      </c>
      <c r="AT994" s="131">
        <f>+IF($I$7="SI",'INPUTS Y LISTAS'!$B$31,0)</f>
        <v>0</v>
      </c>
      <c r="AU994" s="132"/>
      <c r="AV994" s="130">
        <f t="shared" si="516"/>
        <v>0</v>
      </c>
      <c r="AW994" s="134">
        <f t="shared" si="517"/>
        <v>0</v>
      </c>
      <c r="AX994" s="131">
        <f>+IF($I$7="SI",'INPUTS Y LISTAS'!$B$32,0)</f>
        <v>0</v>
      </c>
      <c r="AY994" s="132"/>
      <c r="AZ994" s="130">
        <f t="shared" si="518"/>
        <v>0</v>
      </c>
      <c r="BA994" s="134">
        <f t="shared" si="519"/>
        <v>0</v>
      </c>
      <c r="BB994" s="131">
        <f>+IF($I$7="SI",'INPUTS Y LISTAS'!$B$33,0)</f>
        <v>0</v>
      </c>
      <c r="BC994" s="132"/>
      <c r="BD994" s="130">
        <f t="shared" si="520"/>
        <v>0</v>
      </c>
      <c r="BE994" s="134">
        <f t="shared" si="521"/>
        <v>0</v>
      </c>
      <c r="BF994" s="136">
        <f t="shared" si="522"/>
        <v>0</v>
      </c>
    </row>
    <row r="995" spans="3:58" ht="15.75" outlineLevel="2" x14ac:dyDescent="0.2">
      <c r="C995" s="14">
        <f t="shared" si="523"/>
        <v>981</v>
      </c>
      <c r="D995" s="73"/>
      <c r="E995" s="69"/>
      <c r="F995" s="70"/>
      <c r="G995" s="71"/>
      <c r="H995" s="71"/>
      <c r="I995" s="71"/>
      <c r="J995" s="71"/>
      <c r="K995" s="72"/>
      <c r="L995" s="86"/>
      <c r="M995" s="15" t="str">
        <f>IF(G995="","",IF(L995="SI",G995*(1+'INPUTS Y LISTAS'!$B$15),'Modelo Estadistico'!G995))</f>
        <v/>
      </c>
      <c r="N995" s="15" t="str">
        <f>IF(H995="","",IF(L995="SI",H995*(1+'INPUTS Y LISTAS'!$B$15),'Modelo Estadistico'!H995))</f>
        <v/>
      </c>
      <c r="O995" s="15" t="str">
        <f>IF(I995="","",IF(L995="SI",I995*(1+'INPUTS Y LISTAS'!$B$15),'Modelo Estadistico'!I995))</f>
        <v/>
      </c>
      <c r="P995" s="15" t="str">
        <f>IF(J995="","",IF(L995="SI",J995*(1+'INPUTS Y LISTAS'!$B$15),'Modelo Estadistico'!J995))</f>
        <v/>
      </c>
      <c r="Q995" s="72"/>
      <c r="R995" s="29" t="str">
        <f t="shared" si="498"/>
        <v/>
      </c>
      <c r="S995" s="15" t="str">
        <f t="shared" si="499"/>
        <v/>
      </c>
      <c r="T995" s="15" t="str">
        <f t="shared" si="492"/>
        <v/>
      </c>
      <c r="U995" s="30" t="str">
        <f t="shared" si="493"/>
        <v/>
      </c>
      <c r="V995" s="28" t="str">
        <f t="shared" si="500"/>
        <v/>
      </c>
      <c r="W995" s="16" t="str">
        <f t="shared" si="501"/>
        <v/>
      </c>
      <c r="X995" s="16" t="str">
        <f t="shared" si="502"/>
        <v/>
      </c>
      <c r="Y995" s="16" t="str">
        <f t="shared" si="503"/>
        <v/>
      </c>
      <c r="Z995" s="28" t="str">
        <f t="shared" si="504"/>
        <v/>
      </c>
      <c r="AA995" s="16" t="str">
        <f t="shared" si="505"/>
        <v/>
      </c>
      <c r="AB995" s="16" t="str">
        <f t="shared" si="506"/>
        <v/>
      </c>
      <c r="AC995" s="16" t="str">
        <f>IF(Y995="Incluir Cotización",#REF!,"")</f>
        <v/>
      </c>
      <c r="AD995" s="66" t="str">
        <f t="shared" si="507"/>
        <v/>
      </c>
      <c r="AE995" s="42" t="str">
        <f t="shared" si="508"/>
        <v/>
      </c>
      <c r="AF995" s="42" t="str">
        <f t="shared" si="509"/>
        <v/>
      </c>
      <c r="AG995" s="42" t="str">
        <f t="shared" si="510"/>
        <v/>
      </c>
      <c r="AH995" s="42" t="str">
        <f t="shared" si="511"/>
        <v/>
      </c>
      <c r="AI995" s="42" t="str">
        <f t="shared" si="512"/>
        <v/>
      </c>
      <c r="AJ995" s="65">
        <f t="shared" si="513"/>
        <v>0</v>
      </c>
      <c r="AK995" s="74"/>
      <c r="AL995" s="41">
        <f t="shared" si="494"/>
        <v>0</v>
      </c>
      <c r="AM995" s="39">
        <f t="shared" si="495"/>
        <v>0</v>
      </c>
      <c r="AN995" s="40">
        <f t="shared" si="496"/>
        <v>0</v>
      </c>
      <c r="AO995" s="134">
        <f t="shared" si="497"/>
        <v>0</v>
      </c>
      <c r="AP995" s="17"/>
      <c r="AQ995" s="129"/>
      <c r="AR995" s="130">
        <f t="shared" si="514"/>
        <v>0</v>
      </c>
      <c r="AS995" s="134">
        <f t="shared" si="515"/>
        <v>0</v>
      </c>
      <c r="AT995" s="131">
        <f>+IF($I$7="SI",'INPUTS Y LISTAS'!$B$31,0)</f>
        <v>0</v>
      </c>
      <c r="AU995" s="132"/>
      <c r="AV995" s="130">
        <f t="shared" si="516"/>
        <v>0</v>
      </c>
      <c r="AW995" s="134">
        <f t="shared" si="517"/>
        <v>0</v>
      </c>
      <c r="AX995" s="131">
        <f>+IF($I$7="SI",'INPUTS Y LISTAS'!$B$32,0)</f>
        <v>0</v>
      </c>
      <c r="AY995" s="132"/>
      <c r="AZ995" s="130">
        <f t="shared" si="518"/>
        <v>0</v>
      </c>
      <c r="BA995" s="134">
        <f t="shared" si="519"/>
        <v>0</v>
      </c>
      <c r="BB995" s="131">
        <f>+IF($I$7="SI",'INPUTS Y LISTAS'!$B$33,0)</f>
        <v>0</v>
      </c>
      <c r="BC995" s="132"/>
      <c r="BD995" s="130">
        <f t="shared" si="520"/>
        <v>0</v>
      </c>
      <c r="BE995" s="134">
        <f t="shared" si="521"/>
        <v>0</v>
      </c>
      <c r="BF995" s="136">
        <f t="shared" si="522"/>
        <v>0</v>
      </c>
    </row>
    <row r="996" spans="3:58" ht="15.75" outlineLevel="2" x14ac:dyDescent="0.2">
      <c r="C996" s="14">
        <f t="shared" si="523"/>
        <v>982</v>
      </c>
      <c r="D996" s="73"/>
      <c r="E996" s="69"/>
      <c r="F996" s="70"/>
      <c r="G996" s="71"/>
      <c r="H996" s="71"/>
      <c r="I996" s="71"/>
      <c r="J996" s="71"/>
      <c r="K996" s="72"/>
      <c r="L996" s="86"/>
      <c r="M996" s="15" t="str">
        <f>IF(G996="","",IF(L996="SI",G996*(1+'INPUTS Y LISTAS'!$B$15),'Modelo Estadistico'!G996))</f>
        <v/>
      </c>
      <c r="N996" s="15" t="str">
        <f>IF(H996="","",IF(L996="SI",H996*(1+'INPUTS Y LISTAS'!$B$15),'Modelo Estadistico'!H996))</f>
        <v/>
      </c>
      <c r="O996" s="15" t="str">
        <f>IF(I996="","",IF(L996="SI",I996*(1+'INPUTS Y LISTAS'!$B$15),'Modelo Estadistico'!I996))</f>
        <v/>
      </c>
      <c r="P996" s="15" t="str">
        <f>IF(J996="","",IF(L996="SI",J996*(1+'INPUTS Y LISTAS'!$B$15),'Modelo Estadistico'!J996))</f>
        <v/>
      </c>
      <c r="Q996" s="72"/>
      <c r="R996" s="29" t="str">
        <f t="shared" si="498"/>
        <v/>
      </c>
      <c r="S996" s="15" t="str">
        <f t="shared" si="499"/>
        <v/>
      </c>
      <c r="T996" s="15" t="str">
        <f t="shared" si="492"/>
        <v/>
      </c>
      <c r="U996" s="30" t="str">
        <f t="shared" si="493"/>
        <v/>
      </c>
      <c r="V996" s="28" t="str">
        <f t="shared" si="500"/>
        <v/>
      </c>
      <c r="W996" s="16" t="str">
        <f t="shared" si="501"/>
        <v/>
      </c>
      <c r="X996" s="16" t="str">
        <f t="shared" si="502"/>
        <v/>
      </c>
      <c r="Y996" s="16" t="str">
        <f t="shared" si="503"/>
        <v/>
      </c>
      <c r="Z996" s="28" t="str">
        <f t="shared" si="504"/>
        <v/>
      </c>
      <c r="AA996" s="16" t="str">
        <f t="shared" si="505"/>
        <v/>
      </c>
      <c r="AB996" s="16" t="str">
        <f t="shared" si="506"/>
        <v/>
      </c>
      <c r="AC996" s="16" t="str">
        <f>IF(Y996="Incluir Cotización",#REF!,"")</f>
        <v/>
      </c>
      <c r="AD996" s="66" t="str">
        <f t="shared" si="507"/>
        <v/>
      </c>
      <c r="AE996" s="42" t="str">
        <f t="shared" si="508"/>
        <v/>
      </c>
      <c r="AF996" s="42" t="str">
        <f t="shared" si="509"/>
        <v/>
      </c>
      <c r="AG996" s="42" t="str">
        <f t="shared" si="510"/>
        <v/>
      </c>
      <c r="AH996" s="42" t="str">
        <f t="shared" si="511"/>
        <v/>
      </c>
      <c r="AI996" s="42" t="str">
        <f t="shared" si="512"/>
        <v/>
      </c>
      <c r="AJ996" s="65">
        <f t="shared" si="513"/>
        <v>0</v>
      </c>
      <c r="AK996" s="74"/>
      <c r="AL996" s="41">
        <f t="shared" si="494"/>
        <v>0</v>
      </c>
      <c r="AM996" s="39">
        <f t="shared" si="495"/>
        <v>0</v>
      </c>
      <c r="AN996" s="40">
        <f t="shared" si="496"/>
        <v>0</v>
      </c>
      <c r="AO996" s="134">
        <f t="shared" si="497"/>
        <v>0</v>
      </c>
      <c r="AP996" s="17"/>
      <c r="AQ996" s="129"/>
      <c r="AR996" s="130">
        <f t="shared" si="514"/>
        <v>0</v>
      </c>
      <c r="AS996" s="134">
        <f t="shared" si="515"/>
        <v>0</v>
      </c>
      <c r="AT996" s="131">
        <f>+IF($I$7="SI",'INPUTS Y LISTAS'!$B$31,0)</f>
        <v>0</v>
      </c>
      <c r="AU996" s="132"/>
      <c r="AV996" s="130">
        <f t="shared" si="516"/>
        <v>0</v>
      </c>
      <c r="AW996" s="134">
        <f t="shared" si="517"/>
        <v>0</v>
      </c>
      <c r="AX996" s="131">
        <f>+IF($I$7="SI",'INPUTS Y LISTAS'!$B$32,0)</f>
        <v>0</v>
      </c>
      <c r="AY996" s="132"/>
      <c r="AZ996" s="130">
        <f t="shared" si="518"/>
        <v>0</v>
      </c>
      <c r="BA996" s="134">
        <f t="shared" si="519"/>
        <v>0</v>
      </c>
      <c r="BB996" s="131">
        <f>+IF($I$7="SI",'INPUTS Y LISTAS'!$B$33,0)</f>
        <v>0</v>
      </c>
      <c r="BC996" s="132"/>
      <c r="BD996" s="130">
        <f t="shared" si="520"/>
        <v>0</v>
      </c>
      <c r="BE996" s="134">
        <f t="shared" si="521"/>
        <v>0</v>
      </c>
      <c r="BF996" s="136">
        <f t="shared" si="522"/>
        <v>0</v>
      </c>
    </row>
    <row r="997" spans="3:58" ht="15.75" outlineLevel="2" x14ac:dyDescent="0.2">
      <c r="C997" s="14">
        <f t="shared" si="523"/>
        <v>983</v>
      </c>
      <c r="D997" s="73"/>
      <c r="E997" s="69"/>
      <c r="F997" s="70"/>
      <c r="G997" s="71"/>
      <c r="H997" s="71"/>
      <c r="I997" s="71"/>
      <c r="J997" s="71"/>
      <c r="K997" s="72"/>
      <c r="L997" s="86"/>
      <c r="M997" s="15" t="str">
        <f>IF(G997="","",IF(L997="SI",G997*(1+'INPUTS Y LISTAS'!$B$15),'Modelo Estadistico'!G997))</f>
        <v/>
      </c>
      <c r="N997" s="15" t="str">
        <f>IF(H997="","",IF(L997="SI",H997*(1+'INPUTS Y LISTAS'!$B$15),'Modelo Estadistico'!H997))</f>
        <v/>
      </c>
      <c r="O997" s="15" t="str">
        <f>IF(I997="","",IF(L997="SI",I997*(1+'INPUTS Y LISTAS'!$B$15),'Modelo Estadistico'!I997))</f>
        <v/>
      </c>
      <c r="P997" s="15" t="str">
        <f>IF(J997="","",IF(L997="SI",J997*(1+'INPUTS Y LISTAS'!$B$15),'Modelo Estadistico'!J997))</f>
        <v/>
      </c>
      <c r="Q997" s="72"/>
      <c r="R997" s="29" t="str">
        <f t="shared" si="498"/>
        <v/>
      </c>
      <c r="S997" s="15" t="str">
        <f t="shared" si="499"/>
        <v/>
      </c>
      <c r="T997" s="15" t="str">
        <f t="shared" si="492"/>
        <v/>
      </c>
      <c r="U997" s="30" t="str">
        <f t="shared" si="493"/>
        <v/>
      </c>
      <c r="V997" s="28" t="str">
        <f t="shared" si="500"/>
        <v/>
      </c>
      <c r="W997" s="16" t="str">
        <f t="shared" si="501"/>
        <v/>
      </c>
      <c r="X997" s="16" t="str">
        <f t="shared" si="502"/>
        <v/>
      </c>
      <c r="Y997" s="16" t="str">
        <f t="shared" si="503"/>
        <v/>
      </c>
      <c r="Z997" s="28" t="str">
        <f t="shared" si="504"/>
        <v/>
      </c>
      <c r="AA997" s="16" t="str">
        <f t="shared" si="505"/>
        <v/>
      </c>
      <c r="AB997" s="16" t="str">
        <f t="shared" si="506"/>
        <v/>
      </c>
      <c r="AC997" s="16" t="str">
        <f>IF(Y997="Incluir Cotización",#REF!,"")</f>
        <v/>
      </c>
      <c r="AD997" s="66" t="str">
        <f t="shared" si="507"/>
        <v/>
      </c>
      <c r="AE997" s="42" t="str">
        <f t="shared" si="508"/>
        <v/>
      </c>
      <c r="AF997" s="42" t="str">
        <f t="shared" si="509"/>
        <v/>
      </c>
      <c r="AG997" s="42" t="str">
        <f t="shared" si="510"/>
        <v/>
      </c>
      <c r="AH997" s="42" t="str">
        <f t="shared" si="511"/>
        <v/>
      </c>
      <c r="AI997" s="42" t="str">
        <f t="shared" si="512"/>
        <v/>
      </c>
      <c r="AJ997" s="65">
        <f t="shared" si="513"/>
        <v>0</v>
      </c>
      <c r="AK997" s="74"/>
      <c r="AL997" s="41">
        <f t="shared" si="494"/>
        <v>0</v>
      </c>
      <c r="AM997" s="39">
        <f t="shared" si="495"/>
        <v>0</v>
      </c>
      <c r="AN997" s="40">
        <f t="shared" si="496"/>
        <v>0</v>
      </c>
      <c r="AO997" s="134">
        <f t="shared" si="497"/>
        <v>0</v>
      </c>
      <c r="AP997" s="17"/>
      <c r="AQ997" s="129"/>
      <c r="AR997" s="130">
        <f t="shared" si="514"/>
        <v>0</v>
      </c>
      <c r="AS997" s="134">
        <f t="shared" si="515"/>
        <v>0</v>
      </c>
      <c r="AT997" s="131">
        <f>+IF($I$7="SI",'INPUTS Y LISTAS'!$B$31,0)</f>
        <v>0</v>
      </c>
      <c r="AU997" s="132"/>
      <c r="AV997" s="130">
        <f t="shared" si="516"/>
        <v>0</v>
      </c>
      <c r="AW997" s="134">
        <f t="shared" si="517"/>
        <v>0</v>
      </c>
      <c r="AX997" s="131">
        <f>+IF($I$7="SI",'INPUTS Y LISTAS'!$B$32,0)</f>
        <v>0</v>
      </c>
      <c r="AY997" s="132"/>
      <c r="AZ997" s="130">
        <f t="shared" si="518"/>
        <v>0</v>
      </c>
      <c r="BA997" s="134">
        <f t="shared" si="519"/>
        <v>0</v>
      </c>
      <c r="BB997" s="131">
        <f>+IF($I$7="SI",'INPUTS Y LISTAS'!$B$33,0)</f>
        <v>0</v>
      </c>
      <c r="BC997" s="132"/>
      <c r="BD997" s="130">
        <f t="shared" si="520"/>
        <v>0</v>
      </c>
      <c r="BE997" s="134">
        <f t="shared" si="521"/>
        <v>0</v>
      </c>
      <c r="BF997" s="136">
        <f t="shared" si="522"/>
        <v>0</v>
      </c>
    </row>
    <row r="998" spans="3:58" ht="15.75" outlineLevel="2" x14ac:dyDescent="0.2">
      <c r="C998" s="14">
        <f t="shared" si="523"/>
        <v>984</v>
      </c>
      <c r="D998" s="73"/>
      <c r="E998" s="69"/>
      <c r="F998" s="70"/>
      <c r="G998" s="71"/>
      <c r="H998" s="71"/>
      <c r="I998" s="71"/>
      <c r="J998" s="71"/>
      <c r="K998" s="72"/>
      <c r="L998" s="86"/>
      <c r="M998" s="15" t="str">
        <f>IF(G998="","",IF(L998="SI",G998*(1+'INPUTS Y LISTAS'!$B$15),'Modelo Estadistico'!G998))</f>
        <v/>
      </c>
      <c r="N998" s="15" t="str">
        <f>IF(H998="","",IF(L998="SI",H998*(1+'INPUTS Y LISTAS'!$B$15),'Modelo Estadistico'!H998))</f>
        <v/>
      </c>
      <c r="O998" s="15" t="str">
        <f>IF(I998="","",IF(L998="SI",I998*(1+'INPUTS Y LISTAS'!$B$15),'Modelo Estadistico'!I998))</f>
        <v/>
      </c>
      <c r="P998" s="15" t="str">
        <f>IF(J998="","",IF(L998="SI",J998*(1+'INPUTS Y LISTAS'!$B$15),'Modelo Estadistico'!J998))</f>
        <v/>
      </c>
      <c r="Q998" s="72"/>
      <c r="R998" s="29" t="str">
        <f t="shared" si="498"/>
        <v/>
      </c>
      <c r="S998" s="15" t="str">
        <f t="shared" si="499"/>
        <v/>
      </c>
      <c r="T998" s="15" t="str">
        <f t="shared" si="492"/>
        <v/>
      </c>
      <c r="U998" s="30" t="str">
        <f t="shared" si="493"/>
        <v/>
      </c>
      <c r="V998" s="28" t="str">
        <f t="shared" si="500"/>
        <v/>
      </c>
      <c r="W998" s="16" t="str">
        <f t="shared" si="501"/>
        <v/>
      </c>
      <c r="X998" s="16" t="str">
        <f t="shared" si="502"/>
        <v/>
      </c>
      <c r="Y998" s="16" t="str">
        <f t="shared" si="503"/>
        <v/>
      </c>
      <c r="Z998" s="28" t="str">
        <f t="shared" si="504"/>
        <v/>
      </c>
      <c r="AA998" s="16" t="str">
        <f t="shared" si="505"/>
        <v/>
      </c>
      <c r="AB998" s="16" t="str">
        <f t="shared" si="506"/>
        <v/>
      </c>
      <c r="AC998" s="16" t="str">
        <f>IF(Y998="Incluir Cotización",#REF!,"")</f>
        <v/>
      </c>
      <c r="AD998" s="66" t="str">
        <f t="shared" si="507"/>
        <v/>
      </c>
      <c r="AE998" s="42" t="str">
        <f t="shared" si="508"/>
        <v/>
      </c>
      <c r="AF998" s="42" t="str">
        <f t="shared" si="509"/>
        <v/>
      </c>
      <c r="AG998" s="42" t="str">
        <f t="shared" si="510"/>
        <v/>
      </c>
      <c r="AH998" s="42" t="str">
        <f t="shared" si="511"/>
        <v/>
      </c>
      <c r="AI998" s="42" t="str">
        <f t="shared" si="512"/>
        <v/>
      </c>
      <c r="AJ998" s="65">
        <f t="shared" si="513"/>
        <v>0</v>
      </c>
      <c r="AK998" s="74"/>
      <c r="AL998" s="41">
        <f t="shared" si="494"/>
        <v>0</v>
      </c>
      <c r="AM998" s="39">
        <f t="shared" si="495"/>
        <v>0</v>
      </c>
      <c r="AN998" s="40">
        <f t="shared" si="496"/>
        <v>0</v>
      </c>
      <c r="AO998" s="134">
        <f t="shared" si="497"/>
        <v>0</v>
      </c>
      <c r="AP998" s="17"/>
      <c r="AQ998" s="129"/>
      <c r="AR998" s="130">
        <f t="shared" si="514"/>
        <v>0</v>
      </c>
      <c r="AS998" s="134">
        <f t="shared" si="515"/>
        <v>0</v>
      </c>
      <c r="AT998" s="131">
        <f>+IF($I$7="SI",'INPUTS Y LISTAS'!$B$31,0)</f>
        <v>0</v>
      </c>
      <c r="AU998" s="132"/>
      <c r="AV998" s="130">
        <f t="shared" si="516"/>
        <v>0</v>
      </c>
      <c r="AW998" s="134">
        <f t="shared" si="517"/>
        <v>0</v>
      </c>
      <c r="AX998" s="131">
        <f>+IF($I$7="SI",'INPUTS Y LISTAS'!$B$32,0)</f>
        <v>0</v>
      </c>
      <c r="AY998" s="132"/>
      <c r="AZ998" s="130">
        <f t="shared" si="518"/>
        <v>0</v>
      </c>
      <c r="BA998" s="134">
        <f t="shared" si="519"/>
        <v>0</v>
      </c>
      <c r="BB998" s="131">
        <f>+IF($I$7="SI",'INPUTS Y LISTAS'!$B$33,0)</f>
        <v>0</v>
      </c>
      <c r="BC998" s="132"/>
      <c r="BD998" s="130">
        <f t="shared" si="520"/>
        <v>0</v>
      </c>
      <c r="BE998" s="134">
        <f t="shared" si="521"/>
        <v>0</v>
      </c>
      <c r="BF998" s="136">
        <f t="shared" si="522"/>
        <v>0</v>
      </c>
    </row>
    <row r="999" spans="3:58" ht="15.75" outlineLevel="2" x14ac:dyDescent="0.2">
      <c r="C999" s="14">
        <f t="shared" si="523"/>
        <v>985</v>
      </c>
      <c r="D999" s="73"/>
      <c r="E999" s="69"/>
      <c r="F999" s="70"/>
      <c r="G999" s="71"/>
      <c r="H999" s="71"/>
      <c r="I999" s="71"/>
      <c r="J999" s="71"/>
      <c r="K999" s="72"/>
      <c r="L999" s="86"/>
      <c r="M999" s="15" t="str">
        <f>IF(G999="","",IF(L999="SI",G999*(1+'INPUTS Y LISTAS'!$B$15),'Modelo Estadistico'!G999))</f>
        <v/>
      </c>
      <c r="N999" s="15" t="str">
        <f>IF(H999="","",IF(L999="SI",H999*(1+'INPUTS Y LISTAS'!$B$15),'Modelo Estadistico'!H999))</f>
        <v/>
      </c>
      <c r="O999" s="15" t="str">
        <f>IF(I999="","",IF(L999="SI",I999*(1+'INPUTS Y LISTAS'!$B$15),'Modelo Estadistico'!I999))</f>
        <v/>
      </c>
      <c r="P999" s="15" t="str">
        <f>IF(J999="","",IF(L999="SI",J999*(1+'INPUTS Y LISTAS'!$B$15),'Modelo Estadistico'!J999))</f>
        <v/>
      </c>
      <c r="Q999" s="72"/>
      <c r="R999" s="29" t="str">
        <f t="shared" si="498"/>
        <v/>
      </c>
      <c r="S999" s="15" t="str">
        <f t="shared" si="499"/>
        <v/>
      </c>
      <c r="T999" s="15" t="str">
        <f t="shared" si="492"/>
        <v/>
      </c>
      <c r="U999" s="30" t="str">
        <f t="shared" si="493"/>
        <v/>
      </c>
      <c r="V999" s="28" t="str">
        <f t="shared" si="500"/>
        <v/>
      </c>
      <c r="W999" s="16" t="str">
        <f t="shared" si="501"/>
        <v/>
      </c>
      <c r="X999" s="16" t="str">
        <f t="shared" si="502"/>
        <v/>
      </c>
      <c r="Y999" s="16" t="str">
        <f t="shared" si="503"/>
        <v/>
      </c>
      <c r="Z999" s="28" t="str">
        <f t="shared" si="504"/>
        <v/>
      </c>
      <c r="AA999" s="16" t="str">
        <f t="shared" si="505"/>
        <v/>
      </c>
      <c r="AB999" s="16" t="str">
        <f t="shared" si="506"/>
        <v/>
      </c>
      <c r="AC999" s="16" t="str">
        <f>IF(Y999="Incluir Cotización",#REF!,"")</f>
        <v/>
      </c>
      <c r="AD999" s="66" t="str">
        <f t="shared" si="507"/>
        <v/>
      </c>
      <c r="AE999" s="42" t="str">
        <f t="shared" si="508"/>
        <v/>
      </c>
      <c r="AF999" s="42" t="str">
        <f t="shared" si="509"/>
        <v/>
      </c>
      <c r="AG999" s="42" t="str">
        <f t="shared" si="510"/>
        <v/>
      </c>
      <c r="AH999" s="42" t="str">
        <f t="shared" si="511"/>
        <v/>
      </c>
      <c r="AI999" s="42" t="str">
        <f t="shared" si="512"/>
        <v/>
      </c>
      <c r="AJ999" s="65">
        <f t="shared" si="513"/>
        <v>0</v>
      </c>
      <c r="AK999" s="74"/>
      <c r="AL999" s="41">
        <f t="shared" si="494"/>
        <v>0</v>
      </c>
      <c r="AM999" s="39">
        <f t="shared" si="495"/>
        <v>0</v>
      </c>
      <c r="AN999" s="40">
        <f t="shared" si="496"/>
        <v>0</v>
      </c>
      <c r="AO999" s="134">
        <f t="shared" si="497"/>
        <v>0</v>
      </c>
      <c r="AP999" s="17"/>
      <c r="AQ999" s="129"/>
      <c r="AR999" s="130">
        <f t="shared" si="514"/>
        <v>0</v>
      </c>
      <c r="AS999" s="134">
        <f t="shared" si="515"/>
        <v>0</v>
      </c>
      <c r="AT999" s="131">
        <f>+IF($I$7="SI",'INPUTS Y LISTAS'!$B$31,0)</f>
        <v>0</v>
      </c>
      <c r="AU999" s="132"/>
      <c r="AV999" s="130">
        <f t="shared" si="516"/>
        <v>0</v>
      </c>
      <c r="AW999" s="134">
        <f t="shared" si="517"/>
        <v>0</v>
      </c>
      <c r="AX999" s="131">
        <f>+IF($I$7="SI",'INPUTS Y LISTAS'!$B$32,0)</f>
        <v>0</v>
      </c>
      <c r="AY999" s="132"/>
      <c r="AZ999" s="130">
        <f t="shared" si="518"/>
        <v>0</v>
      </c>
      <c r="BA999" s="134">
        <f t="shared" si="519"/>
        <v>0</v>
      </c>
      <c r="BB999" s="131">
        <f>+IF($I$7="SI",'INPUTS Y LISTAS'!$B$33,0)</f>
        <v>0</v>
      </c>
      <c r="BC999" s="132"/>
      <c r="BD999" s="130">
        <f t="shared" si="520"/>
        <v>0</v>
      </c>
      <c r="BE999" s="134">
        <f t="shared" si="521"/>
        <v>0</v>
      </c>
      <c r="BF999" s="136">
        <f t="shared" si="522"/>
        <v>0</v>
      </c>
    </row>
    <row r="1000" spans="3:58" ht="15.75" outlineLevel="2" x14ac:dyDescent="0.2">
      <c r="C1000" s="14">
        <f t="shared" si="523"/>
        <v>986</v>
      </c>
      <c r="D1000" s="73"/>
      <c r="E1000" s="69"/>
      <c r="F1000" s="70"/>
      <c r="G1000" s="71"/>
      <c r="H1000" s="71"/>
      <c r="I1000" s="71"/>
      <c r="J1000" s="71"/>
      <c r="K1000" s="72"/>
      <c r="L1000" s="86"/>
      <c r="M1000" s="15" t="str">
        <f>IF(G1000="","",IF(L1000="SI",G1000*(1+'INPUTS Y LISTAS'!$B$15),'Modelo Estadistico'!G1000))</f>
        <v/>
      </c>
      <c r="N1000" s="15" t="str">
        <f>IF(H1000="","",IF(L1000="SI",H1000*(1+'INPUTS Y LISTAS'!$B$15),'Modelo Estadistico'!H1000))</f>
        <v/>
      </c>
      <c r="O1000" s="15" t="str">
        <f>IF(I1000="","",IF(L1000="SI",I1000*(1+'INPUTS Y LISTAS'!$B$15),'Modelo Estadistico'!I1000))</f>
        <v/>
      </c>
      <c r="P1000" s="15" t="str">
        <f>IF(J1000="","",IF(L1000="SI",J1000*(1+'INPUTS Y LISTAS'!$B$15),'Modelo Estadistico'!J1000))</f>
        <v/>
      </c>
      <c r="Q1000" s="72"/>
      <c r="R1000" s="29" t="str">
        <f t="shared" si="498"/>
        <v/>
      </c>
      <c r="S1000" s="15" t="str">
        <f t="shared" si="499"/>
        <v/>
      </c>
      <c r="T1000" s="15" t="str">
        <f t="shared" si="492"/>
        <v/>
      </c>
      <c r="U1000" s="30" t="str">
        <f t="shared" si="493"/>
        <v/>
      </c>
      <c r="V1000" s="28" t="str">
        <f t="shared" si="500"/>
        <v/>
      </c>
      <c r="W1000" s="16" t="str">
        <f t="shared" si="501"/>
        <v/>
      </c>
      <c r="X1000" s="16" t="str">
        <f t="shared" si="502"/>
        <v/>
      </c>
      <c r="Y1000" s="16" t="str">
        <f t="shared" si="503"/>
        <v/>
      </c>
      <c r="Z1000" s="28" t="str">
        <f t="shared" si="504"/>
        <v/>
      </c>
      <c r="AA1000" s="16" t="str">
        <f t="shared" si="505"/>
        <v/>
      </c>
      <c r="AB1000" s="16" t="str">
        <f t="shared" si="506"/>
        <v/>
      </c>
      <c r="AC1000" s="16" t="str">
        <f>IF(Y1000="Incluir Cotización",#REF!,"")</f>
        <v/>
      </c>
      <c r="AD1000" s="66" t="str">
        <f t="shared" si="507"/>
        <v/>
      </c>
      <c r="AE1000" s="42" t="str">
        <f t="shared" si="508"/>
        <v/>
      </c>
      <c r="AF1000" s="42" t="str">
        <f t="shared" si="509"/>
        <v/>
      </c>
      <c r="AG1000" s="42" t="str">
        <f t="shared" si="510"/>
        <v/>
      </c>
      <c r="AH1000" s="42" t="str">
        <f t="shared" si="511"/>
        <v/>
      </c>
      <c r="AI1000" s="42" t="str">
        <f t="shared" si="512"/>
        <v/>
      </c>
      <c r="AJ1000" s="65">
        <f t="shared" si="513"/>
        <v>0</v>
      </c>
      <c r="AK1000" s="74"/>
      <c r="AL1000" s="41">
        <f t="shared" si="494"/>
        <v>0</v>
      </c>
      <c r="AM1000" s="39">
        <f t="shared" si="495"/>
        <v>0</v>
      </c>
      <c r="AN1000" s="40">
        <f t="shared" si="496"/>
        <v>0</v>
      </c>
      <c r="AO1000" s="134">
        <f t="shared" si="497"/>
        <v>0</v>
      </c>
      <c r="AP1000" s="17"/>
      <c r="AQ1000" s="129"/>
      <c r="AR1000" s="130">
        <f t="shared" si="514"/>
        <v>0</v>
      </c>
      <c r="AS1000" s="134">
        <f t="shared" si="515"/>
        <v>0</v>
      </c>
      <c r="AT1000" s="131">
        <f>+IF($I$7="SI",'INPUTS Y LISTAS'!$B$31,0)</f>
        <v>0</v>
      </c>
      <c r="AU1000" s="132"/>
      <c r="AV1000" s="130">
        <f t="shared" si="516"/>
        <v>0</v>
      </c>
      <c r="AW1000" s="134">
        <f t="shared" si="517"/>
        <v>0</v>
      </c>
      <c r="AX1000" s="131">
        <f>+IF($I$7="SI",'INPUTS Y LISTAS'!$B$32,0)</f>
        <v>0</v>
      </c>
      <c r="AY1000" s="132"/>
      <c r="AZ1000" s="130">
        <f t="shared" si="518"/>
        <v>0</v>
      </c>
      <c r="BA1000" s="134">
        <f t="shared" si="519"/>
        <v>0</v>
      </c>
      <c r="BB1000" s="131">
        <f>+IF($I$7="SI",'INPUTS Y LISTAS'!$B$33,0)</f>
        <v>0</v>
      </c>
      <c r="BC1000" s="132"/>
      <c r="BD1000" s="130">
        <f t="shared" si="520"/>
        <v>0</v>
      </c>
      <c r="BE1000" s="134">
        <f t="shared" si="521"/>
        <v>0</v>
      </c>
      <c r="BF1000" s="136">
        <f t="shared" si="522"/>
        <v>0</v>
      </c>
    </row>
    <row r="1001" spans="3:58" ht="15.75" outlineLevel="2" x14ac:dyDescent="0.2">
      <c r="C1001" s="14">
        <f t="shared" si="523"/>
        <v>987</v>
      </c>
      <c r="D1001" s="73"/>
      <c r="E1001" s="69"/>
      <c r="F1001" s="70"/>
      <c r="G1001" s="71"/>
      <c r="H1001" s="71"/>
      <c r="I1001" s="71"/>
      <c r="J1001" s="71"/>
      <c r="K1001" s="72"/>
      <c r="L1001" s="86"/>
      <c r="M1001" s="15" t="str">
        <f>IF(G1001="","",IF(L1001="SI",G1001*(1+'INPUTS Y LISTAS'!$B$15),'Modelo Estadistico'!G1001))</f>
        <v/>
      </c>
      <c r="N1001" s="15" t="str">
        <f>IF(H1001="","",IF(L1001="SI",H1001*(1+'INPUTS Y LISTAS'!$B$15),'Modelo Estadistico'!H1001))</f>
        <v/>
      </c>
      <c r="O1001" s="15" t="str">
        <f>IF(I1001="","",IF(L1001="SI",I1001*(1+'INPUTS Y LISTAS'!$B$15),'Modelo Estadistico'!I1001))</f>
        <v/>
      </c>
      <c r="P1001" s="15" t="str">
        <f>IF(J1001="","",IF(L1001="SI",J1001*(1+'INPUTS Y LISTAS'!$B$15),'Modelo Estadistico'!J1001))</f>
        <v/>
      </c>
      <c r="Q1001" s="72"/>
      <c r="R1001" s="29" t="str">
        <f t="shared" si="498"/>
        <v/>
      </c>
      <c r="S1001" s="15" t="str">
        <f t="shared" si="499"/>
        <v/>
      </c>
      <c r="T1001" s="15" t="str">
        <f t="shared" si="492"/>
        <v/>
      </c>
      <c r="U1001" s="30" t="str">
        <f t="shared" si="493"/>
        <v/>
      </c>
      <c r="V1001" s="28" t="str">
        <f t="shared" si="500"/>
        <v/>
      </c>
      <c r="W1001" s="16" t="str">
        <f t="shared" si="501"/>
        <v/>
      </c>
      <c r="X1001" s="16" t="str">
        <f t="shared" si="502"/>
        <v/>
      </c>
      <c r="Y1001" s="16" t="str">
        <f t="shared" si="503"/>
        <v/>
      </c>
      <c r="Z1001" s="28" t="str">
        <f t="shared" si="504"/>
        <v/>
      </c>
      <c r="AA1001" s="16" t="str">
        <f t="shared" si="505"/>
        <v/>
      </c>
      <c r="AB1001" s="16" t="str">
        <f t="shared" si="506"/>
        <v/>
      </c>
      <c r="AC1001" s="16" t="str">
        <f>IF(Y1001="Incluir Cotización",#REF!,"")</f>
        <v/>
      </c>
      <c r="AD1001" s="66" t="str">
        <f t="shared" si="507"/>
        <v/>
      </c>
      <c r="AE1001" s="42" t="str">
        <f t="shared" si="508"/>
        <v/>
      </c>
      <c r="AF1001" s="42" t="str">
        <f t="shared" si="509"/>
        <v/>
      </c>
      <c r="AG1001" s="42" t="str">
        <f t="shared" si="510"/>
        <v/>
      </c>
      <c r="AH1001" s="42" t="str">
        <f t="shared" si="511"/>
        <v/>
      </c>
      <c r="AI1001" s="42" t="str">
        <f t="shared" si="512"/>
        <v/>
      </c>
      <c r="AJ1001" s="65">
        <f t="shared" si="513"/>
        <v>0</v>
      </c>
      <c r="AK1001" s="74"/>
      <c r="AL1001" s="41">
        <f t="shared" si="494"/>
        <v>0</v>
      </c>
      <c r="AM1001" s="39">
        <f t="shared" si="495"/>
        <v>0</v>
      </c>
      <c r="AN1001" s="40">
        <f t="shared" si="496"/>
        <v>0</v>
      </c>
      <c r="AO1001" s="134">
        <f t="shared" si="497"/>
        <v>0</v>
      </c>
      <c r="AP1001" s="17"/>
      <c r="AQ1001" s="129"/>
      <c r="AR1001" s="130">
        <f t="shared" si="514"/>
        <v>0</v>
      </c>
      <c r="AS1001" s="134">
        <f t="shared" si="515"/>
        <v>0</v>
      </c>
      <c r="AT1001" s="131">
        <f>+IF($I$7="SI",'INPUTS Y LISTAS'!$B$31,0)</f>
        <v>0</v>
      </c>
      <c r="AU1001" s="132"/>
      <c r="AV1001" s="130">
        <f t="shared" si="516"/>
        <v>0</v>
      </c>
      <c r="AW1001" s="134">
        <f t="shared" si="517"/>
        <v>0</v>
      </c>
      <c r="AX1001" s="131">
        <f>+IF($I$7="SI",'INPUTS Y LISTAS'!$B$32,0)</f>
        <v>0</v>
      </c>
      <c r="AY1001" s="132"/>
      <c r="AZ1001" s="130">
        <f t="shared" si="518"/>
        <v>0</v>
      </c>
      <c r="BA1001" s="134">
        <f t="shared" si="519"/>
        <v>0</v>
      </c>
      <c r="BB1001" s="131">
        <f>+IF($I$7="SI",'INPUTS Y LISTAS'!$B$33,0)</f>
        <v>0</v>
      </c>
      <c r="BC1001" s="132"/>
      <c r="BD1001" s="130">
        <f t="shared" si="520"/>
        <v>0</v>
      </c>
      <c r="BE1001" s="134">
        <f t="shared" si="521"/>
        <v>0</v>
      </c>
      <c r="BF1001" s="136">
        <f t="shared" si="522"/>
        <v>0</v>
      </c>
    </row>
    <row r="1002" spans="3:58" ht="15.75" outlineLevel="2" x14ac:dyDescent="0.2">
      <c r="C1002" s="14">
        <f t="shared" si="523"/>
        <v>988</v>
      </c>
      <c r="D1002" s="73"/>
      <c r="E1002" s="69"/>
      <c r="F1002" s="70"/>
      <c r="G1002" s="71"/>
      <c r="H1002" s="71"/>
      <c r="I1002" s="71"/>
      <c r="J1002" s="71"/>
      <c r="K1002" s="72"/>
      <c r="L1002" s="86"/>
      <c r="M1002" s="15" t="str">
        <f>IF(G1002="","",IF(L1002="SI",G1002*(1+'INPUTS Y LISTAS'!$B$15),'Modelo Estadistico'!G1002))</f>
        <v/>
      </c>
      <c r="N1002" s="15" t="str">
        <f>IF(H1002="","",IF(L1002="SI",H1002*(1+'INPUTS Y LISTAS'!$B$15),'Modelo Estadistico'!H1002))</f>
        <v/>
      </c>
      <c r="O1002" s="15" t="str">
        <f>IF(I1002="","",IF(L1002="SI",I1002*(1+'INPUTS Y LISTAS'!$B$15),'Modelo Estadistico'!I1002))</f>
        <v/>
      </c>
      <c r="P1002" s="15" t="str">
        <f>IF(J1002="","",IF(L1002="SI",J1002*(1+'INPUTS Y LISTAS'!$B$15),'Modelo Estadistico'!J1002))</f>
        <v/>
      </c>
      <c r="Q1002" s="72"/>
      <c r="R1002" s="29" t="str">
        <f t="shared" si="498"/>
        <v/>
      </c>
      <c r="S1002" s="15" t="str">
        <f t="shared" si="499"/>
        <v/>
      </c>
      <c r="T1002" s="15" t="str">
        <f t="shared" si="492"/>
        <v/>
      </c>
      <c r="U1002" s="30" t="str">
        <f t="shared" si="493"/>
        <v/>
      </c>
      <c r="V1002" s="28" t="str">
        <f t="shared" si="500"/>
        <v/>
      </c>
      <c r="W1002" s="16" t="str">
        <f t="shared" si="501"/>
        <v/>
      </c>
      <c r="X1002" s="16" t="str">
        <f t="shared" si="502"/>
        <v/>
      </c>
      <c r="Y1002" s="16" t="str">
        <f t="shared" si="503"/>
        <v/>
      </c>
      <c r="Z1002" s="28" t="str">
        <f t="shared" si="504"/>
        <v/>
      </c>
      <c r="AA1002" s="16" t="str">
        <f t="shared" si="505"/>
        <v/>
      </c>
      <c r="AB1002" s="16" t="str">
        <f t="shared" si="506"/>
        <v/>
      </c>
      <c r="AC1002" s="16" t="str">
        <f>IF(Y1002="Incluir Cotización",#REF!,"")</f>
        <v/>
      </c>
      <c r="AD1002" s="66" t="str">
        <f t="shared" si="507"/>
        <v/>
      </c>
      <c r="AE1002" s="42" t="str">
        <f t="shared" si="508"/>
        <v/>
      </c>
      <c r="AF1002" s="42" t="str">
        <f t="shared" si="509"/>
        <v/>
      </c>
      <c r="AG1002" s="42" t="str">
        <f t="shared" si="510"/>
        <v/>
      </c>
      <c r="AH1002" s="42" t="str">
        <f t="shared" si="511"/>
        <v/>
      </c>
      <c r="AI1002" s="42" t="str">
        <f t="shared" si="512"/>
        <v/>
      </c>
      <c r="AJ1002" s="65">
        <f t="shared" si="513"/>
        <v>0</v>
      </c>
      <c r="AK1002" s="74"/>
      <c r="AL1002" s="41">
        <f t="shared" si="494"/>
        <v>0</v>
      </c>
      <c r="AM1002" s="39">
        <f t="shared" si="495"/>
        <v>0</v>
      </c>
      <c r="AN1002" s="40">
        <f t="shared" si="496"/>
        <v>0</v>
      </c>
      <c r="AO1002" s="134">
        <f t="shared" si="497"/>
        <v>0</v>
      </c>
      <c r="AP1002" s="17"/>
      <c r="AQ1002" s="129"/>
      <c r="AR1002" s="130">
        <f t="shared" si="514"/>
        <v>0</v>
      </c>
      <c r="AS1002" s="134">
        <f t="shared" si="515"/>
        <v>0</v>
      </c>
      <c r="AT1002" s="131">
        <f>+IF($I$7="SI",'INPUTS Y LISTAS'!$B$31,0)</f>
        <v>0</v>
      </c>
      <c r="AU1002" s="132"/>
      <c r="AV1002" s="130">
        <f t="shared" si="516"/>
        <v>0</v>
      </c>
      <c r="AW1002" s="134">
        <f t="shared" si="517"/>
        <v>0</v>
      </c>
      <c r="AX1002" s="131">
        <f>+IF($I$7="SI",'INPUTS Y LISTAS'!$B$32,0)</f>
        <v>0</v>
      </c>
      <c r="AY1002" s="132"/>
      <c r="AZ1002" s="130">
        <f t="shared" si="518"/>
        <v>0</v>
      </c>
      <c r="BA1002" s="134">
        <f t="shared" si="519"/>
        <v>0</v>
      </c>
      <c r="BB1002" s="131">
        <f>+IF($I$7="SI",'INPUTS Y LISTAS'!$B$33,0)</f>
        <v>0</v>
      </c>
      <c r="BC1002" s="132"/>
      <c r="BD1002" s="130">
        <f t="shared" si="520"/>
        <v>0</v>
      </c>
      <c r="BE1002" s="134">
        <f t="shared" si="521"/>
        <v>0</v>
      </c>
      <c r="BF1002" s="136">
        <f t="shared" si="522"/>
        <v>0</v>
      </c>
    </row>
    <row r="1003" spans="3:58" ht="15.75" outlineLevel="2" x14ac:dyDescent="0.2">
      <c r="C1003" s="14">
        <f t="shared" si="523"/>
        <v>989</v>
      </c>
      <c r="D1003" s="73"/>
      <c r="E1003" s="69"/>
      <c r="F1003" s="70"/>
      <c r="G1003" s="71"/>
      <c r="H1003" s="71"/>
      <c r="I1003" s="71"/>
      <c r="J1003" s="71"/>
      <c r="K1003" s="72"/>
      <c r="L1003" s="86"/>
      <c r="M1003" s="15" t="str">
        <f>IF(G1003="","",IF(L1003="SI",G1003*(1+'INPUTS Y LISTAS'!$B$15),'Modelo Estadistico'!G1003))</f>
        <v/>
      </c>
      <c r="N1003" s="15" t="str">
        <f>IF(H1003="","",IF(L1003="SI",H1003*(1+'INPUTS Y LISTAS'!$B$15),'Modelo Estadistico'!H1003))</f>
        <v/>
      </c>
      <c r="O1003" s="15" t="str">
        <f>IF(I1003="","",IF(L1003="SI",I1003*(1+'INPUTS Y LISTAS'!$B$15),'Modelo Estadistico'!I1003))</f>
        <v/>
      </c>
      <c r="P1003" s="15" t="str">
        <f>IF(J1003="","",IF(L1003="SI",J1003*(1+'INPUTS Y LISTAS'!$B$15),'Modelo Estadistico'!J1003))</f>
        <v/>
      </c>
      <c r="Q1003" s="72"/>
      <c r="R1003" s="29" t="str">
        <f t="shared" si="498"/>
        <v/>
      </c>
      <c r="S1003" s="15" t="str">
        <f t="shared" si="499"/>
        <v/>
      </c>
      <c r="T1003" s="15" t="str">
        <f t="shared" si="492"/>
        <v/>
      </c>
      <c r="U1003" s="30" t="str">
        <f t="shared" si="493"/>
        <v/>
      </c>
      <c r="V1003" s="28" t="str">
        <f t="shared" si="500"/>
        <v/>
      </c>
      <c r="W1003" s="16" t="str">
        <f t="shared" si="501"/>
        <v/>
      </c>
      <c r="X1003" s="16" t="str">
        <f t="shared" si="502"/>
        <v/>
      </c>
      <c r="Y1003" s="16" t="str">
        <f t="shared" si="503"/>
        <v/>
      </c>
      <c r="Z1003" s="28" t="str">
        <f t="shared" si="504"/>
        <v/>
      </c>
      <c r="AA1003" s="16" t="str">
        <f t="shared" si="505"/>
        <v/>
      </c>
      <c r="AB1003" s="16" t="str">
        <f t="shared" si="506"/>
        <v/>
      </c>
      <c r="AC1003" s="16" t="str">
        <f>IF(Y1003="Incluir Cotización",#REF!,"")</f>
        <v/>
      </c>
      <c r="AD1003" s="66" t="str">
        <f t="shared" si="507"/>
        <v/>
      </c>
      <c r="AE1003" s="42" t="str">
        <f t="shared" si="508"/>
        <v/>
      </c>
      <c r="AF1003" s="42" t="str">
        <f t="shared" si="509"/>
        <v/>
      </c>
      <c r="AG1003" s="42" t="str">
        <f t="shared" si="510"/>
        <v/>
      </c>
      <c r="AH1003" s="42" t="str">
        <f t="shared" si="511"/>
        <v/>
      </c>
      <c r="AI1003" s="42" t="str">
        <f t="shared" si="512"/>
        <v/>
      </c>
      <c r="AJ1003" s="65">
        <f t="shared" si="513"/>
        <v>0</v>
      </c>
      <c r="AK1003" s="74"/>
      <c r="AL1003" s="41">
        <f t="shared" si="494"/>
        <v>0</v>
      </c>
      <c r="AM1003" s="39">
        <f t="shared" si="495"/>
        <v>0</v>
      </c>
      <c r="AN1003" s="40">
        <f t="shared" si="496"/>
        <v>0</v>
      </c>
      <c r="AO1003" s="134">
        <f t="shared" si="497"/>
        <v>0</v>
      </c>
      <c r="AP1003" s="17"/>
      <c r="AQ1003" s="129"/>
      <c r="AR1003" s="130">
        <f t="shared" si="514"/>
        <v>0</v>
      </c>
      <c r="AS1003" s="134">
        <f t="shared" si="515"/>
        <v>0</v>
      </c>
      <c r="AT1003" s="131">
        <f>+IF($I$7="SI",'INPUTS Y LISTAS'!$B$31,0)</f>
        <v>0</v>
      </c>
      <c r="AU1003" s="132"/>
      <c r="AV1003" s="130">
        <f t="shared" si="516"/>
        <v>0</v>
      </c>
      <c r="AW1003" s="134">
        <f t="shared" si="517"/>
        <v>0</v>
      </c>
      <c r="AX1003" s="131">
        <f>+IF($I$7="SI",'INPUTS Y LISTAS'!$B$32,0)</f>
        <v>0</v>
      </c>
      <c r="AY1003" s="132"/>
      <c r="AZ1003" s="130">
        <f t="shared" si="518"/>
        <v>0</v>
      </c>
      <c r="BA1003" s="134">
        <f t="shared" si="519"/>
        <v>0</v>
      </c>
      <c r="BB1003" s="131">
        <f>+IF($I$7="SI",'INPUTS Y LISTAS'!$B$33,0)</f>
        <v>0</v>
      </c>
      <c r="BC1003" s="132"/>
      <c r="BD1003" s="130">
        <f t="shared" si="520"/>
        <v>0</v>
      </c>
      <c r="BE1003" s="134">
        <f t="shared" si="521"/>
        <v>0</v>
      </c>
      <c r="BF1003" s="136">
        <f t="shared" si="522"/>
        <v>0</v>
      </c>
    </row>
    <row r="1004" spans="3:58" ht="15.75" outlineLevel="2" x14ac:dyDescent="0.2">
      <c r="C1004" s="14">
        <f t="shared" si="523"/>
        <v>990</v>
      </c>
      <c r="D1004" s="73"/>
      <c r="E1004" s="69"/>
      <c r="F1004" s="70"/>
      <c r="G1004" s="71"/>
      <c r="H1004" s="71"/>
      <c r="I1004" s="71"/>
      <c r="J1004" s="71"/>
      <c r="K1004" s="72"/>
      <c r="L1004" s="86"/>
      <c r="M1004" s="15" t="str">
        <f>IF(G1004="","",IF(L1004="SI",G1004*(1+'INPUTS Y LISTAS'!$B$15),'Modelo Estadistico'!G1004))</f>
        <v/>
      </c>
      <c r="N1004" s="15" t="str">
        <f>IF(H1004="","",IF(L1004="SI",H1004*(1+'INPUTS Y LISTAS'!$B$15),'Modelo Estadistico'!H1004))</f>
        <v/>
      </c>
      <c r="O1004" s="15" t="str">
        <f>IF(I1004="","",IF(L1004="SI",I1004*(1+'INPUTS Y LISTAS'!$B$15),'Modelo Estadistico'!I1004))</f>
        <v/>
      </c>
      <c r="P1004" s="15" t="str">
        <f>IF(J1004="","",IF(L1004="SI",J1004*(1+'INPUTS Y LISTAS'!$B$15),'Modelo Estadistico'!J1004))</f>
        <v/>
      </c>
      <c r="Q1004" s="72"/>
      <c r="R1004" s="29" t="str">
        <f t="shared" si="498"/>
        <v/>
      </c>
      <c r="S1004" s="15" t="str">
        <f t="shared" si="499"/>
        <v/>
      </c>
      <c r="T1004" s="15" t="str">
        <f t="shared" si="492"/>
        <v/>
      </c>
      <c r="U1004" s="30" t="str">
        <f t="shared" si="493"/>
        <v/>
      </c>
      <c r="V1004" s="28" t="str">
        <f t="shared" si="500"/>
        <v/>
      </c>
      <c r="W1004" s="16" t="str">
        <f t="shared" si="501"/>
        <v/>
      </c>
      <c r="X1004" s="16" t="str">
        <f t="shared" si="502"/>
        <v/>
      </c>
      <c r="Y1004" s="16" t="str">
        <f t="shared" si="503"/>
        <v/>
      </c>
      <c r="Z1004" s="28" t="str">
        <f t="shared" si="504"/>
        <v/>
      </c>
      <c r="AA1004" s="16" t="str">
        <f t="shared" si="505"/>
        <v/>
      </c>
      <c r="AB1004" s="16" t="str">
        <f t="shared" si="506"/>
        <v/>
      </c>
      <c r="AC1004" s="16" t="str">
        <f>IF(Y1004="Incluir Cotización",#REF!,"")</f>
        <v/>
      </c>
      <c r="AD1004" s="66" t="str">
        <f t="shared" si="507"/>
        <v/>
      </c>
      <c r="AE1004" s="42" t="str">
        <f t="shared" si="508"/>
        <v/>
      </c>
      <c r="AF1004" s="42" t="str">
        <f t="shared" si="509"/>
        <v/>
      </c>
      <c r="AG1004" s="42" t="str">
        <f t="shared" si="510"/>
        <v/>
      </c>
      <c r="AH1004" s="42" t="str">
        <f t="shared" si="511"/>
        <v/>
      </c>
      <c r="AI1004" s="42" t="str">
        <f t="shared" si="512"/>
        <v/>
      </c>
      <c r="AJ1004" s="65">
        <f t="shared" si="513"/>
        <v>0</v>
      </c>
      <c r="AK1004" s="74"/>
      <c r="AL1004" s="41">
        <f t="shared" si="494"/>
        <v>0</v>
      </c>
      <c r="AM1004" s="39">
        <f t="shared" si="495"/>
        <v>0</v>
      </c>
      <c r="AN1004" s="40">
        <f t="shared" si="496"/>
        <v>0</v>
      </c>
      <c r="AO1004" s="134">
        <f t="shared" si="497"/>
        <v>0</v>
      </c>
      <c r="AP1004" s="17"/>
      <c r="AQ1004" s="129"/>
      <c r="AR1004" s="130">
        <f t="shared" si="514"/>
        <v>0</v>
      </c>
      <c r="AS1004" s="134">
        <f t="shared" si="515"/>
        <v>0</v>
      </c>
      <c r="AT1004" s="131">
        <f>+IF($I$7="SI",'INPUTS Y LISTAS'!$B$31,0)</f>
        <v>0</v>
      </c>
      <c r="AU1004" s="132"/>
      <c r="AV1004" s="130">
        <f t="shared" si="516"/>
        <v>0</v>
      </c>
      <c r="AW1004" s="134">
        <f t="shared" si="517"/>
        <v>0</v>
      </c>
      <c r="AX1004" s="131">
        <f>+IF($I$7="SI",'INPUTS Y LISTAS'!$B$32,0)</f>
        <v>0</v>
      </c>
      <c r="AY1004" s="132"/>
      <c r="AZ1004" s="130">
        <f t="shared" si="518"/>
        <v>0</v>
      </c>
      <c r="BA1004" s="134">
        <f t="shared" si="519"/>
        <v>0</v>
      </c>
      <c r="BB1004" s="131">
        <f>+IF($I$7="SI",'INPUTS Y LISTAS'!$B$33,0)</f>
        <v>0</v>
      </c>
      <c r="BC1004" s="132"/>
      <c r="BD1004" s="130">
        <f t="shared" si="520"/>
        <v>0</v>
      </c>
      <c r="BE1004" s="134">
        <f t="shared" si="521"/>
        <v>0</v>
      </c>
      <c r="BF1004" s="136">
        <f t="shared" si="522"/>
        <v>0</v>
      </c>
    </row>
    <row r="1005" spans="3:58" ht="15.75" outlineLevel="2" x14ac:dyDescent="0.2">
      <c r="C1005" s="14">
        <f t="shared" si="523"/>
        <v>991</v>
      </c>
      <c r="D1005" s="73"/>
      <c r="E1005" s="69"/>
      <c r="F1005" s="70"/>
      <c r="G1005" s="71"/>
      <c r="H1005" s="71"/>
      <c r="I1005" s="71"/>
      <c r="J1005" s="71"/>
      <c r="K1005" s="72"/>
      <c r="L1005" s="86"/>
      <c r="M1005" s="15" t="str">
        <f>IF(G1005="","",IF(L1005="SI",G1005*(1+'INPUTS Y LISTAS'!$B$15),'Modelo Estadistico'!G1005))</f>
        <v/>
      </c>
      <c r="N1005" s="15" t="str">
        <f>IF(H1005="","",IF(L1005="SI",H1005*(1+'INPUTS Y LISTAS'!$B$15),'Modelo Estadistico'!H1005))</f>
        <v/>
      </c>
      <c r="O1005" s="15" t="str">
        <f>IF(I1005="","",IF(L1005="SI",I1005*(1+'INPUTS Y LISTAS'!$B$15),'Modelo Estadistico'!I1005))</f>
        <v/>
      </c>
      <c r="P1005" s="15" t="str">
        <f>IF(J1005="","",IF(L1005="SI",J1005*(1+'INPUTS Y LISTAS'!$B$15),'Modelo Estadistico'!J1005))</f>
        <v/>
      </c>
      <c r="Q1005" s="72"/>
      <c r="R1005" s="29" t="str">
        <f t="shared" si="498"/>
        <v/>
      </c>
      <c r="S1005" s="15" t="str">
        <f t="shared" si="499"/>
        <v/>
      </c>
      <c r="T1005" s="15" t="str">
        <f t="shared" si="492"/>
        <v/>
      </c>
      <c r="U1005" s="30" t="str">
        <f t="shared" si="493"/>
        <v/>
      </c>
      <c r="V1005" s="28" t="str">
        <f t="shared" si="500"/>
        <v/>
      </c>
      <c r="W1005" s="16" t="str">
        <f t="shared" si="501"/>
        <v/>
      </c>
      <c r="X1005" s="16" t="str">
        <f t="shared" si="502"/>
        <v/>
      </c>
      <c r="Y1005" s="16" t="str">
        <f t="shared" si="503"/>
        <v/>
      </c>
      <c r="Z1005" s="28" t="str">
        <f t="shared" si="504"/>
        <v/>
      </c>
      <c r="AA1005" s="16" t="str">
        <f t="shared" si="505"/>
        <v/>
      </c>
      <c r="AB1005" s="16" t="str">
        <f t="shared" si="506"/>
        <v/>
      </c>
      <c r="AC1005" s="16" t="str">
        <f>IF(Y1005="Incluir Cotización",#REF!,"")</f>
        <v/>
      </c>
      <c r="AD1005" s="66" t="str">
        <f t="shared" si="507"/>
        <v/>
      </c>
      <c r="AE1005" s="42" t="str">
        <f t="shared" si="508"/>
        <v/>
      </c>
      <c r="AF1005" s="42" t="str">
        <f t="shared" si="509"/>
        <v/>
      </c>
      <c r="AG1005" s="42" t="str">
        <f t="shared" si="510"/>
        <v/>
      </c>
      <c r="AH1005" s="42" t="str">
        <f t="shared" si="511"/>
        <v/>
      </c>
      <c r="AI1005" s="42" t="str">
        <f t="shared" si="512"/>
        <v/>
      </c>
      <c r="AJ1005" s="65">
        <f t="shared" si="513"/>
        <v>0</v>
      </c>
      <c r="AK1005" s="74"/>
      <c r="AL1005" s="41">
        <f t="shared" si="494"/>
        <v>0</v>
      </c>
      <c r="AM1005" s="39">
        <f t="shared" si="495"/>
        <v>0</v>
      </c>
      <c r="AN1005" s="40">
        <f t="shared" si="496"/>
        <v>0</v>
      </c>
      <c r="AO1005" s="134">
        <f t="shared" si="497"/>
        <v>0</v>
      </c>
      <c r="AP1005" s="17"/>
      <c r="AQ1005" s="129"/>
      <c r="AR1005" s="130">
        <f t="shared" si="514"/>
        <v>0</v>
      </c>
      <c r="AS1005" s="134">
        <f t="shared" si="515"/>
        <v>0</v>
      </c>
      <c r="AT1005" s="131">
        <f>+IF($I$7="SI",'INPUTS Y LISTAS'!$B$31,0)</f>
        <v>0</v>
      </c>
      <c r="AU1005" s="132"/>
      <c r="AV1005" s="130">
        <f t="shared" si="516"/>
        <v>0</v>
      </c>
      <c r="AW1005" s="134">
        <f t="shared" si="517"/>
        <v>0</v>
      </c>
      <c r="AX1005" s="131">
        <f>+IF($I$7="SI",'INPUTS Y LISTAS'!$B$32,0)</f>
        <v>0</v>
      </c>
      <c r="AY1005" s="132"/>
      <c r="AZ1005" s="130">
        <f t="shared" si="518"/>
        <v>0</v>
      </c>
      <c r="BA1005" s="134">
        <f t="shared" si="519"/>
        <v>0</v>
      </c>
      <c r="BB1005" s="131">
        <f>+IF($I$7="SI",'INPUTS Y LISTAS'!$B$33,0)</f>
        <v>0</v>
      </c>
      <c r="BC1005" s="132"/>
      <c r="BD1005" s="130">
        <f t="shared" si="520"/>
        <v>0</v>
      </c>
      <c r="BE1005" s="134">
        <f t="shared" si="521"/>
        <v>0</v>
      </c>
      <c r="BF1005" s="136">
        <f t="shared" si="522"/>
        <v>0</v>
      </c>
    </row>
    <row r="1006" spans="3:58" ht="15.75" outlineLevel="2" x14ac:dyDescent="0.2">
      <c r="C1006" s="14">
        <f t="shared" si="523"/>
        <v>992</v>
      </c>
      <c r="D1006" s="73"/>
      <c r="E1006" s="69"/>
      <c r="F1006" s="70"/>
      <c r="G1006" s="71"/>
      <c r="H1006" s="71"/>
      <c r="I1006" s="71"/>
      <c r="J1006" s="71"/>
      <c r="K1006" s="72"/>
      <c r="L1006" s="86"/>
      <c r="M1006" s="15" t="str">
        <f>IF(G1006="","",IF(L1006="SI",G1006*(1+'INPUTS Y LISTAS'!$B$15),'Modelo Estadistico'!G1006))</f>
        <v/>
      </c>
      <c r="N1006" s="15" t="str">
        <f>IF(H1006="","",IF(L1006="SI",H1006*(1+'INPUTS Y LISTAS'!$B$15),'Modelo Estadistico'!H1006))</f>
        <v/>
      </c>
      <c r="O1006" s="15" t="str">
        <f>IF(I1006="","",IF(L1006="SI",I1006*(1+'INPUTS Y LISTAS'!$B$15),'Modelo Estadistico'!I1006))</f>
        <v/>
      </c>
      <c r="P1006" s="15" t="str">
        <f>IF(J1006="","",IF(L1006="SI",J1006*(1+'INPUTS Y LISTAS'!$B$15),'Modelo Estadistico'!J1006))</f>
        <v/>
      </c>
      <c r="Q1006" s="72"/>
      <c r="R1006" s="29" t="str">
        <f t="shared" si="498"/>
        <v/>
      </c>
      <c r="S1006" s="15" t="str">
        <f t="shared" si="499"/>
        <v/>
      </c>
      <c r="T1006" s="15" t="str">
        <f t="shared" si="492"/>
        <v/>
      </c>
      <c r="U1006" s="30" t="str">
        <f t="shared" si="493"/>
        <v/>
      </c>
      <c r="V1006" s="28" t="str">
        <f t="shared" si="500"/>
        <v/>
      </c>
      <c r="W1006" s="16" t="str">
        <f t="shared" si="501"/>
        <v/>
      </c>
      <c r="X1006" s="16" t="str">
        <f t="shared" si="502"/>
        <v/>
      </c>
      <c r="Y1006" s="16" t="str">
        <f t="shared" si="503"/>
        <v/>
      </c>
      <c r="Z1006" s="28" t="str">
        <f t="shared" si="504"/>
        <v/>
      </c>
      <c r="AA1006" s="16" t="str">
        <f t="shared" si="505"/>
        <v/>
      </c>
      <c r="AB1006" s="16" t="str">
        <f t="shared" si="506"/>
        <v/>
      </c>
      <c r="AC1006" s="16" t="str">
        <f>IF(Y1006="Incluir Cotización",#REF!,"")</f>
        <v/>
      </c>
      <c r="AD1006" s="66" t="str">
        <f t="shared" si="507"/>
        <v/>
      </c>
      <c r="AE1006" s="42" t="str">
        <f t="shared" si="508"/>
        <v/>
      </c>
      <c r="AF1006" s="42" t="str">
        <f t="shared" si="509"/>
        <v/>
      </c>
      <c r="AG1006" s="42" t="str">
        <f t="shared" si="510"/>
        <v/>
      </c>
      <c r="AH1006" s="42" t="str">
        <f t="shared" si="511"/>
        <v/>
      </c>
      <c r="AI1006" s="42" t="str">
        <f t="shared" si="512"/>
        <v/>
      </c>
      <c r="AJ1006" s="65">
        <f t="shared" si="513"/>
        <v>0</v>
      </c>
      <c r="AK1006" s="74"/>
      <c r="AL1006" s="41">
        <f t="shared" si="494"/>
        <v>0</v>
      </c>
      <c r="AM1006" s="39">
        <f t="shared" si="495"/>
        <v>0</v>
      </c>
      <c r="AN1006" s="40">
        <f t="shared" si="496"/>
        <v>0</v>
      </c>
      <c r="AO1006" s="134">
        <f t="shared" si="497"/>
        <v>0</v>
      </c>
      <c r="AP1006" s="17"/>
      <c r="AQ1006" s="129"/>
      <c r="AR1006" s="130">
        <f t="shared" si="514"/>
        <v>0</v>
      </c>
      <c r="AS1006" s="134">
        <f t="shared" si="515"/>
        <v>0</v>
      </c>
      <c r="AT1006" s="131">
        <f>+IF($I$7="SI",'INPUTS Y LISTAS'!$B$31,0)</f>
        <v>0</v>
      </c>
      <c r="AU1006" s="132"/>
      <c r="AV1006" s="130">
        <f t="shared" si="516"/>
        <v>0</v>
      </c>
      <c r="AW1006" s="134">
        <f t="shared" si="517"/>
        <v>0</v>
      </c>
      <c r="AX1006" s="131">
        <f>+IF($I$7="SI",'INPUTS Y LISTAS'!$B$32,0)</f>
        <v>0</v>
      </c>
      <c r="AY1006" s="132"/>
      <c r="AZ1006" s="130">
        <f t="shared" si="518"/>
        <v>0</v>
      </c>
      <c r="BA1006" s="134">
        <f t="shared" si="519"/>
        <v>0</v>
      </c>
      <c r="BB1006" s="131">
        <f>+IF($I$7="SI",'INPUTS Y LISTAS'!$B$33,0)</f>
        <v>0</v>
      </c>
      <c r="BC1006" s="132"/>
      <c r="BD1006" s="130">
        <f t="shared" si="520"/>
        <v>0</v>
      </c>
      <c r="BE1006" s="134">
        <f t="shared" si="521"/>
        <v>0</v>
      </c>
      <c r="BF1006" s="136">
        <f t="shared" si="522"/>
        <v>0</v>
      </c>
    </row>
    <row r="1007" spans="3:58" ht="15.75" outlineLevel="2" x14ac:dyDescent="0.2">
      <c r="C1007" s="14">
        <f t="shared" si="523"/>
        <v>993</v>
      </c>
      <c r="D1007" s="73"/>
      <c r="E1007" s="69"/>
      <c r="F1007" s="70"/>
      <c r="G1007" s="71"/>
      <c r="H1007" s="71"/>
      <c r="I1007" s="71"/>
      <c r="J1007" s="71"/>
      <c r="K1007" s="72"/>
      <c r="L1007" s="86"/>
      <c r="M1007" s="15" t="str">
        <f>IF(G1007="","",IF(L1007="SI",G1007*(1+'INPUTS Y LISTAS'!$B$15),'Modelo Estadistico'!G1007))</f>
        <v/>
      </c>
      <c r="N1007" s="15" t="str">
        <f>IF(H1007="","",IF(L1007="SI",H1007*(1+'INPUTS Y LISTAS'!$B$15),'Modelo Estadistico'!H1007))</f>
        <v/>
      </c>
      <c r="O1007" s="15" t="str">
        <f>IF(I1007="","",IF(L1007="SI",I1007*(1+'INPUTS Y LISTAS'!$B$15),'Modelo Estadistico'!I1007))</f>
        <v/>
      </c>
      <c r="P1007" s="15" t="str">
        <f>IF(J1007="","",IF(L1007="SI",J1007*(1+'INPUTS Y LISTAS'!$B$15),'Modelo Estadistico'!J1007))</f>
        <v/>
      </c>
      <c r="Q1007" s="72"/>
      <c r="R1007" s="29" t="str">
        <f t="shared" si="498"/>
        <v/>
      </c>
      <c r="S1007" s="15" t="str">
        <f t="shared" si="499"/>
        <v/>
      </c>
      <c r="T1007" s="15" t="str">
        <f t="shared" si="492"/>
        <v/>
      </c>
      <c r="U1007" s="30" t="str">
        <f t="shared" si="493"/>
        <v/>
      </c>
      <c r="V1007" s="28" t="str">
        <f t="shared" si="500"/>
        <v/>
      </c>
      <c r="W1007" s="16" t="str">
        <f t="shared" si="501"/>
        <v/>
      </c>
      <c r="X1007" s="16" t="str">
        <f t="shared" si="502"/>
        <v/>
      </c>
      <c r="Y1007" s="16" t="str">
        <f t="shared" si="503"/>
        <v/>
      </c>
      <c r="Z1007" s="28" t="str">
        <f t="shared" si="504"/>
        <v/>
      </c>
      <c r="AA1007" s="16" t="str">
        <f t="shared" si="505"/>
        <v/>
      </c>
      <c r="AB1007" s="16" t="str">
        <f t="shared" si="506"/>
        <v/>
      </c>
      <c r="AC1007" s="16" t="str">
        <f>IF(Y1007="Incluir Cotización",#REF!,"")</f>
        <v/>
      </c>
      <c r="AD1007" s="66" t="str">
        <f t="shared" si="507"/>
        <v/>
      </c>
      <c r="AE1007" s="42" t="str">
        <f t="shared" si="508"/>
        <v/>
      </c>
      <c r="AF1007" s="42" t="str">
        <f t="shared" si="509"/>
        <v/>
      </c>
      <c r="AG1007" s="42" t="str">
        <f t="shared" si="510"/>
        <v/>
      </c>
      <c r="AH1007" s="42" t="str">
        <f t="shared" si="511"/>
        <v/>
      </c>
      <c r="AI1007" s="42" t="str">
        <f t="shared" si="512"/>
        <v/>
      </c>
      <c r="AJ1007" s="65">
        <f t="shared" si="513"/>
        <v>0</v>
      </c>
      <c r="AK1007" s="74"/>
      <c r="AL1007" s="41">
        <f t="shared" si="494"/>
        <v>0</v>
      </c>
      <c r="AM1007" s="39">
        <f t="shared" si="495"/>
        <v>0</v>
      </c>
      <c r="AN1007" s="40">
        <f t="shared" si="496"/>
        <v>0</v>
      </c>
      <c r="AO1007" s="134">
        <f t="shared" si="497"/>
        <v>0</v>
      </c>
      <c r="AP1007" s="17"/>
      <c r="AQ1007" s="129"/>
      <c r="AR1007" s="130">
        <f t="shared" si="514"/>
        <v>0</v>
      </c>
      <c r="AS1007" s="134">
        <f t="shared" si="515"/>
        <v>0</v>
      </c>
      <c r="AT1007" s="131">
        <f>+IF($I$7="SI",'INPUTS Y LISTAS'!$B$31,0)</f>
        <v>0</v>
      </c>
      <c r="AU1007" s="132"/>
      <c r="AV1007" s="130">
        <f t="shared" si="516"/>
        <v>0</v>
      </c>
      <c r="AW1007" s="134">
        <f t="shared" si="517"/>
        <v>0</v>
      </c>
      <c r="AX1007" s="131">
        <f>+IF($I$7="SI",'INPUTS Y LISTAS'!$B$32,0)</f>
        <v>0</v>
      </c>
      <c r="AY1007" s="132"/>
      <c r="AZ1007" s="130">
        <f t="shared" si="518"/>
        <v>0</v>
      </c>
      <c r="BA1007" s="134">
        <f t="shared" si="519"/>
        <v>0</v>
      </c>
      <c r="BB1007" s="131">
        <f>+IF($I$7="SI",'INPUTS Y LISTAS'!$B$33,0)</f>
        <v>0</v>
      </c>
      <c r="BC1007" s="132"/>
      <c r="BD1007" s="130">
        <f t="shared" si="520"/>
        <v>0</v>
      </c>
      <c r="BE1007" s="134">
        <f t="shared" si="521"/>
        <v>0</v>
      </c>
      <c r="BF1007" s="136">
        <f t="shared" si="522"/>
        <v>0</v>
      </c>
    </row>
    <row r="1008" spans="3:58" ht="15.75" outlineLevel="2" x14ac:dyDescent="0.2">
      <c r="C1008" s="14">
        <f t="shared" si="523"/>
        <v>994</v>
      </c>
      <c r="D1008" s="73"/>
      <c r="E1008" s="69"/>
      <c r="F1008" s="70"/>
      <c r="G1008" s="71"/>
      <c r="H1008" s="71"/>
      <c r="I1008" s="71"/>
      <c r="J1008" s="71"/>
      <c r="K1008" s="72"/>
      <c r="L1008" s="86"/>
      <c r="M1008" s="15" t="str">
        <f>IF(G1008="","",IF(L1008="SI",G1008*(1+'INPUTS Y LISTAS'!$B$15),'Modelo Estadistico'!G1008))</f>
        <v/>
      </c>
      <c r="N1008" s="15" t="str">
        <f>IF(H1008="","",IF(L1008="SI",H1008*(1+'INPUTS Y LISTAS'!$B$15),'Modelo Estadistico'!H1008))</f>
        <v/>
      </c>
      <c r="O1008" s="15" t="str">
        <f>IF(I1008="","",IF(L1008="SI",I1008*(1+'INPUTS Y LISTAS'!$B$15),'Modelo Estadistico'!I1008))</f>
        <v/>
      </c>
      <c r="P1008" s="15" t="str">
        <f>IF(J1008="","",IF(L1008="SI",J1008*(1+'INPUTS Y LISTAS'!$B$15),'Modelo Estadistico'!J1008))</f>
        <v/>
      </c>
      <c r="Q1008" s="72"/>
      <c r="R1008" s="29" t="str">
        <f t="shared" si="498"/>
        <v/>
      </c>
      <c r="S1008" s="15" t="str">
        <f t="shared" si="499"/>
        <v/>
      </c>
      <c r="T1008" s="15" t="str">
        <f t="shared" si="492"/>
        <v/>
      </c>
      <c r="U1008" s="30" t="str">
        <f t="shared" si="493"/>
        <v/>
      </c>
      <c r="V1008" s="28" t="str">
        <f t="shared" si="500"/>
        <v/>
      </c>
      <c r="W1008" s="16" t="str">
        <f t="shared" si="501"/>
        <v/>
      </c>
      <c r="X1008" s="16" t="str">
        <f t="shared" si="502"/>
        <v/>
      </c>
      <c r="Y1008" s="16" t="str">
        <f t="shared" si="503"/>
        <v/>
      </c>
      <c r="Z1008" s="28" t="str">
        <f t="shared" si="504"/>
        <v/>
      </c>
      <c r="AA1008" s="16" t="str">
        <f t="shared" si="505"/>
        <v/>
      </c>
      <c r="AB1008" s="16" t="str">
        <f t="shared" si="506"/>
        <v/>
      </c>
      <c r="AC1008" s="16" t="str">
        <f>IF(Y1008="Incluir Cotización",#REF!,"")</f>
        <v/>
      </c>
      <c r="AD1008" s="66" t="str">
        <f t="shared" si="507"/>
        <v/>
      </c>
      <c r="AE1008" s="42" t="str">
        <f t="shared" si="508"/>
        <v/>
      </c>
      <c r="AF1008" s="42" t="str">
        <f t="shared" si="509"/>
        <v/>
      </c>
      <c r="AG1008" s="42" t="str">
        <f t="shared" si="510"/>
        <v/>
      </c>
      <c r="AH1008" s="42" t="str">
        <f t="shared" si="511"/>
        <v/>
      </c>
      <c r="AI1008" s="42" t="str">
        <f t="shared" si="512"/>
        <v/>
      </c>
      <c r="AJ1008" s="65">
        <f t="shared" si="513"/>
        <v>0</v>
      </c>
      <c r="AK1008" s="74"/>
      <c r="AL1008" s="41">
        <f t="shared" si="494"/>
        <v>0</v>
      </c>
      <c r="AM1008" s="39">
        <f t="shared" si="495"/>
        <v>0</v>
      </c>
      <c r="AN1008" s="40">
        <f t="shared" si="496"/>
        <v>0</v>
      </c>
      <c r="AO1008" s="134">
        <f t="shared" si="497"/>
        <v>0</v>
      </c>
      <c r="AP1008" s="17"/>
      <c r="AQ1008" s="129"/>
      <c r="AR1008" s="130">
        <f t="shared" si="514"/>
        <v>0</v>
      </c>
      <c r="AS1008" s="134">
        <f t="shared" si="515"/>
        <v>0</v>
      </c>
      <c r="AT1008" s="131">
        <f>+IF($I$7="SI",'INPUTS Y LISTAS'!$B$31,0)</f>
        <v>0</v>
      </c>
      <c r="AU1008" s="132"/>
      <c r="AV1008" s="130">
        <f t="shared" si="516"/>
        <v>0</v>
      </c>
      <c r="AW1008" s="134">
        <f t="shared" si="517"/>
        <v>0</v>
      </c>
      <c r="AX1008" s="131">
        <f>+IF($I$7="SI",'INPUTS Y LISTAS'!$B$32,0)</f>
        <v>0</v>
      </c>
      <c r="AY1008" s="132"/>
      <c r="AZ1008" s="130">
        <f t="shared" si="518"/>
        <v>0</v>
      </c>
      <c r="BA1008" s="134">
        <f t="shared" si="519"/>
        <v>0</v>
      </c>
      <c r="BB1008" s="131">
        <f>+IF($I$7="SI",'INPUTS Y LISTAS'!$B$33,0)</f>
        <v>0</v>
      </c>
      <c r="BC1008" s="132"/>
      <c r="BD1008" s="130">
        <f t="shared" si="520"/>
        <v>0</v>
      </c>
      <c r="BE1008" s="134">
        <f t="shared" si="521"/>
        <v>0</v>
      </c>
      <c r="BF1008" s="136">
        <f t="shared" si="522"/>
        <v>0</v>
      </c>
    </row>
    <row r="1009" spans="3:58" ht="15.75" outlineLevel="2" x14ac:dyDescent="0.2">
      <c r="C1009" s="14">
        <f t="shared" si="523"/>
        <v>995</v>
      </c>
      <c r="D1009" s="73"/>
      <c r="E1009" s="69"/>
      <c r="F1009" s="70"/>
      <c r="G1009" s="71"/>
      <c r="H1009" s="71"/>
      <c r="I1009" s="71"/>
      <c r="J1009" s="71"/>
      <c r="K1009" s="72"/>
      <c r="L1009" s="86"/>
      <c r="M1009" s="15" t="str">
        <f>IF(G1009="","",IF(L1009="SI",G1009*(1+'INPUTS Y LISTAS'!$B$15),'Modelo Estadistico'!G1009))</f>
        <v/>
      </c>
      <c r="N1009" s="15" t="str">
        <f>IF(H1009="","",IF(L1009="SI",H1009*(1+'INPUTS Y LISTAS'!$B$15),'Modelo Estadistico'!H1009))</f>
        <v/>
      </c>
      <c r="O1009" s="15" t="str">
        <f>IF(I1009="","",IF(L1009="SI",I1009*(1+'INPUTS Y LISTAS'!$B$15),'Modelo Estadistico'!I1009))</f>
        <v/>
      </c>
      <c r="P1009" s="15" t="str">
        <f>IF(J1009="","",IF(L1009="SI",J1009*(1+'INPUTS Y LISTAS'!$B$15),'Modelo Estadistico'!J1009))</f>
        <v/>
      </c>
      <c r="Q1009" s="72"/>
      <c r="R1009" s="29" t="str">
        <f t="shared" si="498"/>
        <v/>
      </c>
      <c r="S1009" s="15" t="str">
        <f t="shared" si="499"/>
        <v/>
      </c>
      <c r="T1009" s="15" t="str">
        <f t="shared" si="492"/>
        <v/>
      </c>
      <c r="U1009" s="30" t="str">
        <f t="shared" si="493"/>
        <v/>
      </c>
      <c r="V1009" s="28" t="str">
        <f t="shared" si="500"/>
        <v/>
      </c>
      <c r="W1009" s="16" t="str">
        <f t="shared" si="501"/>
        <v/>
      </c>
      <c r="X1009" s="16" t="str">
        <f t="shared" si="502"/>
        <v/>
      </c>
      <c r="Y1009" s="16" t="str">
        <f t="shared" si="503"/>
        <v/>
      </c>
      <c r="Z1009" s="28" t="str">
        <f t="shared" si="504"/>
        <v/>
      </c>
      <c r="AA1009" s="16" t="str">
        <f t="shared" si="505"/>
        <v/>
      </c>
      <c r="AB1009" s="16" t="str">
        <f t="shared" si="506"/>
        <v/>
      </c>
      <c r="AC1009" s="16" t="str">
        <f>IF(Y1009="Incluir Cotización",#REF!,"")</f>
        <v/>
      </c>
      <c r="AD1009" s="66" t="str">
        <f t="shared" si="507"/>
        <v/>
      </c>
      <c r="AE1009" s="42" t="str">
        <f t="shared" si="508"/>
        <v/>
      </c>
      <c r="AF1009" s="42" t="str">
        <f t="shared" si="509"/>
        <v/>
      </c>
      <c r="AG1009" s="42" t="str">
        <f t="shared" si="510"/>
        <v/>
      </c>
      <c r="AH1009" s="42" t="str">
        <f t="shared" si="511"/>
        <v/>
      </c>
      <c r="AI1009" s="42" t="str">
        <f t="shared" si="512"/>
        <v/>
      </c>
      <c r="AJ1009" s="65">
        <f t="shared" si="513"/>
        <v>0</v>
      </c>
      <c r="AK1009" s="74"/>
      <c r="AL1009" s="41">
        <f t="shared" si="494"/>
        <v>0</v>
      </c>
      <c r="AM1009" s="39">
        <f t="shared" si="495"/>
        <v>0</v>
      </c>
      <c r="AN1009" s="40">
        <f t="shared" si="496"/>
        <v>0</v>
      </c>
      <c r="AO1009" s="134">
        <f t="shared" si="497"/>
        <v>0</v>
      </c>
      <c r="AP1009" s="17"/>
      <c r="AQ1009" s="129"/>
      <c r="AR1009" s="130">
        <f t="shared" si="514"/>
        <v>0</v>
      </c>
      <c r="AS1009" s="134">
        <f t="shared" si="515"/>
        <v>0</v>
      </c>
      <c r="AT1009" s="131">
        <f>+IF($I$7="SI",'INPUTS Y LISTAS'!$B$31,0)</f>
        <v>0</v>
      </c>
      <c r="AU1009" s="132"/>
      <c r="AV1009" s="130">
        <f t="shared" si="516"/>
        <v>0</v>
      </c>
      <c r="AW1009" s="134">
        <f t="shared" si="517"/>
        <v>0</v>
      </c>
      <c r="AX1009" s="131">
        <f>+IF($I$7="SI",'INPUTS Y LISTAS'!$B$32,0)</f>
        <v>0</v>
      </c>
      <c r="AY1009" s="132"/>
      <c r="AZ1009" s="130">
        <f t="shared" si="518"/>
        <v>0</v>
      </c>
      <c r="BA1009" s="134">
        <f t="shared" si="519"/>
        <v>0</v>
      </c>
      <c r="BB1009" s="131">
        <f>+IF($I$7="SI",'INPUTS Y LISTAS'!$B$33,0)</f>
        <v>0</v>
      </c>
      <c r="BC1009" s="132"/>
      <c r="BD1009" s="130">
        <f t="shared" si="520"/>
        <v>0</v>
      </c>
      <c r="BE1009" s="134">
        <f t="shared" si="521"/>
        <v>0</v>
      </c>
      <c r="BF1009" s="136">
        <f t="shared" si="522"/>
        <v>0</v>
      </c>
    </row>
    <row r="1010" spans="3:58" ht="15.75" outlineLevel="2" x14ac:dyDescent="0.2">
      <c r="C1010" s="14">
        <f t="shared" si="523"/>
        <v>996</v>
      </c>
      <c r="D1010" s="73"/>
      <c r="E1010" s="69"/>
      <c r="F1010" s="70"/>
      <c r="G1010" s="71"/>
      <c r="H1010" s="71"/>
      <c r="I1010" s="71"/>
      <c r="J1010" s="71"/>
      <c r="K1010" s="72"/>
      <c r="L1010" s="86"/>
      <c r="M1010" s="15" t="str">
        <f>IF(G1010="","",IF(L1010="SI",G1010*(1+'INPUTS Y LISTAS'!$B$15),'Modelo Estadistico'!G1010))</f>
        <v/>
      </c>
      <c r="N1010" s="15" t="str">
        <f>IF(H1010="","",IF(L1010="SI",H1010*(1+'INPUTS Y LISTAS'!$B$15),'Modelo Estadistico'!H1010))</f>
        <v/>
      </c>
      <c r="O1010" s="15" t="str">
        <f>IF(I1010="","",IF(L1010="SI",I1010*(1+'INPUTS Y LISTAS'!$B$15),'Modelo Estadistico'!I1010))</f>
        <v/>
      </c>
      <c r="P1010" s="15" t="str">
        <f>IF(J1010="","",IF(L1010="SI",J1010*(1+'INPUTS Y LISTAS'!$B$15),'Modelo Estadistico'!J1010))</f>
        <v/>
      </c>
      <c r="Q1010" s="72"/>
      <c r="R1010" s="29" t="str">
        <f t="shared" si="498"/>
        <v/>
      </c>
      <c r="S1010" s="15" t="str">
        <f t="shared" si="499"/>
        <v/>
      </c>
      <c r="T1010" s="15" t="str">
        <f t="shared" si="492"/>
        <v/>
      </c>
      <c r="U1010" s="30" t="str">
        <f t="shared" si="493"/>
        <v/>
      </c>
      <c r="V1010" s="28" t="str">
        <f t="shared" si="500"/>
        <v/>
      </c>
      <c r="W1010" s="16" t="str">
        <f t="shared" si="501"/>
        <v/>
      </c>
      <c r="X1010" s="16" t="str">
        <f t="shared" si="502"/>
        <v/>
      </c>
      <c r="Y1010" s="16" t="str">
        <f t="shared" si="503"/>
        <v/>
      </c>
      <c r="Z1010" s="28" t="str">
        <f t="shared" si="504"/>
        <v/>
      </c>
      <c r="AA1010" s="16" t="str">
        <f t="shared" si="505"/>
        <v/>
      </c>
      <c r="AB1010" s="16" t="str">
        <f t="shared" si="506"/>
        <v/>
      </c>
      <c r="AC1010" s="16" t="str">
        <f>IF(Y1010="Incluir Cotización",#REF!,"")</f>
        <v/>
      </c>
      <c r="AD1010" s="66" t="str">
        <f t="shared" si="507"/>
        <v/>
      </c>
      <c r="AE1010" s="42" t="str">
        <f t="shared" si="508"/>
        <v/>
      </c>
      <c r="AF1010" s="42" t="str">
        <f t="shared" si="509"/>
        <v/>
      </c>
      <c r="AG1010" s="42" t="str">
        <f t="shared" si="510"/>
        <v/>
      </c>
      <c r="AH1010" s="42" t="str">
        <f t="shared" si="511"/>
        <v/>
      </c>
      <c r="AI1010" s="42" t="str">
        <f t="shared" si="512"/>
        <v/>
      </c>
      <c r="AJ1010" s="65">
        <f t="shared" si="513"/>
        <v>0</v>
      </c>
      <c r="AK1010" s="74"/>
      <c r="AL1010" s="41">
        <f t="shared" si="494"/>
        <v>0</v>
      </c>
      <c r="AM1010" s="39">
        <f t="shared" si="495"/>
        <v>0</v>
      </c>
      <c r="AN1010" s="40">
        <f t="shared" si="496"/>
        <v>0</v>
      </c>
      <c r="AO1010" s="134">
        <f t="shared" si="497"/>
        <v>0</v>
      </c>
      <c r="AP1010" s="17"/>
      <c r="AQ1010" s="129"/>
      <c r="AR1010" s="130">
        <f t="shared" si="514"/>
        <v>0</v>
      </c>
      <c r="AS1010" s="134">
        <f t="shared" si="515"/>
        <v>0</v>
      </c>
      <c r="AT1010" s="131">
        <f>+IF($I$7="SI",'INPUTS Y LISTAS'!$B$31,0)</f>
        <v>0</v>
      </c>
      <c r="AU1010" s="132"/>
      <c r="AV1010" s="130">
        <f t="shared" si="516"/>
        <v>0</v>
      </c>
      <c r="AW1010" s="134">
        <f t="shared" si="517"/>
        <v>0</v>
      </c>
      <c r="AX1010" s="131">
        <f>+IF($I$7="SI",'INPUTS Y LISTAS'!$B$32,0)</f>
        <v>0</v>
      </c>
      <c r="AY1010" s="132"/>
      <c r="AZ1010" s="130">
        <f t="shared" si="518"/>
        <v>0</v>
      </c>
      <c r="BA1010" s="134">
        <f t="shared" si="519"/>
        <v>0</v>
      </c>
      <c r="BB1010" s="131">
        <f>+IF($I$7="SI",'INPUTS Y LISTAS'!$B$33,0)</f>
        <v>0</v>
      </c>
      <c r="BC1010" s="132"/>
      <c r="BD1010" s="130">
        <f t="shared" si="520"/>
        <v>0</v>
      </c>
      <c r="BE1010" s="134">
        <f t="shared" si="521"/>
        <v>0</v>
      </c>
      <c r="BF1010" s="136">
        <f t="shared" si="522"/>
        <v>0</v>
      </c>
    </row>
    <row r="1011" spans="3:58" ht="15.75" outlineLevel="2" x14ac:dyDescent="0.2">
      <c r="C1011" s="14">
        <f t="shared" si="523"/>
        <v>997</v>
      </c>
      <c r="D1011" s="73"/>
      <c r="E1011" s="69"/>
      <c r="F1011" s="70"/>
      <c r="G1011" s="71"/>
      <c r="H1011" s="71"/>
      <c r="I1011" s="71"/>
      <c r="J1011" s="71"/>
      <c r="K1011" s="72"/>
      <c r="L1011" s="86"/>
      <c r="M1011" s="15" t="str">
        <f>IF(G1011="","",IF(L1011="SI",G1011*(1+'INPUTS Y LISTAS'!$B$15),'Modelo Estadistico'!G1011))</f>
        <v/>
      </c>
      <c r="N1011" s="15" t="str">
        <f>IF(H1011="","",IF(L1011="SI",H1011*(1+'INPUTS Y LISTAS'!$B$15),'Modelo Estadistico'!H1011))</f>
        <v/>
      </c>
      <c r="O1011" s="15" t="str">
        <f>IF(I1011="","",IF(L1011="SI",I1011*(1+'INPUTS Y LISTAS'!$B$15),'Modelo Estadistico'!I1011))</f>
        <v/>
      </c>
      <c r="P1011" s="15" t="str">
        <f>IF(J1011="","",IF(L1011="SI",J1011*(1+'INPUTS Y LISTAS'!$B$15),'Modelo Estadistico'!J1011))</f>
        <v/>
      </c>
      <c r="Q1011" s="72"/>
      <c r="R1011" s="29" t="str">
        <f t="shared" si="498"/>
        <v/>
      </c>
      <c r="S1011" s="15" t="str">
        <f t="shared" si="499"/>
        <v/>
      </c>
      <c r="T1011" s="15" t="str">
        <f t="shared" si="492"/>
        <v/>
      </c>
      <c r="U1011" s="30" t="str">
        <f t="shared" si="493"/>
        <v/>
      </c>
      <c r="V1011" s="28" t="str">
        <f t="shared" si="500"/>
        <v/>
      </c>
      <c r="W1011" s="16" t="str">
        <f t="shared" si="501"/>
        <v/>
      </c>
      <c r="X1011" s="16" t="str">
        <f t="shared" si="502"/>
        <v/>
      </c>
      <c r="Y1011" s="16" t="str">
        <f t="shared" si="503"/>
        <v/>
      </c>
      <c r="Z1011" s="28" t="str">
        <f t="shared" si="504"/>
        <v/>
      </c>
      <c r="AA1011" s="16" t="str">
        <f t="shared" si="505"/>
        <v/>
      </c>
      <c r="AB1011" s="16" t="str">
        <f t="shared" si="506"/>
        <v/>
      </c>
      <c r="AC1011" s="16" t="str">
        <f>IF(Y1011="Incluir Cotización",#REF!,"")</f>
        <v/>
      </c>
      <c r="AD1011" s="66" t="str">
        <f t="shared" si="507"/>
        <v/>
      </c>
      <c r="AE1011" s="42" t="str">
        <f t="shared" si="508"/>
        <v/>
      </c>
      <c r="AF1011" s="42" t="str">
        <f t="shared" si="509"/>
        <v/>
      </c>
      <c r="AG1011" s="42" t="str">
        <f t="shared" si="510"/>
        <v/>
      </c>
      <c r="AH1011" s="42" t="str">
        <f t="shared" si="511"/>
        <v/>
      </c>
      <c r="AI1011" s="42" t="str">
        <f t="shared" si="512"/>
        <v/>
      </c>
      <c r="AJ1011" s="65">
        <f t="shared" si="513"/>
        <v>0</v>
      </c>
      <c r="AK1011" s="74"/>
      <c r="AL1011" s="41">
        <f t="shared" si="494"/>
        <v>0</v>
      </c>
      <c r="AM1011" s="39">
        <f t="shared" si="495"/>
        <v>0</v>
      </c>
      <c r="AN1011" s="40">
        <f t="shared" si="496"/>
        <v>0</v>
      </c>
      <c r="AO1011" s="134">
        <f t="shared" si="497"/>
        <v>0</v>
      </c>
      <c r="AP1011" s="17"/>
      <c r="AQ1011" s="129"/>
      <c r="AR1011" s="130">
        <f t="shared" si="514"/>
        <v>0</v>
      </c>
      <c r="AS1011" s="134">
        <f t="shared" si="515"/>
        <v>0</v>
      </c>
      <c r="AT1011" s="131">
        <f>+IF($I$7="SI",'INPUTS Y LISTAS'!$B$31,0)</f>
        <v>0</v>
      </c>
      <c r="AU1011" s="132"/>
      <c r="AV1011" s="130">
        <f t="shared" si="516"/>
        <v>0</v>
      </c>
      <c r="AW1011" s="134">
        <f t="shared" si="517"/>
        <v>0</v>
      </c>
      <c r="AX1011" s="131">
        <f>+IF($I$7="SI",'INPUTS Y LISTAS'!$B$32,0)</f>
        <v>0</v>
      </c>
      <c r="AY1011" s="132"/>
      <c r="AZ1011" s="130">
        <f t="shared" si="518"/>
        <v>0</v>
      </c>
      <c r="BA1011" s="134">
        <f t="shared" si="519"/>
        <v>0</v>
      </c>
      <c r="BB1011" s="131">
        <f>+IF($I$7="SI",'INPUTS Y LISTAS'!$B$33,0)</f>
        <v>0</v>
      </c>
      <c r="BC1011" s="132"/>
      <c r="BD1011" s="130">
        <f t="shared" si="520"/>
        <v>0</v>
      </c>
      <c r="BE1011" s="134">
        <f t="shared" si="521"/>
        <v>0</v>
      </c>
      <c r="BF1011" s="136">
        <f t="shared" si="522"/>
        <v>0</v>
      </c>
    </row>
    <row r="1012" spans="3:58" ht="15.75" outlineLevel="2" x14ac:dyDescent="0.2">
      <c r="C1012" s="14">
        <f t="shared" si="523"/>
        <v>998</v>
      </c>
      <c r="D1012" s="73"/>
      <c r="E1012" s="69"/>
      <c r="F1012" s="70"/>
      <c r="G1012" s="71"/>
      <c r="H1012" s="71"/>
      <c r="I1012" s="71"/>
      <c r="J1012" s="71"/>
      <c r="K1012" s="72"/>
      <c r="L1012" s="86"/>
      <c r="M1012" s="15" t="str">
        <f>IF(G1012="","",IF(L1012="SI",G1012*(1+'INPUTS Y LISTAS'!$B$15),'Modelo Estadistico'!G1012))</f>
        <v/>
      </c>
      <c r="N1012" s="15" t="str">
        <f>IF(H1012="","",IF(L1012="SI",H1012*(1+'INPUTS Y LISTAS'!$B$15),'Modelo Estadistico'!H1012))</f>
        <v/>
      </c>
      <c r="O1012" s="15" t="str">
        <f>IF(I1012="","",IF(L1012="SI",I1012*(1+'INPUTS Y LISTAS'!$B$15),'Modelo Estadistico'!I1012))</f>
        <v/>
      </c>
      <c r="P1012" s="15" t="str">
        <f>IF(J1012="","",IF(L1012="SI",J1012*(1+'INPUTS Y LISTAS'!$B$15),'Modelo Estadistico'!J1012))</f>
        <v/>
      </c>
      <c r="Q1012" s="72"/>
      <c r="R1012" s="29" t="str">
        <f t="shared" si="498"/>
        <v/>
      </c>
      <c r="S1012" s="15" t="str">
        <f t="shared" si="499"/>
        <v/>
      </c>
      <c r="T1012" s="15" t="str">
        <f t="shared" si="492"/>
        <v/>
      </c>
      <c r="U1012" s="30" t="str">
        <f t="shared" si="493"/>
        <v/>
      </c>
      <c r="V1012" s="28" t="str">
        <f t="shared" si="500"/>
        <v/>
      </c>
      <c r="W1012" s="16" t="str">
        <f t="shared" si="501"/>
        <v/>
      </c>
      <c r="X1012" s="16" t="str">
        <f t="shared" si="502"/>
        <v/>
      </c>
      <c r="Y1012" s="16" t="str">
        <f t="shared" si="503"/>
        <v/>
      </c>
      <c r="Z1012" s="28" t="str">
        <f t="shared" si="504"/>
        <v/>
      </c>
      <c r="AA1012" s="16" t="str">
        <f t="shared" si="505"/>
        <v/>
      </c>
      <c r="AB1012" s="16" t="str">
        <f t="shared" si="506"/>
        <v/>
      </c>
      <c r="AC1012" s="16" t="str">
        <f>IF(Y1012="Incluir Cotización",#REF!,"")</f>
        <v/>
      </c>
      <c r="AD1012" s="66" t="str">
        <f t="shared" si="507"/>
        <v/>
      </c>
      <c r="AE1012" s="42" t="str">
        <f t="shared" si="508"/>
        <v/>
      </c>
      <c r="AF1012" s="42" t="str">
        <f t="shared" si="509"/>
        <v/>
      </c>
      <c r="AG1012" s="42" t="str">
        <f t="shared" si="510"/>
        <v/>
      </c>
      <c r="AH1012" s="42" t="str">
        <f t="shared" si="511"/>
        <v/>
      </c>
      <c r="AI1012" s="42" t="str">
        <f t="shared" si="512"/>
        <v/>
      </c>
      <c r="AJ1012" s="65">
        <f t="shared" si="513"/>
        <v>0</v>
      </c>
      <c r="AK1012" s="74"/>
      <c r="AL1012" s="41">
        <f t="shared" si="494"/>
        <v>0</v>
      </c>
      <c r="AM1012" s="39">
        <f t="shared" si="495"/>
        <v>0</v>
      </c>
      <c r="AN1012" s="40">
        <f t="shared" si="496"/>
        <v>0</v>
      </c>
      <c r="AO1012" s="134">
        <f t="shared" si="497"/>
        <v>0</v>
      </c>
      <c r="AP1012" s="17"/>
      <c r="AQ1012" s="129"/>
      <c r="AR1012" s="130">
        <f t="shared" si="514"/>
        <v>0</v>
      </c>
      <c r="AS1012" s="134">
        <f t="shared" si="515"/>
        <v>0</v>
      </c>
      <c r="AT1012" s="131">
        <f>+IF($I$7="SI",'INPUTS Y LISTAS'!$B$31,0)</f>
        <v>0</v>
      </c>
      <c r="AU1012" s="132"/>
      <c r="AV1012" s="130">
        <f t="shared" si="516"/>
        <v>0</v>
      </c>
      <c r="AW1012" s="134">
        <f t="shared" si="517"/>
        <v>0</v>
      </c>
      <c r="AX1012" s="131">
        <f>+IF($I$7="SI",'INPUTS Y LISTAS'!$B$32,0)</f>
        <v>0</v>
      </c>
      <c r="AY1012" s="132"/>
      <c r="AZ1012" s="130">
        <f t="shared" si="518"/>
        <v>0</v>
      </c>
      <c r="BA1012" s="134">
        <f t="shared" si="519"/>
        <v>0</v>
      </c>
      <c r="BB1012" s="131">
        <f>+IF($I$7="SI",'INPUTS Y LISTAS'!$B$33,0)</f>
        <v>0</v>
      </c>
      <c r="BC1012" s="132"/>
      <c r="BD1012" s="130">
        <f t="shared" si="520"/>
        <v>0</v>
      </c>
      <c r="BE1012" s="134">
        <f t="shared" si="521"/>
        <v>0</v>
      </c>
      <c r="BF1012" s="136">
        <f t="shared" si="522"/>
        <v>0</v>
      </c>
    </row>
    <row r="1013" spans="3:58" ht="15.75" outlineLevel="2" x14ac:dyDescent="0.2">
      <c r="C1013" s="14">
        <f t="shared" si="523"/>
        <v>999</v>
      </c>
      <c r="D1013" s="73"/>
      <c r="E1013" s="69"/>
      <c r="F1013" s="70"/>
      <c r="G1013" s="71"/>
      <c r="H1013" s="71"/>
      <c r="I1013" s="71"/>
      <c r="J1013" s="71"/>
      <c r="K1013" s="72"/>
      <c r="L1013" s="86"/>
      <c r="M1013" s="15" t="str">
        <f>IF(G1013="","",IF(L1013="SI",G1013*(1+'INPUTS Y LISTAS'!$B$15),'Modelo Estadistico'!G1013))</f>
        <v/>
      </c>
      <c r="N1013" s="15" t="str">
        <f>IF(H1013="","",IF(L1013="SI",H1013*(1+'INPUTS Y LISTAS'!$B$15),'Modelo Estadistico'!H1013))</f>
        <v/>
      </c>
      <c r="O1013" s="15" t="str">
        <f>IF(I1013="","",IF(L1013="SI",I1013*(1+'INPUTS Y LISTAS'!$B$15),'Modelo Estadistico'!I1013))</f>
        <v/>
      </c>
      <c r="P1013" s="15" t="str">
        <f>IF(J1013="","",IF(L1013="SI",J1013*(1+'INPUTS Y LISTAS'!$B$15),'Modelo Estadistico'!J1013))</f>
        <v/>
      </c>
      <c r="Q1013" s="72"/>
      <c r="R1013" s="29" t="str">
        <f t="shared" si="498"/>
        <v/>
      </c>
      <c r="S1013" s="15" t="str">
        <f t="shared" si="499"/>
        <v/>
      </c>
      <c r="T1013" s="15" t="str">
        <f t="shared" si="492"/>
        <v/>
      </c>
      <c r="U1013" s="30" t="str">
        <f t="shared" si="493"/>
        <v/>
      </c>
      <c r="V1013" s="28" t="str">
        <f t="shared" si="500"/>
        <v/>
      </c>
      <c r="W1013" s="16" t="str">
        <f t="shared" si="501"/>
        <v/>
      </c>
      <c r="X1013" s="16" t="str">
        <f t="shared" si="502"/>
        <v/>
      </c>
      <c r="Y1013" s="16" t="str">
        <f t="shared" si="503"/>
        <v/>
      </c>
      <c r="Z1013" s="28" t="str">
        <f t="shared" si="504"/>
        <v/>
      </c>
      <c r="AA1013" s="16" t="str">
        <f t="shared" si="505"/>
        <v/>
      </c>
      <c r="AB1013" s="16" t="str">
        <f t="shared" si="506"/>
        <v/>
      </c>
      <c r="AC1013" s="16" t="str">
        <f>IF(Y1013="Incluir Cotización",#REF!,"")</f>
        <v/>
      </c>
      <c r="AD1013" s="66" t="str">
        <f t="shared" si="507"/>
        <v/>
      </c>
      <c r="AE1013" s="42" t="str">
        <f t="shared" si="508"/>
        <v/>
      </c>
      <c r="AF1013" s="42" t="str">
        <f t="shared" si="509"/>
        <v/>
      </c>
      <c r="AG1013" s="42" t="str">
        <f t="shared" si="510"/>
        <v/>
      </c>
      <c r="AH1013" s="42" t="str">
        <f t="shared" si="511"/>
        <v/>
      </c>
      <c r="AI1013" s="42" t="str">
        <f t="shared" si="512"/>
        <v/>
      </c>
      <c r="AJ1013" s="65">
        <f t="shared" si="513"/>
        <v>0</v>
      </c>
      <c r="AK1013" s="74"/>
      <c r="AL1013" s="41">
        <f t="shared" si="494"/>
        <v>0</v>
      </c>
      <c r="AM1013" s="39">
        <f t="shared" si="495"/>
        <v>0</v>
      </c>
      <c r="AN1013" s="40">
        <f t="shared" si="496"/>
        <v>0</v>
      </c>
      <c r="AO1013" s="134">
        <f t="shared" si="497"/>
        <v>0</v>
      </c>
      <c r="AP1013" s="17"/>
      <c r="AQ1013" s="129"/>
      <c r="AR1013" s="130">
        <f t="shared" si="514"/>
        <v>0</v>
      </c>
      <c r="AS1013" s="134">
        <f t="shared" si="515"/>
        <v>0</v>
      </c>
      <c r="AT1013" s="131">
        <f>+IF($I$7="SI",'INPUTS Y LISTAS'!$B$31,0)</f>
        <v>0</v>
      </c>
      <c r="AU1013" s="132"/>
      <c r="AV1013" s="130">
        <f t="shared" si="516"/>
        <v>0</v>
      </c>
      <c r="AW1013" s="134">
        <f t="shared" si="517"/>
        <v>0</v>
      </c>
      <c r="AX1013" s="131">
        <f>+IF($I$7="SI",'INPUTS Y LISTAS'!$B$32,0)</f>
        <v>0</v>
      </c>
      <c r="AY1013" s="132"/>
      <c r="AZ1013" s="130">
        <f t="shared" si="518"/>
        <v>0</v>
      </c>
      <c r="BA1013" s="134">
        <f t="shared" si="519"/>
        <v>0</v>
      </c>
      <c r="BB1013" s="131">
        <f>+IF($I$7="SI",'INPUTS Y LISTAS'!$B$33,0)</f>
        <v>0</v>
      </c>
      <c r="BC1013" s="132"/>
      <c r="BD1013" s="130">
        <f t="shared" si="520"/>
        <v>0</v>
      </c>
      <c r="BE1013" s="134">
        <f t="shared" si="521"/>
        <v>0</v>
      </c>
      <c r="BF1013" s="136">
        <f t="shared" si="522"/>
        <v>0</v>
      </c>
    </row>
    <row r="1014" spans="3:58" ht="15.75" outlineLevel="2" x14ac:dyDescent="0.2">
      <c r="C1014" s="160">
        <f t="shared" si="523"/>
        <v>1000</v>
      </c>
      <c r="D1014" s="161"/>
      <c r="E1014" s="162"/>
      <c r="F1014" s="163"/>
      <c r="G1014" s="164"/>
      <c r="H1014" s="164"/>
      <c r="I1014" s="164"/>
      <c r="J1014" s="164"/>
      <c r="K1014" s="165"/>
      <c r="L1014" s="166"/>
      <c r="M1014" s="167" t="str">
        <f>IF(G1014="","",IF(L1014="SI",G1014*(1+'INPUTS Y LISTAS'!$B$15),'Modelo Estadistico'!G1014))</f>
        <v/>
      </c>
      <c r="N1014" s="167" t="str">
        <f>IF(H1014="","",IF(L1014="SI",H1014*(1+'INPUTS Y LISTAS'!$B$15),'Modelo Estadistico'!H1014))</f>
        <v/>
      </c>
      <c r="O1014" s="167" t="str">
        <f>IF(I1014="","",IF(L1014="SI",I1014*(1+'INPUTS Y LISTAS'!$B$15),'Modelo Estadistico'!I1014))</f>
        <v/>
      </c>
      <c r="P1014" s="167" t="str">
        <f>IF(J1014="","",IF(L1014="SI",J1014*(1+'INPUTS Y LISTAS'!$B$15),'Modelo Estadistico'!J1014))</f>
        <v/>
      </c>
      <c r="Q1014" s="165"/>
      <c r="R1014" s="168" t="str">
        <f t="shared" si="498"/>
        <v/>
      </c>
      <c r="S1014" s="167" t="str">
        <f t="shared" si="499"/>
        <v/>
      </c>
      <c r="T1014" s="167" t="str">
        <f t="shared" si="492"/>
        <v/>
      </c>
      <c r="U1014" s="169" t="str">
        <f t="shared" si="493"/>
        <v/>
      </c>
      <c r="V1014" s="170" t="str">
        <f t="shared" si="500"/>
        <v/>
      </c>
      <c r="W1014" s="171" t="str">
        <f t="shared" si="501"/>
        <v/>
      </c>
      <c r="X1014" s="171" t="str">
        <f t="shared" si="502"/>
        <v/>
      </c>
      <c r="Y1014" s="171" t="str">
        <f t="shared" si="503"/>
        <v/>
      </c>
      <c r="Z1014" s="170" t="str">
        <f t="shared" si="504"/>
        <v/>
      </c>
      <c r="AA1014" s="171" t="str">
        <f t="shared" si="505"/>
        <v/>
      </c>
      <c r="AB1014" s="171" t="str">
        <f t="shared" si="506"/>
        <v/>
      </c>
      <c r="AC1014" s="171" t="str">
        <f>IF(Y1014="Incluir Cotización",#REF!,"")</f>
        <v/>
      </c>
      <c r="AD1014" s="172" t="str">
        <f t="shared" si="507"/>
        <v/>
      </c>
      <c r="AE1014" s="173" t="str">
        <f t="shared" si="508"/>
        <v/>
      </c>
      <c r="AF1014" s="173" t="str">
        <f t="shared" si="509"/>
        <v/>
      </c>
      <c r="AG1014" s="173" t="str">
        <f t="shared" si="510"/>
        <v/>
      </c>
      <c r="AH1014" s="173" t="str">
        <f t="shared" si="511"/>
        <v/>
      </c>
      <c r="AI1014" s="173" t="str">
        <f t="shared" si="512"/>
        <v/>
      </c>
      <c r="AJ1014" s="65">
        <f t="shared" si="513"/>
        <v>0</v>
      </c>
      <c r="AK1014" s="174"/>
      <c r="AL1014" s="175">
        <f t="shared" si="494"/>
        <v>0</v>
      </c>
      <c r="AM1014" s="176">
        <f t="shared" si="495"/>
        <v>0</v>
      </c>
      <c r="AN1014" s="177">
        <f t="shared" si="496"/>
        <v>0</v>
      </c>
      <c r="AO1014" s="178">
        <f t="shared" si="497"/>
        <v>0</v>
      </c>
      <c r="AP1014" s="17"/>
      <c r="AQ1014" s="129"/>
      <c r="AR1014" s="130">
        <f t="shared" si="514"/>
        <v>0</v>
      </c>
      <c r="AS1014" s="134">
        <f t="shared" si="515"/>
        <v>0</v>
      </c>
      <c r="AT1014" s="188">
        <f>+IF($I$7="SI",'INPUTS Y LISTAS'!$B$31,0)</f>
        <v>0</v>
      </c>
      <c r="AU1014" s="189"/>
      <c r="AV1014" s="190">
        <f t="shared" si="516"/>
        <v>0</v>
      </c>
      <c r="AW1014" s="178">
        <f t="shared" si="517"/>
        <v>0</v>
      </c>
      <c r="AX1014" s="188">
        <f>+IF($I$7="SI",'INPUTS Y LISTAS'!$B$32,0)</f>
        <v>0</v>
      </c>
      <c r="AY1014" s="189"/>
      <c r="AZ1014" s="190">
        <f t="shared" si="518"/>
        <v>0</v>
      </c>
      <c r="BA1014" s="178">
        <f t="shared" si="519"/>
        <v>0</v>
      </c>
      <c r="BB1014" s="188">
        <f>+IF($I$7="SI",'INPUTS Y LISTAS'!$B$33,0)</f>
        <v>0</v>
      </c>
      <c r="BC1014" s="189"/>
      <c r="BD1014" s="190">
        <f t="shared" si="520"/>
        <v>0</v>
      </c>
      <c r="BE1014" s="178">
        <f t="shared" si="521"/>
        <v>0</v>
      </c>
      <c r="BF1014" s="191">
        <f t="shared" si="522"/>
        <v>0</v>
      </c>
    </row>
    <row r="1015" spans="3:58" s="181" customFormat="1" ht="15.75" outlineLevel="2" x14ac:dyDescent="0.2">
      <c r="C1015" s="14"/>
      <c r="D1015" s="179" t="s">
        <v>120</v>
      </c>
      <c r="E1015" s="182">
        <f>+SUM(E15:E1014)</f>
        <v>98</v>
      </c>
      <c r="F1015" s="182"/>
      <c r="G1015" s="182">
        <f>+SUM(G15:G1014)</f>
        <v>175118894</v>
      </c>
      <c r="H1015" s="182">
        <f>+SUM(H15:H1014)</f>
        <v>185308000</v>
      </c>
      <c r="I1015" s="182">
        <f>+SUM(I15:I1014)</f>
        <v>190710000</v>
      </c>
      <c r="J1015" s="182">
        <f>+SUM(J15:J1014)</f>
        <v>175118894</v>
      </c>
      <c r="K1015" s="183"/>
      <c r="L1015" s="180"/>
      <c r="M1015" s="182">
        <f>+SUM(M15:M1014)</f>
        <v>175118894</v>
      </c>
      <c r="N1015" s="182">
        <f>+SUM(N15:N1014)</f>
        <v>185308000</v>
      </c>
      <c r="O1015" s="182">
        <f>+SUM(O15:O1014)</f>
        <v>190710000</v>
      </c>
      <c r="P1015" s="182">
        <f>+SUM(P15:P1014)</f>
        <v>176272020</v>
      </c>
      <c r="Q1015" s="183"/>
      <c r="R1015" s="184"/>
      <c r="S1015" s="184"/>
      <c r="T1015" s="184"/>
      <c r="U1015" s="184"/>
      <c r="V1015" s="185"/>
      <c r="W1015" s="185"/>
      <c r="X1015" s="185"/>
      <c r="Y1015" s="185"/>
      <c r="Z1015" s="185"/>
      <c r="AA1015" s="185"/>
      <c r="AB1015" s="185"/>
      <c r="AC1015" s="185"/>
      <c r="AD1015" s="186"/>
      <c r="AE1015" s="186"/>
      <c r="AF1015" s="186"/>
      <c r="AG1015" s="186"/>
      <c r="AH1015" s="186"/>
      <c r="AI1015" s="186"/>
      <c r="AJ1015" s="39"/>
      <c r="AK1015" s="74"/>
      <c r="AL1015" s="182"/>
      <c r="AM1015" s="182">
        <f>+SUM(AM15:AM1014)</f>
        <v>1388272228</v>
      </c>
      <c r="AN1015" s="182">
        <f>+SUM(AN15:AN1014)</f>
        <v>0</v>
      </c>
      <c r="AO1015" s="182">
        <f>+SUM(AO15:AO1014)</f>
        <v>-1388272228</v>
      </c>
      <c r="AP1015" s="187"/>
      <c r="AQ1015" s="182">
        <f>+SUM(AQ15:AQ1014)</f>
        <v>0</v>
      </c>
      <c r="AR1015" s="182">
        <f>+SUM(AR15:AR1014)</f>
        <v>101380382</v>
      </c>
      <c r="AS1015" s="182">
        <f>+SUM(AS15:AS1014)</f>
        <v>0</v>
      </c>
      <c r="AT1015" s="192"/>
      <c r="AU1015" s="182">
        <f>+SUM(AU15:AU1014)</f>
        <v>0</v>
      </c>
      <c r="AV1015" s="182">
        <f>+SUM(AV15:AV1014)</f>
        <v>101380382</v>
      </c>
      <c r="AW1015" s="182">
        <f>+SUM(AW15:AW1014)</f>
        <v>0</v>
      </c>
      <c r="AX1015" s="192"/>
      <c r="AY1015" s="182">
        <f>+SUM(AY15:AY1014)</f>
        <v>0</v>
      </c>
      <c r="AZ1015" s="182">
        <f>+SUM(AZ15:AZ1014)</f>
        <v>101380382</v>
      </c>
      <c r="BA1015" s="182">
        <f>+SUM(BA15:BA1014)</f>
        <v>0</v>
      </c>
      <c r="BB1015" s="192"/>
      <c r="BC1015" s="182">
        <f>+SUM(BC15:BC1014)</f>
        <v>0</v>
      </c>
      <c r="BD1015" s="182">
        <f>+SUM(BD15:BD1014)</f>
        <v>101380382</v>
      </c>
      <c r="BE1015" s="182">
        <f>+SUM(BE15:BE1014)</f>
        <v>0</v>
      </c>
      <c r="BF1015" s="182">
        <f>+SUM(BF15:BF1014)</f>
        <v>0</v>
      </c>
    </row>
    <row r="1016" spans="3:58" s="10" customFormat="1" ht="15.75" x14ac:dyDescent="0.2">
      <c r="C1016" s="90" t="s">
        <v>118</v>
      </c>
      <c r="D1016" s="90" t="s">
        <v>118</v>
      </c>
      <c r="E1016" s="90" t="s">
        <v>118</v>
      </c>
      <c r="F1016" s="90" t="s">
        <v>118</v>
      </c>
      <c r="G1016" s="90" t="s">
        <v>118</v>
      </c>
      <c r="H1016" s="90" t="s">
        <v>118</v>
      </c>
      <c r="I1016" s="90" t="s">
        <v>118</v>
      </c>
      <c r="J1016" s="90" t="s">
        <v>118</v>
      </c>
      <c r="K1016" s="90" t="s">
        <v>118</v>
      </c>
      <c r="L1016" s="90" t="s">
        <v>118</v>
      </c>
      <c r="M1016" s="90" t="s">
        <v>118</v>
      </c>
      <c r="N1016" s="90" t="s">
        <v>118</v>
      </c>
      <c r="O1016" s="90" t="s">
        <v>118</v>
      </c>
      <c r="P1016" s="90" t="s">
        <v>118</v>
      </c>
      <c r="Q1016" s="90" t="s">
        <v>118</v>
      </c>
      <c r="R1016" s="90" t="s">
        <v>118</v>
      </c>
      <c r="S1016" s="90" t="s">
        <v>118</v>
      </c>
      <c r="T1016" s="90" t="s">
        <v>118</v>
      </c>
      <c r="U1016" s="90" t="s">
        <v>118</v>
      </c>
      <c r="V1016" s="90" t="s">
        <v>118</v>
      </c>
      <c r="W1016" s="90" t="s">
        <v>118</v>
      </c>
      <c r="X1016" s="90" t="s">
        <v>118</v>
      </c>
      <c r="Y1016" s="90" t="s">
        <v>118</v>
      </c>
      <c r="Z1016" s="90" t="s">
        <v>118</v>
      </c>
      <c r="AA1016" s="90" t="s">
        <v>118</v>
      </c>
      <c r="AB1016" s="90" t="s">
        <v>118</v>
      </c>
      <c r="AC1016" s="90" t="s">
        <v>118</v>
      </c>
      <c r="AD1016" s="90" t="s">
        <v>118</v>
      </c>
      <c r="AE1016" s="90" t="s">
        <v>118</v>
      </c>
      <c r="AF1016" s="90" t="s">
        <v>118</v>
      </c>
      <c r="AG1016" s="90" t="s">
        <v>118</v>
      </c>
      <c r="AH1016" s="90" t="s">
        <v>118</v>
      </c>
      <c r="AI1016" s="90" t="s">
        <v>118</v>
      </c>
      <c r="AJ1016" s="90" t="s">
        <v>118</v>
      </c>
      <c r="AK1016" s="90" t="s">
        <v>118</v>
      </c>
      <c r="AL1016" s="90" t="s">
        <v>118</v>
      </c>
      <c r="AM1016" s="90" t="s">
        <v>118</v>
      </c>
      <c r="AN1016" s="90" t="s">
        <v>118</v>
      </c>
      <c r="AO1016" s="135" t="s">
        <v>118</v>
      </c>
    </row>
    <row r="1017" spans="3:58" ht="15.75" x14ac:dyDescent="0.2">
      <c r="C1017" s="91"/>
      <c r="D1017" s="92" t="s">
        <v>59</v>
      </c>
      <c r="E1017" s="11"/>
      <c r="F1017" s="93"/>
      <c r="G1017" s="94"/>
      <c r="H1017" s="95"/>
      <c r="I1017" s="95"/>
      <c r="J1017" s="95"/>
      <c r="K1017" s="96"/>
      <c r="L1017" s="96"/>
      <c r="M1017" s="96"/>
      <c r="N1017" s="96"/>
      <c r="O1017" s="96"/>
      <c r="P1017" s="96"/>
      <c r="Q1017" s="96"/>
      <c r="R1017" s="97"/>
      <c r="S1017" s="97"/>
      <c r="T1017" s="97"/>
      <c r="U1017" s="97"/>
      <c r="V1017" s="98"/>
      <c r="W1017" s="98"/>
      <c r="X1017" s="98"/>
      <c r="Y1017" s="98"/>
      <c r="Z1017" s="98"/>
      <c r="AA1017" s="98"/>
      <c r="AB1017" s="98"/>
      <c r="AC1017" s="98"/>
      <c r="AD1017" s="98"/>
      <c r="AE1017" s="99"/>
      <c r="AF1017" s="99"/>
      <c r="AG1017" s="99"/>
      <c r="AH1017" s="99"/>
      <c r="AI1017" s="99"/>
      <c r="AJ1017" s="97"/>
      <c r="AK1017" s="97"/>
      <c r="AL1017" s="97"/>
      <c r="AM1017" s="244">
        <f>+SUMIF($L$15:$L$1014,"si",$AM$15:$AM$1014)</f>
        <v>0</v>
      </c>
      <c r="AN1017" s="244">
        <f>+SUMIF($L$15:$L$1014,"si",$AN$15:$AN$1014)</f>
        <v>0</v>
      </c>
      <c r="AO1017" s="243">
        <f>+SUM(AO15:AO1014)</f>
        <v>-1388272228</v>
      </c>
      <c r="AS1017" s="133">
        <f>+SUM(AS15:AS1014)</f>
        <v>0</v>
      </c>
      <c r="AW1017" s="133">
        <f>+SUM(AW15:AW1014)</f>
        <v>0</v>
      </c>
      <c r="BA1017" s="133">
        <f>+SUM(BA15:BA1014)</f>
        <v>0</v>
      </c>
      <c r="BE1017" s="133">
        <f>+SUM(BE15:BE1014)</f>
        <v>0</v>
      </c>
      <c r="BF1017" s="136">
        <f>+SUM(BF15:BF1014)</f>
        <v>0</v>
      </c>
    </row>
    <row r="1018" spans="3:58" s="10" customFormat="1" ht="15.75" x14ac:dyDescent="0.2">
      <c r="C1018" s="100"/>
      <c r="D1018" s="101"/>
      <c r="F1018" s="100"/>
      <c r="G1018" s="102"/>
      <c r="H1018" s="103"/>
      <c r="I1018" s="103"/>
      <c r="J1018" s="103"/>
      <c r="K1018" s="104"/>
      <c r="L1018" s="104"/>
      <c r="M1018" s="104"/>
      <c r="N1018" s="104"/>
      <c r="O1018" s="104"/>
      <c r="P1018" s="104"/>
      <c r="Q1018" s="104"/>
      <c r="R1018" s="105"/>
      <c r="S1018" s="105"/>
      <c r="T1018" s="105"/>
      <c r="U1018" s="105"/>
      <c r="V1018" s="106"/>
      <c r="W1018" s="106"/>
      <c r="X1018" s="106"/>
      <c r="Y1018" s="106"/>
      <c r="Z1018" s="106"/>
      <c r="AA1018" s="106"/>
      <c r="AB1018" s="106"/>
      <c r="AC1018" s="106"/>
      <c r="AD1018" s="106"/>
      <c r="AE1018" s="107"/>
      <c r="AF1018" s="107"/>
      <c r="AG1018" s="107"/>
      <c r="AH1018" s="107"/>
      <c r="AI1018" s="107"/>
      <c r="AJ1018" s="108"/>
      <c r="AK1018" s="108"/>
      <c r="AM1018" s="108"/>
      <c r="AN1018" s="108"/>
    </row>
    <row r="1019" spans="3:58" ht="31.5" x14ac:dyDescent="0.2">
      <c r="C1019" s="91"/>
      <c r="D1019" s="92" t="s">
        <v>61</v>
      </c>
      <c r="E1019" s="11" t="s">
        <v>20</v>
      </c>
      <c r="F1019" s="93"/>
      <c r="G1019" s="94"/>
      <c r="H1019" s="95"/>
      <c r="I1019" s="95"/>
      <c r="J1019" s="95"/>
      <c r="K1019" s="96"/>
      <c r="L1019" s="96"/>
      <c r="M1019" s="96"/>
      <c r="N1019" s="96"/>
      <c r="O1019" s="96"/>
      <c r="P1019" s="96"/>
      <c r="Q1019" s="96"/>
      <c r="R1019" s="97"/>
      <c r="S1019" s="97"/>
      <c r="T1019" s="97"/>
      <c r="U1019" s="97"/>
      <c r="V1019" s="98"/>
      <c r="W1019" s="98"/>
      <c r="X1019" s="98"/>
      <c r="Y1019" s="98"/>
      <c r="Z1019" s="98"/>
      <c r="AA1019" s="98"/>
      <c r="AB1019" s="98"/>
      <c r="AC1019" s="98"/>
      <c r="AD1019" s="98"/>
      <c r="AE1019" s="99"/>
      <c r="AF1019" s="99"/>
      <c r="AG1019" s="99"/>
      <c r="AH1019" s="99"/>
      <c r="AI1019" s="99"/>
      <c r="AJ1019" s="97"/>
      <c r="AK1019" s="97"/>
      <c r="AL1019" s="97"/>
      <c r="AM1019" s="242">
        <f>+SUMIF($L$15:$L$1014,"NO",$AM$15:$AM$1014)</f>
        <v>694136114</v>
      </c>
      <c r="AN1019" s="242">
        <f>+SUMIF($L$15:$L$1014,"NO",$AN$15:$AN$1014)</f>
        <v>0</v>
      </c>
      <c r="AO1019" s="242">
        <f>+AN1019-AM1019</f>
        <v>-694136114</v>
      </c>
    </row>
    <row r="1020" spans="3:58" x14ac:dyDescent="0.2">
      <c r="D1020" s="10" t="s">
        <v>53</v>
      </c>
      <c r="E1020" s="109">
        <f>IF($E$7="SI",'INPUTS Y LISTAS'!B18,0%)</f>
        <v>0</v>
      </c>
      <c r="H1020" s="19"/>
      <c r="I1020" s="19"/>
      <c r="J1020" s="19"/>
      <c r="AJ1020" s="110"/>
      <c r="AK1020" s="110"/>
      <c r="AL1020" s="110"/>
      <c r="AM1020" s="110">
        <f>+AM1019*$E$1020</f>
        <v>0</v>
      </c>
      <c r="AN1020" s="110">
        <f>+AN1019*$E$1020</f>
        <v>0</v>
      </c>
      <c r="AO1020" s="110">
        <f t="shared" ref="AO1020:AO1031" si="524">+AN1020-AM1020</f>
        <v>0</v>
      </c>
    </row>
    <row r="1021" spans="3:58" x14ac:dyDescent="0.2">
      <c r="D1021" s="10" t="s">
        <v>54</v>
      </c>
      <c r="E1021" s="109">
        <f>IF($E$7="SI",'INPUTS Y LISTAS'!B19,0%)</f>
        <v>0</v>
      </c>
      <c r="H1021" s="19"/>
      <c r="I1021" s="19"/>
      <c r="J1021" s="19"/>
      <c r="AJ1021" s="110"/>
      <c r="AK1021" s="110"/>
      <c r="AL1021" s="110"/>
      <c r="AM1021" s="110">
        <f>+AM1019*$E$1021</f>
        <v>0</v>
      </c>
      <c r="AN1021" s="110">
        <f>+AN1019*$E$1021</f>
        <v>0</v>
      </c>
      <c r="AO1021" s="110">
        <f t="shared" si="524"/>
        <v>0</v>
      </c>
    </row>
    <row r="1022" spans="3:58" x14ac:dyDescent="0.2">
      <c r="D1022" s="111" t="s">
        <v>55</v>
      </c>
      <c r="E1022" s="109">
        <f>IF($E$7="SI",'INPUTS Y LISTAS'!B20,0%)</f>
        <v>0</v>
      </c>
      <c r="F1022" s="112"/>
      <c r="G1022" s="112"/>
      <c r="H1022" s="112"/>
      <c r="I1022" s="112"/>
      <c r="J1022" s="112"/>
      <c r="K1022" s="112"/>
      <c r="L1022" s="112"/>
      <c r="M1022" s="112"/>
      <c r="N1022" s="112"/>
      <c r="O1022" s="112"/>
      <c r="P1022" s="112"/>
      <c r="Q1022" s="112"/>
      <c r="R1022" s="112"/>
      <c r="S1022" s="112"/>
      <c r="T1022" s="112"/>
      <c r="U1022" s="112"/>
      <c r="V1022" s="112"/>
      <c r="W1022" s="112"/>
      <c r="X1022" s="112"/>
      <c r="Y1022" s="112"/>
      <c r="Z1022" s="112"/>
      <c r="AA1022" s="112"/>
      <c r="AB1022" s="112"/>
      <c r="AC1022" s="112"/>
      <c r="AD1022" s="112"/>
      <c r="AE1022" s="112"/>
      <c r="AF1022" s="112"/>
      <c r="AG1022" s="112"/>
      <c r="AH1022" s="112"/>
      <c r="AI1022" s="112"/>
      <c r="AJ1022" s="113"/>
      <c r="AK1022" s="113"/>
      <c r="AL1022" s="113"/>
      <c r="AM1022" s="110">
        <f>+AM1019*$E$1022</f>
        <v>0</v>
      </c>
      <c r="AN1022" s="110">
        <f>+AN1019*$E$1022</f>
        <v>0</v>
      </c>
      <c r="AO1022" s="241">
        <f t="shared" si="524"/>
        <v>0</v>
      </c>
    </row>
    <row r="1023" spans="3:58" ht="15.75" x14ac:dyDescent="0.2">
      <c r="D1023" s="114" t="s">
        <v>15</v>
      </c>
      <c r="E1023" s="115">
        <f>+SUM(E1020:E1022)</f>
        <v>0</v>
      </c>
      <c r="F1023" s="116"/>
      <c r="G1023" s="116"/>
      <c r="H1023" s="117"/>
      <c r="I1023" s="117"/>
      <c r="J1023" s="117"/>
      <c r="K1023" s="116"/>
      <c r="L1023" s="116"/>
      <c r="M1023" s="116"/>
      <c r="N1023" s="116"/>
      <c r="O1023" s="116"/>
      <c r="P1023" s="116"/>
      <c r="Q1023" s="116"/>
      <c r="R1023" s="116"/>
      <c r="S1023" s="116"/>
      <c r="T1023" s="116"/>
      <c r="U1023" s="116"/>
      <c r="V1023" s="116"/>
      <c r="W1023" s="116"/>
      <c r="X1023" s="116"/>
      <c r="Y1023" s="116"/>
      <c r="Z1023" s="116"/>
      <c r="AA1023" s="116"/>
      <c r="AB1023" s="116"/>
      <c r="AC1023" s="116"/>
      <c r="AD1023" s="116"/>
      <c r="AE1023" s="116"/>
      <c r="AF1023" s="116"/>
      <c r="AG1023" s="116"/>
      <c r="AH1023" s="116"/>
      <c r="AI1023" s="116"/>
      <c r="AJ1023" s="97"/>
      <c r="AK1023" s="97"/>
      <c r="AL1023" s="97"/>
      <c r="AM1023" s="242">
        <f>+SUM(AM1020:AM1022)</f>
        <v>0</v>
      </c>
      <c r="AN1023" s="242">
        <f>+SUM(AN1020:AN1022)</f>
        <v>0</v>
      </c>
      <c r="AO1023" s="242">
        <f t="shared" si="524"/>
        <v>0</v>
      </c>
    </row>
    <row r="1024" spans="3:58" x14ac:dyDescent="0.2">
      <c r="D1024" s="111" t="s">
        <v>56</v>
      </c>
      <c r="E1024" s="109">
        <f>IF($E$7="SI",'INPUTS Y LISTAS'!B15,0%)</f>
        <v>0</v>
      </c>
      <c r="F1024" s="112"/>
      <c r="G1024" s="112"/>
      <c r="H1024" s="118"/>
      <c r="I1024" s="118"/>
      <c r="J1024" s="118"/>
      <c r="K1024" s="112"/>
      <c r="L1024" s="112"/>
      <c r="M1024" s="112"/>
      <c r="N1024" s="112"/>
      <c r="O1024" s="112"/>
      <c r="P1024" s="112"/>
      <c r="Q1024" s="112"/>
      <c r="R1024" s="112"/>
      <c r="S1024" s="112"/>
      <c r="T1024" s="112"/>
      <c r="U1024" s="112"/>
      <c r="V1024" s="112"/>
      <c r="W1024" s="112"/>
      <c r="X1024" s="112"/>
      <c r="Y1024" s="112"/>
      <c r="Z1024" s="112"/>
      <c r="AA1024" s="112"/>
      <c r="AB1024" s="112"/>
      <c r="AC1024" s="112"/>
      <c r="AD1024" s="112"/>
      <c r="AE1024" s="112"/>
      <c r="AF1024" s="112"/>
      <c r="AG1024" s="112"/>
      <c r="AH1024" s="112"/>
      <c r="AI1024" s="112"/>
      <c r="AJ1024" s="113"/>
      <c r="AK1024" s="113"/>
      <c r="AL1024" s="113"/>
      <c r="AM1024" s="113">
        <f>+$AM$1022*$E$1024</f>
        <v>0</v>
      </c>
      <c r="AN1024" s="113">
        <f>+$AN$1022*$E$1024</f>
        <v>0</v>
      </c>
      <c r="AO1024" s="113">
        <f t="shared" si="524"/>
        <v>0</v>
      </c>
    </row>
    <row r="1025" spans="4:41" ht="15.75" x14ac:dyDescent="0.2">
      <c r="D1025" s="119" t="s">
        <v>58</v>
      </c>
      <c r="E1025" s="120"/>
      <c r="F1025" s="120"/>
      <c r="G1025" s="120"/>
      <c r="H1025" s="121"/>
      <c r="I1025" s="121"/>
      <c r="J1025" s="121"/>
      <c r="K1025" s="120"/>
      <c r="L1025" s="120"/>
      <c r="M1025" s="120"/>
      <c r="N1025" s="120"/>
      <c r="O1025" s="120"/>
      <c r="P1025" s="120"/>
      <c r="Q1025" s="120"/>
      <c r="R1025" s="120"/>
      <c r="S1025" s="120"/>
      <c r="T1025" s="120"/>
      <c r="U1025" s="120"/>
      <c r="V1025" s="120"/>
      <c r="W1025" s="120"/>
      <c r="X1025" s="120"/>
      <c r="Y1025" s="120"/>
      <c r="Z1025" s="120"/>
      <c r="AA1025" s="120"/>
      <c r="AB1025" s="120"/>
      <c r="AC1025" s="120"/>
      <c r="AD1025" s="120"/>
      <c r="AE1025" s="120"/>
      <c r="AF1025" s="120"/>
      <c r="AG1025" s="120"/>
      <c r="AH1025" s="120"/>
      <c r="AI1025" s="120"/>
      <c r="AJ1025" s="122"/>
      <c r="AK1025" s="120"/>
      <c r="AL1025" s="120"/>
      <c r="AM1025" s="242">
        <f>+AM1019+AM1023+AM1024</f>
        <v>694136114</v>
      </c>
      <c r="AN1025" s="242">
        <f>+AN1019+AN1023+AN1024</f>
        <v>0</v>
      </c>
      <c r="AO1025" s="242">
        <f t="shared" si="524"/>
        <v>-694136114</v>
      </c>
    </row>
    <row r="1026" spans="4:41" x14ac:dyDescent="0.2">
      <c r="H1026" s="19"/>
      <c r="I1026" s="19"/>
      <c r="J1026" s="19"/>
    </row>
    <row r="1027" spans="4:41" ht="15.75" x14ac:dyDescent="0.2">
      <c r="D1027" s="119" t="s">
        <v>2</v>
      </c>
      <c r="E1027" s="120"/>
      <c r="F1027" s="120"/>
      <c r="G1027" s="120"/>
      <c r="H1027" s="121"/>
      <c r="I1027" s="121"/>
      <c r="J1027" s="121"/>
      <c r="K1027" s="120"/>
      <c r="L1027" s="120"/>
      <c r="M1027" s="120"/>
      <c r="N1027" s="120"/>
      <c r="O1027" s="120"/>
      <c r="P1027" s="120"/>
      <c r="Q1027" s="120"/>
      <c r="R1027" s="120"/>
      <c r="S1027" s="120"/>
      <c r="T1027" s="120"/>
      <c r="U1027" s="120"/>
      <c r="V1027" s="120"/>
      <c r="W1027" s="120"/>
      <c r="X1027" s="120"/>
      <c r="Y1027" s="120"/>
      <c r="Z1027" s="120"/>
      <c r="AA1027" s="120"/>
      <c r="AB1027" s="120"/>
      <c r="AC1027" s="120"/>
      <c r="AD1027" s="120"/>
      <c r="AE1027" s="120"/>
      <c r="AF1027" s="120"/>
      <c r="AG1027" s="120"/>
      <c r="AH1027" s="120"/>
      <c r="AI1027" s="120"/>
      <c r="AJ1027" s="122"/>
      <c r="AK1027" s="120"/>
      <c r="AL1027" s="120"/>
      <c r="AM1027" s="242">
        <f>+AM1017+AM1025</f>
        <v>694136114</v>
      </c>
      <c r="AN1027" s="242">
        <f>+AN1017+AN1025</f>
        <v>0</v>
      </c>
      <c r="AO1027" s="242">
        <f>+AN1027-AM1027</f>
        <v>-694136114</v>
      </c>
    </row>
    <row r="1028" spans="4:41" x14ac:dyDescent="0.2">
      <c r="H1028" s="19"/>
      <c r="I1028" s="19"/>
      <c r="J1028" s="19"/>
    </row>
    <row r="1029" spans="4:41" ht="15.75" x14ac:dyDescent="0.2">
      <c r="D1029" s="119" t="s">
        <v>52</v>
      </c>
      <c r="E1029" s="123">
        <f>IF($E$9="SI",'INPUTS Y LISTAS'!B27,0%)</f>
        <v>0</v>
      </c>
      <c r="F1029" s="120"/>
      <c r="G1029" s="120"/>
      <c r="H1029" s="121"/>
      <c r="I1029" s="121"/>
      <c r="J1029" s="121"/>
      <c r="K1029" s="120"/>
      <c r="L1029" s="120"/>
      <c r="M1029" s="120"/>
      <c r="N1029" s="120"/>
      <c r="O1029" s="120"/>
      <c r="P1029" s="120"/>
      <c r="Q1029" s="120"/>
      <c r="R1029" s="120"/>
      <c r="S1029" s="120"/>
      <c r="T1029" s="120"/>
      <c r="U1029" s="120"/>
      <c r="V1029" s="120"/>
      <c r="W1029" s="120"/>
      <c r="X1029" s="120"/>
      <c r="Y1029" s="120"/>
      <c r="Z1029" s="120"/>
      <c r="AA1029" s="120"/>
      <c r="AB1029" s="120"/>
      <c r="AC1029" s="120"/>
      <c r="AD1029" s="120"/>
      <c r="AE1029" s="120"/>
      <c r="AF1029" s="120"/>
      <c r="AG1029" s="120"/>
      <c r="AH1029" s="120"/>
      <c r="AI1029" s="120"/>
      <c r="AJ1029" s="122"/>
      <c r="AK1029" s="120"/>
      <c r="AL1029" s="120"/>
      <c r="AM1029" s="242">
        <f>+AM1027*$E$1029</f>
        <v>0</v>
      </c>
      <c r="AN1029" s="242">
        <f>+AN1027*$E$1029</f>
        <v>0</v>
      </c>
      <c r="AO1029" s="242">
        <f t="shared" si="524"/>
        <v>0</v>
      </c>
    </row>
    <row r="1030" spans="4:41" x14ac:dyDescent="0.2">
      <c r="D1030" s="124"/>
      <c r="H1030" s="19"/>
      <c r="I1030" s="19"/>
      <c r="J1030" s="19"/>
    </row>
    <row r="1031" spans="4:41" ht="20.25" customHeight="1" x14ac:dyDescent="0.2">
      <c r="D1031" s="119" t="s">
        <v>57</v>
      </c>
      <c r="E1031" s="120"/>
      <c r="F1031" s="120"/>
      <c r="G1031" s="120"/>
      <c r="H1031" s="121"/>
      <c r="I1031" s="121"/>
      <c r="J1031" s="121"/>
      <c r="K1031" s="120"/>
      <c r="L1031" s="120"/>
      <c r="M1031" s="120"/>
      <c r="N1031" s="120"/>
      <c r="O1031" s="120"/>
      <c r="P1031" s="120"/>
      <c r="Q1031" s="120"/>
      <c r="R1031" s="120"/>
      <c r="S1031" s="120"/>
      <c r="T1031" s="120"/>
      <c r="U1031" s="120"/>
      <c r="V1031" s="120"/>
      <c r="W1031" s="120"/>
      <c r="X1031" s="120"/>
      <c r="Y1031" s="120"/>
      <c r="Z1031" s="120"/>
      <c r="AA1031" s="120"/>
      <c r="AB1031" s="120"/>
      <c r="AC1031" s="120"/>
      <c r="AD1031" s="120"/>
      <c r="AE1031" s="120"/>
      <c r="AF1031" s="120"/>
      <c r="AG1031" s="120"/>
      <c r="AH1031" s="120"/>
      <c r="AI1031" s="120"/>
      <c r="AJ1031" s="122"/>
      <c r="AK1031" s="120"/>
      <c r="AL1031" s="120"/>
      <c r="AM1031" s="242">
        <f>+AM1027+AM1029</f>
        <v>694136114</v>
      </c>
      <c r="AN1031" s="242">
        <f>+AN1027+AN1029</f>
        <v>0</v>
      </c>
      <c r="AO1031" s="242">
        <f t="shared" si="524"/>
        <v>-694136114</v>
      </c>
    </row>
    <row r="1032" spans="4:41" x14ac:dyDescent="0.2">
      <c r="H1032" s="19"/>
      <c r="I1032" s="19"/>
      <c r="J1032" s="19"/>
    </row>
    <row r="1033" spans="4:41" x14ac:dyDescent="0.2">
      <c r="H1033" s="19"/>
      <c r="I1033" s="19"/>
      <c r="J1033" s="19"/>
    </row>
    <row r="1034" spans="4:41" x14ac:dyDescent="0.2">
      <c r="H1034" s="19"/>
      <c r="I1034" s="19"/>
      <c r="J1034" s="19"/>
    </row>
    <row r="1035" spans="4:41" x14ac:dyDescent="0.2">
      <c r="H1035" s="19"/>
      <c r="I1035" s="19"/>
      <c r="J1035" s="19"/>
    </row>
    <row r="1036" spans="4:41" x14ac:dyDescent="0.2">
      <c r="H1036" s="19"/>
      <c r="I1036" s="19"/>
      <c r="J1036" s="19"/>
    </row>
    <row r="1037" spans="4:41" x14ac:dyDescent="0.2">
      <c r="H1037" s="19"/>
      <c r="I1037" s="19"/>
      <c r="J1037" s="19"/>
    </row>
    <row r="1038" spans="4:41" x14ac:dyDescent="0.2">
      <c r="H1038" s="19"/>
      <c r="I1038" s="19"/>
      <c r="J1038" s="19"/>
    </row>
    <row r="1039" spans="4:41" x14ac:dyDescent="0.2">
      <c r="H1039" s="19"/>
      <c r="I1039" s="19"/>
      <c r="J1039" s="19"/>
    </row>
    <row r="1040" spans="4:41" x14ac:dyDescent="0.2">
      <c r="H1040" s="19"/>
      <c r="I1040" s="19"/>
      <c r="J1040" s="19"/>
    </row>
    <row r="1041" spans="8:10" x14ac:dyDescent="0.2">
      <c r="H1041" s="19"/>
      <c r="I1041" s="19"/>
      <c r="J1041" s="19"/>
    </row>
    <row r="1042" spans="8:10" x14ac:dyDescent="0.2">
      <c r="H1042" s="19"/>
      <c r="I1042" s="19"/>
      <c r="J1042" s="19"/>
    </row>
    <row r="1043" spans="8:10" x14ac:dyDescent="0.2">
      <c r="H1043" s="125"/>
      <c r="I1043" s="125"/>
      <c r="J1043" s="125"/>
    </row>
    <row r="1044" spans="8:10" x14ac:dyDescent="0.2">
      <c r="H1044" s="125"/>
      <c r="I1044" s="125"/>
      <c r="J1044" s="125"/>
    </row>
    <row r="1045" spans="8:10" x14ac:dyDescent="0.2">
      <c r="H1045" s="125"/>
      <c r="I1045" s="125"/>
      <c r="J1045" s="125"/>
    </row>
    <row r="1046" spans="8:10" x14ac:dyDescent="0.2">
      <c r="H1046" s="125"/>
      <c r="I1046" s="125"/>
      <c r="J1046" s="125"/>
    </row>
    <row r="1047" spans="8:10" x14ac:dyDescent="0.2">
      <c r="H1047" s="125"/>
      <c r="I1047" s="125"/>
      <c r="J1047" s="125"/>
    </row>
    <row r="1048" spans="8:10" x14ac:dyDescent="0.2">
      <c r="H1048" s="125"/>
      <c r="I1048" s="125"/>
      <c r="J1048" s="125"/>
    </row>
    <row r="1049" spans="8:10" x14ac:dyDescent="0.2">
      <c r="H1049" s="125"/>
      <c r="I1049" s="125"/>
      <c r="J1049" s="125"/>
    </row>
    <row r="1050" spans="8:10" x14ac:dyDescent="0.2">
      <c r="H1050" s="125"/>
      <c r="I1050" s="125"/>
      <c r="J1050" s="125"/>
    </row>
    <row r="1051" spans="8:10" x14ac:dyDescent="0.2">
      <c r="H1051" s="125"/>
      <c r="I1051" s="125"/>
      <c r="J1051" s="125"/>
    </row>
    <row r="1052" spans="8:10" x14ac:dyDescent="0.2">
      <c r="H1052" s="125"/>
      <c r="I1052" s="125"/>
      <c r="J1052" s="125"/>
    </row>
    <row r="1053" spans="8:10" x14ac:dyDescent="0.2">
      <c r="H1053" s="125"/>
      <c r="I1053" s="125"/>
      <c r="J1053" s="125"/>
    </row>
    <row r="1054" spans="8:10" x14ac:dyDescent="0.2">
      <c r="H1054" s="125"/>
      <c r="I1054" s="125"/>
      <c r="J1054" s="125"/>
    </row>
    <row r="1055" spans="8:10" x14ac:dyDescent="0.2">
      <c r="H1055" s="125"/>
      <c r="I1055" s="125"/>
      <c r="J1055" s="125"/>
    </row>
    <row r="1056" spans="8:10" x14ac:dyDescent="0.2">
      <c r="H1056" s="125"/>
      <c r="I1056" s="125"/>
      <c r="J1056" s="125"/>
    </row>
    <row r="1057" spans="8:10" x14ac:dyDescent="0.2">
      <c r="H1057" s="125"/>
      <c r="I1057" s="125"/>
      <c r="J1057" s="125"/>
    </row>
    <row r="1058" spans="8:10" x14ac:dyDescent="0.2">
      <c r="H1058" s="125"/>
      <c r="I1058" s="125"/>
      <c r="J1058" s="125"/>
    </row>
    <row r="1059" spans="8:10" x14ac:dyDescent="0.2">
      <c r="H1059" s="125"/>
      <c r="I1059" s="125"/>
      <c r="J1059" s="125"/>
    </row>
    <row r="1060" spans="8:10" x14ac:dyDescent="0.2">
      <c r="H1060" s="125"/>
      <c r="I1060" s="125"/>
      <c r="J1060" s="125"/>
    </row>
    <row r="1061" spans="8:10" x14ac:dyDescent="0.2">
      <c r="H1061" s="125"/>
      <c r="I1061" s="125"/>
      <c r="J1061" s="125"/>
    </row>
    <row r="1062" spans="8:10" x14ac:dyDescent="0.2">
      <c r="H1062" s="125"/>
      <c r="I1062" s="125"/>
      <c r="J1062" s="125"/>
    </row>
    <row r="1063" spans="8:10" x14ac:dyDescent="0.2">
      <c r="H1063" s="125"/>
      <c r="I1063" s="125"/>
      <c r="J1063" s="125"/>
    </row>
    <row r="1064" spans="8:10" x14ac:dyDescent="0.2">
      <c r="H1064" s="125"/>
      <c r="I1064" s="125"/>
      <c r="J1064" s="125"/>
    </row>
    <row r="1065" spans="8:10" x14ac:dyDescent="0.2">
      <c r="H1065" s="125"/>
      <c r="I1065" s="125"/>
      <c r="J1065" s="125"/>
    </row>
    <row r="1066" spans="8:10" x14ac:dyDescent="0.2">
      <c r="H1066" s="125"/>
      <c r="I1066" s="125"/>
      <c r="J1066" s="125"/>
    </row>
    <row r="1067" spans="8:10" x14ac:dyDescent="0.2">
      <c r="H1067" s="125"/>
      <c r="I1067" s="125"/>
      <c r="J1067" s="125"/>
    </row>
    <row r="1068" spans="8:10" x14ac:dyDescent="0.2">
      <c r="H1068" s="125"/>
      <c r="I1068" s="125"/>
      <c r="J1068" s="125"/>
    </row>
    <row r="1069" spans="8:10" x14ac:dyDescent="0.2">
      <c r="H1069" s="125"/>
      <c r="I1069" s="125"/>
      <c r="J1069" s="125"/>
    </row>
    <row r="1070" spans="8:10" x14ac:dyDescent="0.2">
      <c r="H1070" s="125"/>
      <c r="I1070" s="125"/>
      <c r="J1070" s="125"/>
    </row>
    <row r="1071" spans="8:10" x14ac:dyDescent="0.2">
      <c r="H1071" s="125"/>
      <c r="I1071" s="125"/>
      <c r="J1071" s="125"/>
    </row>
    <row r="1072" spans="8:10" x14ac:dyDescent="0.2">
      <c r="H1072" s="125"/>
      <c r="I1072" s="125"/>
      <c r="J1072" s="125"/>
    </row>
    <row r="1073" spans="8:10" x14ac:dyDescent="0.2">
      <c r="H1073" s="125"/>
      <c r="I1073" s="125"/>
      <c r="J1073" s="125"/>
    </row>
    <row r="1074" spans="8:10" x14ac:dyDescent="0.2">
      <c r="H1074" s="125"/>
      <c r="I1074" s="125"/>
      <c r="J1074" s="125"/>
    </row>
    <row r="1075" spans="8:10" x14ac:dyDescent="0.2">
      <c r="H1075" s="125"/>
      <c r="I1075" s="125"/>
      <c r="J1075" s="125"/>
    </row>
    <row r="1076" spans="8:10" x14ac:dyDescent="0.2">
      <c r="H1076" s="125"/>
      <c r="I1076" s="125"/>
      <c r="J1076" s="125"/>
    </row>
    <row r="1077" spans="8:10" x14ac:dyDescent="0.2">
      <c r="H1077" s="125"/>
      <c r="I1077" s="125"/>
      <c r="J1077" s="125"/>
    </row>
    <row r="1078" spans="8:10" x14ac:dyDescent="0.2">
      <c r="H1078" s="125"/>
      <c r="I1078" s="125"/>
      <c r="J1078" s="125"/>
    </row>
  </sheetData>
  <mergeCells count="32">
    <mergeCell ref="BB13:BE13"/>
    <mergeCell ref="BF13:BF14"/>
    <mergeCell ref="G7:H7"/>
    <mergeCell ref="AQ13:AS13"/>
    <mergeCell ref="AT13:AW13"/>
    <mergeCell ref="AX13:BA13"/>
    <mergeCell ref="V13:Y13"/>
    <mergeCell ref="AM12:AO12"/>
    <mergeCell ref="AM13:AM14"/>
    <mergeCell ref="AN13:AN14"/>
    <mergeCell ref="AO13:AO14"/>
    <mergeCell ref="AK13:AK14"/>
    <mergeCell ref="AL13:AL14"/>
    <mergeCell ref="Z13:AC13"/>
    <mergeCell ref="AQ12:AS12"/>
    <mergeCell ref="AT12:BE12"/>
    <mergeCell ref="C7:D7"/>
    <mergeCell ref="AJ13:AJ14"/>
    <mergeCell ref="R13:U13"/>
    <mergeCell ref="C9:D9"/>
    <mergeCell ref="G13:J13"/>
    <mergeCell ref="C13:F13"/>
    <mergeCell ref="AD13:AI13"/>
    <mergeCell ref="J9:K9"/>
    <mergeCell ref="L13:P13"/>
    <mergeCell ref="C12:F12"/>
    <mergeCell ref="G12:K12"/>
    <mergeCell ref="M12:Q12"/>
    <mergeCell ref="Z12:AC12"/>
    <mergeCell ref="AD12:AI12"/>
    <mergeCell ref="R12:U12"/>
    <mergeCell ref="V12:Y12"/>
  </mergeCells>
  <phoneticPr fontId="21" type="noConversion"/>
  <conditionalFormatting sqref="V16:Y1015 X15:Y15">
    <cfRule type="cellIs" dxfId="34" priority="135" operator="equal">
      <formula>"Excluir Cotización"</formula>
    </cfRule>
    <cfRule type="cellIs" dxfId="33" priority="137" operator="equal">
      <formula>"Incluir Cotización"</formula>
    </cfRule>
  </conditionalFormatting>
  <conditionalFormatting sqref="AE16:AE22 AE31:AE1014 AE24:AE27">
    <cfRule type="cellIs" dxfId="32" priority="27" operator="equal">
      <formula>AJ16</formula>
    </cfRule>
  </conditionalFormatting>
  <conditionalFormatting sqref="AF16:AF22 AF31:AF1014 AF24:AF27">
    <cfRule type="cellIs" dxfId="31" priority="26" operator="equal">
      <formula>AJ16</formula>
    </cfRule>
  </conditionalFormatting>
  <conditionalFormatting sqref="AG16:AG22 AG31:AG1014 AG24:AG27">
    <cfRule type="cellIs" dxfId="30" priority="25" operator="equal">
      <formula>AJ16</formula>
    </cfRule>
  </conditionalFormatting>
  <conditionalFormatting sqref="AH16:AH27 AH31:AH1015">
    <cfRule type="cellIs" dxfId="29" priority="24" operator="equal">
      <formula>AJ16</formula>
    </cfRule>
  </conditionalFormatting>
  <conditionalFormatting sqref="AI16:AI27 AI31:AI1015">
    <cfRule type="cellIs" dxfId="28" priority="23" operator="equal">
      <formula>AJ16</formula>
    </cfRule>
  </conditionalFormatting>
  <conditionalFormatting sqref="AE15">
    <cfRule type="cellIs" dxfId="27" priority="20" operator="equal">
      <formula>AJ15</formula>
    </cfRule>
  </conditionalFormatting>
  <conditionalFormatting sqref="AF15">
    <cfRule type="cellIs" dxfId="26" priority="19" operator="equal">
      <formula>AJ15</formula>
    </cfRule>
  </conditionalFormatting>
  <conditionalFormatting sqref="AG15">
    <cfRule type="cellIs" dxfId="25" priority="18" operator="equal">
      <formula>AJ15</formula>
    </cfRule>
  </conditionalFormatting>
  <conditionalFormatting sqref="AH15">
    <cfRule type="cellIs" dxfId="24" priority="17" operator="equal">
      <formula>AJ15</formula>
    </cfRule>
  </conditionalFormatting>
  <conditionalFormatting sqref="AI15">
    <cfRule type="cellIs" dxfId="23" priority="16" operator="equal">
      <formula>AJ15</formula>
    </cfRule>
  </conditionalFormatting>
  <conditionalFormatting sqref="V15">
    <cfRule type="cellIs" dxfId="22" priority="14" operator="equal">
      <formula>"Excluir Cotización"</formula>
    </cfRule>
    <cfRule type="cellIs" dxfId="21" priority="15" operator="equal">
      <formula>"Incluir Cotización"</formula>
    </cfRule>
  </conditionalFormatting>
  <conditionalFormatting sqref="W15">
    <cfRule type="cellIs" dxfId="20" priority="8" operator="equal">
      <formula>"Excluir Cotización"</formula>
    </cfRule>
    <cfRule type="cellIs" dxfId="19" priority="9" operator="equal">
      <formula>"Incluir Cotización"</formula>
    </cfRule>
  </conditionalFormatting>
  <conditionalFormatting sqref="AE28:AE30">
    <cfRule type="cellIs" dxfId="18" priority="5" operator="equal">
      <formula>AJ28</formula>
    </cfRule>
  </conditionalFormatting>
  <conditionalFormatting sqref="AF28:AF30">
    <cfRule type="cellIs" dxfId="17" priority="4" operator="equal">
      <formula>AJ28</formula>
    </cfRule>
  </conditionalFormatting>
  <conditionalFormatting sqref="AG28:AG30">
    <cfRule type="cellIs" dxfId="16" priority="3" operator="equal">
      <formula>AJ28</formula>
    </cfRule>
  </conditionalFormatting>
  <conditionalFormatting sqref="AH28:AH30">
    <cfRule type="cellIs" dxfId="15" priority="2" operator="equal">
      <formula>AJ28</formula>
    </cfRule>
  </conditionalFormatting>
  <conditionalFormatting sqref="AI28:AI30">
    <cfRule type="cellIs" dxfId="14" priority="1" operator="equal">
      <formula>AJ28</formula>
    </cfRule>
  </conditionalFormatting>
  <dataValidations count="1">
    <dataValidation type="list" allowBlank="1" showInputMessage="1" showErrorMessage="1" sqref="E7 L15:L1015 E9 I7" xr:uid="{00000000-0002-0000-0200-000000000000}">
      <formula1>DECISION</formula1>
    </dataValidation>
  </dataValidations>
  <hyperlinks>
    <hyperlink ref="D4" location="'Tabla de Contenido'!A1" display="Tabla de Contenido" xr:uid="{438399D7-62EA-4800-A2DB-9C9EC4321654}"/>
  </hyperlinks>
  <printOptions horizontalCentered="1"/>
  <pageMargins left="0" right="0" top="0" bottom="0" header="0" footer="0"/>
  <pageSetup scale="55" fitToWidth="0" orientation="portrait" r:id="rId1"/>
  <headerFooter scaleWithDoc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80F9D-7D7B-4ED1-911F-1F38253D18A2}">
  <dimension ref="B2:L41"/>
  <sheetViews>
    <sheetView tabSelected="1" topLeftCell="A19" zoomScale="90" zoomScaleNormal="90" zoomScaleSheetLayoutView="110" workbookViewId="0">
      <selection activeCell="K37" sqref="K37"/>
    </sheetView>
  </sheetViews>
  <sheetFormatPr baseColWidth="10" defaultRowHeight="12.75" x14ac:dyDescent="0.2"/>
  <cols>
    <col min="1" max="1" width="7" customWidth="1"/>
    <col min="2" max="2" width="11.85546875" customWidth="1"/>
    <col min="3" max="4" width="12.5703125" bestFit="1" customWidth="1"/>
    <col min="5" max="5" width="14.28515625" customWidth="1"/>
    <col min="6" max="6" width="18.5703125" customWidth="1"/>
    <col min="7" max="7" width="14.140625" customWidth="1"/>
    <col min="8" max="8" width="16.28515625" customWidth="1"/>
    <col min="9" max="9" width="18.28515625" customWidth="1"/>
    <col min="12" max="12" width="12.7109375" bestFit="1" customWidth="1"/>
  </cols>
  <sheetData>
    <row r="2" spans="2:12" x14ac:dyDescent="0.2">
      <c r="B2" s="368"/>
      <c r="C2" s="368"/>
      <c r="D2" s="368"/>
      <c r="E2" s="369" t="s">
        <v>230</v>
      </c>
      <c r="F2" s="369"/>
      <c r="G2" s="369"/>
      <c r="H2" s="369"/>
      <c r="I2" s="369"/>
    </row>
    <row r="3" spans="2:12" ht="25.15" customHeight="1" x14ac:dyDescent="0.2">
      <c r="B3" s="368"/>
      <c r="C3" s="368"/>
      <c r="D3" s="368"/>
      <c r="E3" s="370" t="s">
        <v>252</v>
      </c>
      <c r="F3" s="370"/>
      <c r="G3" s="370"/>
      <c r="H3" s="370"/>
      <c r="I3" s="370"/>
    </row>
    <row r="4" spans="2:12" ht="30.6" customHeight="1" x14ac:dyDescent="0.2">
      <c r="B4" s="368"/>
      <c r="C4" s="368"/>
      <c r="D4" s="368"/>
      <c r="E4" s="371" t="s">
        <v>231</v>
      </c>
      <c r="F4" s="371"/>
      <c r="G4" s="292"/>
      <c r="H4" s="371" t="s">
        <v>232</v>
      </c>
      <c r="I4" s="371"/>
    </row>
    <row r="5" spans="2:12" ht="40.9" customHeight="1" x14ac:dyDescent="0.2">
      <c r="B5" s="372" t="s">
        <v>247</v>
      </c>
      <c r="C5" s="372"/>
      <c r="D5" s="372"/>
      <c r="E5" s="372"/>
      <c r="F5" s="372"/>
      <c r="G5" s="372"/>
      <c r="H5" s="372"/>
      <c r="I5" s="372"/>
    </row>
    <row r="6" spans="2:12" ht="36" x14ac:dyDescent="0.2">
      <c r="B6" s="293" t="s">
        <v>9</v>
      </c>
      <c r="C6" s="373" t="s">
        <v>0</v>
      </c>
      <c r="D6" s="373"/>
      <c r="E6" s="373"/>
      <c r="F6" s="293" t="s">
        <v>233</v>
      </c>
      <c r="G6" s="293" t="s">
        <v>234</v>
      </c>
      <c r="H6" s="293" t="s">
        <v>235</v>
      </c>
      <c r="I6" s="293" t="s">
        <v>236</v>
      </c>
    </row>
    <row r="7" spans="2:12" ht="21.6" customHeight="1" x14ac:dyDescent="0.2">
      <c r="B7" s="374" t="s">
        <v>241</v>
      </c>
      <c r="C7" s="374"/>
      <c r="D7" s="374"/>
      <c r="E7" s="374"/>
      <c r="F7" s="294"/>
      <c r="G7" s="295"/>
      <c r="H7" s="294"/>
      <c r="I7" s="294"/>
      <c r="K7" s="318"/>
    </row>
    <row r="8" spans="2:12" ht="15" x14ac:dyDescent="0.2">
      <c r="B8" s="296">
        <v>1</v>
      </c>
      <c r="C8" s="375" t="s">
        <v>219</v>
      </c>
      <c r="D8" s="375"/>
      <c r="E8" s="375"/>
      <c r="F8" s="296" t="s">
        <v>115</v>
      </c>
      <c r="G8" s="297">
        <v>28</v>
      </c>
      <c r="H8" s="298">
        <f>'Modelo Estadistico'!AJ15</f>
        <v>664031</v>
      </c>
      <c r="I8" s="298">
        <f t="shared" ref="I8:I15" si="0">H8*G8</f>
        <v>18592868</v>
      </c>
      <c r="K8" s="273"/>
    </row>
    <row r="9" spans="2:12" ht="15" x14ac:dyDescent="0.2">
      <c r="B9" s="296">
        <v>2</v>
      </c>
      <c r="C9" s="375" t="s">
        <v>220</v>
      </c>
      <c r="D9" s="375"/>
      <c r="E9" s="375"/>
      <c r="F9" s="296" t="s">
        <v>115</v>
      </c>
      <c r="G9" s="297">
        <v>7</v>
      </c>
      <c r="H9" s="298">
        <f>'Modelo Estadistico'!AJ16</f>
        <v>19383455</v>
      </c>
      <c r="I9" s="298">
        <f t="shared" si="0"/>
        <v>135684185</v>
      </c>
      <c r="K9" s="273"/>
      <c r="L9" s="316"/>
    </row>
    <row r="10" spans="2:12" ht="15" x14ac:dyDescent="0.2">
      <c r="B10" s="296">
        <v>3</v>
      </c>
      <c r="C10" s="375" t="s">
        <v>221</v>
      </c>
      <c r="D10" s="375"/>
      <c r="E10" s="375"/>
      <c r="F10" s="296" t="s">
        <v>115</v>
      </c>
      <c r="G10" s="297">
        <v>7</v>
      </c>
      <c r="H10" s="298">
        <f>'Modelo Estadistico'!AJ17</f>
        <v>56578578</v>
      </c>
      <c r="I10" s="298">
        <f t="shared" si="0"/>
        <v>396050046</v>
      </c>
      <c r="K10" s="273"/>
    </row>
    <row r="11" spans="2:12" ht="15" x14ac:dyDescent="0.2">
      <c r="B11" s="296">
        <v>4</v>
      </c>
      <c r="C11" s="365" t="s">
        <v>222</v>
      </c>
      <c r="D11" s="365"/>
      <c r="E11" s="365"/>
      <c r="F11" s="296" t="s">
        <v>115</v>
      </c>
      <c r="G11" s="297">
        <v>7</v>
      </c>
      <c r="H11" s="298">
        <f>'Modelo Estadistico'!AJ18</f>
        <v>2334188</v>
      </c>
      <c r="I11" s="298">
        <f t="shared" si="0"/>
        <v>16339316</v>
      </c>
      <c r="K11" s="273"/>
    </row>
    <row r="12" spans="2:12" ht="15" x14ac:dyDescent="0.2">
      <c r="B12" s="296">
        <v>5</v>
      </c>
      <c r="C12" s="364" t="s">
        <v>223</v>
      </c>
      <c r="D12" s="364"/>
      <c r="E12" s="364"/>
      <c r="F12" s="296" t="s">
        <v>115</v>
      </c>
      <c r="G12" s="297">
        <v>7</v>
      </c>
      <c r="H12" s="298">
        <f>'Modelo Estadistico'!AJ19</f>
        <v>1875985</v>
      </c>
      <c r="I12" s="298">
        <f t="shared" si="0"/>
        <v>13131895</v>
      </c>
      <c r="K12" s="273"/>
    </row>
    <row r="13" spans="2:12" ht="15" x14ac:dyDescent="0.2">
      <c r="B13" s="296">
        <v>6</v>
      </c>
      <c r="C13" s="365" t="s">
        <v>224</v>
      </c>
      <c r="D13" s="365"/>
      <c r="E13" s="365"/>
      <c r="F13" s="296" t="s">
        <v>115</v>
      </c>
      <c r="G13" s="297">
        <v>14</v>
      </c>
      <c r="H13" s="298">
        <f>'Modelo Estadistico'!AJ20</f>
        <v>3876894</v>
      </c>
      <c r="I13" s="298">
        <f t="shared" si="0"/>
        <v>54276516</v>
      </c>
      <c r="K13" s="273"/>
    </row>
    <row r="14" spans="2:12" ht="15" x14ac:dyDescent="0.2">
      <c r="B14" s="296">
        <v>7</v>
      </c>
      <c r="C14" s="364" t="s">
        <v>237</v>
      </c>
      <c r="D14" s="364"/>
      <c r="E14" s="364"/>
      <c r="F14" s="296" t="s">
        <v>115</v>
      </c>
      <c r="G14" s="297">
        <v>14</v>
      </c>
      <c r="H14" s="298">
        <f>'Modelo Estadistico'!AJ21</f>
        <v>1953492</v>
      </c>
      <c r="I14" s="298">
        <f t="shared" si="0"/>
        <v>27348888</v>
      </c>
      <c r="K14" s="273"/>
    </row>
    <row r="15" spans="2:12" ht="15" x14ac:dyDescent="0.2">
      <c r="B15" s="296">
        <v>8</v>
      </c>
      <c r="C15" s="364" t="s">
        <v>226</v>
      </c>
      <c r="D15" s="364"/>
      <c r="E15" s="364"/>
      <c r="F15" s="296" t="s">
        <v>115</v>
      </c>
      <c r="G15" s="297">
        <v>14</v>
      </c>
      <c r="H15" s="298">
        <f>'Modelo Estadistico'!AJ22</f>
        <v>2336600</v>
      </c>
      <c r="I15" s="298">
        <f t="shared" si="0"/>
        <v>32712400</v>
      </c>
      <c r="K15" s="273"/>
    </row>
    <row r="16" spans="2:12" ht="18.600000000000001" customHeight="1" x14ac:dyDescent="0.2">
      <c r="B16" s="363" t="s">
        <v>238</v>
      </c>
      <c r="C16" s="363"/>
      <c r="D16" s="363"/>
      <c r="E16" s="363"/>
      <c r="F16" s="363"/>
      <c r="G16" s="363"/>
      <c r="H16" s="299"/>
      <c r="I16" s="299">
        <f>SUM(I8:I15)</f>
        <v>694136114</v>
      </c>
    </row>
    <row r="17" spans="2:9" x14ac:dyDescent="0.2">
      <c r="B17" s="363" t="s">
        <v>1</v>
      </c>
      <c r="C17" s="363"/>
      <c r="D17" s="363"/>
      <c r="E17" s="363"/>
      <c r="F17" s="363"/>
      <c r="G17" s="363"/>
      <c r="H17" s="300" t="s">
        <v>239</v>
      </c>
      <c r="I17" s="300" t="s">
        <v>239</v>
      </c>
    </row>
    <row r="18" spans="2:9" ht="21" customHeight="1" x14ac:dyDescent="0.2">
      <c r="B18" s="363" t="s">
        <v>240</v>
      </c>
      <c r="C18" s="363"/>
      <c r="D18" s="363"/>
      <c r="E18" s="363"/>
      <c r="F18" s="363"/>
      <c r="G18" s="363"/>
      <c r="H18" s="301"/>
      <c r="I18" s="299">
        <f>I16</f>
        <v>694136114</v>
      </c>
    </row>
    <row r="22" spans="2:9" x14ac:dyDescent="0.2">
      <c r="B22" s="367" t="s">
        <v>248</v>
      </c>
      <c r="C22" s="367"/>
      <c r="D22" s="367"/>
      <c r="F22" s="367" t="s">
        <v>249</v>
      </c>
      <c r="G22" s="367"/>
      <c r="H22" s="367"/>
    </row>
    <row r="23" spans="2:9" ht="58.15" customHeight="1" x14ac:dyDescent="0.2">
      <c r="B23" s="308" t="s">
        <v>106</v>
      </c>
      <c r="C23" s="308" t="s">
        <v>8</v>
      </c>
      <c r="D23" s="308" t="s">
        <v>107</v>
      </c>
      <c r="F23" s="308" t="s">
        <v>106</v>
      </c>
      <c r="G23" s="308" t="s">
        <v>8</v>
      </c>
      <c r="H23" s="308" t="s">
        <v>107</v>
      </c>
    </row>
    <row r="24" spans="2:9" x14ac:dyDescent="0.2">
      <c r="B24" s="309">
        <v>684810.33333333337</v>
      </c>
      <c r="C24" s="309">
        <v>664031</v>
      </c>
      <c r="D24" s="309">
        <v>683902.26742839406</v>
      </c>
      <c r="F24" s="309">
        <f>B24*G8</f>
        <v>19174689.333333336</v>
      </c>
      <c r="G24" s="309">
        <f>C24*G8</f>
        <v>18592868</v>
      </c>
      <c r="H24" s="309">
        <f>D24*G8</f>
        <v>19149263.487995032</v>
      </c>
    </row>
    <row r="25" spans="2:9" x14ac:dyDescent="0.2">
      <c r="B25" s="309">
        <v>20004985</v>
      </c>
      <c r="C25" s="309">
        <v>19383455</v>
      </c>
      <c r="D25" s="309">
        <v>19977427.233636141</v>
      </c>
      <c r="F25" s="309">
        <f t="shared" ref="F25:F31" si="1">B25*G9</f>
        <v>140034895</v>
      </c>
      <c r="G25" s="309">
        <f t="shared" ref="G25:G31" si="2">C25*G9</f>
        <v>135684185</v>
      </c>
      <c r="H25" s="309">
        <f t="shared" ref="H25:H31" si="3">D25*G9</f>
        <v>139841990.63545299</v>
      </c>
    </row>
    <row r="26" spans="2:9" x14ac:dyDescent="0.2">
      <c r="B26" s="309">
        <v>56578578</v>
      </c>
      <c r="C26" s="309">
        <v>56578578</v>
      </c>
      <c r="D26" s="309">
        <v>56577664.996003501</v>
      </c>
      <c r="F26" s="309">
        <f t="shared" si="1"/>
        <v>396050046</v>
      </c>
      <c r="G26" s="309">
        <f t="shared" si="2"/>
        <v>396050046</v>
      </c>
      <c r="H26" s="309">
        <f t="shared" si="3"/>
        <v>396043654.9720245</v>
      </c>
    </row>
    <row r="27" spans="2:9" x14ac:dyDescent="0.2">
      <c r="B27" s="309">
        <v>2379345</v>
      </c>
      <c r="C27" s="309">
        <v>2334188</v>
      </c>
      <c r="D27" s="309">
        <v>2377806.3994302102</v>
      </c>
      <c r="F27" s="309">
        <f t="shared" si="1"/>
        <v>16655415</v>
      </c>
      <c r="G27" s="309">
        <f t="shared" si="2"/>
        <v>16339316</v>
      </c>
      <c r="H27" s="309">
        <f t="shared" si="3"/>
        <v>16644644.796011472</v>
      </c>
    </row>
    <row r="28" spans="2:9" x14ac:dyDescent="0.2">
      <c r="B28" s="309">
        <v>1908861.6666666667</v>
      </c>
      <c r="C28" s="309">
        <v>1875985</v>
      </c>
      <c r="D28" s="309">
        <v>1907786.5203740259</v>
      </c>
      <c r="F28" s="309">
        <f t="shared" si="1"/>
        <v>13362031.666666668</v>
      </c>
      <c r="G28" s="309">
        <f t="shared" si="2"/>
        <v>13131895</v>
      </c>
      <c r="H28" s="309">
        <f t="shared" si="3"/>
        <v>13354505.642618181</v>
      </c>
    </row>
    <row r="29" spans="2:9" x14ac:dyDescent="0.2">
      <c r="B29" s="309">
        <v>4101131.3333333335</v>
      </c>
      <c r="C29" s="309">
        <v>3876894</v>
      </c>
      <c r="D29" s="309">
        <v>4086465.3935237611</v>
      </c>
      <c r="F29" s="309">
        <f t="shared" si="1"/>
        <v>57415838.666666672</v>
      </c>
      <c r="G29" s="309">
        <f t="shared" si="2"/>
        <v>54276516</v>
      </c>
      <c r="H29" s="309">
        <f t="shared" si="3"/>
        <v>57210515.509332657</v>
      </c>
    </row>
    <row r="30" spans="2:9" x14ac:dyDescent="0.2">
      <c r="B30" s="309">
        <v>2000530.6666666667</v>
      </c>
      <c r="C30" s="309">
        <v>1953492</v>
      </c>
      <c r="D30" s="309">
        <v>1998752.4888050328</v>
      </c>
      <c r="F30" s="309">
        <f t="shared" si="1"/>
        <v>28007429.333333336</v>
      </c>
      <c r="G30" s="309">
        <f t="shared" si="2"/>
        <v>27348888</v>
      </c>
      <c r="H30" s="309">
        <f t="shared" si="3"/>
        <v>27982534.843270458</v>
      </c>
    </row>
    <row r="31" spans="2:9" x14ac:dyDescent="0.2">
      <c r="B31" s="309">
        <v>2334657.3333333335</v>
      </c>
      <c r="C31" s="309">
        <v>2336600</v>
      </c>
      <c r="D31" s="309">
        <v>2334494.7684661066</v>
      </c>
      <c r="F31" s="309">
        <f t="shared" si="1"/>
        <v>32685202.666666668</v>
      </c>
      <c r="G31" s="309">
        <f t="shared" si="2"/>
        <v>32712400</v>
      </c>
      <c r="H31" s="309">
        <f t="shared" si="3"/>
        <v>32682926.758525491</v>
      </c>
    </row>
    <row r="32" spans="2:9" ht="18.600000000000001" customHeight="1" x14ac:dyDescent="0.2">
      <c r="B32" s="310"/>
      <c r="C32" s="310"/>
      <c r="D32" s="310"/>
      <c r="F32" s="311">
        <f>SUM(F24:F31)</f>
        <v>703385547.66666663</v>
      </c>
      <c r="G32" s="312">
        <f>SUM(G24:G31)</f>
        <v>694136114</v>
      </c>
      <c r="H32" s="311">
        <f>SUM(H24:H31)</f>
        <v>702910036.64523077</v>
      </c>
    </row>
    <row r="35" spans="6:8" x14ac:dyDescent="0.2">
      <c r="F35" s="366" t="s">
        <v>245</v>
      </c>
      <c r="G35" s="366"/>
      <c r="H35" s="366"/>
    </row>
    <row r="36" spans="6:8" ht="25.5" x14ac:dyDescent="0.2">
      <c r="F36" s="313" t="s">
        <v>246</v>
      </c>
      <c r="G36" s="313" t="s">
        <v>8</v>
      </c>
      <c r="H36" s="313" t="s">
        <v>107</v>
      </c>
    </row>
    <row r="37" spans="6:8" ht="20.45" customHeight="1" x14ac:dyDescent="0.2">
      <c r="F37" s="314">
        <f>F32</f>
        <v>703385547.66666663</v>
      </c>
      <c r="G37" s="314">
        <f>G32</f>
        <v>694136114</v>
      </c>
      <c r="H37" s="314">
        <f>H32</f>
        <v>702910036.64523077</v>
      </c>
    </row>
    <row r="39" spans="6:8" x14ac:dyDescent="0.2">
      <c r="G39" s="321"/>
    </row>
    <row r="40" spans="6:8" x14ac:dyDescent="0.2">
      <c r="G40" s="316"/>
    </row>
    <row r="41" spans="6:8" x14ac:dyDescent="0.2">
      <c r="G41" s="307"/>
    </row>
  </sheetData>
  <mergeCells count="22">
    <mergeCell ref="F35:H35"/>
    <mergeCell ref="B22:D22"/>
    <mergeCell ref="F22:H22"/>
    <mergeCell ref="C11:E11"/>
    <mergeCell ref="B2:D4"/>
    <mergeCell ref="E2:I2"/>
    <mergeCell ref="E3:I3"/>
    <mergeCell ref="E4:F4"/>
    <mergeCell ref="H4:I4"/>
    <mergeCell ref="B5:I5"/>
    <mergeCell ref="C6:E6"/>
    <mergeCell ref="B7:E7"/>
    <mergeCell ref="C8:E8"/>
    <mergeCell ref="C9:E9"/>
    <mergeCell ref="C10:E10"/>
    <mergeCell ref="B18:G18"/>
    <mergeCell ref="B17:G17"/>
    <mergeCell ref="C12:E12"/>
    <mergeCell ref="C13:E13"/>
    <mergeCell ref="C14:E14"/>
    <mergeCell ref="C15:E15"/>
    <mergeCell ref="B16:G16"/>
  </mergeCells>
  <pageMargins left="0.7" right="0.7" top="0.75" bottom="0.75" header="0.3" footer="0.3"/>
  <pageSetup scale="79"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1:G45"/>
  <sheetViews>
    <sheetView showGridLines="0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E51" sqref="E51"/>
    </sheetView>
  </sheetViews>
  <sheetFormatPr baseColWidth="10" defaultColWidth="0" defaultRowHeight="12.75" x14ac:dyDescent="0.2"/>
  <cols>
    <col min="1" max="1" width="22.42578125" style="37" customWidth="1"/>
    <col min="2" max="3" width="11.42578125" style="37" customWidth="1"/>
    <col min="4" max="4" width="26.42578125" style="37" customWidth="1"/>
    <col min="5" max="7" width="11.42578125" style="37" customWidth="1"/>
    <col min="8" max="16384" width="11.42578125" style="37" hidden="1"/>
  </cols>
  <sheetData>
    <row r="11" spans="1:4" x14ac:dyDescent="0.2">
      <c r="A11" s="59" t="s">
        <v>18</v>
      </c>
      <c r="D11" s="213" t="s">
        <v>207</v>
      </c>
    </row>
    <row r="12" spans="1:4" x14ac:dyDescent="0.2">
      <c r="A12" s="38" t="s">
        <v>16</v>
      </c>
    </row>
    <row r="13" spans="1:4" x14ac:dyDescent="0.2">
      <c r="A13" s="38" t="s">
        <v>17</v>
      </c>
    </row>
    <row r="15" spans="1:4" x14ac:dyDescent="0.2">
      <c r="A15" s="38" t="s">
        <v>1</v>
      </c>
      <c r="B15" s="60">
        <v>0.19</v>
      </c>
    </row>
    <row r="17" spans="1:2" x14ac:dyDescent="0.2">
      <c r="A17" s="59" t="s">
        <v>51</v>
      </c>
    </row>
    <row r="18" spans="1:2" ht="14.25" x14ac:dyDescent="0.2">
      <c r="A18" s="61" t="s">
        <v>12</v>
      </c>
      <c r="B18" s="13">
        <v>0.16</v>
      </c>
    </row>
    <row r="19" spans="1:2" ht="14.25" x14ac:dyDescent="0.2">
      <c r="A19" s="61" t="s">
        <v>13</v>
      </c>
      <c r="B19" s="13">
        <v>0.02</v>
      </c>
    </row>
    <row r="20" spans="1:2" ht="14.25" x14ac:dyDescent="0.2">
      <c r="A20" s="61" t="s">
        <v>14</v>
      </c>
      <c r="B20" s="13">
        <v>0.05</v>
      </c>
    </row>
    <row r="22" spans="1:2" x14ac:dyDescent="0.2">
      <c r="A22" s="59" t="s">
        <v>47</v>
      </c>
    </row>
    <row r="23" spans="1:2" x14ac:dyDescent="0.2">
      <c r="A23" s="62" t="s">
        <v>23</v>
      </c>
    </row>
    <row r="24" spans="1:2" x14ac:dyDescent="0.2">
      <c r="A24" s="62" t="s">
        <v>46</v>
      </c>
    </row>
    <row r="26" spans="1:2" x14ac:dyDescent="0.2">
      <c r="A26" s="59" t="s">
        <v>52</v>
      </c>
    </row>
    <row r="27" spans="1:2" x14ac:dyDescent="0.2">
      <c r="A27" s="37" t="s">
        <v>114</v>
      </c>
      <c r="B27" s="63">
        <v>0.16046413594817099</v>
      </c>
    </row>
    <row r="29" spans="1:2" x14ac:dyDescent="0.2">
      <c r="A29" s="59" t="s">
        <v>135</v>
      </c>
    </row>
    <row r="30" spans="1:2" x14ac:dyDescent="0.2">
      <c r="A30" s="37">
        <v>2026</v>
      </c>
    </row>
    <row r="31" spans="1:2" x14ac:dyDescent="0.2">
      <c r="A31" s="37">
        <v>2027</v>
      </c>
      <c r="B31" s="128"/>
    </row>
    <row r="32" spans="1:2" x14ac:dyDescent="0.2">
      <c r="A32" s="37">
        <v>2028</v>
      </c>
      <c r="B32" s="128"/>
    </row>
    <row r="33" spans="1:2" x14ac:dyDescent="0.2">
      <c r="A33" s="37">
        <v>2029</v>
      </c>
      <c r="B33" s="128"/>
    </row>
    <row r="35" spans="1:2" x14ac:dyDescent="0.2">
      <c r="A35" s="59" t="s">
        <v>154</v>
      </c>
    </row>
    <row r="36" spans="1:2" x14ac:dyDescent="0.2">
      <c r="A36" s="37" t="s">
        <v>130</v>
      </c>
    </row>
    <row r="38" spans="1:2" x14ac:dyDescent="0.2">
      <c r="A38" s="59" t="s">
        <v>153</v>
      </c>
    </row>
    <row r="40" spans="1:2" x14ac:dyDescent="0.2">
      <c r="A40" s="37">
        <v>0</v>
      </c>
    </row>
    <row r="41" spans="1:2" x14ac:dyDescent="0.2">
      <c r="A41" s="37">
        <v>1</v>
      </c>
    </row>
    <row r="42" spans="1:2" x14ac:dyDescent="0.2">
      <c r="A42" s="37">
        <v>2</v>
      </c>
    </row>
    <row r="43" spans="1:2" x14ac:dyDescent="0.2">
      <c r="A43" s="37">
        <v>3</v>
      </c>
    </row>
    <row r="44" spans="1:2" x14ac:dyDescent="0.2">
      <c r="A44" s="37">
        <v>4</v>
      </c>
    </row>
    <row r="45" spans="1:2" x14ac:dyDescent="0.2">
      <c r="A45" s="37">
        <v>5</v>
      </c>
    </row>
  </sheetData>
  <hyperlinks>
    <hyperlink ref="D11" location="'Tabla de Contenido'!A1" display="Tabla de Contenido" xr:uid="{BB0A3123-B94F-4CE3-ACAE-522DB5DE05FE}"/>
  </hyperlink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I29"/>
  <sheetViews>
    <sheetView showGridLines="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35" sqref="D35"/>
    </sheetView>
  </sheetViews>
  <sheetFormatPr baseColWidth="10" defaultColWidth="0" defaultRowHeight="12.75" x14ac:dyDescent="0.2"/>
  <cols>
    <col min="1" max="1" width="8" customWidth="1"/>
    <col min="2" max="2" width="21.140625" bestFit="1" customWidth="1"/>
    <col min="3" max="3" width="20.28515625" bestFit="1" customWidth="1"/>
    <col min="4" max="4" width="16.28515625" bestFit="1" customWidth="1"/>
    <col min="5" max="5" width="17.5703125" bestFit="1" customWidth="1"/>
    <col min="6" max="6" width="16.28515625" bestFit="1" customWidth="1"/>
    <col min="7" max="7" width="11.85546875" bestFit="1" customWidth="1"/>
    <col min="8" max="8" width="11.42578125" customWidth="1"/>
    <col min="9" max="9" width="0" hidden="1" customWidth="1"/>
    <col min="10" max="16384" width="11.42578125" hidden="1"/>
  </cols>
  <sheetData>
    <row r="1" spans="2:7" ht="20.25" customHeight="1" x14ac:dyDescent="0.2"/>
    <row r="8" spans="2:7" x14ac:dyDescent="0.2">
      <c r="B8" s="376" t="s">
        <v>91</v>
      </c>
      <c r="C8" s="376"/>
      <c r="D8" s="376"/>
      <c r="E8" s="376"/>
      <c r="F8" s="376"/>
      <c r="G8" s="376"/>
    </row>
    <row r="10" spans="2:7" ht="24" customHeight="1" x14ac:dyDescent="0.2">
      <c r="B10" s="145" t="s">
        <v>67</v>
      </c>
      <c r="C10" s="145" t="s">
        <v>141</v>
      </c>
      <c r="D10" s="145" t="s">
        <v>147</v>
      </c>
      <c r="E10" s="145" t="s">
        <v>217</v>
      </c>
      <c r="F10" s="145" t="s">
        <v>218</v>
      </c>
      <c r="G10" s="145" t="s">
        <v>119</v>
      </c>
    </row>
    <row r="11" spans="2:7" x14ac:dyDescent="0.2">
      <c r="B11" s="142" t="s">
        <v>133</v>
      </c>
      <c r="C11" s="147"/>
      <c r="D11" s="148"/>
      <c r="E11" s="148"/>
      <c r="F11" s="148"/>
      <c r="G11" s="144"/>
    </row>
    <row r="12" spans="2:7" x14ac:dyDescent="0.2">
      <c r="B12" s="142" t="s">
        <v>142</v>
      </c>
      <c r="C12" s="149">
        <v>1</v>
      </c>
      <c r="D12" s="150">
        <f>+C12*(1+D11)</f>
        <v>1</v>
      </c>
      <c r="E12" s="150">
        <f>+D12*(1+E11)</f>
        <v>1</v>
      </c>
      <c r="F12" s="150">
        <f>+E12*(1+F11)</f>
        <v>1</v>
      </c>
      <c r="G12" s="144"/>
    </row>
    <row r="13" spans="2:7" x14ac:dyDescent="0.2">
      <c r="B13" s="142" t="s">
        <v>137</v>
      </c>
      <c r="C13" s="143">
        <f>+'Modelo Estadistico'!AS1017</f>
        <v>0</v>
      </c>
      <c r="D13" s="143">
        <f>+'Modelo Estadistico'!AW1017</f>
        <v>0</v>
      </c>
      <c r="E13" s="143">
        <f>+'Modelo Estadistico'!BA1017</f>
        <v>0</v>
      </c>
      <c r="F13" s="143">
        <f>+'Modelo Estadistico'!BE1017</f>
        <v>0</v>
      </c>
      <c r="G13" s="144">
        <f>SUM(C13:F13)</f>
        <v>0</v>
      </c>
    </row>
    <row r="14" spans="2:7" x14ac:dyDescent="0.2">
      <c r="B14" s="138" t="s">
        <v>120</v>
      </c>
      <c r="C14" s="139">
        <f>SUM(C13:C13)</f>
        <v>0</v>
      </c>
      <c r="D14" s="139">
        <f>SUM(D13:D13)</f>
        <v>0</v>
      </c>
      <c r="E14" s="139">
        <f>SUM(E13:E13)</f>
        <v>0</v>
      </c>
      <c r="F14" s="139">
        <f>SUM(F13:F13)</f>
        <v>0</v>
      </c>
      <c r="G14" s="140">
        <f>SUM(G13:G13)</f>
        <v>0</v>
      </c>
    </row>
    <row r="15" spans="2:7" x14ac:dyDescent="0.2">
      <c r="B15" s="138" t="s">
        <v>138</v>
      </c>
      <c r="C15" s="141" t="str">
        <f>IFERROR(C14/$G$14,"")</f>
        <v/>
      </c>
      <c r="D15" s="141" t="str">
        <f>IFERROR(D14/$G$14,"")</f>
        <v/>
      </c>
      <c r="E15" s="141" t="str">
        <f>IFERROR(E14/$G$14,"")</f>
        <v/>
      </c>
      <c r="F15" s="141" t="str">
        <f>IFERROR(F14/$G$14,"")</f>
        <v/>
      </c>
      <c r="G15" s="141" t="str">
        <f>IFERROR(G14/$G$14,"")</f>
        <v/>
      </c>
    </row>
    <row r="19" spans="2:7" x14ac:dyDescent="0.2">
      <c r="B19" s="145" t="s">
        <v>67</v>
      </c>
      <c r="C19" s="145" t="s">
        <v>141</v>
      </c>
      <c r="D19" s="145" t="s">
        <v>147</v>
      </c>
      <c r="E19" s="145" t="s">
        <v>217</v>
      </c>
      <c r="F19" s="145" t="s">
        <v>218</v>
      </c>
      <c r="G19" s="145" t="s">
        <v>119</v>
      </c>
    </row>
    <row r="20" spans="2:7" x14ac:dyDescent="0.2">
      <c r="B20" s="153" t="s">
        <v>145</v>
      </c>
      <c r="C20" s="147"/>
      <c r="D20" s="148"/>
      <c r="E20" s="148"/>
      <c r="F20" s="148"/>
      <c r="G20" s="144"/>
    </row>
    <row r="21" spans="2:7" x14ac:dyDescent="0.2">
      <c r="B21" s="377" t="s">
        <v>143</v>
      </c>
      <c r="C21" s="378"/>
      <c r="D21" s="378"/>
      <c r="E21" s="378"/>
      <c r="F21" s="378"/>
      <c r="G21" s="379"/>
    </row>
    <row r="22" spans="2:7" x14ac:dyDescent="0.2">
      <c r="B22" s="142" t="s">
        <v>137</v>
      </c>
      <c r="C22" s="143"/>
      <c r="D22" s="143"/>
      <c r="E22" s="143"/>
      <c r="F22" s="143"/>
      <c r="G22" s="144">
        <f>SUM(C22:F22)</f>
        <v>0</v>
      </c>
    </row>
    <row r="23" spans="2:7" x14ac:dyDescent="0.2">
      <c r="B23" s="138" t="s">
        <v>120</v>
      </c>
      <c r="C23" s="139">
        <f>SUM(C22:C22)</f>
        <v>0</v>
      </c>
      <c r="D23" s="139">
        <f>SUM(D22:D22)</f>
        <v>0</v>
      </c>
      <c r="E23" s="139">
        <f>SUM(E22:E22)</f>
        <v>0</v>
      </c>
      <c r="F23" s="139">
        <f>SUM(F22:F22)</f>
        <v>0</v>
      </c>
      <c r="G23" s="140">
        <f>SUM(G22:G22)</f>
        <v>0</v>
      </c>
    </row>
    <row r="24" spans="2:7" x14ac:dyDescent="0.2">
      <c r="B24" s="377" t="s">
        <v>144</v>
      </c>
      <c r="C24" s="378"/>
      <c r="D24" s="378"/>
      <c r="E24" s="378"/>
      <c r="F24" s="378"/>
      <c r="G24" s="379"/>
    </row>
    <row r="25" spans="2:7" x14ac:dyDescent="0.2">
      <c r="B25" s="142" t="s">
        <v>137</v>
      </c>
      <c r="C25" s="143"/>
      <c r="D25" s="143"/>
      <c r="E25" s="143"/>
      <c r="F25" s="143"/>
      <c r="G25" s="144">
        <f>SUM(C25:F25)</f>
        <v>0</v>
      </c>
    </row>
    <row r="26" spans="2:7" x14ac:dyDescent="0.2">
      <c r="B26" s="138" t="s">
        <v>120</v>
      </c>
      <c r="C26" s="139">
        <f>SUM(C25:C25)</f>
        <v>0</v>
      </c>
      <c r="D26" s="139">
        <f>SUM(D25:D25)</f>
        <v>0</v>
      </c>
      <c r="E26" s="139">
        <f>SUM(E25:E25)</f>
        <v>0</v>
      </c>
      <c r="F26" s="139">
        <f>SUM(F25:F25)</f>
        <v>0</v>
      </c>
      <c r="G26" s="140">
        <f>SUM(G25:G25)</f>
        <v>0</v>
      </c>
    </row>
    <row r="27" spans="2:7" x14ac:dyDescent="0.2">
      <c r="B27" s="138" t="s">
        <v>138</v>
      </c>
      <c r="C27" s="141" t="str">
        <f>IFERROR(C26/$G$26,"")</f>
        <v/>
      </c>
      <c r="D27" s="141" t="str">
        <f>IFERROR(D26/$G$26,"")</f>
        <v/>
      </c>
      <c r="E27" s="141" t="str">
        <f>IFERROR(E26/$G$26,"")</f>
        <v/>
      </c>
      <c r="F27" s="141" t="str">
        <f>IFERROR(F26/$G$26,"")</f>
        <v/>
      </c>
      <c r="G27" s="141" t="str">
        <f>IFERROR(G26/$G$26,"")</f>
        <v/>
      </c>
    </row>
    <row r="28" spans="2:7" x14ac:dyDescent="0.2">
      <c r="E28" s="151"/>
      <c r="F28" s="152"/>
    </row>
    <row r="29" spans="2:7" x14ac:dyDescent="0.2">
      <c r="B29" s="213" t="s">
        <v>207</v>
      </c>
      <c r="E29" s="151"/>
      <c r="F29" s="152"/>
    </row>
  </sheetData>
  <mergeCells count="3">
    <mergeCell ref="B8:G8"/>
    <mergeCell ref="B21:G21"/>
    <mergeCell ref="B24:G24"/>
  </mergeCells>
  <hyperlinks>
    <hyperlink ref="B29" location="'Tabla de Contenido'!A1" display="Tabla de Contenido" xr:uid="{794DA11C-5C49-4232-BDC2-918D2083200A}"/>
  </hyperlink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/>
  <dimension ref="A1:XFA316"/>
  <sheetViews>
    <sheetView showGridLines="0" workbookViewId="0">
      <pane xSplit="1" ySplit="1" topLeftCell="B230" activePane="bottomRight" state="frozen"/>
      <selection pane="topRight" activeCell="B1" sqref="B1"/>
      <selection pane="bottomLeft" activeCell="A2" sqref="A2"/>
      <selection pane="bottomRight" activeCell="B253" sqref="B253"/>
    </sheetView>
  </sheetViews>
  <sheetFormatPr baseColWidth="10" defaultColWidth="11.42578125" defaultRowHeight="11.25" outlineLevelCol="1" x14ac:dyDescent="0.2"/>
  <cols>
    <col min="1" max="1" width="17.5703125" style="24" customWidth="1"/>
    <col min="2" max="2" width="11.42578125" style="26"/>
    <col min="3" max="8" width="19" style="26" hidden="1" customWidth="1" outlineLevel="1"/>
    <col min="9" max="9" width="11.42578125" style="24" hidden="1" customWidth="1" outlineLevel="1"/>
    <col min="10" max="10" width="15.28515625" style="24" hidden="1" customWidth="1" outlineLevel="1"/>
    <col min="11" max="12" width="11.42578125" style="24" hidden="1" customWidth="1" outlineLevel="1"/>
    <col min="13" max="13" width="11.42578125" style="24" collapsed="1"/>
    <col min="14" max="14" width="21.7109375" style="24" customWidth="1"/>
    <col min="15" max="16384" width="11.42578125" style="24"/>
  </cols>
  <sheetData>
    <row r="1" spans="1:16" ht="67.5" x14ac:dyDescent="0.2">
      <c r="A1" s="27" t="s">
        <v>28</v>
      </c>
      <c r="B1" s="27" t="s">
        <v>24</v>
      </c>
      <c r="C1" s="27" t="s">
        <v>29</v>
      </c>
      <c r="D1" s="27" t="s">
        <v>30</v>
      </c>
      <c r="E1" s="27" t="s">
        <v>31</v>
      </c>
      <c r="F1" s="27" t="s">
        <v>32</v>
      </c>
      <c r="G1" s="27" t="s">
        <v>33</v>
      </c>
      <c r="H1" s="27" t="s">
        <v>34</v>
      </c>
      <c r="I1" s="27" t="s">
        <v>35</v>
      </c>
      <c r="J1" s="27" t="s">
        <v>40</v>
      </c>
      <c r="K1" s="27" t="s">
        <v>41</v>
      </c>
      <c r="L1" s="27" t="s">
        <v>42</v>
      </c>
      <c r="N1" s="64"/>
    </row>
    <row r="2" spans="1:16" x14ac:dyDescent="0.2">
      <c r="A2" s="214">
        <v>36526</v>
      </c>
      <c r="B2" s="215">
        <v>70.63</v>
      </c>
      <c r="C2" s="216" t="s">
        <v>38</v>
      </c>
      <c r="D2" s="216" t="s">
        <v>38</v>
      </c>
      <c r="E2" s="216" t="s">
        <v>38</v>
      </c>
      <c r="F2" s="216" t="s">
        <v>38</v>
      </c>
      <c r="G2" s="216" t="s">
        <v>38</v>
      </c>
      <c r="H2" s="216" t="s">
        <v>38</v>
      </c>
      <c r="I2" s="216" t="s">
        <v>38</v>
      </c>
      <c r="J2" s="216"/>
      <c r="K2" s="216"/>
      <c r="L2" s="216"/>
      <c r="O2" s="24" t="s">
        <v>36</v>
      </c>
      <c r="P2" s="24" t="s">
        <v>37</v>
      </c>
    </row>
    <row r="3" spans="1:16" x14ac:dyDescent="0.2">
      <c r="A3" s="214">
        <v>36557</v>
      </c>
      <c r="B3" s="215">
        <v>71.47</v>
      </c>
      <c r="C3" s="216" t="s">
        <v>38</v>
      </c>
      <c r="D3" s="216" t="s">
        <v>38</v>
      </c>
      <c r="E3" s="216" t="s">
        <v>38</v>
      </c>
      <c r="F3" s="216" t="s">
        <v>38</v>
      </c>
      <c r="G3" s="216" t="s">
        <v>38</v>
      </c>
      <c r="H3" s="216" t="s">
        <v>38</v>
      </c>
      <c r="I3" s="216" t="s">
        <v>38</v>
      </c>
      <c r="J3" s="216"/>
      <c r="K3" s="216"/>
      <c r="L3" s="216"/>
      <c r="O3" s="24" t="s">
        <v>24</v>
      </c>
      <c r="P3" s="24">
        <v>3</v>
      </c>
    </row>
    <row r="4" spans="1:16" ht="33.75" x14ac:dyDescent="0.2">
      <c r="A4" s="214">
        <v>36586</v>
      </c>
      <c r="B4" s="215">
        <v>71.75</v>
      </c>
      <c r="C4" s="216" t="s">
        <v>38</v>
      </c>
      <c r="D4" s="216" t="s">
        <v>38</v>
      </c>
      <c r="E4" s="216" t="s">
        <v>38</v>
      </c>
      <c r="F4" s="216" t="s">
        <v>38</v>
      </c>
      <c r="G4" s="216" t="s">
        <v>38</v>
      </c>
      <c r="H4" s="216" t="s">
        <v>38</v>
      </c>
      <c r="I4" s="216" t="s">
        <v>38</v>
      </c>
      <c r="J4" s="216"/>
      <c r="K4" s="216"/>
      <c r="L4" s="216"/>
      <c r="O4" s="24" t="s">
        <v>29</v>
      </c>
      <c r="P4" s="24">
        <v>4</v>
      </c>
    </row>
    <row r="5" spans="1:16" ht="45" x14ac:dyDescent="0.2">
      <c r="A5" s="214">
        <v>36617</v>
      </c>
      <c r="B5" s="215">
        <v>72.33</v>
      </c>
      <c r="C5" s="216" t="s">
        <v>38</v>
      </c>
      <c r="D5" s="216" t="s">
        <v>38</v>
      </c>
      <c r="E5" s="216" t="s">
        <v>38</v>
      </c>
      <c r="F5" s="216" t="s">
        <v>38</v>
      </c>
      <c r="G5" s="216" t="s">
        <v>38</v>
      </c>
      <c r="H5" s="216" t="s">
        <v>38</v>
      </c>
      <c r="I5" s="216" t="s">
        <v>38</v>
      </c>
      <c r="J5" s="216"/>
      <c r="K5" s="216"/>
      <c r="L5" s="216"/>
      <c r="O5" s="24" t="s">
        <v>30</v>
      </c>
      <c r="P5" s="24">
        <v>5</v>
      </c>
    </row>
    <row r="6" spans="1:16" ht="33.75" x14ac:dyDescent="0.2">
      <c r="A6" s="214">
        <v>36647</v>
      </c>
      <c r="B6" s="215">
        <v>72.52</v>
      </c>
      <c r="C6" s="216" t="s">
        <v>38</v>
      </c>
      <c r="D6" s="216" t="s">
        <v>38</v>
      </c>
      <c r="E6" s="216" t="s">
        <v>38</v>
      </c>
      <c r="F6" s="216" t="s">
        <v>38</v>
      </c>
      <c r="G6" s="216" t="s">
        <v>38</v>
      </c>
      <c r="H6" s="216" t="s">
        <v>38</v>
      </c>
      <c r="I6" s="216" t="s">
        <v>38</v>
      </c>
      <c r="J6" s="216"/>
      <c r="K6" s="216"/>
      <c r="L6" s="216"/>
      <c r="O6" s="24" t="s">
        <v>31</v>
      </c>
      <c r="P6" s="24">
        <v>6</v>
      </c>
    </row>
    <row r="7" spans="1:16" ht="33.75" x14ac:dyDescent="0.2">
      <c r="A7" s="214">
        <v>36678</v>
      </c>
      <c r="B7" s="215">
        <v>72.89</v>
      </c>
      <c r="C7" s="216" t="s">
        <v>38</v>
      </c>
      <c r="D7" s="216" t="s">
        <v>38</v>
      </c>
      <c r="E7" s="216" t="s">
        <v>38</v>
      </c>
      <c r="F7" s="216" t="s">
        <v>38</v>
      </c>
      <c r="G7" s="216" t="s">
        <v>38</v>
      </c>
      <c r="H7" s="216" t="s">
        <v>38</v>
      </c>
      <c r="I7" s="216" t="s">
        <v>38</v>
      </c>
      <c r="J7" s="216"/>
      <c r="K7" s="216"/>
      <c r="L7" s="216"/>
      <c r="O7" s="24" t="s">
        <v>32</v>
      </c>
      <c r="P7" s="24">
        <v>7</v>
      </c>
    </row>
    <row r="8" spans="1:16" ht="33.75" x14ac:dyDescent="0.2">
      <c r="A8" s="214">
        <v>36708</v>
      </c>
      <c r="B8" s="215">
        <v>73.12</v>
      </c>
      <c r="C8" s="216" t="s">
        <v>38</v>
      </c>
      <c r="D8" s="216" t="s">
        <v>38</v>
      </c>
      <c r="E8" s="216" t="s">
        <v>38</v>
      </c>
      <c r="F8" s="216" t="s">
        <v>38</v>
      </c>
      <c r="G8" s="216" t="s">
        <v>38</v>
      </c>
      <c r="H8" s="216" t="s">
        <v>38</v>
      </c>
      <c r="I8" s="216" t="s">
        <v>38</v>
      </c>
      <c r="J8" s="216"/>
      <c r="K8" s="216"/>
      <c r="L8" s="216"/>
      <c r="O8" s="24" t="s">
        <v>33</v>
      </c>
      <c r="P8" s="24">
        <v>8</v>
      </c>
    </row>
    <row r="9" spans="1:16" ht="33.75" x14ac:dyDescent="0.2">
      <c r="A9" s="214">
        <v>36739</v>
      </c>
      <c r="B9" s="215">
        <v>73.8</v>
      </c>
      <c r="C9" s="216" t="s">
        <v>38</v>
      </c>
      <c r="D9" s="216" t="s">
        <v>38</v>
      </c>
      <c r="E9" s="216" t="s">
        <v>38</v>
      </c>
      <c r="F9" s="216" t="s">
        <v>38</v>
      </c>
      <c r="G9" s="216" t="s">
        <v>38</v>
      </c>
      <c r="H9" s="216" t="s">
        <v>38</v>
      </c>
      <c r="I9" s="216" t="s">
        <v>38</v>
      </c>
      <c r="J9" s="216"/>
      <c r="K9" s="216"/>
      <c r="L9" s="216"/>
      <c r="O9" s="24" t="s">
        <v>34</v>
      </c>
      <c r="P9" s="24">
        <v>9</v>
      </c>
    </row>
    <row r="10" spans="1:16" ht="56.25" x14ac:dyDescent="0.2">
      <c r="A10" s="214">
        <v>36770</v>
      </c>
      <c r="B10" s="215">
        <v>74.819999999999993</v>
      </c>
      <c r="C10" s="216" t="s">
        <v>38</v>
      </c>
      <c r="D10" s="216" t="s">
        <v>38</v>
      </c>
      <c r="E10" s="216" t="s">
        <v>38</v>
      </c>
      <c r="F10" s="216" t="s">
        <v>38</v>
      </c>
      <c r="G10" s="216" t="s">
        <v>38</v>
      </c>
      <c r="H10" s="216" t="s">
        <v>38</v>
      </c>
      <c r="I10" s="216" t="s">
        <v>38</v>
      </c>
      <c r="J10" s="216"/>
      <c r="K10" s="216"/>
      <c r="L10" s="216"/>
      <c r="O10" s="24" t="s">
        <v>35</v>
      </c>
      <c r="P10" s="24">
        <v>10</v>
      </c>
    </row>
    <row r="11" spans="1:16" x14ac:dyDescent="0.2">
      <c r="A11" s="214">
        <v>36800</v>
      </c>
      <c r="B11" s="215">
        <v>75.42</v>
      </c>
      <c r="C11" s="216" t="s">
        <v>38</v>
      </c>
      <c r="D11" s="216" t="s">
        <v>38</v>
      </c>
      <c r="E11" s="216" t="s">
        <v>38</v>
      </c>
      <c r="F11" s="216" t="s">
        <v>38</v>
      </c>
      <c r="G11" s="216" t="s">
        <v>38</v>
      </c>
      <c r="H11" s="216" t="s">
        <v>38</v>
      </c>
      <c r="I11" s="216" t="s">
        <v>38</v>
      </c>
      <c r="J11" s="216"/>
      <c r="K11" s="216"/>
      <c r="L11" s="216"/>
    </row>
    <row r="12" spans="1:16" x14ac:dyDescent="0.2">
      <c r="A12" s="214">
        <v>36831</v>
      </c>
      <c r="B12" s="215">
        <v>75.569999999999993</v>
      </c>
      <c r="C12" s="216" t="s">
        <v>38</v>
      </c>
      <c r="D12" s="216" t="s">
        <v>38</v>
      </c>
      <c r="E12" s="216" t="s">
        <v>38</v>
      </c>
      <c r="F12" s="216" t="s">
        <v>38</v>
      </c>
      <c r="G12" s="216" t="s">
        <v>38</v>
      </c>
      <c r="H12" s="216" t="s">
        <v>38</v>
      </c>
      <c r="I12" s="216" t="s">
        <v>38</v>
      </c>
      <c r="J12" s="216"/>
      <c r="K12" s="216"/>
      <c r="L12" s="216"/>
    </row>
    <row r="13" spans="1:16" x14ac:dyDescent="0.2">
      <c r="A13" s="214">
        <v>36861</v>
      </c>
      <c r="B13" s="215">
        <v>75.64</v>
      </c>
      <c r="C13" s="216" t="s">
        <v>38</v>
      </c>
      <c r="D13" s="216" t="s">
        <v>38</v>
      </c>
      <c r="E13" s="216" t="s">
        <v>38</v>
      </c>
      <c r="F13" s="216" t="s">
        <v>38</v>
      </c>
      <c r="G13" s="216" t="s">
        <v>38</v>
      </c>
      <c r="H13" s="216" t="s">
        <v>38</v>
      </c>
      <c r="I13" s="216" t="s">
        <v>38</v>
      </c>
      <c r="J13" s="216"/>
      <c r="K13" s="216"/>
      <c r="L13" s="216"/>
    </row>
    <row r="14" spans="1:16" x14ac:dyDescent="0.2">
      <c r="A14" s="214">
        <v>36892</v>
      </c>
      <c r="B14" s="217">
        <v>76.91</v>
      </c>
      <c r="C14" s="216" t="s">
        <v>38</v>
      </c>
      <c r="D14" s="216" t="s">
        <v>38</v>
      </c>
      <c r="E14" s="216" t="s">
        <v>38</v>
      </c>
      <c r="F14" s="216" t="s">
        <v>38</v>
      </c>
      <c r="G14" s="216" t="s">
        <v>38</v>
      </c>
      <c r="H14" s="216" t="s">
        <v>38</v>
      </c>
      <c r="I14" s="216" t="s">
        <v>38</v>
      </c>
      <c r="J14" s="216"/>
      <c r="K14" s="216"/>
      <c r="L14" s="216"/>
    </row>
    <row r="15" spans="1:16" x14ac:dyDescent="0.2">
      <c r="A15" s="214">
        <v>36923</v>
      </c>
      <c r="B15" s="217">
        <v>77.569999999999993</v>
      </c>
      <c r="C15" s="216" t="s">
        <v>38</v>
      </c>
      <c r="D15" s="216" t="s">
        <v>38</v>
      </c>
      <c r="E15" s="216" t="s">
        <v>38</v>
      </c>
      <c r="F15" s="216" t="s">
        <v>38</v>
      </c>
      <c r="G15" s="216" t="s">
        <v>38</v>
      </c>
      <c r="H15" s="216" t="s">
        <v>38</v>
      </c>
      <c r="I15" s="216" t="s">
        <v>38</v>
      </c>
      <c r="J15" s="216"/>
      <c r="K15" s="216"/>
      <c r="L15" s="216"/>
    </row>
    <row r="16" spans="1:16" x14ac:dyDescent="0.2">
      <c r="A16" s="214">
        <v>36951</v>
      </c>
      <c r="B16" s="217">
        <v>77.83</v>
      </c>
      <c r="C16" s="216" t="s">
        <v>38</v>
      </c>
      <c r="D16" s="216" t="s">
        <v>38</v>
      </c>
      <c r="E16" s="216" t="s">
        <v>38</v>
      </c>
      <c r="F16" s="216" t="s">
        <v>38</v>
      </c>
      <c r="G16" s="216" t="s">
        <v>38</v>
      </c>
      <c r="H16" s="216" t="s">
        <v>38</v>
      </c>
      <c r="I16" s="216" t="s">
        <v>38</v>
      </c>
      <c r="J16" s="216"/>
      <c r="K16" s="216"/>
      <c r="L16" s="216"/>
    </row>
    <row r="17" spans="1:12" x14ac:dyDescent="0.2">
      <c r="A17" s="214">
        <v>36982</v>
      </c>
      <c r="B17" s="217">
        <v>79.19</v>
      </c>
      <c r="C17" s="216" t="s">
        <v>38</v>
      </c>
      <c r="D17" s="216" t="s">
        <v>38</v>
      </c>
      <c r="E17" s="216" t="s">
        <v>38</v>
      </c>
      <c r="F17" s="216" t="s">
        <v>38</v>
      </c>
      <c r="G17" s="216" t="s">
        <v>38</v>
      </c>
      <c r="H17" s="216" t="s">
        <v>38</v>
      </c>
      <c r="I17" s="216" t="s">
        <v>38</v>
      </c>
      <c r="J17" s="216"/>
      <c r="K17" s="216"/>
      <c r="L17" s="216"/>
    </row>
    <row r="18" spans="1:12" x14ac:dyDescent="0.2">
      <c r="A18" s="214">
        <v>37012</v>
      </c>
      <c r="B18" s="217">
        <v>79.510000000000005</v>
      </c>
      <c r="C18" s="216" t="s">
        <v>38</v>
      </c>
      <c r="D18" s="216" t="s">
        <v>38</v>
      </c>
      <c r="E18" s="216" t="s">
        <v>38</v>
      </c>
      <c r="F18" s="216" t="s">
        <v>38</v>
      </c>
      <c r="G18" s="216" t="s">
        <v>38</v>
      </c>
      <c r="H18" s="216" t="s">
        <v>38</v>
      </c>
      <c r="I18" s="216" t="s">
        <v>38</v>
      </c>
      <c r="J18" s="216"/>
      <c r="K18" s="216"/>
      <c r="L18" s="216"/>
    </row>
    <row r="19" spans="1:12" x14ac:dyDescent="0.2">
      <c r="A19" s="214">
        <v>37043</v>
      </c>
      <c r="B19" s="217">
        <v>79.62</v>
      </c>
      <c r="C19" s="216" t="s">
        <v>38</v>
      </c>
      <c r="D19" s="216" t="s">
        <v>38</v>
      </c>
      <c r="E19" s="216" t="s">
        <v>38</v>
      </c>
      <c r="F19" s="216" t="s">
        <v>38</v>
      </c>
      <c r="G19" s="216" t="s">
        <v>38</v>
      </c>
      <c r="H19" s="216" t="s">
        <v>38</v>
      </c>
      <c r="I19" s="216" t="s">
        <v>38</v>
      </c>
      <c r="J19" s="216"/>
      <c r="K19" s="216"/>
      <c r="L19" s="216"/>
    </row>
    <row r="20" spans="1:12" x14ac:dyDescent="0.2">
      <c r="A20" s="214">
        <v>37073</v>
      </c>
      <c r="B20" s="217">
        <v>80.34</v>
      </c>
      <c r="C20" s="216" t="s">
        <v>38</v>
      </c>
      <c r="D20" s="216" t="s">
        <v>38</v>
      </c>
      <c r="E20" s="216" t="s">
        <v>38</v>
      </c>
      <c r="F20" s="216" t="s">
        <v>38</v>
      </c>
      <c r="G20" s="216" t="s">
        <v>38</v>
      </c>
      <c r="H20" s="216" t="s">
        <v>38</v>
      </c>
      <c r="I20" s="216" t="s">
        <v>38</v>
      </c>
      <c r="J20" s="216"/>
      <c r="K20" s="216"/>
      <c r="L20" s="216"/>
    </row>
    <row r="21" spans="1:12" x14ac:dyDescent="0.2">
      <c r="A21" s="214">
        <v>37104</v>
      </c>
      <c r="B21" s="217">
        <v>80.3</v>
      </c>
      <c r="C21" s="216" t="s">
        <v>38</v>
      </c>
      <c r="D21" s="216" t="s">
        <v>38</v>
      </c>
      <c r="E21" s="216" t="s">
        <v>38</v>
      </c>
      <c r="F21" s="216" t="s">
        <v>38</v>
      </c>
      <c r="G21" s="216" t="s">
        <v>38</v>
      </c>
      <c r="H21" s="216" t="s">
        <v>38</v>
      </c>
      <c r="I21" s="216" t="s">
        <v>38</v>
      </c>
      <c r="J21" s="216"/>
      <c r="K21" s="216"/>
      <c r="L21" s="216"/>
    </row>
    <row r="22" spans="1:12" x14ac:dyDescent="0.2">
      <c r="A22" s="214">
        <v>37135</v>
      </c>
      <c r="B22" s="217">
        <v>80.400000000000006</v>
      </c>
      <c r="C22" s="216" t="s">
        <v>38</v>
      </c>
      <c r="D22" s="216" t="s">
        <v>38</v>
      </c>
      <c r="E22" s="216" t="s">
        <v>38</v>
      </c>
      <c r="F22" s="216" t="s">
        <v>38</v>
      </c>
      <c r="G22" s="216" t="s">
        <v>38</v>
      </c>
      <c r="H22" s="216" t="s">
        <v>38</v>
      </c>
      <c r="I22" s="216" t="s">
        <v>38</v>
      </c>
      <c r="J22" s="216"/>
      <c r="K22" s="216"/>
      <c r="L22" s="216"/>
    </row>
    <row r="23" spans="1:12" x14ac:dyDescent="0.2">
      <c r="A23" s="214">
        <v>37165</v>
      </c>
      <c r="B23" s="217">
        <v>80.709999999999994</v>
      </c>
      <c r="C23" s="216" t="s">
        <v>38</v>
      </c>
      <c r="D23" s="216" t="s">
        <v>38</v>
      </c>
      <c r="E23" s="216" t="s">
        <v>38</v>
      </c>
      <c r="F23" s="216" t="s">
        <v>38</v>
      </c>
      <c r="G23" s="216" t="s">
        <v>38</v>
      </c>
      <c r="H23" s="216" t="s">
        <v>38</v>
      </c>
      <c r="I23" s="216" t="s">
        <v>38</v>
      </c>
      <c r="J23" s="216"/>
      <c r="K23" s="216"/>
      <c r="L23" s="216"/>
    </row>
    <row r="24" spans="1:12" x14ac:dyDescent="0.2">
      <c r="A24" s="214">
        <v>37196</v>
      </c>
      <c r="B24" s="217">
        <v>80.709999999999994</v>
      </c>
      <c r="C24" s="216" t="s">
        <v>38</v>
      </c>
      <c r="D24" s="216" t="s">
        <v>38</v>
      </c>
      <c r="E24" s="216" t="s">
        <v>38</v>
      </c>
      <c r="F24" s="216" t="s">
        <v>38</v>
      </c>
      <c r="G24" s="216" t="s">
        <v>38</v>
      </c>
      <c r="H24" s="216" t="s">
        <v>38</v>
      </c>
      <c r="I24" s="216" t="s">
        <v>38</v>
      </c>
      <c r="J24" s="216"/>
      <c r="K24" s="216"/>
      <c r="L24" s="216"/>
    </row>
    <row r="25" spans="1:12" x14ac:dyDescent="0.2">
      <c r="A25" s="214">
        <v>37226</v>
      </c>
      <c r="B25" s="217">
        <v>80.92</v>
      </c>
      <c r="C25" s="216" t="s">
        <v>38</v>
      </c>
      <c r="D25" s="216" t="s">
        <v>38</v>
      </c>
      <c r="E25" s="216" t="s">
        <v>38</v>
      </c>
      <c r="F25" s="216" t="s">
        <v>38</v>
      </c>
      <c r="G25" s="216" t="s">
        <v>38</v>
      </c>
      <c r="H25" s="216" t="s">
        <v>38</v>
      </c>
      <c r="I25" s="216" t="s">
        <v>38</v>
      </c>
      <c r="J25" s="216"/>
      <c r="K25" s="216"/>
      <c r="L25" s="216"/>
    </row>
    <row r="26" spans="1:12" x14ac:dyDescent="0.2">
      <c r="A26" s="214">
        <v>37257</v>
      </c>
      <c r="B26" s="217">
        <v>81.599999999999994</v>
      </c>
      <c r="C26" s="216" t="s">
        <v>38</v>
      </c>
      <c r="D26" s="216" t="s">
        <v>38</v>
      </c>
      <c r="E26" s="216" t="s">
        <v>38</v>
      </c>
      <c r="F26" s="216" t="s">
        <v>38</v>
      </c>
      <c r="G26" s="216" t="s">
        <v>38</v>
      </c>
      <c r="H26" s="216" t="s">
        <v>38</v>
      </c>
      <c r="I26" s="216" t="s">
        <v>38</v>
      </c>
      <c r="J26" s="216"/>
      <c r="K26" s="216"/>
      <c r="L26" s="216"/>
    </row>
    <row r="27" spans="1:12" x14ac:dyDescent="0.2">
      <c r="A27" s="214">
        <v>37288</v>
      </c>
      <c r="B27" s="217">
        <v>82.17</v>
      </c>
      <c r="C27" s="216" t="s">
        <v>38</v>
      </c>
      <c r="D27" s="216" t="s">
        <v>38</v>
      </c>
      <c r="E27" s="216" t="s">
        <v>38</v>
      </c>
      <c r="F27" s="216" t="s">
        <v>38</v>
      </c>
      <c r="G27" s="216" t="s">
        <v>38</v>
      </c>
      <c r="H27" s="216" t="s">
        <v>38</v>
      </c>
      <c r="I27" s="216" t="s">
        <v>38</v>
      </c>
      <c r="J27" s="216"/>
      <c r="K27" s="216"/>
      <c r="L27" s="216"/>
    </row>
    <row r="28" spans="1:12" x14ac:dyDescent="0.2">
      <c r="A28" s="214">
        <v>37316</v>
      </c>
      <c r="B28" s="217">
        <v>82.31</v>
      </c>
      <c r="C28" s="216" t="s">
        <v>38</v>
      </c>
      <c r="D28" s="216" t="s">
        <v>38</v>
      </c>
      <c r="E28" s="216" t="s">
        <v>38</v>
      </c>
      <c r="F28" s="216" t="s">
        <v>38</v>
      </c>
      <c r="G28" s="216" t="s">
        <v>38</v>
      </c>
      <c r="H28" s="216" t="s">
        <v>38</v>
      </c>
      <c r="I28" s="216" t="s">
        <v>38</v>
      </c>
      <c r="J28" s="216"/>
      <c r="K28" s="216"/>
      <c r="L28" s="216"/>
    </row>
    <row r="29" spans="1:12" x14ac:dyDescent="0.2">
      <c r="A29" s="214">
        <v>37347</v>
      </c>
      <c r="B29" s="217">
        <v>82.53</v>
      </c>
      <c r="C29" s="216" t="s">
        <v>38</v>
      </c>
      <c r="D29" s="216" t="s">
        <v>38</v>
      </c>
      <c r="E29" s="216" t="s">
        <v>38</v>
      </c>
      <c r="F29" s="216" t="s">
        <v>38</v>
      </c>
      <c r="G29" s="216" t="s">
        <v>38</v>
      </c>
      <c r="H29" s="216" t="s">
        <v>38</v>
      </c>
      <c r="I29" s="216" t="s">
        <v>38</v>
      </c>
      <c r="J29" s="216"/>
      <c r="K29" s="216"/>
      <c r="L29" s="216"/>
    </row>
    <row r="30" spans="1:12" x14ac:dyDescent="0.2">
      <c r="A30" s="214">
        <v>37377</v>
      </c>
      <c r="B30" s="217">
        <v>83.1</v>
      </c>
      <c r="C30" s="216" t="s">
        <v>38</v>
      </c>
      <c r="D30" s="216" t="s">
        <v>38</v>
      </c>
      <c r="E30" s="216" t="s">
        <v>38</v>
      </c>
      <c r="F30" s="216" t="s">
        <v>38</v>
      </c>
      <c r="G30" s="216" t="s">
        <v>38</v>
      </c>
      <c r="H30" s="216" t="s">
        <v>38</v>
      </c>
      <c r="I30" s="216" t="s">
        <v>38</v>
      </c>
      <c r="J30" s="216"/>
      <c r="K30" s="216"/>
      <c r="L30" s="216"/>
    </row>
    <row r="31" spans="1:12" x14ac:dyDescent="0.2">
      <c r="A31" s="214">
        <v>37408</v>
      </c>
      <c r="B31" s="217">
        <v>83.19</v>
      </c>
      <c r="C31" s="216" t="s">
        <v>38</v>
      </c>
      <c r="D31" s="216" t="s">
        <v>38</v>
      </c>
      <c r="E31" s="216" t="s">
        <v>38</v>
      </c>
      <c r="F31" s="216" t="s">
        <v>38</v>
      </c>
      <c r="G31" s="216" t="s">
        <v>38</v>
      </c>
      <c r="H31" s="216" t="s">
        <v>38</v>
      </c>
      <c r="I31" s="216" t="s">
        <v>38</v>
      </c>
      <c r="J31" s="216"/>
      <c r="K31" s="216"/>
      <c r="L31" s="216"/>
    </row>
    <row r="32" spans="1:12" x14ac:dyDescent="0.2">
      <c r="A32" s="214">
        <v>37438</v>
      </c>
      <c r="B32" s="217">
        <v>83.54</v>
      </c>
      <c r="C32" s="216" t="s">
        <v>38</v>
      </c>
      <c r="D32" s="216" t="s">
        <v>38</v>
      </c>
      <c r="E32" s="216" t="s">
        <v>38</v>
      </c>
      <c r="F32" s="216" t="s">
        <v>38</v>
      </c>
      <c r="G32" s="216" t="s">
        <v>38</v>
      </c>
      <c r="H32" s="216" t="s">
        <v>38</v>
      </c>
      <c r="I32" s="216" t="s">
        <v>38</v>
      </c>
      <c r="J32" s="216"/>
      <c r="K32" s="216"/>
      <c r="L32" s="216"/>
    </row>
    <row r="33" spans="1:12" x14ac:dyDescent="0.2">
      <c r="A33" s="214">
        <v>37469</v>
      </c>
      <c r="B33" s="217">
        <v>83.7</v>
      </c>
      <c r="C33" s="216" t="s">
        <v>38</v>
      </c>
      <c r="D33" s="216" t="s">
        <v>38</v>
      </c>
      <c r="E33" s="216" t="s">
        <v>38</v>
      </c>
      <c r="F33" s="216" t="s">
        <v>38</v>
      </c>
      <c r="G33" s="216" t="s">
        <v>38</v>
      </c>
      <c r="H33" s="216" t="s">
        <v>38</v>
      </c>
      <c r="I33" s="216" t="s">
        <v>38</v>
      </c>
      <c r="J33" s="216"/>
      <c r="K33" s="216"/>
      <c r="L33" s="216"/>
    </row>
    <row r="34" spans="1:12" x14ac:dyDescent="0.2">
      <c r="A34" s="214">
        <v>37500</v>
      </c>
      <c r="B34" s="217">
        <v>84.07</v>
      </c>
      <c r="C34" s="216" t="s">
        <v>38</v>
      </c>
      <c r="D34" s="216" t="s">
        <v>38</v>
      </c>
      <c r="E34" s="216" t="s">
        <v>38</v>
      </c>
      <c r="F34" s="216" t="s">
        <v>38</v>
      </c>
      <c r="G34" s="216" t="s">
        <v>38</v>
      </c>
      <c r="H34" s="216" t="s">
        <v>38</v>
      </c>
      <c r="I34" s="216" t="s">
        <v>38</v>
      </c>
      <c r="J34" s="216"/>
      <c r="K34" s="216"/>
      <c r="L34" s="216"/>
    </row>
    <row r="35" spans="1:12" x14ac:dyDescent="0.2">
      <c r="A35" s="214">
        <v>37530</v>
      </c>
      <c r="B35" s="217">
        <v>84.67</v>
      </c>
      <c r="C35" s="216" t="s">
        <v>38</v>
      </c>
      <c r="D35" s="216" t="s">
        <v>38</v>
      </c>
      <c r="E35" s="216" t="s">
        <v>38</v>
      </c>
      <c r="F35" s="216" t="s">
        <v>38</v>
      </c>
      <c r="G35" s="216" t="s">
        <v>38</v>
      </c>
      <c r="H35" s="216" t="s">
        <v>38</v>
      </c>
      <c r="I35" s="216" t="s">
        <v>38</v>
      </c>
      <c r="J35" s="216"/>
      <c r="K35" s="216"/>
      <c r="L35" s="216"/>
    </row>
    <row r="36" spans="1:12" x14ac:dyDescent="0.2">
      <c r="A36" s="214">
        <v>37561</v>
      </c>
      <c r="B36" s="217">
        <v>85.24</v>
      </c>
      <c r="C36" s="216" t="s">
        <v>38</v>
      </c>
      <c r="D36" s="216" t="s">
        <v>38</v>
      </c>
      <c r="E36" s="216" t="s">
        <v>38</v>
      </c>
      <c r="F36" s="216" t="s">
        <v>38</v>
      </c>
      <c r="G36" s="216" t="s">
        <v>38</v>
      </c>
      <c r="H36" s="216" t="s">
        <v>38</v>
      </c>
      <c r="I36" s="216" t="s">
        <v>38</v>
      </c>
      <c r="J36" s="216"/>
      <c r="K36" s="216"/>
      <c r="L36" s="216"/>
    </row>
    <row r="37" spans="1:12" x14ac:dyDescent="0.2">
      <c r="A37" s="214">
        <v>37591</v>
      </c>
      <c r="B37" s="217">
        <v>85.43</v>
      </c>
      <c r="C37" s="216" t="s">
        <v>38</v>
      </c>
      <c r="D37" s="216" t="s">
        <v>38</v>
      </c>
      <c r="E37" s="216" t="s">
        <v>38</v>
      </c>
      <c r="F37" s="216" t="s">
        <v>38</v>
      </c>
      <c r="G37" s="216" t="s">
        <v>38</v>
      </c>
      <c r="H37" s="216" t="s">
        <v>38</v>
      </c>
      <c r="I37" s="216" t="s">
        <v>38</v>
      </c>
      <c r="J37" s="216"/>
      <c r="K37" s="216"/>
      <c r="L37" s="216"/>
    </row>
    <row r="38" spans="1:12" x14ac:dyDescent="0.2">
      <c r="A38" s="214">
        <v>37622</v>
      </c>
      <c r="B38" s="217">
        <v>87.13</v>
      </c>
      <c r="C38" s="216" t="s">
        <v>38</v>
      </c>
      <c r="D38" s="216" t="s">
        <v>38</v>
      </c>
      <c r="E38" s="216" t="s">
        <v>38</v>
      </c>
      <c r="F38" s="216" t="s">
        <v>38</v>
      </c>
      <c r="G38" s="216" t="s">
        <v>38</v>
      </c>
      <c r="H38" s="216" t="s">
        <v>38</v>
      </c>
      <c r="I38" s="216" t="s">
        <v>38</v>
      </c>
      <c r="J38" s="216"/>
      <c r="K38" s="216"/>
      <c r="L38" s="216"/>
    </row>
    <row r="39" spans="1:12" x14ac:dyDescent="0.2">
      <c r="A39" s="214">
        <v>37653</v>
      </c>
      <c r="B39" s="217">
        <v>88.35</v>
      </c>
      <c r="C39" s="216" t="s">
        <v>38</v>
      </c>
      <c r="D39" s="216" t="s">
        <v>38</v>
      </c>
      <c r="E39" s="216" t="s">
        <v>38</v>
      </c>
      <c r="F39" s="216" t="s">
        <v>38</v>
      </c>
      <c r="G39" s="216" t="s">
        <v>38</v>
      </c>
      <c r="H39" s="216" t="s">
        <v>38</v>
      </c>
      <c r="I39" s="216" t="s">
        <v>38</v>
      </c>
      <c r="J39" s="216"/>
      <c r="K39" s="216"/>
      <c r="L39" s="216"/>
    </row>
    <row r="40" spans="1:12" x14ac:dyDescent="0.2">
      <c r="A40" s="214">
        <v>37681</v>
      </c>
      <c r="B40" s="217">
        <v>89.13</v>
      </c>
      <c r="C40" s="216" t="s">
        <v>38</v>
      </c>
      <c r="D40" s="216" t="s">
        <v>38</v>
      </c>
      <c r="E40" s="216" t="s">
        <v>38</v>
      </c>
      <c r="F40" s="216" t="s">
        <v>38</v>
      </c>
      <c r="G40" s="216" t="s">
        <v>38</v>
      </c>
      <c r="H40" s="216" t="s">
        <v>38</v>
      </c>
      <c r="I40" s="216" t="s">
        <v>38</v>
      </c>
      <c r="J40" s="216"/>
      <c r="K40" s="216"/>
      <c r="L40" s="216"/>
    </row>
    <row r="41" spans="1:12" x14ac:dyDescent="0.2">
      <c r="A41" s="214">
        <v>37712</v>
      </c>
      <c r="B41" s="217">
        <v>89.73</v>
      </c>
      <c r="C41" s="216" t="s">
        <v>38</v>
      </c>
      <c r="D41" s="216" t="s">
        <v>38</v>
      </c>
      <c r="E41" s="216" t="s">
        <v>38</v>
      </c>
      <c r="F41" s="216" t="s">
        <v>38</v>
      </c>
      <c r="G41" s="216" t="s">
        <v>38</v>
      </c>
      <c r="H41" s="216" t="s">
        <v>38</v>
      </c>
      <c r="I41" s="216" t="s">
        <v>38</v>
      </c>
      <c r="J41" s="216"/>
      <c r="K41" s="216"/>
      <c r="L41" s="216"/>
    </row>
    <row r="42" spans="1:12" x14ac:dyDescent="0.2">
      <c r="A42" s="214">
        <v>37742</v>
      </c>
      <c r="B42" s="217">
        <v>89.83</v>
      </c>
      <c r="C42" s="216" t="s">
        <v>38</v>
      </c>
      <c r="D42" s="216" t="s">
        <v>38</v>
      </c>
      <c r="E42" s="216" t="s">
        <v>38</v>
      </c>
      <c r="F42" s="216" t="s">
        <v>38</v>
      </c>
      <c r="G42" s="216" t="s">
        <v>38</v>
      </c>
      <c r="H42" s="216" t="s">
        <v>38</v>
      </c>
      <c r="I42" s="216" t="s">
        <v>38</v>
      </c>
      <c r="J42" s="216"/>
      <c r="K42" s="216"/>
      <c r="L42" s="216"/>
    </row>
    <row r="43" spans="1:12" x14ac:dyDescent="0.2">
      <c r="A43" s="214">
        <v>37773</v>
      </c>
      <c r="B43" s="217">
        <v>89.88</v>
      </c>
      <c r="C43" s="216" t="s">
        <v>38</v>
      </c>
      <c r="D43" s="216" t="s">
        <v>38</v>
      </c>
      <c r="E43" s="216" t="s">
        <v>38</v>
      </c>
      <c r="F43" s="216" t="s">
        <v>38</v>
      </c>
      <c r="G43" s="216" t="s">
        <v>38</v>
      </c>
      <c r="H43" s="216" t="s">
        <v>38</v>
      </c>
      <c r="I43" s="216" t="s">
        <v>38</v>
      </c>
      <c r="J43" s="216"/>
      <c r="K43" s="216"/>
      <c r="L43" s="216"/>
    </row>
    <row r="44" spans="1:12" x14ac:dyDescent="0.2">
      <c r="A44" s="214">
        <v>37803</v>
      </c>
      <c r="B44" s="217">
        <v>89.9</v>
      </c>
      <c r="C44" s="216" t="s">
        <v>38</v>
      </c>
      <c r="D44" s="216" t="s">
        <v>38</v>
      </c>
      <c r="E44" s="216" t="s">
        <v>38</v>
      </c>
      <c r="F44" s="216" t="s">
        <v>38</v>
      </c>
      <c r="G44" s="216" t="s">
        <v>38</v>
      </c>
      <c r="H44" s="216" t="s">
        <v>38</v>
      </c>
      <c r="I44" s="216" t="s">
        <v>38</v>
      </c>
      <c r="J44" s="216"/>
      <c r="K44" s="216"/>
      <c r="L44" s="216"/>
    </row>
    <row r="45" spans="1:12" x14ac:dyDescent="0.2">
      <c r="A45" s="214">
        <v>37834</v>
      </c>
      <c r="B45" s="217">
        <v>90.08</v>
      </c>
      <c r="C45" s="216" t="s">
        <v>38</v>
      </c>
      <c r="D45" s="216" t="s">
        <v>38</v>
      </c>
      <c r="E45" s="216" t="s">
        <v>38</v>
      </c>
      <c r="F45" s="216" t="s">
        <v>38</v>
      </c>
      <c r="G45" s="216" t="s">
        <v>38</v>
      </c>
      <c r="H45" s="216" t="s">
        <v>38</v>
      </c>
      <c r="I45" s="216" t="s">
        <v>38</v>
      </c>
      <c r="J45" s="216"/>
      <c r="K45" s="216"/>
      <c r="L45" s="216"/>
    </row>
    <row r="46" spans="1:12" x14ac:dyDescent="0.2">
      <c r="A46" s="214">
        <v>37865</v>
      </c>
      <c r="B46" s="217">
        <v>91.07</v>
      </c>
      <c r="C46" s="216" t="s">
        <v>38</v>
      </c>
      <c r="D46" s="216" t="s">
        <v>38</v>
      </c>
      <c r="E46" s="216" t="s">
        <v>38</v>
      </c>
      <c r="F46" s="216" t="s">
        <v>38</v>
      </c>
      <c r="G46" s="216" t="s">
        <v>38</v>
      </c>
      <c r="H46" s="216" t="s">
        <v>38</v>
      </c>
      <c r="I46" s="216" t="s">
        <v>38</v>
      </c>
      <c r="J46" s="216"/>
      <c r="K46" s="216"/>
      <c r="L46" s="216"/>
    </row>
    <row r="47" spans="1:12" x14ac:dyDescent="0.2">
      <c r="A47" s="214">
        <v>37895</v>
      </c>
      <c r="B47" s="217">
        <v>91.26</v>
      </c>
      <c r="C47" s="216" t="s">
        <v>38</v>
      </c>
      <c r="D47" s="216" t="s">
        <v>38</v>
      </c>
      <c r="E47" s="216" t="s">
        <v>38</v>
      </c>
      <c r="F47" s="216" t="s">
        <v>38</v>
      </c>
      <c r="G47" s="216" t="s">
        <v>38</v>
      </c>
      <c r="H47" s="216" t="s">
        <v>38</v>
      </c>
      <c r="I47" s="216" t="s">
        <v>38</v>
      </c>
      <c r="J47" s="216"/>
      <c r="K47" s="216"/>
      <c r="L47" s="216"/>
    </row>
    <row r="48" spans="1:12" x14ac:dyDescent="0.2">
      <c r="A48" s="214">
        <v>37926</v>
      </c>
      <c r="B48" s="217">
        <v>91.9</v>
      </c>
      <c r="C48" s="216" t="s">
        <v>38</v>
      </c>
      <c r="D48" s="216" t="s">
        <v>38</v>
      </c>
      <c r="E48" s="216" t="s">
        <v>38</v>
      </c>
      <c r="F48" s="216" t="s">
        <v>38</v>
      </c>
      <c r="G48" s="216" t="s">
        <v>38</v>
      </c>
      <c r="H48" s="216" t="s">
        <v>38</v>
      </c>
      <c r="I48" s="216" t="s">
        <v>38</v>
      </c>
      <c r="J48" s="216"/>
      <c r="K48" s="216"/>
      <c r="L48" s="216"/>
    </row>
    <row r="49" spans="1:12" x14ac:dyDescent="0.2">
      <c r="A49" s="214">
        <v>37956</v>
      </c>
      <c r="B49" s="217">
        <v>92.08</v>
      </c>
      <c r="C49" s="216" t="s">
        <v>38</v>
      </c>
      <c r="D49" s="216" t="s">
        <v>38</v>
      </c>
      <c r="E49" s="216" t="s">
        <v>38</v>
      </c>
      <c r="F49" s="216" t="s">
        <v>38</v>
      </c>
      <c r="G49" s="216" t="s">
        <v>38</v>
      </c>
      <c r="H49" s="216" t="s">
        <v>38</v>
      </c>
      <c r="I49" s="216" t="s">
        <v>38</v>
      </c>
      <c r="J49" s="216"/>
      <c r="K49" s="216"/>
      <c r="L49" s="216"/>
    </row>
    <row r="50" spans="1:12" x14ac:dyDescent="0.2">
      <c r="A50" s="214">
        <v>37987</v>
      </c>
      <c r="B50" s="217">
        <v>94.09</v>
      </c>
      <c r="C50" s="216" t="s">
        <v>38</v>
      </c>
      <c r="D50" s="216" t="s">
        <v>38</v>
      </c>
      <c r="E50" s="216" t="s">
        <v>38</v>
      </c>
      <c r="F50" s="216" t="s">
        <v>38</v>
      </c>
      <c r="G50" s="216" t="s">
        <v>38</v>
      </c>
      <c r="H50" s="216" t="s">
        <v>38</v>
      </c>
      <c r="I50" s="216" t="s">
        <v>38</v>
      </c>
      <c r="J50" s="216"/>
      <c r="K50" s="216"/>
      <c r="L50" s="216"/>
    </row>
    <row r="51" spans="1:12" x14ac:dyDescent="0.2">
      <c r="A51" s="214">
        <v>38018</v>
      </c>
      <c r="B51" s="217">
        <v>95.43</v>
      </c>
      <c r="C51" s="216" t="s">
        <v>38</v>
      </c>
      <c r="D51" s="216" t="s">
        <v>38</v>
      </c>
      <c r="E51" s="216" t="s">
        <v>38</v>
      </c>
      <c r="F51" s="216" t="s">
        <v>38</v>
      </c>
      <c r="G51" s="216" t="s">
        <v>38</v>
      </c>
      <c r="H51" s="216" t="s">
        <v>38</v>
      </c>
      <c r="I51" s="216" t="s">
        <v>38</v>
      </c>
      <c r="J51" s="216"/>
      <c r="K51" s="216"/>
      <c r="L51" s="216"/>
    </row>
    <row r="52" spans="1:12" x14ac:dyDescent="0.2">
      <c r="A52" s="214">
        <v>38047</v>
      </c>
      <c r="B52" s="217">
        <v>97.12</v>
      </c>
      <c r="C52" s="216" t="s">
        <v>38</v>
      </c>
      <c r="D52" s="216" t="s">
        <v>38</v>
      </c>
      <c r="E52" s="216" t="s">
        <v>38</v>
      </c>
      <c r="F52" s="216" t="s">
        <v>38</v>
      </c>
      <c r="G52" s="216" t="s">
        <v>38</v>
      </c>
      <c r="H52" s="216" t="s">
        <v>38</v>
      </c>
      <c r="I52" s="216" t="s">
        <v>38</v>
      </c>
      <c r="J52" s="216"/>
      <c r="K52" s="216"/>
      <c r="L52" s="216"/>
    </row>
    <row r="53" spans="1:12" x14ac:dyDescent="0.2">
      <c r="A53" s="214">
        <v>38078</v>
      </c>
      <c r="B53" s="217">
        <v>98.56</v>
      </c>
      <c r="C53" s="216" t="s">
        <v>38</v>
      </c>
      <c r="D53" s="216" t="s">
        <v>38</v>
      </c>
      <c r="E53" s="216" t="s">
        <v>38</v>
      </c>
      <c r="F53" s="216" t="s">
        <v>38</v>
      </c>
      <c r="G53" s="216" t="s">
        <v>38</v>
      </c>
      <c r="H53" s="216" t="s">
        <v>38</v>
      </c>
      <c r="I53" s="216" t="s">
        <v>38</v>
      </c>
      <c r="J53" s="216"/>
      <c r="K53" s="216"/>
      <c r="L53" s="216"/>
    </row>
    <row r="54" spans="1:12" x14ac:dyDescent="0.2">
      <c r="A54" s="214">
        <v>38108</v>
      </c>
      <c r="B54" s="217">
        <v>99.14</v>
      </c>
      <c r="C54" s="216" t="s">
        <v>38</v>
      </c>
      <c r="D54" s="216" t="s">
        <v>38</v>
      </c>
      <c r="E54" s="216" t="s">
        <v>38</v>
      </c>
      <c r="F54" s="216" t="s">
        <v>38</v>
      </c>
      <c r="G54" s="216" t="s">
        <v>38</v>
      </c>
      <c r="H54" s="216" t="s">
        <v>38</v>
      </c>
      <c r="I54" s="216" t="s">
        <v>38</v>
      </c>
      <c r="J54" s="216"/>
      <c r="K54" s="216"/>
      <c r="L54" s="216"/>
    </row>
    <row r="55" spans="1:12" x14ac:dyDescent="0.2">
      <c r="A55" s="214">
        <v>38139</v>
      </c>
      <c r="B55" s="217">
        <v>99.41</v>
      </c>
      <c r="C55" s="216" t="s">
        <v>38</v>
      </c>
      <c r="D55" s="216" t="s">
        <v>38</v>
      </c>
      <c r="E55" s="216" t="s">
        <v>38</v>
      </c>
      <c r="F55" s="216" t="s">
        <v>38</v>
      </c>
      <c r="G55" s="216" t="s">
        <v>38</v>
      </c>
      <c r="H55" s="216" t="s">
        <v>38</v>
      </c>
      <c r="I55" s="216" t="s">
        <v>38</v>
      </c>
      <c r="J55" s="216"/>
      <c r="K55" s="216"/>
      <c r="L55" s="216"/>
    </row>
    <row r="56" spans="1:12" x14ac:dyDescent="0.2">
      <c r="A56" s="214">
        <v>38169</v>
      </c>
      <c r="B56" s="217">
        <v>99.66</v>
      </c>
      <c r="C56" s="216" t="s">
        <v>38</v>
      </c>
      <c r="D56" s="216" t="s">
        <v>38</v>
      </c>
      <c r="E56" s="216" t="s">
        <v>38</v>
      </c>
      <c r="F56" s="216" t="s">
        <v>38</v>
      </c>
      <c r="G56" s="216" t="s">
        <v>38</v>
      </c>
      <c r="H56" s="216" t="s">
        <v>38</v>
      </c>
      <c r="I56" s="216" t="s">
        <v>38</v>
      </c>
      <c r="J56" s="216"/>
      <c r="K56" s="216"/>
      <c r="L56" s="216"/>
    </row>
    <row r="57" spans="1:12" x14ac:dyDescent="0.2">
      <c r="A57" s="214">
        <v>38200</v>
      </c>
      <c r="B57" s="217">
        <v>99.56</v>
      </c>
      <c r="C57" s="216" t="s">
        <v>38</v>
      </c>
      <c r="D57" s="216" t="s">
        <v>38</v>
      </c>
      <c r="E57" s="216" t="s">
        <v>38</v>
      </c>
      <c r="F57" s="216" t="s">
        <v>38</v>
      </c>
      <c r="G57" s="216" t="s">
        <v>38</v>
      </c>
      <c r="H57" s="216" t="s">
        <v>38</v>
      </c>
      <c r="I57" s="216" t="s">
        <v>38</v>
      </c>
      <c r="J57" s="216"/>
      <c r="K57" s="216"/>
      <c r="L57" s="216"/>
    </row>
    <row r="58" spans="1:12" x14ac:dyDescent="0.2">
      <c r="A58" s="214">
        <v>38231</v>
      </c>
      <c r="B58" s="217">
        <v>99.82</v>
      </c>
      <c r="C58" s="216" t="s">
        <v>38</v>
      </c>
      <c r="D58" s="216" t="s">
        <v>38</v>
      </c>
      <c r="E58" s="216" t="s">
        <v>38</v>
      </c>
      <c r="F58" s="216" t="s">
        <v>38</v>
      </c>
      <c r="G58" s="216" t="s">
        <v>38</v>
      </c>
      <c r="H58" s="216" t="s">
        <v>38</v>
      </c>
      <c r="I58" s="216" t="s">
        <v>38</v>
      </c>
      <c r="J58" s="216"/>
      <c r="K58" s="216"/>
      <c r="L58" s="216"/>
    </row>
    <row r="59" spans="1:12" x14ac:dyDescent="0.2">
      <c r="A59" s="214">
        <v>38261</v>
      </c>
      <c r="B59" s="217">
        <v>98.79</v>
      </c>
      <c r="C59" s="216" t="s">
        <v>38</v>
      </c>
      <c r="D59" s="216" t="s">
        <v>38</v>
      </c>
      <c r="E59" s="216" t="s">
        <v>38</v>
      </c>
      <c r="F59" s="216" t="s">
        <v>38</v>
      </c>
      <c r="G59" s="216" t="s">
        <v>38</v>
      </c>
      <c r="H59" s="216" t="s">
        <v>38</v>
      </c>
      <c r="I59" s="216" t="s">
        <v>38</v>
      </c>
      <c r="J59" s="216"/>
      <c r="K59" s="216"/>
      <c r="L59" s="216"/>
    </row>
    <row r="60" spans="1:12" x14ac:dyDescent="0.2">
      <c r="A60" s="214">
        <v>38292</v>
      </c>
      <c r="B60" s="217">
        <v>98.07</v>
      </c>
      <c r="C60" s="216" t="s">
        <v>38</v>
      </c>
      <c r="D60" s="216" t="s">
        <v>38</v>
      </c>
      <c r="E60" s="216" t="s">
        <v>38</v>
      </c>
      <c r="F60" s="216" t="s">
        <v>38</v>
      </c>
      <c r="G60" s="216" t="s">
        <v>38</v>
      </c>
      <c r="H60" s="216" t="s">
        <v>38</v>
      </c>
      <c r="I60" s="216" t="s">
        <v>38</v>
      </c>
      <c r="J60" s="216"/>
      <c r="K60" s="216"/>
      <c r="L60" s="216"/>
    </row>
    <row r="61" spans="1:12" x14ac:dyDescent="0.2">
      <c r="A61" s="214">
        <v>38322</v>
      </c>
      <c r="B61" s="217">
        <v>97.47</v>
      </c>
      <c r="C61" s="216" t="s">
        <v>38</v>
      </c>
      <c r="D61" s="216" t="s">
        <v>38</v>
      </c>
      <c r="E61" s="216" t="s">
        <v>38</v>
      </c>
      <c r="F61" s="216" t="s">
        <v>38</v>
      </c>
      <c r="G61" s="216" t="s">
        <v>38</v>
      </c>
      <c r="H61" s="216" t="s">
        <v>38</v>
      </c>
      <c r="I61" s="216" t="s">
        <v>38</v>
      </c>
      <c r="J61" s="216"/>
      <c r="K61" s="216"/>
      <c r="L61" s="216"/>
    </row>
    <row r="62" spans="1:12" x14ac:dyDescent="0.2">
      <c r="A62" s="214">
        <v>38353</v>
      </c>
      <c r="B62" s="217">
        <v>55.41</v>
      </c>
      <c r="C62" s="216" t="s">
        <v>38</v>
      </c>
      <c r="D62" s="216" t="s">
        <v>38</v>
      </c>
      <c r="E62" s="216" t="s">
        <v>38</v>
      </c>
      <c r="F62" s="216" t="s">
        <v>38</v>
      </c>
      <c r="G62" s="216" t="s">
        <v>38</v>
      </c>
      <c r="H62" s="216" t="s">
        <v>38</v>
      </c>
      <c r="I62" s="216" t="s">
        <v>38</v>
      </c>
      <c r="J62" s="216"/>
      <c r="K62" s="216"/>
      <c r="L62" s="216"/>
    </row>
    <row r="63" spans="1:12" x14ac:dyDescent="0.2">
      <c r="A63" s="214">
        <v>38384</v>
      </c>
      <c r="B63" s="217">
        <v>55.43</v>
      </c>
      <c r="C63" s="216" t="s">
        <v>38</v>
      </c>
      <c r="D63" s="216" t="s">
        <v>38</v>
      </c>
      <c r="E63" s="216" t="s">
        <v>38</v>
      </c>
      <c r="F63" s="216" t="s">
        <v>38</v>
      </c>
      <c r="G63" s="216" t="s">
        <v>38</v>
      </c>
      <c r="H63" s="216" t="s">
        <v>38</v>
      </c>
      <c r="I63" s="216" t="s">
        <v>38</v>
      </c>
      <c r="J63" s="216"/>
      <c r="K63" s="216"/>
      <c r="L63" s="216"/>
    </row>
    <row r="64" spans="1:12" x14ac:dyDescent="0.2">
      <c r="A64" s="214">
        <v>38412</v>
      </c>
      <c r="B64" s="217">
        <v>55.87</v>
      </c>
      <c r="C64" s="216" t="s">
        <v>38</v>
      </c>
      <c r="D64" s="216" t="s">
        <v>38</v>
      </c>
      <c r="E64" s="216" t="s">
        <v>38</v>
      </c>
      <c r="F64" s="216" t="s">
        <v>38</v>
      </c>
      <c r="G64" s="216" t="s">
        <v>38</v>
      </c>
      <c r="H64" s="216" t="s">
        <v>38</v>
      </c>
      <c r="I64" s="216" t="s">
        <v>38</v>
      </c>
      <c r="J64" s="216"/>
      <c r="K64" s="216"/>
      <c r="L64" s="216"/>
    </row>
    <row r="65" spans="1:12" x14ac:dyDescent="0.2">
      <c r="A65" s="214">
        <v>38443</v>
      </c>
      <c r="B65" s="217">
        <v>55.76</v>
      </c>
      <c r="C65" s="216" t="s">
        <v>38</v>
      </c>
      <c r="D65" s="216" t="s">
        <v>38</v>
      </c>
      <c r="E65" s="216" t="s">
        <v>38</v>
      </c>
      <c r="F65" s="216" t="s">
        <v>38</v>
      </c>
      <c r="G65" s="216" t="s">
        <v>38</v>
      </c>
      <c r="H65" s="216" t="s">
        <v>38</v>
      </c>
      <c r="I65" s="216" t="s">
        <v>38</v>
      </c>
      <c r="J65" s="216"/>
      <c r="K65" s="216"/>
      <c r="L65" s="216"/>
    </row>
    <row r="66" spans="1:12" x14ac:dyDescent="0.2">
      <c r="A66" s="214">
        <v>38473</v>
      </c>
      <c r="B66" s="217">
        <v>55.97</v>
      </c>
      <c r="C66" s="216" t="s">
        <v>38</v>
      </c>
      <c r="D66" s="216" t="s">
        <v>38</v>
      </c>
      <c r="E66" s="216" t="s">
        <v>38</v>
      </c>
      <c r="F66" s="216" t="s">
        <v>38</v>
      </c>
      <c r="G66" s="216" t="s">
        <v>38</v>
      </c>
      <c r="H66" s="216" t="s">
        <v>38</v>
      </c>
      <c r="I66" s="216" t="s">
        <v>38</v>
      </c>
      <c r="J66" s="216"/>
      <c r="K66" s="216"/>
      <c r="L66" s="216"/>
    </row>
    <row r="67" spans="1:12" x14ac:dyDescent="0.2">
      <c r="A67" s="214">
        <v>38504</v>
      </c>
      <c r="B67" s="217">
        <v>55.96</v>
      </c>
      <c r="C67" s="216" t="s">
        <v>38</v>
      </c>
      <c r="D67" s="216" t="s">
        <v>38</v>
      </c>
      <c r="E67" s="216" t="s">
        <v>38</v>
      </c>
      <c r="F67" s="216" t="s">
        <v>38</v>
      </c>
      <c r="G67" s="216" t="s">
        <v>38</v>
      </c>
      <c r="H67" s="216" t="s">
        <v>38</v>
      </c>
      <c r="I67" s="216" t="s">
        <v>38</v>
      </c>
      <c r="J67" s="216"/>
      <c r="K67" s="216"/>
      <c r="L67" s="216"/>
    </row>
    <row r="68" spans="1:12" x14ac:dyDescent="0.2">
      <c r="A68" s="214">
        <v>38534</v>
      </c>
      <c r="B68" s="217">
        <v>56.02</v>
      </c>
      <c r="C68" s="216" t="s">
        <v>38</v>
      </c>
      <c r="D68" s="216" t="s">
        <v>38</v>
      </c>
      <c r="E68" s="216" t="s">
        <v>38</v>
      </c>
      <c r="F68" s="216" t="s">
        <v>38</v>
      </c>
      <c r="G68" s="216" t="s">
        <v>38</v>
      </c>
      <c r="H68" s="216" t="s">
        <v>38</v>
      </c>
      <c r="I68" s="216" t="s">
        <v>38</v>
      </c>
      <c r="J68" s="216"/>
      <c r="K68" s="216"/>
      <c r="L68" s="216"/>
    </row>
    <row r="69" spans="1:12" x14ac:dyDescent="0.2">
      <c r="A69" s="214">
        <v>38565</v>
      </c>
      <c r="B69" s="217">
        <v>56</v>
      </c>
      <c r="C69" s="216" t="s">
        <v>38</v>
      </c>
      <c r="D69" s="216" t="s">
        <v>38</v>
      </c>
      <c r="E69" s="216" t="s">
        <v>38</v>
      </c>
      <c r="F69" s="216" t="s">
        <v>38</v>
      </c>
      <c r="G69" s="216" t="s">
        <v>38</v>
      </c>
      <c r="H69" s="216" t="s">
        <v>38</v>
      </c>
      <c r="I69" s="216" t="s">
        <v>38</v>
      </c>
      <c r="J69" s="216"/>
      <c r="K69" s="216"/>
      <c r="L69" s="216"/>
    </row>
    <row r="70" spans="1:12" x14ac:dyDescent="0.2">
      <c r="A70" s="214">
        <v>38596</v>
      </c>
      <c r="B70" s="217">
        <v>55.88</v>
      </c>
      <c r="C70" s="216" t="s">
        <v>38</v>
      </c>
      <c r="D70" s="216" t="s">
        <v>38</v>
      </c>
      <c r="E70" s="216" t="s">
        <v>38</v>
      </c>
      <c r="F70" s="216" t="s">
        <v>38</v>
      </c>
      <c r="G70" s="216" t="s">
        <v>38</v>
      </c>
      <c r="H70" s="216" t="s">
        <v>38</v>
      </c>
      <c r="I70" s="216" t="s">
        <v>38</v>
      </c>
      <c r="J70" s="216"/>
      <c r="K70" s="216"/>
      <c r="L70" s="216"/>
    </row>
    <row r="71" spans="1:12" x14ac:dyDescent="0.2">
      <c r="A71" s="214">
        <v>38626</v>
      </c>
      <c r="B71" s="217">
        <v>55.9</v>
      </c>
      <c r="C71" s="216" t="s">
        <v>38</v>
      </c>
      <c r="D71" s="216" t="s">
        <v>38</v>
      </c>
      <c r="E71" s="216" t="s">
        <v>38</v>
      </c>
      <c r="F71" s="216" t="s">
        <v>38</v>
      </c>
      <c r="G71" s="216" t="s">
        <v>38</v>
      </c>
      <c r="H71" s="216" t="s">
        <v>38</v>
      </c>
      <c r="I71" s="216" t="s">
        <v>38</v>
      </c>
      <c r="J71" s="216"/>
      <c r="K71" s="216"/>
      <c r="L71" s="216"/>
    </row>
    <row r="72" spans="1:12" x14ac:dyDescent="0.2">
      <c r="A72" s="214">
        <v>38657</v>
      </c>
      <c r="B72" s="217">
        <v>55.91</v>
      </c>
      <c r="C72" s="216" t="s">
        <v>38</v>
      </c>
      <c r="D72" s="216" t="s">
        <v>38</v>
      </c>
      <c r="E72" s="216" t="s">
        <v>38</v>
      </c>
      <c r="F72" s="216" t="s">
        <v>38</v>
      </c>
      <c r="G72" s="216" t="s">
        <v>38</v>
      </c>
      <c r="H72" s="216" t="s">
        <v>38</v>
      </c>
      <c r="I72" s="216" t="s">
        <v>38</v>
      </c>
      <c r="J72" s="216"/>
      <c r="K72" s="216"/>
      <c r="L72" s="216"/>
    </row>
    <row r="73" spans="1:12" x14ac:dyDescent="0.2">
      <c r="A73" s="214">
        <v>38687</v>
      </c>
      <c r="B73" s="217">
        <v>56.16</v>
      </c>
      <c r="C73" s="216" t="s">
        <v>38</v>
      </c>
      <c r="D73" s="216" t="s">
        <v>38</v>
      </c>
      <c r="E73" s="216" t="s">
        <v>38</v>
      </c>
      <c r="F73" s="216" t="s">
        <v>38</v>
      </c>
      <c r="G73" s="216" t="s">
        <v>38</v>
      </c>
      <c r="H73" s="216" t="s">
        <v>38</v>
      </c>
      <c r="I73" s="216" t="s">
        <v>38</v>
      </c>
      <c r="J73" s="216"/>
      <c r="K73" s="216"/>
      <c r="L73" s="216"/>
    </row>
    <row r="74" spans="1:12" x14ac:dyDescent="0.2">
      <c r="A74" s="214">
        <v>38718</v>
      </c>
      <c r="B74" s="217">
        <v>57.43</v>
      </c>
      <c r="C74" s="216" t="s">
        <v>38</v>
      </c>
      <c r="D74" s="216" t="s">
        <v>38</v>
      </c>
      <c r="E74" s="216" t="s">
        <v>38</v>
      </c>
      <c r="F74" s="216" t="s">
        <v>38</v>
      </c>
      <c r="G74" s="216" t="s">
        <v>38</v>
      </c>
      <c r="H74" s="216" t="s">
        <v>38</v>
      </c>
      <c r="I74" s="216" t="s">
        <v>38</v>
      </c>
      <c r="J74" s="216"/>
      <c r="K74" s="216"/>
      <c r="L74" s="216"/>
    </row>
    <row r="75" spans="1:12" x14ac:dyDescent="0.2">
      <c r="A75" s="214">
        <v>38749</v>
      </c>
      <c r="B75" s="217">
        <v>57.93</v>
      </c>
      <c r="C75" s="216" t="s">
        <v>38</v>
      </c>
      <c r="D75" s="216" t="s">
        <v>38</v>
      </c>
      <c r="E75" s="216" t="s">
        <v>38</v>
      </c>
      <c r="F75" s="216" t="s">
        <v>38</v>
      </c>
      <c r="G75" s="216" t="s">
        <v>38</v>
      </c>
      <c r="H75" s="216" t="s">
        <v>38</v>
      </c>
      <c r="I75" s="216" t="s">
        <v>38</v>
      </c>
      <c r="J75" s="216"/>
      <c r="K75" s="216"/>
      <c r="L75" s="216"/>
    </row>
    <row r="76" spans="1:12" x14ac:dyDescent="0.2">
      <c r="A76" s="214">
        <v>38777</v>
      </c>
      <c r="B76" s="217">
        <v>58.35</v>
      </c>
      <c r="C76" s="216" t="s">
        <v>38</v>
      </c>
      <c r="D76" s="216" t="s">
        <v>38</v>
      </c>
      <c r="E76" s="216" t="s">
        <v>38</v>
      </c>
      <c r="F76" s="216" t="s">
        <v>38</v>
      </c>
      <c r="G76" s="216" t="s">
        <v>38</v>
      </c>
      <c r="H76" s="216" t="s">
        <v>38</v>
      </c>
      <c r="I76" s="216" t="s">
        <v>38</v>
      </c>
      <c r="J76" s="216"/>
      <c r="K76" s="216"/>
      <c r="L76" s="216"/>
    </row>
    <row r="77" spans="1:12" x14ac:dyDescent="0.2">
      <c r="A77" s="214">
        <v>38808</v>
      </c>
      <c r="B77" s="217">
        <v>58.7</v>
      </c>
      <c r="C77" s="216" t="s">
        <v>38</v>
      </c>
      <c r="D77" s="216" t="s">
        <v>38</v>
      </c>
      <c r="E77" s="216" t="s">
        <v>38</v>
      </c>
      <c r="F77" s="216" t="s">
        <v>38</v>
      </c>
      <c r="G77" s="216" t="s">
        <v>38</v>
      </c>
      <c r="H77" s="216" t="s">
        <v>38</v>
      </c>
      <c r="I77" s="216" t="s">
        <v>38</v>
      </c>
      <c r="J77" s="216"/>
      <c r="K77" s="216"/>
      <c r="L77" s="216"/>
    </row>
    <row r="78" spans="1:12" x14ac:dyDescent="0.2">
      <c r="A78" s="214">
        <v>38838</v>
      </c>
      <c r="B78" s="217">
        <v>59.14</v>
      </c>
      <c r="C78" s="216" t="s">
        <v>38</v>
      </c>
      <c r="D78" s="216" t="s">
        <v>38</v>
      </c>
      <c r="E78" s="216" t="s">
        <v>38</v>
      </c>
      <c r="F78" s="216" t="s">
        <v>38</v>
      </c>
      <c r="G78" s="216" t="s">
        <v>38</v>
      </c>
      <c r="H78" s="216" t="s">
        <v>38</v>
      </c>
      <c r="I78" s="216" t="s">
        <v>38</v>
      </c>
      <c r="J78" s="216"/>
      <c r="K78" s="216"/>
      <c r="L78" s="216"/>
    </row>
    <row r="79" spans="1:12" x14ac:dyDescent="0.2">
      <c r="A79" s="214">
        <v>38869</v>
      </c>
      <c r="B79" s="217">
        <v>59.81</v>
      </c>
      <c r="C79" s="216" t="s">
        <v>38</v>
      </c>
      <c r="D79" s="216" t="s">
        <v>38</v>
      </c>
      <c r="E79" s="216" t="s">
        <v>38</v>
      </c>
      <c r="F79" s="216" t="s">
        <v>38</v>
      </c>
      <c r="G79" s="216" t="s">
        <v>38</v>
      </c>
      <c r="H79" s="216" t="s">
        <v>38</v>
      </c>
      <c r="I79" s="216" t="s">
        <v>38</v>
      </c>
      <c r="J79" s="216"/>
      <c r="K79" s="216"/>
      <c r="L79" s="216"/>
    </row>
    <row r="80" spans="1:12" x14ac:dyDescent="0.2">
      <c r="A80" s="214">
        <v>38899</v>
      </c>
      <c r="B80" s="217">
        <v>61.04</v>
      </c>
      <c r="C80" s="216" t="s">
        <v>38</v>
      </c>
      <c r="D80" s="216" t="s">
        <v>38</v>
      </c>
      <c r="E80" s="216" t="s">
        <v>38</v>
      </c>
      <c r="F80" s="216" t="s">
        <v>38</v>
      </c>
      <c r="G80" s="216" t="s">
        <v>38</v>
      </c>
      <c r="H80" s="216" t="s">
        <v>38</v>
      </c>
      <c r="I80" s="216" t="s">
        <v>38</v>
      </c>
      <c r="J80" s="216"/>
      <c r="K80" s="216"/>
      <c r="L80" s="216"/>
    </row>
    <row r="81" spans="1:12" x14ac:dyDescent="0.2">
      <c r="A81" s="214">
        <v>38930</v>
      </c>
      <c r="B81" s="217">
        <v>61.51</v>
      </c>
      <c r="C81" s="216" t="s">
        <v>38</v>
      </c>
      <c r="D81" s="216" t="s">
        <v>38</v>
      </c>
      <c r="E81" s="216" t="s">
        <v>38</v>
      </c>
      <c r="F81" s="216" t="s">
        <v>38</v>
      </c>
      <c r="G81" s="216" t="s">
        <v>38</v>
      </c>
      <c r="H81" s="216" t="s">
        <v>38</v>
      </c>
      <c r="I81" s="216" t="s">
        <v>38</v>
      </c>
      <c r="J81" s="216"/>
      <c r="K81" s="216"/>
      <c r="L81" s="216"/>
    </row>
    <row r="82" spans="1:12" x14ac:dyDescent="0.2">
      <c r="A82" s="214">
        <v>38961</v>
      </c>
      <c r="B82" s="217">
        <v>61.73</v>
      </c>
      <c r="C82" s="216" t="s">
        <v>38</v>
      </c>
      <c r="D82" s="216" t="s">
        <v>38</v>
      </c>
      <c r="E82" s="216" t="s">
        <v>38</v>
      </c>
      <c r="F82" s="216" t="s">
        <v>38</v>
      </c>
      <c r="G82" s="216" t="s">
        <v>38</v>
      </c>
      <c r="H82" s="216" t="s">
        <v>38</v>
      </c>
      <c r="I82" s="216" t="s">
        <v>38</v>
      </c>
      <c r="J82" s="216"/>
      <c r="K82" s="216"/>
      <c r="L82" s="216"/>
    </row>
    <row r="83" spans="1:12" x14ac:dyDescent="0.2">
      <c r="A83" s="214">
        <v>38991</v>
      </c>
      <c r="B83" s="217">
        <v>61.78</v>
      </c>
      <c r="C83" s="216" t="s">
        <v>38</v>
      </c>
      <c r="D83" s="216" t="s">
        <v>38</v>
      </c>
      <c r="E83" s="216" t="s">
        <v>38</v>
      </c>
      <c r="F83" s="216" t="s">
        <v>38</v>
      </c>
      <c r="G83" s="216" t="s">
        <v>38</v>
      </c>
      <c r="H83" s="216" t="s">
        <v>38</v>
      </c>
      <c r="I83" s="216" t="s">
        <v>38</v>
      </c>
      <c r="J83" s="216"/>
      <c r="K83" s="216"/>
      <c r="L83" s="216"/>
    </row>
    <row r="84" spans="1:12" x14ac:dyDescent="0.2">
      <c r="A84" s="214">
        <v>39022</v>
      </c>
      <c r="B84" s="217">
        <v>61.64</v>
      </c>
      <c r="C84" s="216" t="s">
        <v>38</v>
      </c>
      <c r="D84" s="216" t="s">
        <v>38</v>
      </c>
      <c r="E84" s="216" t="s">
        <v>38</v>
      </c>
      <c r="F84" s="216" t="s">
        <v>38</v>
      </c>
      <c r="G84" s="216" t="s">
        <v>38</v>
      </c>
      <c r="H84" s="216" t="s">
        <v>38</v>
      </c>
      <c r="I84" s="216" t="s">
        <v>38</v>
      </c>
      <c r="J84" s="216"/>
      <c r="K84" s="216"/>
      <c r="L84" s="216"/>
    </row>
    <row r="85" spans="1:12" x14ac:dyDescent="0.2">
      <c r="A85" s="214">
        <v>39052</v>
      </c>
      <c r="B85" s="217">
        <v>61.46</v>
      </c>
      <c r="C85" s="216" t="s">
        <v>38</v>
      </c>
      <c r="D85" s="216" t="s">
        <v>38</v>
      </c>
      <c r="E85" s="216" t="s">
        <v>38</v>
      </c>
      <c r="F85" s="216" t="s">
        <v>38</v>
      </c>
      <c r="G85" s="216" t="s">
        <v>38</v>
      </c>
      <c r="H85" s="216" t="s">
        <v>38</v>
      </c>
      <c r="I85" s="216" t="s">
        <v>38</v>
      </c>
      <c r="J85" s="216"/>
      <c r="K85" s="216"/>
      <c r="L85" s="216"/>
    </row>
    <row r="86" spans="1:12" x14ac:dyDescent="0.2">
      <c r="A86" s="214">
        <v>39083</v>
      </c>
      <c r="B86" s="217">
        <v>62</v>
      </c>
      <c r="C86" s="216" t="s">
        <v>38</v>
      </c>
      <c r="D86" s="216" t="s">
        <v>38</v>
      </c>
      <c r="E86" s="216" t="s">
        <v>38</v>
      </c>
      <c r="F86" s="216" t="s">
        <v>38</v>
      </c>
      <c r="G86" s="216" t="s">
        <v>38</v>
      </c>
      <c r="H86" s="216" t="s">
        <v>38</v>
      </c>
      <c r="I86" s="216" t="s">
        <v>38</v>
      </c>
      <c r="J86" s="216"/>
      <c r="K86" s="216"/>
      <c r="L86" s="216"/>
    </row>
    <row r="87" spans="1:12" x14ac:dyDescent="0.2">
      <c r="A87" s="214">
        <v>39114</v>
      </c>
      <c r="B87" s="217">
        <v>62.2</v>
      </c>
      <c r="C87" s="216" t="s">
        <v>38</v>
      </c>
      <c r="D87" s="216" t="s">
        <v>38</v>
      </c>
      <c r="E87" s="216" t="s">
        <v>38</v>
      </c>
      <c r="F87" s="216" t="s">
        <v>38</v>
      </c>
      <c r="G87" s="216" t="s">
        <v>38</v>
      </c>
      <c r="H87" s="216" t="s">
        <v>38</v>
      </c>
      <c r="I87" s="216" t="s">
        <v>38</v>
      </c>
      <c r="J87" s="216"/>
      <c r="K87" s="216"/>
      <c r="L87" s="216"/>
    </row>
    <row r="88" spans="1:12" x14ac:dyDescent="0.2">
      <c r="A88" s="214">
        <v>39142</v>
      </c>
      <c r="B88" s="217">
        <v>62.84</v>
      </c>
      <c r="C88" s="216" t="s">
        <v>38</v>
      </c>
      <c r="D88" s="216" t="s">
        <v>38</v>
      </c>
      <c r="E88" s="216" t="s">
        <v>38</v>
      </c>
      <c r="F88" s="216" t="s">
        <v>38</v>
      </c>
      <c r="G88" s="216" t="s">
        <v>38</v>
      </c>
      <c r="H88" s="216" t="s">
        <v>38</v>
      </c>
      <c r="I88" s="216" t="s">
        <v>38</v>
      </c>
      <c r="J88" s="216"/>
      <c r="K88" s="216"/>
      <c r="L88" s="216"/>
    </row>
    <row r="89" spans="1:12" x14ac:dyDescent="0.2">
      <c r="A89" s="214">
        <v>39173</v>
      </c>
      <c r="B89" s="217">
        <v>63.2</v>
      </c>
      <c r="C89" s="216" t="s">
        <v>38</v>
      </c>
      <c r="D89" s="216" t="s">
        <v>38</v>
      </c>
      <c r="E89" s="216" t="s">
        <v>38</v>
      </c>
      <c r="F89" s="216" t="s">
        <v>38</v>
      </c>
      <c r="G89" s="216" t="s">
        <v>38</v>
      </c>
      <c r="H89" s="216" t="s">
        <v>38</v>
      </c>
      <c r="I89" s="216" t="s">
        <v>38</v>
      </c>
      <c r="J89" s="216"/>
      <c r="K89" s="216"/>
      <c r="L89" s="216"/>
    </row>
    <row r="90" spans="1:12" x14ac:dyDescent="0.2">
      <c r="A90" s="214">
        <v>39203</v>
      </c>
      <c r="B90" s="217">
        <v>63.52</v>
      </c>
      <c r="C90" s="216" t="s">
        <v>38</v>
      </c>
      <c r="D90" s="216" t="s">
        <v>38</v>
      </c>
      <c r="E90" s="216" t="s">
        <v>38</v>
      </c>
      <c r="F90" s="216" t="s">
        <v>38</v>
      </c>
      <c r="G90" s="216" t="s">
        <v>38</v>
      </c>
      <c r="H90" s="216" t="s">
        <v>38</v>
      </c>
      <c r="I90" s="216" t="s">
        <v>38</v>
      </c>
      <c r="J90" s="216"/>
      <c r="K90" s="216"/>
      <c r="L90" s="216"/>
    </row>
    <row r="91" spans="1:12" x14ac:dyDescent="0.2">
      <c r="A91" s="214">
        <v>39234</v>
      </c>
      <c r="B91" s="217">
        <v>63.25</v>
      </c>
      <c r="C91" s="216" t="s">
        <v>38</v>
      </c>
      <c r="D91" s="216" t="s">
        <v>38</v>
      </c>
      <c r="E91" s="216" t="s">
        <v>38</v>
      </c>
      <c r="F91" s="216" t="s">
        <v>38</v>
      </c>
      <c r="G91" s="216" t="s">
        <v>38</v>
      </c>
      <c r="H91" s="216" t="s">
        <v>38</v>
      </c>
      <c r="I91" s="216" t="s">
        <v>38</v>
      </c>
      <c r="J91" s="216"/>
      <c r="K91" s="216"/>
      <c r="L91" s="216"/>
    </row>
    <row r="92" spans="1:12" x14ac:dyDescent="0.2">
      <c r="A92" s="214">
        <v>39264</v>
      </c>
      <c r="B92" s="217">
        <v>63.08</v>
      </c>
      <c r="C92" s="216" t="s">
        <v>38</v>
      </c>
      <c r="D92" s="216" t="s">
        <v>38</v>
      </c>
      <c r="E92" s="216" t="s">
        <v>38</v>
      </c>
      <c r="F92" s="216" t="s">
        <v>38</v>
      </c>
      <c r="G92" s="216" t="s">
        <v>38</v>
      </c>
      <c r="H92" s="216" t="s">
        <v>38</v>
      </c>
      <c r="I92" s="216" t="s">
        <v>38</v>
      </c>
      <c r="J92" s="216"/>
      <c r="K92" s="216"/>
      <c r="L92" s="216"/>
    </row>
    <row r="93" spans="1:12" x14ac:dyDescent="0.2">
      <c r="A93" s="214">
        <v>39295</v>
      </c>
      <c r="B93" s="217">
        <v>63.08</v>
      </c>
      <c r="C93" s="216" t="s">
        <v>38</v>
      </c>
      <c r="D93" s="216" t="s">
        <v>38</v>
      </c>
      <c r="E93" s="216" t="s">
        <v>38</v>
      </c>
      <c r="F93" s="216" t="s">
        <v>38</v>
      </c>
      <c r="G93" s="216" t="s">
        <v>38</v>
      </c>
      <c r="H93" s="216" t="s">
        <v>38</v>
      </c>
      <c r="I93" s="216" t="s">
        <v>38</v>
      </c>
      <c r="J93" s="216"/>
      <c r="K93" s="216"/>
      <c r="L93" s="216"/>
    </row>
    <row r="94" spans="1:12" x14ac:dyDescent="0.2">
      <c r="A94" s="214">
        <v>39326</v>
      </c>
      <c r="B94" s="217">
        <v>63.21</v>
      </c>
      <c r="C94" s="216" t="s">
        <v>38</v>
      </c>
      <c r="D94" s="216" t="s">
        <v>38</v>
      </c>
      <c r="E94" s="216" t="s">
        <v>38</v>
      </c>
      <c r="F94" s="216" t="s">
        <v>38</v>
      </c>
      <c r="G94" s="216" t="s">
        <v>38</v>
      </c>
      <c r="H94" s="216" t="s">
        <v>38</v>
      </c>
      <c r="I94" s="216" t="s">
        <v>38</v>
      </c>
      <c r="J94" s="216"/>
      <c r="K94" s="216"/>
      <c r="L94" s="216"/>
    </row>
    <row r="95" spans="1:12" x14ac:dyDescent="0.2">
      <c r="A95" s="214">
        <v>39356</v>
      </c>
      <c r="B95" s="217">
        <v>63.43</v>
      </c>
      <c r="C95" s="216" t="s">
        <v>38</v>
      </c>
      <c r="D95" s="216" t="s">
        <v>38</v>
      </c>
      <c r="E95" s="216" t="s">
        <v>38</v>
      </c>
      <c r="F95" s="216" t="s">
        <v>38</v>
      </c>
      <c r="G95" s="216" t="s">
        <v>38</v>
      </c>
      <c r="H95" s="216" t="s">
        <v>38</v>
      </c>
      <c r="I95" s="216" t="s">
        <v>38</v>
      </c>
      <c r="J95" s="216"/>
      <c r="K95" s="216"/>
      <c r="L95" s="216"/>
    </row>
    <row r="96" spans="1:12" x14ac:dyDescent="0.2">
      <c r="A96" s="214">
        <v>39387</v>
      </c>
      <c r="B96" s="217">
        <v>63.53</v>
      </c>
      <c r="C96" s="216" t="s">
        <v>38</v>
      </c>
      <c r="D96" s="216" t="s">
        <v>38</v>
      </c>
      <c r="E96" s="216" t="s">
        <v>38</v>
      </c>
      <c r="F96" s="216" t="s">
        <v>38</v>
      </c>
      <c r="G96" s="216" t="s">
        <v>38</v>
      </c>
      <c r="H96" s="216" t="s">
        <v>38</v>
      </c>
      <c r="I96" s="216" t="s">
        <v>38</v>
      </c>
      <c r="J96" s="216"/>
      <c r="K96" s="216"/>
      <c r="L96" s="216"/>
    </row>
    <row r="97" spans="1:12" x14ac:dyDescent="0.2">
      <c r="A97" s="214">
        <v>39417</v>
      </c>
      <c r="B97" s="217">
        <v>63.88</v>
      </c>
      <c r="C97" s="216" t="s">
        <v>38</v>
      </c>
      <c r="D97" s="216" t="s">
        <v>38</v>
      </c>
      <c r="E97" s="216" t="s">
        <v>38</v>
      </c>
      <c r="F97" s="216" t="s">
        <v>38</v>
      </c>
      <c r="G97" s="216" t="s">
        <v>38</v>
      </c>
      <c r="H97" s="216" t="s">
        <v>38</v>
      </c>
      <c r="I97" s="216" t="s">
        <v>38</v>
      </c>
      <c r="J97" s="216"/>
      <c r="K97" s="216"/>
      <c r="L97" s="216"/>
    </row>
    <row r="98" spans="1:12" x14ac:dyDescent="0.2">
      <c r="A98" s="214">
        <v>39448</v>
      </c>
      <c r="B98" s="217">
        <v>65.63</v>
      </c>
      <c r="C98" s="216" t="s">
        <v>38</v>
      </c>
      <c r="D98" s="216" t="s">
        <v>38</v>
      </c>
      <c r="E98" s="216" t="s">
        <v>38</v>
      </c>
      <c r="F98" s="216" t="s">
        <v>38</v>
      </c>
      <c r="G98" s="216" t="s">
        <v>38</v>
      </c>
      <c r="H98" s="216" t="s">
        <v>38</v>
      </c>
      <c r="I98" s="216" t="s">
        <v>38</v>
      </c>
      <c r="J98" s="216"/>
      <c r="K98" s="216"/>
      <c r="L98" s="216"/>
    </row>
    <row r="99" spans="1:12" x14ac:dyDescent="0.2">
      <c r="A99" s="214">
        <v>39479</v>
      </c>
      <c r="B99" s="217">
        <v>66.81</v>
      </c>
      <c r="C99" s="216" t="s">
        <v>38</v>
      </c>
      <c r="D99" s="216" t="s">
        <v>38</v>
      </c>
      <c r="E99" s="216" t="s">
        <v>38</v>
      </c>
      <c r="F99" s="216" t="s">
        <v>38</v>
      </c>
      <c r="G99" s="216" t="s">
        <v>38</v>
      </c>
      <c r="H99" s="216" t="s">
        <v>38</v>
      </c>
      <c r="I99" s="216" t="s">
        <v>38</v>
      </c>
      <c r="J99" s="216"/>
      <c r="K99" s="216"/>
      <c r="L99" s="216"/>
    </row>
    <row r="100" spans="1:12" x14ac:dyDescent="0.2">
      <c r="A100" s="214">
        <v>39508</v>
      </c>
      <c r="B100" s="217">
        <v>67.319999999999993</v>
      </c>
      <c r="C100" s="216" t="s">
        <v>38</v>
      </c>
      <c r="D100" s="216" t="s">
        <v>38</v>
      </c>
      <c r="E100" s="216" t="s">
        <v>38</v>
      </c>
      <c r="F100" s="216" t="s">
        <v>38</v>
      </c>
      <c r="G100" s="216" t="s">
        <v>38</v>
      </c>
      <c r="H100" s="216" t="s">
        <v>38</v>
      </c>
      <c r="I100" s="216" t="s">
        <v>38</v>
      </c>
      <c r="J100" s="216"/>
      <c r="K100" s="216"/>
      <c r="L100" s="216"/>
    </row>
    <row r="101" spans="1:12" x14ac:dyDescent="0.2">
      <c r="A101" s="214">
        <v>39539</v>
      </c>
      <c r="B101" s="217">
        <v>67.739999999999995</v>
      </c>
      <c r="C101" s="216" t="s">
        <v>38</v>
      </c>
      <c r="D101" s="216" t="s">
        <v>38</v>
      </c>
      <c r="E101" s="216" t="s">
        <v>38</v>
      </c>
      <c r="F101" s="216" t="s">
        <v>38</v>
      </c>
      <c r="G101" s="216" t="s">
        <v>38</v>
      </c>
      <c r="H101" s="216" t="s">
        <v>38</v>
      </c>
      <c r="I101" s="216" t="s">
        <v>38</v>
      </c>
      <c r="J101" s="216"/>
      <c r="K101" s="216"/>
      <c r="L101" s="216"/>
    </row>
    <row r="102" spans="1:12" x14ac:dyDescent="0.2">
      <c r="A102" s="214">
        <v>39569</v>
      </c>
      <c r="B102" s="217">
        <v>68.13</v>
      </c>
      <c r="C102" s="216" t="s">
        <v>38</v>
      </c>
      <c r="D102" s="216" t="s">
        <v>38</v>
      </c>
      <c r="E102" s="216" t="s">
        <v>38</v>
      </c>
      <c r="F102" s="216" t="s">
        <v>38</v>
      </c>
      <c r="G102" s="216" t="s">
        <v>38</v>
      </c>
      <c r="H102" s="216" t="s">
        <v>38</v>
      </c>
      <c r="I102" s="216" t="s">
        <v>38</v>
      </c>
      <c r="J102" s="216"/>
      <c r="K102" s="216"/>
      <c r="L102" s="216"/>
    </row>
    <row r="103" spans="1:12" x14ac:dyDescent="0.2">
      <c r="A103" s="214">
        <v>39600</v>
      </c>
      <c r="B103" s="217">
        <v>69.260000000000005</v>
      </c>
      <c r="C103" s="216" t="s">
        <v>38</v>
      </c>
      <c r="D103" s="216" t="s">
        <v>38</v>
      </c>
      <c r="E103" s="216" t="s">
        <v>38</v>
      </c>
      <c r="F103" s="216" t="s">
        <v>38</v>
      </c>
      <c r="G103" s="216" t="s">
        <v>38</v>
      </c>
      <c r="H103" s="216" t="s">
        <v>38</v>
      </c>
      <c r="I103" s="216" t="s">
        <v>38</v>
      </c>
      <c r="J103" s="216"/>
      <c r="K103" s="216"/>
      <c r="L103" s="216"/>
    </row>
    <row r="104" spans="1:12" x14ac:dyDescent="0.2">
      <c r="A104" s="214">
        <v>39630</v>
      </c>
      <c r="B104" s="217">
        <v>69.64</v>
      </c>
      <c r="C104" s="216" t="s">
        <v>38</v>
      </c>
      <c r="D104" s="216" t="s">
        <v>38</v>
      </c>
      <c r="E104" s="216" t="s">
        <v>38</v>
      </c>
      <c r="F104" s="216" t="s">
        <v>38</v>
      </c>
      <c r="G104" s="216" t="s">
        <v>38</v>
      </c>
      <c r="H104" s="216" t="s">
        <v>38</v>
      </c>
      <c r="I104" s="216" t="s">
        <v>38</v>
      </c>
      <c r="J104" s="216"/>
      <c r="K104" s="216"/>
      <c r="L104" s="216"/>
    </row>
    <row r="105" spans="1:12" x14ac:dyDescent="0.2">
      <c r="A105" s="214">
        <v>39661</v>
      </c>
      <c r="B105" s="217">
        <v>70.040000000000006</v>
      </c>
      <c r="C105" s="216" t="s">
        <v>38</v>
      </c>
      <c r="D105" s="216" t="s">
        <v>38</v>
      </c>
      <c r="E105" s="216" t="s">
        <v>38</v>
      </c>
      <c r="F105" s="216" t="s">
        <v>38</v>
      </c>
      <c r="G105" s="216" t="s">
        <v>38</v>
      </c>
      <c r="H105" s="216" t="s">
        <v>38</v>
      </c>
      <c r="I105" s="216" t="s">
        <v>38</v>
      </c>
      <c r="J105" s="216"/>
      <c r="K105" s="216"/>
      <c r="L105" s="216"/>
    </row>
    <row r="106" spans="1:12" x14ac:dyDescent="0.2">
      <c r="A106" s="214">
        <v>39692</v>
      </c>
      <c r="B106" s="217">
        <v>70.260000000000005</v>
      </c>
      <c r="C106" s="216" t="s">
        <v>38</v>
      </c>
      <c r="D106" s="216" t="s">
        <v>38</v>
      </c>
      <c r="E106" s="216" t="s">
        <v>38</v>
      </c>
      <c r="F106" s="216" t="s">
        <v>38</v>
      </c>
      <c r="G106" s="216" t="s">
        <v>38</v>
      </c>
      <c r="H106" s="216" t="s">
        <v>38</v>
      </c>
      <c r="I106" s="216" t="s">
        <v>38</v>
      </c>
      <c r="J106" s="216"/>
      <c r="K106" s="216"/>
      <c r="L106" s="216"/>
    </row>
    <row r="107" spans="1:12" x14ac:dyDescent="0.2">
      <c r="A107" s="214">
        <v>39722</v>
      </c>
      <c r="B107" s="217">
        <v>69.97</v>
      </c>
      <c r="C107" s="216" t="s">
        <v>38</v>
      </c>
      <c r="D107" s="216" t="s">
        <v>38</v>
      </c>
      <c r="E107" s="216" t="s">
        <v>38</v>
      </c>
      <c r="F107" s="216" t="s">
        <v>38</v>
      </c>
      <c r="G107" s="216" t="s">
        <v>38</v>
      </c>
      <c r="H107" s="216" t="s">
        <v>38</v>
      </c>
      <c r="I107" s="216" t="s">
        <v>38</v>
      </c>
      <c r="J107" s="216"/>
      <c r="K107" s="216"/>
      <c r="L107" s="216"/>
    </row>
    <row r="108" spans="1:12" x14ac:dyDescent="0.2">
      <c r="A108" s="214">
        <v>39753</v>
      </c>
      <c r="B108" s="217">
        <v>69.66</v>
      </c>
      <c r="C108" s="216" t="s">
        <v>38</v>
      </c>
      <c r="D108" s="216" t="s">
        <v>38</v>
      </c>
      <c r="E108" s="216" t="s">
        <v>38</v>
      </c>
      <c r="F108" s="216" t="s">
        <v>38</v>
      </c>
      <c r="G108" s="216" t="s">
        <v>38</v>
      </c>
      <c r="H108" s="216" t="s">
        <v>38</v>
      </c>
      <c r="I108" s="216" t="s">
        <v>38</v>
      </c>
      <c r="J108" s="216"/>
      <c r="K108" s="216"/>
      <c r="L108" s="216"/>
    </row>
    <row r="109" spans="1:12" x14ac:dyDescent="0.2">
      <c r="A109" s="214">
        <v>39783</v>
      </c>
      <c r="B109" s="217">
        <v>69.459999999999994</v>
      </c>
      <c r="C109" s="216" t="s">
        <v>38</v>
      </c>
      <c r="D109" s="216" t="s">
        <v>38</v>
      </c>
      <c r="E109" s="216" t="s">
        <v>38</v>
      </c>
      <c r="F109" s="216" t="s">
        <v>38</v>
      </c>
      <c r="G109" s="216" t="s">
        <v>38</v>
      </c>
      <c r="H109" s="216" t="s">
        <v>38</v>
      </c>
      <c r="I109" s="216" t="s">
        <v>38</v>
      </c>
      <c r="J109" s="216"/>
      <c r="K109" s="216"/>
      <c r="L109" s="216"/>
    </row>
    <row r="110" spans="1:12" x14ac:dyDescent="0.2">
      <c r="A110" s="214">
        <v>39814</v>
      </c>
      <c r="B110" s="217">
        <v>70.03</v>
      </c>
      <c r="C110" s="216" t="s">
        <v>38</v>
      </c>
      <c r="D110" s="216" t="s">
        <v>38</v>
      </c>
      <c r="E110" s="216" t="s">
        <v>38</v>
      </c>
      <c r="F110" s="216" t="s">
        <v>38</v>
      </c>
      <c r="G110" s="216" t="s">
        <v>38</v>
      </c>
      <c r="H110" s="216" t="s">
        <v>38</v>
      </c>
      <c r="I110" s="216" t="s">
        <v>38</v>
      </c>
      <c r="J110" s="216"/>
      <c r="K110" s="216"/>
      <c r="L110" s="216"/>
    </row>
    <row r="111" spans="1:12" x14ac:dyDescent="0.2">
      <c r="A111" s="214">
        <v>39845</v>
      </c>
      <c r="B111" s="217">
        <v>69.92</v>
      </c>
      <c r="C111" s="216" t="s">
        <v>38</v>
      </c>
      <c r="D111" s="216" t="s">
        <v>38</v>
      </c>
      <c r="E111" s="216" t="s">
        <v>38</v>
      </c>
      <c r="F111" s="216" t="s">
        <v>38</v>
      </c>
      <c r="G111" s="216" t="s">
        <v>38</v>
      </c>
      <c r="H111" s="216" t="s">
        <v>38</v>
      </c>
      <c r="I111" s="216" t="s">
        <v>38</v>
      </c>
      <c r="J111" s="216"/>
      <c r="K111" s="216"/>
      <c r="L111" s="216"/>
    </row>
    <row r="112" spans="1:12" x14ac:dyDescent="0.2">
      <c r="A112" s="214">
        <v>39873</v>
      </c>
      <c r="B112" s="217">
        <v>69.77</v>
      </c>
      <c r="C112" s="216" t="s">
        <v>38</v>
      </c>
      <c r="D112" s="216" t="s">
        <v>38</v>
      </c>
      <c r="E112" s="216" t="s">
        <v>38</v>
      </c>
      <c r="F112" s="216" t="s">
        <v>38</v>
      </c>
      <c r="G112" s="216" t="s">
        <v>38</v>
      </c>
      <c r="H112" s="216" t="s">
        <v>38</v>
      </c>
      <c r="I112" s="216" t="s">
        <v>38</v>
      </c>
      <c r="J112" s="216"/>
      <c r="K112" s="216"/>
      <c r="L112" s="216"/>
    </row>
    <row r="113" spans="1:12" x14ac:dyDescent="0.2">
      <c r="A113" s="214">
        <v>39904</v>
      </c>
      <c r="B113" s="217">
        <v>69.650000000000006</v>
      </c>
      <c r="C113" s="216" t="s">
        <v>38</v>
      </c>
      <c r="D113" s="216" t="s">
        <v>38</v>
      </c>
      <c r="E113" s="216" t="s">
        <v>38</v>
      </c>
      <c r="F113" s="216" t="s">
        <v>38</v>
      </c>
      <c r="G113" s="216" t="s">
        <v>38</v>
      </c>
      <c r="H113" s="216" t="s">
        <v>38</v>
      </c>
      <c r="I113" s="216" t="s">
        <v>38</v>
      </c>
      <c r="J113" s="216"/>
      <c r="K113" s="216"/>
      <c r="L113" s="216"/>
    </row>
    <row r="114" spans="1:12" x14ac:dyDescent="0.2">
      <c r="A114" s="214">
        <v>39934</v>
      </c>
      <c r="B114" s="217">
        <v>69.41</v>
      </c>
      <c r="C114" s="216" t="s">
        <v>38</v>
      </c>
      <c r="D114" s="216" t="s">
        <v>38</v>
      </c>
      <c r="E114" s="216" t="s">
        <v>38</v>
      </c>
      <c r="F114" s="216" t="s">
        <v>38</v>
      </c>
      <c r="G114" s="216" t="s">
        <v>38</v>
      </c>
      <c r="H114" s="216" t="s">
        <v>38</v>
      </c>
      <c r="I114" s="216" t="s">
        <v>38</v>
      </c>
      <c r="J114" s="216"/>
      <c r="K114" s="216"/>
      <c r="L114" s="216"/>
    </row>
    <row r="115" spans="1:12" x14ac:dyDescent="0.2">
      <c r="A115" s="214">
        <v>39965</v>
      </c>
      <c r="B115" s="217">
        <v>69.12</v>
      </c>
      <c r="C115" s="216" t="s">
        <v>38</v>
      </c>
      <c r="D115" s="216" t="s">
        <v>38</v>
      </c>
      <c r="E115" s="216" t="s">
        <v>38</v>
      </c>
      <c r="F115" s="216" t="s">
        <v>38</v>
      </c>
      <c r="G115" s="216" t="s">
        <v>38</v>
      </c>
      <c r="H115" s="216" t="s">
        <v>38</v>
      </c>
      <c r="I115" s="216" t="s">
        <v>38</v>
      </c>
      <c r="J115" s="216"/>
      <c r="K115" s="216"/>
      <c r="L115" s="216"/>
    </row>
    <row r="116" spans="1:12" x14ac:dyDescent="0.2">
      <c r="A116" s="214">
        <v>39995</v>
      </c>
      <c r="B116" s="217">
        <v>69.010000000000005</v>
      </c>
      <c r="C116" s="216" t="s">
        <v>38</v>
      </c>
      <c r="D116" s="216" t="s">
        <v>38</v>
      </c>
      <c r="E116" s="216" t="s">
        <v>38</v>
      </c>
      <c r="F116" s="216" t="s">
        <v>38</v>
      </c>
      <c r="G116" s="216" t="s">
        <v>38</v>
      </c>
      <c r="H116" s="216" t="s">
        <v>38</v>
      </c>
      <c r="I116" s="216" t="s">
        <v>38</v>
      </c>
      <c r="J116" s="216"/>
      <c r="K116" s="216"/>
      <c r="L116" s="216"/>
    </row>
    <row r="117" spans="1:12" x14ac:dyDescent="0.2">
      <c r="A117" s="214">
        <v>40026</v>
      </c>
      <c r="B117" s="217">
        <v>68.77</v>
      </c>
      <c r="C117" s="216" t="s">
        <v>38</v>
      </c>
      <c r="D117" s="216" t="s">
        <v>38</v>
      </c>
      <c r="E117" s="216" t="s">
        <v>38</v>
      </c>
      <c r="F117" s="216" t="s">
        <v>38</v>
      </c>
      <c r="G117" s="216" t="s">
        <v>38</v>
      </c>
      <c r="H117" s="216" t="s">
        <v>38</v>
      </c>
      <c r="I117" s="216" t="s">
        <v>38</v>
      </c>
      <c r="J117" s="216"/>
      <c r="K117" s="216"/>
      <c r="L117" s="216"/>
    </row>
    <row r="118" spans="1:12" x14ac:dyDescent="0.2">
      <c r="A118" s="214">
        <v>40057</v>
      </c>
      <c r="B118" s="217">
        <v>68.73</v>
      </c>
      <c r="C118" s="216" t="s">
        <v>38</v>
      </c>
      <c r="D118" s="216" t="s">
        <v>38</v>
      </c>
      <c r="E118" s="216" t="s">
        <v>38</v>
      </c>
      <c r="F118" s="216" t="s">
        <v>38</v>
      </c>
      <c r="G118" s="216" t="s">
        <v>38</v>
      </c>
      <c r="H118" s="216" t="s">
        <v>38</v>
      </c>
      <c r="I118" s="216" t="s">
        <v>38</v>
      </c>
      <c r="J118" s="216"/>
      <c r="K118" s="216"/>
      <c r="L118" s="216"/>
    </row>
    <row r="119" spans="1:12" x14ac:dyDescent="0.2">
      <c r="A119" s="214">
        <v>40087</v>
      </c>
      <c r="B119" s="217">
        <v>68.48</v>
      </c>
      <c r="C119" s="216" t="s">
        <v>38</v>
      </c>
      <c r="D119" s="216" t="s">
        <v>38</v>
      </c>
      <c r="E119" s="216" t="s">
        <v>38</v>
      </c>
      <c r="F119" s="216" t="s">
        <v>38</v>
      </c>
      <c r="G119" s="216" t="s">
        <v>38</v>
      </c>
      <c r="H119" s="216" t="s">
        <v>38</v>
      </c>
      <c r="I119" s="216" t="s">
        <v>38</v>
      </c>
      <c r="J119" s="216"/>
      <c r="K119" s="216"/>
      <c r="L119" s="216"/>
    </row>
    <row r="120" spans="1:12" x14ac:dyDescent="0.2">
      <c r="A120" s="214">
        <v>40118</v>
      </c>
      <c r="B120" s="217">
        <v>68.05</v>
      </c>
      <c r="C120" s="216" t="s">
        <v>38</v>
      </c>
      <c r="D120" s="216" t="s">
        <v>38</v>
      </c>
      <c r="E120" s="216" t="s">
        <v>38</v>
      </c>
      <c r="F120" s="216" t="s">
        <v>38</v>
      </c>
      <c r="G120" s="216" t="s">
        <v>38</v>
      </c>
      <c r="H120" s="216" t="s">
        <v>38</v>
      </c>
      <c r="I120" s="216" t="s">
        <v>38</v>
      </c>
      <c r="J120" s="216"/>
      <c r="K120" s="216"/>
      <c r="L120" s="216"/>
    </row>
    <row r="121" spans="1:12" x14ac:dyDescent="0.2">
      <c r="A121" s="214">
        <v>40148</v>
      </c>
      <c r="B121" s="217">
        <v>67.819999999999993</v>
      </c>
      <c r="C121" s="216" t="s">
        <v>38</v>
      </c>
      <c r="D121" s="216" t="s">
        <v>38</v>
      </c>
      <c r="E121" s="216" t="s">
        <v>38</v>
      </c>
      <c r="F121" s="216" t="s">
        <v>38</v>
      </c>
      <c r="G121" s="216" t="s">
        <v>38</v>
      </c>
      <c r="H121" s="216" t="s">
        <v>38</v>
      </c>
      <c r="I121" s="216" t="s">
        <v>38</v>
      </c>
      <c r="J121" s="216"/>
      <c r="K121" s="216"/>
      <c r="L121" s="216"/>
    </row>
    <row r="122" spans="1:12" x14ac:dyDescent="0.2">
      <c r="A122" s="214">
        <v>40179</v>
      </c>
      <c r="B122" s="217">
        <v>68.28</v>
      </c>
      <c r="C122" s="216" t="s">
        <v>38</v>
      </c>
      <c r="D122" s="216" t="s">
        <v>38</v>
      </c>
      <c r="E122" s="216" t="s">
        <v>38</v>
      </c>
      <c r="F122" s="216" t="s">
        <v>38</v>
      </c>
      <c r="G122" s="216" t="s">
        <v>38</v>
      </c>
      <c r="H122" s="216" t="s">
        <v>38</v>
      </c>
      <c r="I122" s="216" t="s">
        <v>38</v>
      </c>
      <c r="J122" s="216"/>
      <c r="K122" s="216"/>
      <c r="L122" s="216"/>
    </row>
    <row r="123" spans="1:12" x14ac:dyDescent="0.2">
      <c r="A123" s="214">
        <v>40210</v>
      </c>
      <c r="B123" s="217">
        <v>68.87</v>
      </c>
      <c r="C123" s="216" t="s">
        <v>38</v>
      </c>
      <c r="D123" s="216" t="s">
        <v>38</v>
      </c>
      <c r="E123" s="216" t="s">
        <v>38</v>
      </c>
      <c r="F123" s="216" t="s">
        <v>38</v>
      </c>
      <c r="G123" s="216" t="s">
        <v>38</v>
      </c>
      <c r="H123" s="216" t="s">
        <v>38</v>
      </c>
      <c r="I123" s="216" t="s">
        <v>38</v>
      </c>
      <c r="J123" s="216"/>
      <c r="K123" s="216"/>
      <c r="L123" s="216"/>
    </row>
    <row r="124" spans="1:12" x14ac:dyDescent="0.2">
      <c r="A124" s="214">
        <v>40238</v>
      </c>
      <c r="B124" s="217">
        <v>69.17</v>
      </c>
      <c r="C124" s="216" t="s">
        <v>38</v>
      </c>
      <c r="D124" s="216" t="s">
        <v>38</v>
      </c>
      <c r="E124" s="216" t="s">
        <v>38</v>
      </c>
      <c r="F124" s="216" t="s">
        <v>38</v>
      </c>
      <c r="G124" s="216" t="s">
        <v>38</v>
      </c>
      <c r="H124" s="216" t="s">
        <v>38</v>
      </c>
      <c r="I124" s="216" t="s">
        <v>38</v>
      </c>
      <c r="J124" s="216"/>
      <c r="K124" s="216"/>
      <c r="L124" s="216"/>
    </row>
    <row r="125" spans="1:12" x14ac:dyDescent="0.2">
      <c r="A125" s="214">
        <v>40269</v>
      </c>
      <c r="B125" s="217">
        <v>69.31</v>
      </c>
      <c r="C125" s="216" t="s">
        <v>38</v>
      </c>
      <c r="D125" s="216" t="s">
        <v>38</v>
      </c>
      <c r="E125" s="216" t="s">
        <v>38</v>
      </c>
      <c r="F125" s="216" t="s">
        <v>38</v>
      </c>
      <c r="G125" s="216" t="s">
        <v>38</v>
      </c>
      <c r="H125" s="216" t="s">
        <v>38</v>
      </c>
      <c r="I125" s="216" t="s">
        <v>38</v>
      </c>
      <c r="J125" s="216"/>
      <c r="K125" s="216"/>
      <c r="L125" s="216"/>
    </row>
    <row r="126" spans="1:12" x14ac:dyDescent="0.2">
      <c r="A126" s="214">
        <v>40299</v>
      </c>
      <c r="B126" s="217">
        <v>69.7</v>
      </c>
      <c r="C126" s="216" t="s">
        <v>38</v>
      </c>
      <c r="D126" s="216" t="s">
        <v>38</v>
      </c>
      <c r="E126" s="216" t="s">
        <v>38</v>
      </c>
      <c r="F126" s="216" t="s">
        <v>38</v>
      </c>
      <c r="G126" s="216" t="s">
        <v>38</v>
      </c>
      <c r="H126" s="216" t="s">
        <v>38</v>
      </c>
      <c r="I126" s="216" t="s">
        <v>38</v>
      </c>
      <c r="J126" s="216"/>
      <c r="K126" s="216"/>
      <c r="L126" s="216"/>
    </row>
    <row r="127" spans="1:12" x14ac:dyDescent="0.2">
      <c r="A127" s="214">
        <v>40330</v>
      </c>
      <c r="B127" s="217">
        <v>69.849999999999994</v>
      </c>
      <c r="C127" s="216" t="s">
        <v>38</v>
      </c>
      <c r="D127" s="216" t="s">
        <v>38</v>
      </c>
      <c r="E127" s="216" t="s">
        <v>38</v>
      </c>
      <c r="F127" s="216" t="s">
        <v>38</v>
      </c>
      <c r="G127" s="216" t="s">
        <v>38</v>
      </c>
      <c r="H127" s="216" t="s">
        <v>38</v>
      </c>
      <c r="I127" s="216" t="s">
        <v>38</v>
      </c>
      <c r="J127" s="216"/>
      <c r="K127" s="216"/>
      <c r="L127" s="216"/>
    </row>
    <row r="128" spans="1:12" x14ac:dyDescent="0.2">
      <c r="A128" s="214">
        <v>40360</v>
      </c>
      <c r="B128" s="217">
        <v>69.819999999999993</v>
      </c>
      <c r="C128" s="216" t="s">
        <v>38</v>
      </c>
      <c r="D128" s="216" t="s">
        <v>38</v>
      </c>
      <c r="E128" s="216" t="s">
        <v>38</v>
      </c>
      <c r="F128" s="216" t="s">
        <v>38</v>
      </c>
      <c r="G128" s="216" t="s">
        <v>38</v>
      </c>
      <c r="H128" s="216" t="s">
        <v>38</v>
      </c>
      <c r="I128" s="216" t="s">
        <v>38</v>
      </c>
      <c r="J128" s="216"/>
      <c r="K128" s="216"/>
      <c r="L128" s="216"/>
    </row>
    <row r="129" spans="1:12" x14ac:dyDescent="0.2">
      <c r="A129" s="214">
        <v>40391</v>
      </c>
      <c r="B129" s="217">
        <v>69.260000000000005</v>
      </c>
      <c r="C129" s="216" t="s">
        <v>38</v>
      </c>
      <c r="D129" s="216" t="s">
        <v>38</v>
      </c>
      <c r="E129" s="216" t="s">
        <v>38</v>
      </c>
      <c r="F129" s="216" t="s">
        <v>38</v>
      </c>
      <c r="G129" s="216" t="s">
        <v>38</v>
      </c>
      <c r="H129" s="216" t="s">
        <v>38</v>
      </c>
      <c r="I129" s="216" t="s">
        <v>38</v>
      </c>
      <c r="J129" s="216"/>
      <c r="K129" s="216"/>
      <c r="L129" s="216"/>
    </row>
    <row r="130" spans="1:12" x14ac:dyDescent="0.2">
      <c r="A130" s="214">
        <v>40422</v>
      </c>
      <c r="B130" s="217">
        <v>68.900000000000006</v>
      </c>
      <c r="C130" s="216" t="s">
        <v>38</v>
      </c>
      <c r="D130" s="216" t="s">
        <v>38</v>
      </c>
      <c r="E130" s="216" t="s">
        <v>38</v>
      </c>
      <c r="F130" s="216" t="s">
        <v>38</v>
      </c>
      <c r="G130" s="216" t="s">
        <v>38</v>
      </c>
      <c r="H130" s="216" t="s">
        <v>38</v>
      </c>
      <c r="I130" s="216" t="s">
        <v>38</v>
      </c>
      <c r="J130" s="216"/>
      <c r="K130" s="216"/>
      <c r="L130" s="216"/>
    </row>
    <row r="131" spans="1:12" x14ac:dyDescent="0.2">
      <c r="A131" s="214">
        <v>40452</v>
      </c>
      <c r="B131" s="217">
        <v>68.83</v>
      </c>
      <c r="C131" s="216" t="s">
        <v>38</v>
      </c>
      <c r="D131" s="216" t="s">
        <v>38</v>
      </c>
      <c r="E131" s="216" t="s">
        <v>38</v>
      </c>
      <c r="F131" s="216" t="s">
        <v>38</v>
      </c>
      <c r="G131" s="216" t="s">
        <v>38</v>
      </c>
      <c r="H131" s="216" t="s">
        <v>38</v>
      </c>
      <c r="I131" s="216" t="s">
        <v>38</v>
      </c>
      <c r="J131" s="216"/>
      <c r="K131" s="216"/>
      <c r="L131" s="216"/>
    </row>
    <row r="132" spans="1:12" x14ac:dyDescent="0.2">
      <c r="A132" s="214">
        <v>40483</v>
      </c>
      <c r="B132" s="217">
        <v>68.72</v>
      </c>
      <c r="C132" s="216" t="s">
        <v>38</v>
      </c>
      <c r="D132" s="216" t="s">
        <v>38</v>
      </c>
      <c r="E132" s="216" t="s">
        <v>38</v>
      </c>
      <c r="F132" s="216" t="s">
        <v>38</v>
      </c>
      <c r="G132" s="216" t="s">
        <v>38</v>
      </c>
      <c r="H132" s="216" t="s">
        <v>38</v>
      </c>
      <c r="I132" s="216" t="s">
        <v>38</v>
      </c>
      <c r="J132" s="216"/>
      <c r="K132" s="216"/>
      <c r="L132" s="216"/>
    </row>
    <row r="133" spans="1:12" x14ac:dyDescent="0.2">
      <c r="A133" s="214">
        <v>40513</v>
      </c>
      <c r="B133" s="217">
        <v>68.88</v>
      </c>
      <c r="C133" s="216" t="s">
        <v>38</v>
      </c>
      <c r="D133" s="216" t="s">
        <v>38</v>
      </c>
      <c r="E133" s="216" t="s">
        <v>38</v>
      </c>
      <c r="F133" s="216" t="s">
        <v>38</v>
      </c>
      <c r="G133" s="216" t="s">
        <v>38</v>
      </c>
      <c r="H133" s="216" t="s">
        <v>38</v>
      </c>
      <c r="I133" s="216" t="s">
        <v>38</v>
      </c>
      <c r="J133" s="216"/>
      <c r="K133" s="216"/>
      <c r="L133" s="216"/>
    </row>
    <row r="134" spans="1:12" x14ac:dyDescent="0.2">
      <c r="A134" s="214">
        <v>40544</v>
      </c>
      <c r="B134" s="217">
        <v>69.680000000000007</v>
      </c>
      <c r="C134" s="216" t="s">
        <v>38</v>
      </c>
      <c r="D134" s="216" t="s">
        <v>38</v>
      </c>
      <c r="E134" s="216" t="s">
        <v>38</v>
      </c>
      <c r="F134" s="216" t="s">
        <v>38</v>
      </c>
      <c r="G134" s="216" t="s">
        <v>38</v>
      </c>
      <c r="H134" s="216" t="s">
        <v>38</v>
      </c>
      <c r="I134" s="216" t="s">
        <v>38</v>
      </c>
      <c r="J134" s="216"/>
      <c r="K134" s="216"/>
      <c r="L134" s="216"/>
    </row>
    <row r="135" spans="1:12" x14ac:dyDescent="0.2">
      <c r="A135" s="214">
        <v>40575</v>
      </c>
      <c r="B135" s="217">
        <v>71.12</v>
      </c>
      <c r="C135" s="216" t="s">
        <v>38</v>
      </c>
      <c r="D135" s="216" t="s">
        <v>38</v>
      </c>
      <c r="E135" s="216" t="s">
        <v>38</v>
      </c>
      <c r="F135" s="216" t="s">
        <v>38</v>
      </c>
      <c r="G135" s="216" t="s">
        <v>38</v>
      </c>
      <c r="H135" s="216" t="s">
        <v>38</v>
      </c>
      <c r="I135" s="216" t="s">
        <v>38</v>
      </c>
      <c r="J135" s="216"/>
      <c r="K135" s="216"/>
      <c r="L135" s="216"/>
    </row>
    <row r="136" spans="1:12" x14ac:dyDescent="0.2">
      <c r="A136" s="214">
        <v>40603</v>
      </c>
      <c r="B136" s="217">
        <v>71.790000000000006</v>
      </c>
      <c r="C136" s="216" t="s">
        <v>38</v>
      </c>
      <c r="D136" s="216" t="s">
        <v>38</v>
      </c>
      <c r="E136" s="216" t="s">
        <v>38</v>
      </c>
      <c r="F136" s="216" t="s">
        <v>38</v>
      </c>
      <c r="G136" s="216" t="s">
        <v>38</v>
      </c>
      <c r="H136" s="216" t="s">
        <v>38</v>
      </c>
      <c r="I136" s="216" t="s">
        <v>38</v>
      </c>
      <c r="J136" s="216"/>
      <c r="K136" s="216"/>
      <c r="L136" s="216"/>
    </row>
    <row r="137" spans="1:12" x14ac:dyDescent="0.2">
      <c r="A137" s="214">
        <v>40634</v>
      </c>
      <c r="B137" s="217">
        <v>72.14</v>
      </c>
      <c r="C137" s="216" t="s">
        <v>38</v>
      </c>
      <c r="D137" s="216" t="s">
        <v>38</v>
      </c>
      <c r="E137" s="216" t="s">
        <v>38</v>
      </c>
      <c r="F137" s="216" t="s">
        <v>38</v>
      </c>
      <c r="G137" s="216" t="s">
        <v>38</v>
      </c>
      <c r="H137" s="216" t="s">
        <v>38</v>
      </c>
      <c r="I137" s="216" t="s">
        <v>38</v>
      </c>
      <c r="J137" s="216"/>
      <c r="K137" s="216"/>
      <c r="L137" s="216"/>
    </row>
    <row r="138" spans="1:12" x14ac:dyDescent="0.2">
      <c r="A138" s="214">
        <v>40664</v>
      </c>
      <c r="B138" s="217">
        <v>72.62</v>
      </c>
      <c r="C138" s="216" t="s">
        <v>38</v>
      </c>
      <c r="D138" s="216" t="s">
        <v>38</v>
      </c>
      <c r="E138" s="216" t="s">
        <v>38</v>
      </c>
      <c r="F138" s="216" t="s">
        <v>38</v>
      </c>
      <c r="G138" s="216" t="s">
        <v>38</v>
      </c>
      <c r="H138" s="216" t="s">
        <v>38</v>
      </c>
      <c r="I138" s="216" t="s">
        <v>38</v>
      </c>
      <c r="J138" s="216"/>
      <c r="K138" s="216"/>
      <c r="L138" s="216"/>
    </row>
    <row r="139" spans="1:12" x14ac:dyDescent="0.2">
      <c r="A139" s="214">
        <v>40695</v>
      </c>
      <c r="B139" s="217">
        <v>72.88</v>
      </c>
      <c r="C139" s="216" t="s">
        <v>38</v>
      </c>
      <c r="D139" s="216" t="s">
        <v>38</v>
      </c>
      <c r="E139" s="216" t="s">
        <v>38</v>
      </c>
      <c r="F139" s="216" t="s">
        <v>38</v>
      </c>
      <c r="G139" s="216" t="s">
        <v>38</v>
      </c>
      <c r="H139" s="216" t="s">
        <v>38</v>
      </c>
      <c r="I139" s="216" t="s">
        <v>38</v>
      </c>
      <c r="J139" s="216"/>
      <c r="K139" s="216"/>
      <c r="L139" s="216"/>
    </row>
    <row r="140" spans="1:12" x14ac:dyDescent="0.2">
      <c r="A140" s="214">
        <v>40725</v>
      </c>
      <c r="B140" s="217">
        <v>73.22</v>
      </c>
      <c r="C140" s="216" t="s">
        <v>38</v>
      </c>
      <c r="D140" s="216" t="s">
        <v>38</v>
      </c>
      <c r="E140" s="216" t="s">
        <v>38</v>
      </c>
      <c r="F140" s="216" t="s">
        <v>38</v>
      </c>
      <c r="G140" s="216" t="s">
        <v>38</v>
      </c>
      <c r="H140" s="216" t="s">
        <v>38</v>
      </c>
      <c r="I140" s="216" t="s">
        <v>38</v>
      </c>
      <c r="J140" s="216"/>
      <c r="K140" s="216"/>
      <c r="L140" s="216"/>
    </row>
    <row r="141" spans="1:12" x14ac:dyDescent="0.2">
      <c r="A141" s="214">
        <v>40756</v>
      </c>
      <c r="B141" s="217">
        <v>73.61</v>
      </c>
      <c r="C141" s="216" t="s">
        <v>38</v>
      </c>
      <c r="D141" s="216" t="s">
        <v>38</v>
      </c>
      <c r="E141" s="216" t="s">
        <v>38</v>
      </c>
      <c r="F141" s="216" t="s">
        <v>38</v>
      </c>
      <c r="G141" s="216" t="s">
        <v>38</v>
      </c>
      <c r="H141" s="216" t="s">
        <v>38</v>
      </c>
      <c r="I141" s="216" t="s">
        <v>38</v>
      </c>
      <c r="J141" s="216"/>
      <c r="K141" s="216"/>
      <c r="L141" s="216"/>
    </row>
    <row r="142" spans="1:12" x14ac:dyDescent="0.2">
      <c r="A142" s="214">
        <v>40787</v>
      </c>
      <c r="B142" s="217">
        <v>73.73</v>
      </c>
      <c r="C142" s="216" t="s">
        <v>38</v>
      </c>
      <c r="D142" s="216" t="s">
        <v>38</v>
      </c>
      <c r="E142" s="216" t="s">
        <v>38</v>
      </c>
      <c r="F142" s="216" t="s">
        <v>38</v>
      </c>
      <c r="G142" s="216" t="s">
        <v>38</v>
      </c>
      <c r="H142" s="216" t="s">
        <v>38</v>
      </c>
      <c r="I142" s="216" t="s">
        <v>38</v>
      </c>
      <c r="J142" s="216"/>
      <c r="K142" s="216"/>
      <c r="L142" s="216"/>
    </row>
    <row r="143" spans="1:12" x14ac:dyDescent="0.2">
      <c r="A143" s="214">
        <v>40817</v>
      </c>
      <c r="B143" s="217">
        <v>74.010000000000005</v>
      </c>
      <c r="C143" s="216" t="s">
        <v>38</v>
      </c>
      <c r="D143" s="216" t="s">
        <v>38</v>
      </c>
      <c r="E143" s="216" t="s">
        <v>38</v>
      </c>
      <c r="F143" s="216" t="s">
        <v>38</v>
      </c>
      <c r="G143" s="216" t="s">
        <v>38</v>
      </c>
      <c r="H143" s="216" t="s">
        <v>38</v>
      </c>
      <c r="I143" s="216" t="s">
        <v>38</v>
      </c>
      <c r="J143" s="216"/>
      <c r="K143" s="216"/>
      <c r="L143" s="216"/>
    </row>
    <row r="144" spans="1:12" x14ac:dyDescent="0.2">
      <c r="A144" s="214">
        <v>40848</v>
      </c>
      <c r="B144" s="217">
        <v>74.290000000000006</v>
      </c>
      <c r="C144" s="216" t="s">
        <v>38</v>
      </c>
      <c r="D144" s="216" t="s">
        <v>38</v>
      </c>
      <c r="E144" s="216" t="s">
        <v>38</v>
      </c>
      <c r="F144" s="216" t="s">
        <v>38</v>
      </c>
      <c r="G144" s="216" t="s">
        <v>38</v>
      </c>
      <c r="H144" s="216" t="s">
        <v>38</v>
      </c>
      <c r="I144" s="216" t="s">
        <v>38</v>
      </c>
      <c r="J144" s="216"/>
      <c r="K144" s="216"/>
      <c r="L144" s="216"/>
    </row>
    <row r="145" spans="1:12" x14ac:dyDescent="0.2">
      <c r="A145" s="214">
        <v>40878</v>
      </c>
      <c r="B145" s="217">
        <v>74.39</v>
      </c>
      <c r="C145" s="216" t="s">
        <v>38</v>
      </c>
      <c r="D145" s="216" t="s">
        <v>38</v>
      </c>
      <c r="E145" s="216" t="s">
        <v>38</v>
      </c>
      <c r="F145" s="216" t="s">
        <v>38</v>
      </c>
      <c r="G145" s="216" t="s">
        <v>38</v>
      </c>
      <c r="H145" s="216" t="s">
        <v>38</v>
      </c>
      <c r="I145" s="216" t="s">
        <v>38</v>
      </c>
      <c r="J145" s="216"/>
      <c r="K145" s="216"/>
      <c r="L145" s="216"/>
    </row>
    <row r="146" spans="1:12" x14ac:dyDescent="0.2">
      <c r="A146" s="214">
        <v>40909</v>
      </c>
      <c r="B146" s="217">
        <v>75.650000000000006</v>
      </c>
      <c r="C146" s="216" t="s">
        <v>38</v>
      </c>
      <c r="D146" s="216" t="s">
        <v>38</v>
      </c>
      <c r="E146" s="216" t="s">
        <v>38</v>
      </c>
      <c r="F146" s="216" t="s">
        <v>38</v>
      </c>
      <c r="G146" s="216" t="s">
        <v>38</v>
      </c>
      <c r="H146" s="216" t="s">
        <v>38</v>
      </c>
      <c r="I146" s="216" t="s">
        <v>38</v>
      </c>
      <c r="J146" s="216"/>
      <c r="K146" s="216"/>
      <c r="L146" s="216"/>
    </row>
    <row r="147" spans="1:12" x14ac:dyDescent="0.2">
      <c r="A147" s="214">
        <v>40940</v>
      </c>
      <c r="B147" s="217">
        <v>76.61</v>
      </c>
      <c r="C147" s="216" t="s">
        <v>38</v>
      </c>
      <c r="D147" s="216" t="s">
        <v>38</v>
      </c>
      <c r="E147" s="216" t="s">
        <v>38</v>
      </c>
      <c r="F147" s="216" t="s">
        <v>38</v>
      </c>
      <c r="G147" s="216" t="s">
        <v>38</v>
      </c>
      <c r="H147" s="216" t="s">
        <v>38</v>
      </c>
      <c r="I147" s="216" t="s">
        <v>38</v>
      </c>
      <c r="J147" s="216"/>
      <c r="K147" s="216"/>
      <c r="L147" s="216"/>
    </row>
    <row r="148" spans="1:12" x14ac:dyDescent="0.2">
      <c r="A148" s="214">
        <v>40969</v>
      </c>
      <c r="B148" s="217">
        <v>76.98</v>
      </c>
      <c r="C148" s="216" t="s">
        <v>38</v>
      </c>
      <c r="D148" s="216" t="s">
        <v>38</v>
      </c>
      <c r="E148" s="216" t="s">
        <v>38</v>
      </c>
      <c r="F148" s="216" t="s">
        <v>38</v>
      </c>
      <c r="G148" s="216" t="s">
        <v>38</v>
      </c>
      <c r="H148" s="216" t="s">
        <v>38</v>
      </c>
      <c r="I148" s="216" t="s">
        <v>38</v>
      </c>
      <c r="J148" s="216"/>
      <c r="K148" s="216"/>
      <c r="L148" s="216"/>
    </row>
    <row r="149" spans="1:12" x14ac:dyDescent="0.2">
      <c r="A149" s="214">
        <v>41000</v>
      </c>
      <c r="B149" s="217">
        <v>77.12</v>
      </c>
      <c r="C149" s="216" t="s">
        <v>38</v>
      </c>
      <c r="D149" s="216" t="s">
        <v>38</v>
      </c>
      <c r="E149" s="216" t="s">
        <v>38</v>
      </c>
      <c r="F149" s="216" t="s">
        <v>38</v>
      </c>
      <c r="G149" s="216" t="s">
        <v>38</v>
      </c>
      <c r="H149" s="216" t="s">
        <v>38</v>
      </c>
      <c r="I149" s="216" t="s">
        <v>38</v>
      </c>
      <c r="J149" s="216"/>
      <c r="K149" s="216"/>
      <c r="L149" s="216"/>
    </row>
    <row r="150" spans="1:12" x14ac:dyDescent="0.2">
      <c r="A150" s="214">
        <v>41030</v>
      </c>
      <c r="B150" s="217">
        <v>77.13</v>
      </c>
      <c r="C150" s="216" t="s">
        <v>38</v>
      </c>
      <c r="D150" s="216" t="s">
        <v>38</v>
      </c>
      <c r="E150" s="216" t="s">
        <v>38</v>
      </c>
      <c r="F150" s="216" t="s">
        <v>38</v>
      </c>
      <c r="G150" s="216" t="s">
        <v>38</v>
      </c>
      <c r="H150" s="216" t="s">
        <v>38</v>
      </c>
      <c r="I150" s="216" t="s">
        <v>38</v>
      </c>
      <c r="J150" s="216"/>
      <c r="K150" s="216"/>
      <c r="L150" s="216"/>
    </row>
    <row r="151" spans="1:12" x14ac:dyDescent="0.2">
      <c r="A151" s="214">
        <v>41061</v>
      </c>
      <c r="B151" s="217">
        <v>77.040000000000006</v>
      </c>
      <c r="C151" s="216" t="s">
        <v>38</v>
      </c>
      <c r="D151" s="216" t="s">
        <v>38</v>
      </c>
      <c r="E151" s="216" t="s">
        <v>38</v>
      </c>
      <c r="F151" s="216" t="s">
        <v>38</v>
      </c>
      <c r="G151" s="216" t="s">
        <v>38</v>
      </c>
      <c r="H151" s="216" t="s">
        <v>38</v>
      </c>
      <c r="I151" s="216" t="s">
        <v>38</v>
      </c>
      <c r="J151" s="216"/>
      <c r="K151" s="216"/>
      <c r="L151" s="216"/>
    </row>
    <row r="152" spans="1:12" x14ac:dyDescent="0.2">
      <c r="A152" s="214">
        <v>41091</v>
      </c>
      <c r="B152" s="217">
        <v>77.11</v>
      </c>
      <c r="C152" s="216" t="s">
        <v>38</v>
      </c>
      <c r="D152" s="216" t="s">
        <v>38</v>
      </c>
      <c r="E152" s="216" t="s">
        <v>38</v>
      </c>
      <c r="F152" s="216" t="s">
        <v>38</v>
      </c>
      <c r="G152" s="216" t="s">
        <v>38</v>
      </c>
      <c r="H152" s="216" t="s">
        <v>38</v>
      </c>
      <c r="I152" s="216" t="s">
        <v>38</v>
      </c>
      <c r="J152" s="216"/>
      <c r="K152" s="216"/>
      <c r="L152" s="216"/>
    </row>
    <row r="153" spans="1:12" x14ac:dyDescent="0.2">
      <c r="A153" s="214">
        <v>41122</v>
      </c>
      <c r="B153" s="217">
        <v>77.069999999999993</v>
      </c>
      <c r="C153" s="216" t="s">
        <v>38</v>
      </c>
      <c r="D153" s="216" t="s">
        <v>38</v>
      </c>
      <c r="E153" s="216" t="s">
        <v>38</v>
      </c>
      <c r="F153" s="216" t="s">
        <v>38</v>
      </c>
      <c r="G153" s="216" t="s">
        <v>38</v>
      </c>
      <c r="H153" s="216" t="s">
        <v>38</v>
      </c>
      <c r="I153" s="216" t="s">
        <v>38</v>
      </c>
      <c r="J153" s="216"/>
      <c r="K153" s="216"/>
      <c r="L153" s="216"/>
    </row>
    <row r="154" spans="1:12" x14ac:dyDescent="0.2">
      <c r="A154" s="214">
        <v>41153</v>
      </c>
      <c r="B154" s="217">
        <v>76.97</v>
      </c>
      <c r="C154" s="216" t="s">
        <v>38</v>
      </c>
      <c r="D154" s="216" t="s">
        <v>38</v>
      </c>
      <c r="E154" s="216" t="s">
        <v>38</v>
      </c>
      <c r="F154" s="216" t="s">
        <v>38</v>
      </c>
      <c r="G154" s="216" t="s">
        <v>38</v>
      </c>
      <c r="H154" s="216" t="s">
        <v>38</v>
      </c>
      <c r="I154" s="216" t="s">
        <v>38</v>
      </c>
      <c r="J154" s="216"/>
      <c r="K154" s="216"/>
      <c r="L154" s="216"/>
    </row>
    <row r="155" spans="1:12" x14ac:dyDescent="0.2">
      <c r="A155" s="214">
        <v>41183</v>
      </c>
      <c r="B155" s="217">
        <v>76.87</v>
      </c>
      <c r="C155" s="216" t="s">
        <v>38</v>
      </c>
      <c r="D155" s="216" t="s">
        <v>38</v>
      </c>
      <c r="E155" s="216" t="s">
        <v>38</v>
      </c>
      <c r="F155" s="216" t="s">
        <v>38</v>
      </c>
      <c r="G155" s="216" t="s">
        <v>38</v>
      </c>
      <c r="H155" s="216" t="s">
        <v>38</v>
      </c>
      <c r="I155" s="216" t="s">
        <v>38</v>
      </c>
      <c r="J155" s="216"/>
      <c r="K155" s="216"/>
      <c r="L155" s="216"/>
    </row>
    <row r="156" spans="1:12" x14ac:dyDescent="0.2">
      <c r="A156" s="214">
        <v>41214</v>
      </c>
      <c r="B156" s="217">
        <v>76.84</v>
      </c>
      <c r="C156" s="216" t="s">
        <v>38</v>
      </c>
      <c r="D156" s="216" t="s">
        <v>38</v>
      </c>
      <c r="E156" s="216" t="s">
        <v>38</v>
      </c>
      <c r="F156" s="216" t="s">
        <v>38</v>
      </c>
      <c r="G156" s="216" t="s">
        <v>38</v>
      </c>
      <c r="H156" s="216" t="s">
        <v>38</v>
      </c>
      <c r="I156" s="216" t="s">
        <v>38</v>
      </c>
      <c r="J156" s="216"/>
      <c r="K156" s="216"/>
      <c r="L156" s="216"/>
    </row>
    <row r="157" spans="1:12" x14ac:dyDescent="0.2">
      <c r="A157" s="214">
        <v>41244</v>
      </c>
      <c r="B157" s="217">
        <v>76.86</v>
      </c>
      <c r="C157" s="216" t="s">
        <v>38</v>
      </c>
      <c r="D157" s="216" t="s">
        <v>38</v>
      </c>
      <c r="E157" s="216" t="s">
        <v>38</v>
      </c>
      <c r="F157" s="216" t="s">
        <v>38</v>
      </c>
      <c r="G157" s="216" t="s">
        <v>38</v>
      </c>
      <c r="H157" s="216" t="s">
        <v>38</v>
      </c>
      <c r="I157" s="216" t="s">
        <v>38</v>
      </c>
      <c r="J157" s="216"/>
      <c r="K157" s="216"/>
      <c r="L157" s="216"/>
    </row>
    <row r="158" spans="1:12" x14ac:dyDescent="0.2">
      <c r="A158" s="214">
        <v>41275</v>
      </c>
      <c r="B158" s="217">
        <v>77.41</v>
      </c>
      <c r="C158" s="216" t="s">
        <v>38</v>
      </c>
      <c r="D158" s="216" t="s">
        <v>38</v>
      </c>
      <c r="E158" s="216" t="s">
        <v>38</v>
      </c>
      <c r="F158" s="216" t="s">
        <v>38</v>
      </c>
      <c r="G158" s="216" t="s">
        <v>38</v>
      </c>
      <c r="H158" s="216" t="s">
        <v>38</v>
      </c>
      <c r="I158" s="216" t="s">
        <v>38</v>
      </c>
      <c r="J158" s="216"/>
      <c r="K158" s="216"/>
      <c r="L158" s="216"/>
    </row>
    <row r="159" spans="1:12" x14ac:dyDescent="0.2">
      <c r="A159" s="214">
        <v>41306</v>
      </c>
      <c r="B159" s="217">
        <v>77.89</v>
      </c>
      <c r="C159" s="216" t="s">
        <v>38</v>
      </c>
      <c r="D159" s="216" t="s">
        <v>38</v>
      </c>
      <c r="E159" s="216" t="s">
        <v>38</v>
      </c>
      <c r="F159" s="216" t="s">
        <v>38</v>
      </c>
      <c r="G159" s="216" t="s">
        <v>38</v>
      </c>
      <c r="H159" s="216" t="s">
        <v>38</v>
      </c>
      <c r="I159" s="216" t="s">
        <v>38</v>
      </c>
      <c r="J159" s="216"/>
      <c r="K159" s="216"/>
      <c r="L159" s="216"/>
    </row>
    <row r="160" spans="1:12" x14ac:dyDescent="0.2">
      <c r="A160" s="214">
        <v>41334</v>
      </c>
      <c r="B160" s="217">
        <v>77.89</v>
      </c>
      <c r="C160" s="216" t="s">
        <v>38</v>
      </c>
      <c r="D160" s="216" t="s">
        <v>38</v>
      </c>
      <c r="E160" s="216" t="s">
        <v>38</v>
      </c>
      <c r="F160" s="216" t="s">
        <v>38</v>
      </c>
      <c r="G160" s="216" t="s">
        <v>38</v>
      </c>
      <c r="H160" s="216" t="s">
        <v>38</v>
      </c>
      <c r="I160" s="216" t="s">
        <v>38</v>
      </c>
      <c r="J160" s="216"/>
      <c r="K160" s="216"/>
      <c r="L160" s="216"/>
    </row>
    <row r="161" spans="1:12" x14ac:dyDescent="0.2">
      <c r="A161" s="214">
        <v>41365</v>
      </c>
      <c r="B161" s="217">
        <v>77.84</v>
      </c>
      <c r="C161" s="216" t="s">
        <v>38</v>
      </c>
      <c r="D161" s="216" t="s">
        <v>38</v>
      </c>
      <c r="E161" s="216" t="s">
        <v>38</v>
      </c>
      <c r="F161" s="216" t="s">
        <v>38</v>
      </c>
      <c r="G161" s="216" t="s">
        <v>38</v>
      </c>
      <c r="H161" s="216" t="s">
        <v>38</v>
      </c>
      <c r="I161" s="216" t="s">
        <v>38</v>
      </c>
      <c r="J161" s="216"/>
      <c r="K161" s="216"/>
      <c r="L161" s="216"/>
    </row>
    <row r="162" spans="1:12" x14ac:dyDescent="0.2">
      <c r="A162" s="214">
        <v>41395</v>
      </c>
      <c r="B162" s="217">
        <v>77.77</v>
      </c>
      <c r="C162" s="216" t="s">
        <v>38</v>
      </c>
      <c r="D162" s="216" t="s">
        <v>38</v>
      </c>
      <c r="E162" s="216" t="s">
        <v>38</v>
      </c>
      <c r="F162" s="216" t="s">
        <v>38</v>
      </c>
      <c r="G162" s="216" t="s">
        <v>38</v>
      </c>
      <c r="H162" s="216" t="s">
        <v>38</v>
      </c>
      <c r="I162" s="216" t="s">
        <v>38</v>
      </c>
      <c r="J162" s="216"/>
      <c r="K162" s="216"/>
      <c r="L162" s="216"/>
    </row>
    <row r="163" spans="1:12" x14ac:dyDescent="0.2">
      <c r="A163" s="214">
        <v>41426</v>
      </c>
      <c r="B163" s="217">
        <v>77.73</v>
      </c>
      <c r="C163" s="216" t="s">
        <v>38</v>
      </c>
      <c r="D163" s="216" t="s">
        <v>38</v>
      </c>
      <c r="E163" s="216" t="s">
        <v>38</v>
      </c>
      <c r="F163" s="216" t="s">
        <v>38</v>
      </c>
      <c r="G163" s="216" t="s">
        <v>38</v>
      </c>
      <c r="H163" s="216" t="s">
        <v>38</v>
      </c>
      <c r="I163" s="216" t="s">
        <v>38</v>
      </c>
      <c r="J163" s="216"/>
      <c r="K163" s="216"/>
      <c r="L163" s="216"/>
    </row>
    <row r="164" spans="1:12" x14ac:dyDescent="0.2">
      <c r="A164" s="214">
        <v>41456</v>
      </c>
      <c r="B164" s="217">
        <v>77.739999999999995</v>
      </c>
      <c r="C164" s="216" t="s">
        <v>38</v>
      </c>
      <c r="D164" s="216" t="s">
        <v>38</v>
      </c>
      <c r="E164" s="216" t="s">
        <v>38</v>
      </c>
      <c r="F164" s="216" t="s">
        <v>38</v>
      </c>
      <c r="G164" s="216" t="s">
        <v>38</v>
      </c>
      <c r="H164" s="216" t="s">
        <v>38</v>
      </c>
      <c r="I164" s="216" t="s">
        <v>38</v>
      </c>
      <c r="J164" s="216"/>
      <c r="K164" s="216"/>
      <c r="L164" s="216"/>
    </row>
    <row r="165" spans="1:12" x14ac:dyDescent="0.2">
      <c r="A165" s="214">
        <v>41487</v>
      </c>
      <c r="B165" s="217">
        <v>77.739999999999995</v>
      </c>
      <c r="C165" s="216" t="s">
        <v>38</v>
      </c>
      <c r="D165" s="216" t="s">
        <v>38</v>
      </c>
      <c r="E165" s="216" t="s">
        <v>38</v>
      </c>
      <c r="F165" s="216" t="s">
        <v>38</v>
      </c>
      <c r="G165" s="216" t="s">
        <v>38</v>
      </c>
      <c r="H165" s="216" t="s">
        <v>38</v>
      </c>
      <c r="I165" s="216" t="s">
        <v>38</v>
      </c>
      <c r="J165" s="216"/>
      <c r="K165" s="216"/>
      <c r="L165" s="216"/>
    </row>
    <row r="166" spans="1:12" x14ac:dyDescent="0.2">
      <c r="A166" s="214">
        <v>41518</v>
      </c>
      <c r="B166" s="217">
        <v>78.16</v>
      </c>
      <c r="C166" s="216" t="s">
        <v>38</v>
      </c>
      <c r="D166" s="216" t="s">
        <v>38</v>
      </c>
      <c r="E166" s="216" t="s">
        <v>38</v>
      </c>
      <c r="F166" s="216" t="s">
        <v>38</v>
      </c>
      <c r="G166" s="216" t="s">
        <v>38</v>
      </c>
      <c r="H166" s="216" t="s">
        <v>38</v>
      </c>
      <c r="I166" s="216" t="s">
        <v>38</v>
      </c>
      <c r="J166" s="216"/>
      <c r="K166" s="216"/>
      <c r="L166" s="216"/>
    </row>
    <row r="167" spans="1:12" x14ac:dyDescent="0.2">
      <c r="A167" s="214">
        <v>41548</v>
      </c>
      <c r="B167" s="217">
        <v>78.33</v>
      </c>
      <c r="C167" s="216" t="s">
        <v>38</v>
      </c>
      <c r="D167" s="216" t="s">
        <v>38</v>
      </c>
      <c r="E167" s="216" t="s">
        <v>38</v>
      </c>
      <c r="F167" s="216" t="s">
        <v>38</v>
      </c>
      <c r="G167" s="216" t="s">
        <v>38</v>
      </c>
      <c r="H167" s="216" t="s">
        <v>38</v>
      </c>
      <c r="I167" s="216" t="s">
        <v>38</v>
      </c>
      <c r="J167" s="216"/>
      <c r="K167" s="216"/>
      <c r="L167" s="216"/>
    </row>
    <row r="168" spans="1:12" x14ac:dyDescent="0.2">
      <c r="A168" s="214">
        <v>41579</v>
      </c>
      <c r="B168" s="217">
        <v>78.489999999999995</v>
      </c>
      <c r="C168" s="216" t="s">
        <v>38</v>
      </c>
      <c r="D168" s="216" t="s">
        <v>38</v>
      </c>
      <c r="E168" s="216" t="s">
        <v>38</v>
      </c>
      <c r="F168" s="216" t="s">
        <v>38</v>
      </c>
      <c r="G168" s="216" t="s">
        <v>38</v>
      </c>
      <c r="H168" s="216" t="s">
        <v>38</v>
      </c>
      <c r="I168" s="216" t="s">
        <v>38</v>
      </c>
      <c r="J168" s="216"/>
      <c r="K168" s="216"/>
      <c r="L168" s="216"/>
    </row>
    <row r="169" spans="1:12" x14ac:dyDescent="0.2">
      <c r="A169" s="214">
        <v>41609</v>
      </c>
      <c r="B169" s="217">
        <v>78.540000000000006</v>
      </c>
      <c r="C169" s="216" t="s">
        <v>38</v>
      </c>
      <c r="D169" s="216" t="s">
        <v>38</v>
      </c>
      <c r="E169" s="216" t="s">
        <v>38</v>
      </c>
      <c r="F169" s="216" t="s">
        <v>38</v>
      </c>
      <c r="G169" s="216" t="s">
        <v>38</v>
      </c>
      <c r="H169" s="216" t="s">
        <v>38</v>
      </c>
      <c r="I169" s="216" t="s">
        <v>38</v>
      </c>
      <c r="J169" s="216"/>
      <c r="K169" s="216"/>
      <c r="L169" s="216"/>
    </row>
    <row r="170" spans="1:12" x14ac:dyDescent="0.2">
      <c r="A170" s="214">
        <v>41640</v>
      </c>
      <c r="B170" s="217">
        <v>79.010000000000005</v>
      </c>
      <c r="C170" s="216" t="s">
        <v>38</v>
      </c>
      <c r="D170" s="216" t="s">
        <v>38</v>
      </c>
      <c r="E170" s="216" t="s">
        <v>38</v>
      </c>
      <c r="F170" s="216" t="s">
        <v>38</v>
      </c>
      <c r="G170" s="216" t="s">
        <v>38</v>
      </c>
      <c r="H170" s="216" t="s">
        <v>38</v>
      </c>
      <c r="I170" s="216" t="s">
        <v>38</v>
      </c>
      <c r="J170" s="216"/>
      <c r="K170" s="216"/>
      <c r="L170" s="216"/>
    </row>
    <row r="171" spans="1:12" x14ac:dyDescent="0.2">
      <c r="A171" s="214">
        <v>41671</v>
      </c>
      <c r="B171" s="217">
        <v>79.760000000000005</v>
      </c>
      <c r="C171" s="216" t="s">
        <v>38</v>
      </c>
      <c r="D171" s="216" t="s">
        <v>38</v>
      </c>
      <c r="E171" s="216" t="s">
        <v>38</v>
      </c>
      <c r="F171" s="216" t="s">
        <v>38</v>
      </c>
      <c r="G171" s="216" t="s">
        <v>38</v>
      </c>
      <c r="H171" s="216" t="s">
        <v>38</v>
      </c>
      <c r="I171" s="216" t="s">
        <v>38</v>
      </c>
      <c r="J171" s="216"/>
      <c r="K171" s="216"/>
      <c r="L171" s="216"/>
    </row>
    <row r="172" spans="1:12" x14ac:dyDescent="0.2">
      <c r="A172" s="214">
        <v>41699</v>
      </c>
      <c r="B172" s="217">
        <v>80.12</v>
      </c>
      <c r="C172" s="216" t="s">
        <v>38</v>
      </c>
      <c r="D172" s="216" t="s">
        <v>38</v>
      </c>
      <c r="E172" s="216" t="s">
        <v>38</v>
      </c>
      <c r="F172" s="216" t="s">
        <v>38</v>
      </c>
      <c r="G172" s="216" t="s">
        <v>38</v>
      </c>
      <c r="H172" s="216" t="s">
        <v>38</v>
      </c>
      <c r="I172" s="216" t="s">
        <v>38</v>
      </c>
      <c r="J172" s="216"/>
      <c r="K172" s="216"/>
      <c r="L172" s="216"/>
    </row>
    <row r="173" spans="1:12" x14ac:dyDescent="0.2">
      <c r="A173" s="214">
        <v>41730</v>
      </c>
      <c r="B173" s="217">
        <v>80.14</v>
      </c>
      <c r="C173" s="216" t="s">
        <v>38</v>
      </c>
      <c r="D173" s="216" t="s">
        <v>38</v>
      </c>
      <c r="E173" s="216" t="s">
        <v>38</v>
      </c>
      <c r="F173" s="216" t="s">
        <v>38</v>
      </c>
      <c r="G173" s="216" t="s">
        <v>38</v>
      </c>
      <c r="H173" s="216" t="s">
        <v>38</v>
      </c>
      <c r="I173" s="216" t="s">
        <v>38</v>
      </c>
      <c r="J173" s="216"/>
      <c r="K173" s="216"/>
      <c r="L173" s="216"/>
    </row>
    <row r="174" spans="1:12" x14ac:dyDescent="0.2">
      <c r="A174" s="214">
        <v>41760</v>
      </c>
      <c r="B174" s="217">
        <v>80.180000000000007</v>
      </c>
      <c r="C174" s="216" t="s">
        <v>38</v>
      </c>
      <c r="D174" s="216" t="s">
        <v>38</v>
      </c>
      <c r="E174" s="216" t="s">
        <v>38</v>
      </c>
      <c r="F174" s="216" t="s">
        <v>38</v>
      </c>
      <c r="G174" s="216" t="s">
        <v>38</v>
      </c>
      <c r="H174" s="216" t="s">
        <v>38</v>
      </c>
      <c r="I174" s="216" t="s">
        <v>38</v>
      </c>
      <c r="J174" s="216"/>
      <c r="K174" s="216"/>
      <c r="L174" s="216"/>
    </row>
    <row r="175" spans="1:12" x14ac:dyDescent="0.2">
      <c r="A175" s="214">
        <v>41791</v>
      </c>
      <c r="B175" s="217">
        <v>80.150000000000006</v>
      </c>
      <c r="C175" s="216" t="s">
        <v>38</v>
      </c>
      <c r="D175" s="216" t="s">
        <v>38</v>
      </c>
      <c r="E175" s="216" t="s">
        <v>38</v>
      </c>
      <c r="F175" s="216" t="s">
        <v>38</v>
      </c>
      <c r="G175" s="216" t="s">
        <v>38</v>
      </c>
      <c r="H175" s="216" t="s">
        <v>38</v>
      </c>
      <c r="I175" s="216" t="s">
        <v>38</v>
      </c>
      <c r="J175" s="216"/>
      <c r="K175" s="216"/>
      <c r="L175" s="216"/>
    </row>
    <row r="176" spans="1:12" x14ac:dyDescent="0.2">
      <c r="A176" s="214">
        <v>41821</v>
      </c>
      <c r="B176" s="217">
        <v>80.17</v>
      </c>
      <c r="C176" s="216" t="s">
        <v>38</v>
      </c>
      <c r="D176" s="216" t="s">
        <v>38</v>
      </c>
      <c r="E176" s="216" t="s">
        <v>38</v>
      </c>
      <c r="F176" s="216" t="s">
        <v>38</v>
      </c>
      <c r="G176" s="216" t="s">
        <v>38</v>
      </c>
      <c r="H176" s="216" t="s">
        <v>38</v>
      </c>
      <c r="I176" s="216" t="s">
        <v>38</v>
      </c>
      <c r="J176" s="216"/>
      <c r="K176" s="216"/>
      <c r="L176" s="216"/>
    </row>
    <row r="177" spans="1:12" x14ac:dyDescent="0.2">
      <c r="A177" s="214">
        <v>41852</v>
      </c>
      <c r="B177" s="217">
        <v>80.12</v>
      </c>
      <c r="C177" s="216" t="s">
        <v>38</v>
      </c>
      <c r="D177" s="216" t="s">
        <v>38</v>
      </c>
      <c r="E177" s="216" t="s">
        <v>38</v>
      </c>
      <c r="F177" s="216" t="s">
        <v>38</v>
      </c>
      <c r="G177" s="216" t="s">
        <v>38</v>
      </c>
      <c r="H177" s="216" t="s">
        <v>38</v>
      </c>
      <c r="I177" s="216" t="s">
        <v>38</v>
      </c>
      <c r="J177" s="216"/>
      <c r="K177" s="216"/>
      <c r="L177" s="216"/>
    </row>
    <row r="178" spans="1:12" x14ac:dyDescent="0.2">
      <c r="A178" s="214">
        <v>41883</v>
      </c>
      <c r="B178" s="217">
        <v>80.08</v>
      </c>
      <c r="C178" s="216" t="s">
        <v>38</v>
      </c>
      <c r="D178" s="216" t="s">
        <v>38</v>
      </c>
      <c r="E178" s="216" t="s">
        <v>38</v>
      </c>
      <c r="F178" s="216" t="s">
        <v>38</v>
      </c>
      <c r="G178" s="216" t="s">
        <v>38</v>
      </c>
      <c r="H178" s="216" t="s">
        <v>38</v>
      </c>
      <c r="I178" s="216" t="s">
        <v>38</v>
      </c>
      <c r="J178" s="216"/>
      <c r="K178" s="216"/>
      <c r="L178" s="216"/>
    </row>
    <row r="179" spans="1:12" x14ac:dyDescent="0.2">
      <c r="A179" s="214">
        <v>41913</v>
      </c>
      <c r="B179" s="217">
        <v>79.98</v>
      </c>
      <c r="C179" s="216" t="s">
        <v>38</v>
      </c>
      <c r="D179" s="216" t="s">
        <v>38</v>
      </c>
      <c r="E179" s="216" t="s">
        <v>38</v>
      </c>
      <c r="F179" s="216" t="s">
        <v>38</v>
      </c>
      <c r="G179" s="216" t="s">
        <v>38</v>
      </c>
      <c r="H179" s="216" t="s">
        <v>38</v>
      </c>
      <c r="I179" s="216" t="s">
        <v>38</v>
      </c>
      <c r="J179" s="216"/>
      <c r="K179" s="216"/>
      <c r="L179" s="216"/>
    </row>
    <row r="180" spans="1:12" x14ac:dyDescent="0.2">
      <c r="A180" s="214">
        <v>41944</v>
      </c>
      <c r="B180" s="217">
        <v>80.03</v>
      </c>
      <c r="C180" s="216" t="s">
        <v>38</v>
      </c>
      <c r="D180" s="216" t="s">
        <v>38</v>
      </c>
      <c r="E180" s="216" t="s">
        <v>38</v>
      </c>
      <c r="F180" s="216" t="s">
        <v>38</v>
      </c>
      <c r="G180" s="216" t="s">
        <v>38</v>
      </c>
      <c r="H180" s="216" t="s">
        <v>38</v>
      </c>
      <c r="I180" s="216" t="s">
        <v>38</v>
      </c>
      <c r="J180" s="216"/>
      <c r="K180" s="216"/>
      <c r="L180" s="216"/>
    </row>
    <row r="181" spans="1:12" x14ac:dyDescent="0.2">
      <c r="A181" s="214">
        <v>41974</v>
      </c>
      <c r="B181" s="217">
        <v>80.12</v>
      </c>
      <c r="C181" s="216" t="s">
        <v>38</v>
      </c>
      <c r="D181" s="216" t="s">
        <v>38</v>
      </c>
      <c r="E181" s="216" t="s">
        <v>38</v>
      </c>
      <c r="F181" s="216" t="s">
        <v>38</v>
      </c>
      <c r="G181" s="216" t="s">
        <v>38</v>
      </c>
      <c r="H181" s="216" t="s">
        <v>38</v>
      </c>
      <c r="I181" s="216" t="s">
        <v>38</v>
      </c>
      <c r="J181" s="216"/>
      <c r="K181" s="216"/>
      <c r="L181" s="216"/>
    </row>
    <row r="182" spans="1:12" x14ac:dyDescent="0.2">
      <c r="A182" s="214">
        <v>42005</v>
      </c>
      <c r="B182" s="217">
        <v>80.8</v>
      </c>
      <c r="C182" s="216" t="s">
        <v>38</v>
      </c>
      <c r="D182" s="216" t="s">
        <v>38</v>
      </c>
      <c r="E182" s="216" t="s">
        <v>38</v>
      </c>
      <c r="F182" s="216" t="s">
        <v>38</v>
      </c>
      <c r="G182" s="216" t="s">
        <v>38</v>
      </c>
      <c r="H182" s="216" t="s">
        <v>38</v>
      </c>
      <c r="I182" s="216" t="s">
        <v>38</v>
      </c>
      <c r="J182" s="216"/>
      <c r="K182" s="216"/>
      <c r="L182" s="216"/>
    </row>
    <row r="183" spans="1:12" x14ac:dyDescent="0.2">
      <c r="A183" s="214">
        <v>42036</v>
      </c>
      <c r="B183" s="217">
        <v>81.55</v>
      </c>
      <c r="C183" s="216" t="s">
        <v>38</v>
      </c>
      <c r="D183" s="216" t="s">
        <v>38</v>
      </c>
      <c r="E183" s="216" t="s">
        <v>38</v>
      </c>
      <c r="F183" s="216" t="s">
        <v>38</v>
      </c>
      <c r="G183" s="216" t="s">
        <v>38</v>
      </c>
      <c r="H183" s="216" t="s">
        <v>38</v>
      </c>
      <c r="I183" s="216" t="s">
        <v>38</v>
      </c>
      <c r="J183" s="216"/>
      <c r="K183" s="216"/>
      <c r="L183" s="216"/>
    </row>
    <row r="184" spans="1:12" x14ac:dyDescent="0.2">
      <c r="A184" s="214">
        <v>42064</v>
      </c>
      <c r="B184" s="217">
        <v>81.99</v>
      </c>
      <c r="C184" s="216" t="s">
        <v>38</v>
      </c>
      <c r="D184" s="216" t="s">
        <v>38</v>
      </c>
      <c r="E184" s="216" t="s">
        <v>38</v>
      </c>
      <c r="F184" s="216" t="s">
        <v>38</v>
      </c>
      <c r="G184" s="216" t="s">
        <v>38</v>
      </c>
      <c r="H184" s="216" t="s">
        <v>38</v>
      </c>
      <c r="I184" s="216" t="s">
        <v>38</v>
      </c>
      <c r="J184" s="216"/>
      <c r="K184" s="216"/>
      <c r="L184" s="216"/>
    </row>
    <row r="185" spans="1:12" x14ac:dyDescent="0.2">
      <c r="A185" s="214">
        <v>42095</v>
      </c>
      <c r="B185" s="217">
        <v>82.26</v>
      </c>
      <c r="C185" s="216" t="s">
        <v>38</v>
      </c>
      <c r="D185" s="216" t="s">
        <v>38</v>
      </c>
      <c r="E185" s="216" t="s">
        <v>38</v>
      </c>
      <c r="F185" s="216" t="s">
        <v>38</v>
      </c>
      <c r="G185" s="216" t="s">
        <v>38</v>
      </c>
      <c r="H185" s="216" t="s">
        <v>38</v>
      </c>
      <c r="I185" s="216" t="s">
        <v>38</v>
      </c>
      <c r="J185" s="216"/>
      <c r="K185" s="216"/>
      <c r="L185" s="216"/>
    </row>
    <row r="186" spans="1:12" x14ac:dyDescent="0.2">
      <c r="A186" s="214">
        <v>42125</v>
      </c>
      <c r="B186" s="217">
        <v>82.34</v>
      </c>
      <c r="C186" s="216" t="s">
        <v>38</v>
      </c>
      <c r="D186" s="216" t="s">
        <v>38</v>
      </c>
      <c r="E186" s="216" t="s">
        <v>38</v>
      </c>
      <c r="F186" s="216" t="s">
        <v>38</v>
      </c>
      <c r="G186" s="216" t="s">
        <v>38</v>
      </c>
      <c r="H186" s="216" t="s">
        <v>38</v>
      </c>
      <c r="I186" s="216" t="s">
        <v>38</v>
      </c>
      <c r="J186" s="216"/>
      <c r="K186" s="216"/>
      <c r="L186" s="216"/>
    </row>
    <row r="187" spans="1:12" x14ac:dyDescent="0.2">
      <c r="A187" s="214">
        <v>42156</v>
      </c>
      <c r="B187" s="217">
        <v>82.49</v>
      </c>
      <c r="C187" s="216" t="s">
        <v>38</v>
      </c>
      <c r="D187" s="216" t="s">
        <v>38</v>
      </c>
      <c r="E187" s="216" t="s">
        <v>38</v>
      </c>
      <c r="F187" s="216" t="s">
        <v>38</v>
      </c>
      <c r="G187" s="216" t="s">
        <v>38</v>
      </c>
      <c r="H187" s="216" t="s">
        <v>38</v>
      </c>
      <c r="I187" s="216" t="s">
        <v>38</v>
      </c>
      <c r="J187" s="216"/>
      <c r="K187" s="216"/>
      <c r="L187" s="216"/>
    </row>
    <row r="188" spans="1:12" x14ac:dyDescent="0.2">
      <c r="A188" s="214">
        <v>42186</v>
      </c>
      <c r="B188" s="217">
        <v>82.5</v>
      </c>
      <c r="C188" s="216" t="s">
        <v>38</v>
      </c>
      <c r="D188" s="216" t="s">
        <v>38</v>
      </c>
      <c r="E188" s="216" t="s">
        <v>38</v>
      </c>
      <c r="F188" s="216" t="s">
        <v>38</v>
      </c>
      <c r="G188" s="216" t="s">
        <v>38</v>
      </c>
      <c r="H188" s="216" t="s">
        <v>38</v>
      </c>
      <c r="I188" s="216" t="s">
        <v>38</v>
      </c>
      <c r="J188" s="216"/>
      <c r="K188" s="216"/>
      <c r="L188" s="216"/>
    </row>
    <row r="189" spans="1:12" x14ac:dyDescent="0.2">
      <c r="A189" s="214">
        <v>42217</v>
      </c>
      <c r="B189" s="217">
        <v>82.69</v>
      </c>
      <c r="C189" s="216" t="s">
        <v>38</v>
      </c>
      <c r="D189" s="216" t="s">
        <v>38</v>
      </c>
      <c r="E189" s="216" t="s">
        <v>38</v>
      </c>
      <c r="F189" s="216" t="s">
        <v>38</v>
      </c>
      <c r="G189" s="216" t="s">
        <v>38</v>
      </c>
      <c r="H189" s="216" t="s">
        <v>38</v>
      </c>
      <c r="I189" s="216" t="s">
        <v>38</v>
      </c>
      <c r="J189" s="216"/>
      <c r="K189" s="216"/>
      <c r="L189" s="216"/>
    </row>
    <row r="190" spans="1:12" x14ac:dyDescent="0.2">
      <c r="A190" s="214">
        <v>42248</v>
      </c>
      <c r="B190" s="217">
        <v>83.12</v>
      </c>
      <c r="C190" s="216" t="s">
        <v>38</v>
      </c>
      <c r="D190" s="216" t="s">
        <v>38</v>
      </c>
      <c r="E190" s="216" t="s">
        <v>38</v>
      </c>
      <c r="F190" s="216" t="s">
        <v>38</v>
      </c>
      <c r="G190" s="216" t="s">
        <v>38</v>
      </c>
      <c r="H190" s="216" t="s">
        <v>38</v>
      </c>
      <c r="I190" s="216" t="s">
        <v>38</v>
      </c>
      <c r="J190" s="216"/>
      <c r="K190" s="216"/>
      <c r="L190" s="216"/>
    </row>
    <row r="191" spans="1:12" x14ac:dyDescent="0.2">
      <c r="A191" s="214">
        <v>42278</v>
      </c>
      <c r="B191" s="217">
        <v>83.22</v>
      </c>
      <c r="C191" s="216" t="s">
        <v>38</v>
      </c>
      <c r="D191" s="216" t="s">
        <v>38</v>
      </c>
      <c r="E191" s="216" t="s">
        <v>38</v>
      </c>
      <c r="F191" s="216" t="s">
        <v>38</v>
      </c>
      <c r="G191" s="216" t="s">
        <v>38</v>
      </c>
      <c r="H191" s="216" t="s">
        <v>38</v>
      </c>
      <c r="I191" s="216" t="s">
        <v>38</v>
      </c>
      <c r="J191" s="216"/>
      <c r="K191" s="216"/>
      <c r="L191" s="216"/>
    </row>
    <row r="192" spans="1:12" x14ac:dyDescent="0.2">
      <c r="A192" s="214">
        <v>42309</v>
      </c>
      <c r="B192" s="217">
        <v>83.35</v>
      </c>
      <c r="C192" s="216" t="s">
        <v>38</v>
      </c>
      <c r="D192" s="216" t="s">
        <v>38</v>
      </c>
      <c r="E192" s="216" t="s">
        <v>38</v>
      </c>
      <c r="F192" s="216" t="s">
        <v>38</v>
      </c>
      <c r="G192" s="216" t="s">
        <v>38</v>
      </c>
      <c r="H192" s="216" t="s">
        <v>38</v>
      </c>
      <c r="I192" s="216" t="s">
        <v>38</v>
      </c>
      <c r="J192" s="216"/>
      <c r="K192" s="216"/>
      <c r="L192" s="216"/>
    </row>
    <row r="193" spans="1:12" x14ac:dyDescent="0.2">
      <c r="A193" s="214">
        <v>42339</v>
      </c>
      <c r="B193" s="217">
        <v>83.41</v>
      </c>
      <c r="C193" s="216" t="s">
        <v>38</v>
      </c>
      <c r="D193" s="216" t="s">
        <v>38</v>
      </c>
      <c r="E193" s="216" t="s">
        <v>38</v>
      </c>
      <c r="F193" s="216" t="s">
        <v>38</v>
      </c>
      <c r="G193" s="216" t="s">
        <v>38</v>
      </c>
      <c r="H193" s="216" t="s">
        <v>38</v>
      </c>
      <c r="I193" s="216" t="s">
        <v>38</v>
      </c>
      <c r="J193" s="216"/>
      <c r="K193" s="216"/>
      <c r="L193" s="216"/>
    </row>
    <row r="194" spans="1:12" x14ac:dyDescent="0.2">
      <c r="A194" s="214">
        <v>42370</v>
      </c>
      <c r="B194" s="217">
        <v>84.6</v>
      </c>
      <c r="C194" s="216" t="s">
        <v>38</v>
      </c>
      <c r="D194" s="216" t="s">
        <v>38</v>
      </c>
      <c r="E194" s="216" t="s">
        <v>38</v>
      </c>
      <c r="F194" s="216" t="s">
        <v>38</v>
      </c>
      <c r="G194" s="216" t="s">
        <v>38</v>
      </c>
      <c r="H194" s="216" t="s">
        <v>38</v>
      </c>
      <c r="I194" s="216" t="s">
        <v>38</v>
      </c>
      <c r="J194" s="216"/>
      <c r="K194" s="216"/>
      <c r="L194" s="216"/>
    </row>
    <row r="195" spans="1:12" x14ac:dyDescent="0.2">
      <c r="A195" s="214">
        <v>42401</v>
      </c>
      <c r="B195" s="217">
        <v>85.31</v>
      </c>
      <c r="C195" s="216" t="s">
        <v>38</v>
      </c>
      <c r="D195" s="216" t="s">
        <v>38</v>
      </c>
      <c r="E195" s="216" t="s">
        <v>38</v>
      </c>
      <c r="F195" s="216" t="s">
        <v>38</v>
      </c>
      <c r="G195" s="216" t="s">
        <v>38</v>
      </c>
      <c r="H195" s="216" t="s">
        <v>38</v>
      </c>
      <c r="I195" s="216" t="s">
        <v>38</v>
      </c>
      <c r="J195" s="216"/>
      <c r="K195" s="216"/>
      <c r="L195" s="216"/>
    </row>
    <row r="196" spans="1:12" x14ac:dyDescent="0.2">
      <c r="A196" s="214">
        <v>42430</v>
      </c>
      <c r="B196" s="217">
        <v>85.5</v>
      </c>
      <c r="C196" s="216" t="s">
        <v>38</v>
      </c>
      <c r="D196" s="216" t="s">
        <v>38</v>
      </c>
      <c r="E196" s="216" t="s">
        <v>38</v>
      </c>
      <c r="F196" s="216" t="s">
        <v>38</v>
      </c>
      <c r="G196" s="216" t="s">
        <v>38</v>
      </c>
      <c r="H196" s="216" t="s">
        <v>38</v>
      </c>
      <c r="I196" s="216" t="s">
        <v>38</v>
      </c>
      <c r="J196" s="216"/>
      <c r="K196" s="216"/>
      <c r="L196" s="216"/>
    </row>
    <row r="197" spans="1:12" x14ac:dyDescent="0.2">
      <c r="A197" s="214">
        <v>42461</v>
      </c>
      <c r="B197" s="217">
        <v>85.63</v>
      </c>
      <c r="C197" s="216" t="s">
        <v>38</v>
      </c>
      <c r="D197" s="216" t="s">
        <v>38</v>
      </c>
      <c r="E197" s="216" t="s">
        <v>38</v>
      </c>
      <c r="F197" s="216" t="s">
        <v>38</v>
      </c>
      <c r="G197" s="216" t="s">
        <v>38</v>
      </c>
      <c r="H197" s="216" t="s">
        <v>38</v>
      </c>
      <c r="I197" s="216" t="s">
        <v>38</v>
      </c>
      <c r="J197" s="216"/>
      <c r="K197" s="216"/>
      <c r="L197" s="216"/>
    </row>
    <row r="198" spans="1:12" x14ac:dyDescent="0.2">
      <c r="A198" s="214">
        <v>42491</v>
      </c>
      <c r="B198" s="217">
        <v>85.77</v>
      </c>
      <c r="C198" s="216" t="s">
        <v>38</v>
      </c>
      <c r="D198" s="216" t="s">
        <v>38</v>
      </c>
      <c r="E198" s="216" t="s">
        <v>38</v>
      </c>
      <c r="F198" s="216" t="s">
        <v>38</v>
      </c>
      <c r="G198" s="216" t="s">
        <v>38</v>
      </c>
      <c r="H198" s="216" t="s">
        <v>38</v>
      </c>
      <c r="I198" s="216" t="s">
        <v>38</v>
      </c>
      <c r="J198" s="216"/>
      <c r="K198" s="216"/>
      <c r="L198" s="216"/>
    </row>
    <row r="199" spans="1:12" x14ac:dyDescent="0.2">
      <c r="A199" s="214">
        <v>42522</v>
      </c>
      <c r="B199" s="217">
        <v>85.89</v>
      </c>
      <c r="C199" s="216" t="s">
        <v>38</v>
      </c>
      <c r="D199" s="216" t="s">
        <v>38</v>
      </c>
      <c r="E199" s="216" t="s">
        <v>38</v>
      </c>
      <c r="F199" s="216" t="s">
        <v>38</v>
      </c>
      <c r="G199" s="216" t="s">
        <v>38</v>
      </c>
      <c r="H199" s="216" t="s">
        <v>38</v>
      </c>
      <c r="I199" s="216" t="s">
        <v>38</v>
      </c>
      <c r="J199" s="216"/>
      <c r="K199" s="216"/>
      <c r="L199" s="216"/>
    </row>
    <row r="200" spans="1:12" x14ac:dyDescent="0.2">
      <c r="A200" s="214">
        <v>42552</v>
      </c>
      <c r="B200" s="217">
        <v>86</v>
      </c>
      <c r="C200" s="216" t="s">
        <v>38</v>
      </c>
      <c r="D200" s="216" t="s">
        <v>38</v>
      </c>
      <c r="E200" s="216" t="s">
        <v>38</v>
      </c>
      <c r="F200" s="216" t="s">
        <v>38</v>
      </c>
      <c r="G200" s="216" t="s">
        <v>38</v>
      </c>
      <c r="H200" s="216" t="s">
        <v>38</v>
      </c>
      <c r="I200" s="216" t="s">
        <v>38</v>
      </c>
      <c r="J200" s="216"/>
      <c r="K200" s="216"/>
      <c r="L200" s="216"/>
    </row>
    <row r="201" spans="1:12" x14ac:dyDescent="0.2">
      <c r="A201" s="214">
        <v>42583</v>
      </c>
      <c r="B201" s="217">
        <v>86.02</v>
      </c>
      <c r="C201" s="216" t="s">
        <v>38</v>
      </c>
      <c r="D201" s="216" t="s">
        <v>38</v>
      </c>
      <c r="E201" s="216" t="s">
        <v>38</v>
      </c>
      <c r="F201" s="216" t="s">
        <v>38</v>
      </c>
      <c r="G201" s="216" t="s">
        <v>38</v>
      </c>
      <c r="H201" s="216" t="s">
        <v>38</v>
      </c>
      <c r="I201" s="216" t="s">
        <v>38</v>
      </c>
      <c r="J201" s="216"/>
      <c r="K201" s="216"/>
      <c r="L201" s="216"/>
    </row>
    <row r="202" spans="1:12" x14ac:dyDescent="0.2">
      <c r="A202" s="214">
        <v>42614</v>
      </c>
      <c r="B202" s="217">
        <v>85.65</v>
      </c>
      <c r="C202" s="216" t="s">
        <v>38</v>
      </c>
      <c r="D202" s="216" t="s">
        <v>38</v>
      </c>
      <c r="E202" s="216" t="s">
        <v>38</v>
      </c>
      <c r="F202" s="216" t="s">
        <v>38</v>
      </c>
      <c r="G202" s="216" t="s">
        <v>38</v>
      </c>
      <c r="H202" s="216" t="s">
        <v>38</v>
      </c>
      <c r="I202" s="216" t="s">
        <v>38</v>
      </c>
      <c r="J202" s="216"/>
      <c r="K202" s="216"/>
      <c r="L202" s="216"/>
    </row>
    <row r="203" spans="1:12" x14ac:dyDescent="0.2">
      <c r="A203" s="214">
        <v>42644</v>
      </c>
      <c r="B203" s="217">
        <v>85.55</v>
      </c>
      <c r="C203" s="216" t="s">
        <v>38</v>
      </c>
      <c r="D203" s="216" t="s">
        <v>38</v>
      </c>
      <c r="E203" s="216" t="s">
        <v>38</v>
      </c>
      <c r="F203" s="216" t="s">
        <v>38</v>
      </c>
      <c r="G203" s="216" t="s">
        <v>38</v>
      </c>
      <c r="H203" s="216" t="s">
        <v>38</v>
      </c>
      <c r="I203" s="216" t="s">
        <v>38</v>
      </c>
      <c r="J203" s="216"/>
      <c r="K203" s="216"/>
      <c r="L203" s="216"/>
    </row>
    <row r="204" spans="1:12" x14ac:dyDescent="0.2">
      <c r="A204" s="214">
        <v>42675</v>
      </c>
      <c r="B204" s="217">
        <v>85.37</v>
      </c>
      <c r="C204" s="216" t="s">
        <v>38</v>
      </c>
      <c r="D204" s="216" t="s">
        <v>38</v>
      </c>
      <c r="E204" s="216" t="s">
        <v>38</v>
      </c>
      <c r="F204" s="216" t="s">
        <v>38</v>
      </c>
      <c r="G204" s="216" t="s">
        <v>38</v>
      </c>
      <c r="H204" s="216" t="s">
        <v>38</v>
      </c>
      <c r="I204" s="216" t="s">
        <v>38</v>
      </c>
      <c r="J204" s="216"/>
      <c r="K204" s="216"/>
      <c r="L204" s="216"/>
    </row>
    <row r="205" spans="1:12" x14ac:dyDescent="0.2">
      <c r="A205" s="214">
        <v>42705</v>
      </c>
      <c r="B205" s="217">
        <v>85.15</v>
      </c>
      <c r="C205" s="216" t="s">
        <v>38</v>
      </c>
      <c r="D205" s="216" t="s">
        <v>38</v>
      </c>
      <c r="E205" s="216" t="s">
        <v>38</v>
      </c>
      <c r="F205" s="216" t="s">
        <v>38</v>
      </c>
      <c r="G205" s="216" t="s">
        <v>38</v>
      </c>
      <c r="H205" s="216" t="s">
        <v>38</v>
      </c>
      <c r="I205" s="216" t="s">
        <v>38</v>
      </c>
      <c r="J205" s="216"/>
      <c r="K205" s="216"/>
      <c r="L205" s="216"/>
    </row>
    <row r="206" spans="1:12" x14ac:dyDescent="0.2">
      <c r="A206" s="214">
        <v>42736</v>
      </c>
      <c r="B206" s="217">
        <v>86.18</v>
      </c>
      <c r="C206" s="216" t="s">
        <v>38</v>
      </c>
      <c r="D206" s="216" t="s">
        <v>38</v>
      </c>
      <c r="E206" s="216" t="s">
        <v>38</v>
      </c>
      <c r="F206" s="216" t="s">
        <v>38</v>
      </c>
      <c r="G206" s="216" t="s">
        <v>38</v>
      </c>
      <c r="H206" s="216" t="s">
        <v>38</v>
      </c>
      <c r="I206" s="216" t="s">
        <v>38</v>
      </c>
      <c r="J206" s="216"/>
      <c r="K206" s="216"/>
      <c r="L206" s="216"/>
    </row>
    <row r="207" spans="1:12" x14ac:dyDescent="0.2">
      <c r="A207" s="214">
        <v>42767</v>
      </c>
      <c r="B207" s="217">
        <v>87.44</v>
      </c>
      <c r="C207" s="216" t="s">
        <v>38</v>
      </c>
      <c r="D207" s="216" t="s">
        <v>38</v>
      </c>
      <c r="E207" s="216" t="s">
        <v>38</v>
      </c>
      <c r="F207" s="216" t="s">
        <v>38</v>
      </c>
      <c r="G207" s="216" t="s">
        <v>38</v>
      </c>
      <c r="H207" s="216" t="s">
        <v>38</v>
      </c>
      <c r="I207" s="216" t="s">
        <v>38</v>
      </c>
      <c r="J207" s="216"/>
      <c r="K207" s="216"/>
      <c r="L207" s="216"/>
    </row>
    <row r="208" spans="1:12" x14ac:dyDescent="0.2">
      <c r="A208" s="214">
        <v>42795</v>
      </c>
      <c r="B208" s="217">
        <v>87.69</v>
      </c>
      <c r="C208" s="216" t="s">
        <v>38</v>
      </c>
      <c r="D208" s="216" t="s">
        <v>38</v>
      </c>
      <c r="E208" s="216" t="s">
        <v>38</v>
      </c>
      <c r="F208" s="216" t="s">
        <v>38</v>
      </c>
      <c r="G208" s="216" t="s">
        <v>38</v>
      </c>
      <c r="H208" s="216" t="s">
        <v>38</v>
      </c>
      <c r="I208" s="216" t="s">
        <v>38</v>
      </c>
      <c r="J208" s="216"/>
      <c r="K208" s="216"/>
      <c r="L208" s="216"/>
    </row>
    <row r="209" spans="1:12" x14ac:dyDescent="0.2">
      <c r="A209" s="214">
        <v>42826</v>
      </c>
      <c r="B209" s="217">
        <v>87.49</v>
      </c>
      <c r="C209" s="216" t="s">
        <v>38</v>
      </c>
      <c r="D209" s="216" t="s">
        <v>38</v>
      </c>
      <c r="E209" s="216" t="s">
        <v>38</v>
      </c>
      <c r="F209" s="216" t="s">
        <v>38</v>
      </c>
      <c r="G209" s="216" t="s">
        <v>38</v>
      </c>
      <c r="H209" s="216" t="s">
        <v>38</v>
      </c>
      <c r="I209" s="216" t="s">
        <v>38</v>
      </c>
      <c r="J209" s="216"/>
      <c r="K209" s="216"/>
      <c r="L209" s="216"/>
    </row>
    <row r="210" spans="1:12" x14ac:dyDescent="0.2">
      <c r="A210" s="214">
        <v>42856</v>
      </c>
      <c r="B210" s="217">
        <v>87.36</v>
      </c>
      <c r="C210" s="216" t="s">
        <v>38</v>
      </c>
      <c r="D210" s="216" t="s">
        <v>38</v>
      </c>
      <c r="E210" s="216" t="s">
        <v>38</v>
      </c>
      <c r="F210" s="216" t="s">
        <v>38</v>
      </c>
      <c r="G210" s="216" t="s">
        <v>38</v>
      </c>
      <c r="H210" s="216" t="s">
        <v>38</v>
      </c>
      <c r="I210" s="216" t="s">
        <v>38</v>
      </c>
      <c r="J210" s="216"/>
      <c r="K210" s="216"/>
      <c r="L210" s="216"/>
    </row>
    <row r="211" spans="1:12" x14ac:dyDescent="0.2">
      <c r="A211" s="214">
        <v>42887</v>
      </c>
      <c r="B211" s="217">
        <v>87.23</v>
      </c>
      <c r="C211" s="216" t="s">
        <v>38</v>
      </c>
      <c r="D211" s="216" t="s">
        <v>38</v>
      </c>
      <c r="E211" s="216" t="s">
        <v>38</v>
      </c>
      <c r="F211" s="216" t="s">
        <v>38</v>
      </c>
      <c r="G211" s="216" t="s">
        <v>38</v>
      </c>
      <c r="H211" s="216" t="s">
        <v>38</v>
      </c>
      <c r="I211" s="216" t="s">
        <v>38</v>
      </c>
      <c r="J211" s="216"/>
      <c r="K211" s="216"/>
      <c r="L211" s="216"/>
    </row>
    <row r="212" spans="1:12" x14ac:dyDescent="0.2">
      <c r="A212" s="214">
        <v>42917</v>
      </c>
      <c r="B212" s="217">
        <v>87.26</v>
      </c>
      <c r="C212" s="216" t="s">
        <v>38</v>
      </c>
      <c r="D212" s="216" t="s">
        <v>38</v>
      </c>
      <c r="E212" s="216" t="s">
        <v>38</v>
      </c>
      <c r="F212" s="216" t="s">
        <v>38</v>
      </c>
      <c r="G212" s="216" t="s">
        <v>38</v>
      </c>
      <c r="H212" s="216" t="s">
        <v>38</v>
      </c>
      <c r="I212" s="216" t="s">
        <v>38</v>
      </c>
      <c r="J212" s="216"/>
      <c r="K212" s="216"/>
      <c r="L212" s="216"/>
    </row>
    <row r="213" spans="1:12" x14ac:dyDescent="0.2">
      <c r="A213" s="214">
        <v>42948</v>
      </c>
      <c r="B213" s="217">
        <v>87.35</v>
      </c>
      <c r="C213" s="216" t="s">
        <v>38</v>
      </c>
      <c r="D213" s="216" t="s">
        <v>38</v>
      </c>
      <c r="E213" s="216" t="s">
        <v>38</v>
      </c>
      <c r="F213" s="216" t="s">
        <v>38</v>
      </c>
      <c r="G213" s="216" t="s">
        <v>38</v>
      </c>
      <c r="H213" s="216" t="s">
        <v>38</v>
      </c>
      <c r="I213" s="216" t="s">
        <v>38</v>
      </c>
      <c r="J213" s="216"/>
      <c r="K213" s="216"/>
      <c r="L213" s="216"/>
    </row>
    <row r="214" spans="1:12" x14ac:dyDescent="0.2">
      <c r="A214" s="214">
        <v>42979</v>
      </c>
      <c r="B214" s="217">
        <v>87.84</v>
      </c>
      <c r="C214" s="216" t="s">
        <v>38</v>
      </c>
      <c r="D214" s="216" t="s">
        <v>38</v>
      </c>
      <c r="E214" s="216" t="s">
        <v>38</v>
      </c>
      <c r="F214" s="216" t="s">
        <v>38</v>
      </c>
      <c r="G214" s="216" t="s">
        <v>38</v>
      </c>
      <c r="H214" s="216" t="s">
        <v>38</v>
      </c>
      <c r="I214" s="216" t="s">
        <v>38</v>
      </c>
      <c r="J214" s="216"/>
      <c r="K214" s="216"/>
      <c r="L214" s="216"/>
    </row>
    <row r="215" spans="1:12" x14ac:dyDescent="0.2">
      <c r="A215" s="214">
        <v>43009</v>
      </c>
      <c r="B215" s="217">
        <v>88.28</v>
      </c>
      <c r="C215" s="216" t="s">
        <v>38</v>
      </c>
      <c r="D215" s="216" t="s">
        <v>38</v>
      </c>
      <c r="E215" s="216" t="s">
        <v>38</v>
      </c>
      <c r="F215" s="216" t="s">
        <v>38</v>
      </c>
      <c r="G215" s="216" t="s">
        <v>38</v>
      </c>
      <c r="H215" s="216" t="s">
        <v>38</v>
      </c>
      <c r="I215" s="216" t="s">
        <v>38</v>
      </c>
      <c r="J215" s="216"/>
      <c r="K215" s="216"/>
      <c r="L215" s="216"/>
    </row>
    <row r="216" spans="1:12" x14ac:dyDescent="0.2">
      <c r="A216" s="214">
        <v>43040</v>
      </c>
      <c r="B216" s="217">
        <v>88.66</v>
      </c>
      <c r="C216" s="216" t="s">
        <v>38</v>
      </c>
      <c r="D216" s="216" t="s">
        <v>38</v>
      </c>
      <c r="E216" s="216" t="s">
        <v>38</v>
      </c>
      <c r="F216" s="216" t="s">
        <v>38</v>
      </c>
      <c r="G216" s="216" t="s">
        <v>38</v>
      </c>
      <c r="H216" s="216" t="s">
        <v>38</v>
      </c>
      <c r="I216" s="216" t="s">
        <v>38</v>
      </c>
      <c r="J216" s="216"/>
      <c r="K216" s="216"/>
      <c r="L216" s="216"/>
    </row>
    <row r="217" spans="1:12" x14ac:dyDescent="0.2">
      <c r="A217" s="214">
        <v>43070</v>
      </c>
      <c r="B217" s="217">
        <v>88.92</v>
      </c>
      <c r="C217" s="216" t="s">
        <v>38</v>
      </c>
      <c r="D217" s="216" t="s">
        <v>38</v>
      </c>
      <c r="E217" s="216" t="s">
        <v>38</v>
      </c>
      <c r="F217" s="216" t="s">
        <v>38</v>
      </c>
      <c r="G217" s="216" t="s">
        <v>38</v>
      </c>
      <c r="H217" s="216" t="s">
        <v>38</v>
      </c>
      <c r="I217" s="216" t="s">
        <v>38</v>
      </c>
      <c r="J217" s="216"/>
      <c r="K217" s="216"/>
      <c r="L217" s="216"/>
    </row>
    <row r="218" spans="1:12" x14ac:dyDescent="0.2">
      <c r="A218" s="214">
        <v>43101</v>
      </c>
      <c r="B218" s="217">
        <v>89.86</v>
      </c>
      <c r="C218" s="216" t="s">
        <v>38</v>
      </c>
      <c r="D218" s="216" t="s">
        <v>38</v>
      </c>
      <c r="E218" s="216" t="s">
        <v>38</v>
      </c>
      <c r="F218" s="216" t="s">
        <v>38</v>
      </c>
      <c r="G218" s="216" t="s">
        <v>38</v>
      </c>
      <c r="H218" s="216" t="s">
        <v>38</v>
      </c>
      <c r="I218" s="216" t="s">
        <v>38</v>
      </c>
      <c r="J218" s="216"/>
      <c r="K218" s="216"/>
      <c r="L218" s="216"/>
    </row>
    <row r="219" spans="1:12" x14ac:dyDescent="0.2">
      <c r="A219" s="214">
        <v>43132</v>
      </c>
      <c r="B219" s="217">
        <v>90.81</v>
      </c>
      <c r="C219" s="216" t="s">
        <v>38</v>
      </c>
      <c r="D219" s="216" t="s">
        <v>38</v>
      </c>
      <c r="E219" s="216" t="s">
        <v>38</v>
      </c>
      <c r="F219" s="216" t="s">
        <v>38</v>
      </c>
      <c r="G219" s="216" t="s">
        <v>38</v>
      </c>
      <c r="H219" s="216" t="s">
        <v>38</v>
      </c>
      <c r="I219" s="216" t="s">
        <v>38</v>
      </c>
      <c r="J219" s="216"/>
      <c r="K219" s="216"/>
      <c r="L219" s="216"/>
    </row>
    <row r="220" spans="1:12" x14ac:dyDescent="0.2">
      <c r="A220" s="214">
        <v>43160</v>
      </c>
      <c r="B220" s="217">
        <v>91.11</v>
      </c>
      <c r="C220" s="216" t="s">
        <v>38</v>
      </c>
      <c r="D220" s="216" t="s">
        <v>38</v>
      </c>
      <c r="E220" s="216" t="s">
        <v>38</v>
      </c>
      <c r="F220" s="216" t="s">
        <v>38</v>
      </c>
      <c r="G220" s="216" t="s">
        <v>38</v>
      </c>
      <c r="H220" s="216" t="s">
        <v>38</v>
      </c>
      <c r="I220" s="216" t="s">
        <v>38</v>
      </c>
      <c r="J220" s="216"/>
      <c r="K220" s="216"/>
      <c r="L220" s="216"/>
    </row>
    <row r="221" spans="1:12" x14ac:dyDescent="0.2">
      <c r="A221" s="214">
        <v>43191</v>
      </c>
      <c r="B221" s="217">
        <v>91.38</v>
      </c>
      <c r="C221" s="216" t="s">
        <v>38</v>
      </c>
      <c r="D221" s="216" t="s">
        <v>38</v>
      </c>
      <c r="E221" s="216" t="s">
        <v>38</v>
      </c>
      <c r="F221" s="216" t="s">
        <v>38</v>
      </c>
      <c r="G221" s="216" t="s">
        <v>38</v>
      </c>
      <c r="H221" s="216" t="s">
        <v>38</v>
      </c>
      <c r="I221" s="216" t="s">
        <v>38</v>
      </c>
      <c r="J221" s="216"/>
      <c r="K221" s="216"/>
      <c r="L221" s="216"/>
    </row>
    <row r="222" spans="1:12" x14ac:dyDescent="0.2">
      <c r="A222" s="214">
        <v>43221</v>
      </c>
      <c r="B222" s="217">
        <v>91.66</v>
      </c>
      <c r="C222" s="216" t="s">
        <v>38</v>
      </c>
      <c r="D222" s="216" t="s">
        <v>38</v>
      </c>
      <c r="E222" s="216" t="s">
        <v>38</v>
      </c>
      <c r="F222" s="216" t="s">
        <v>38</v>
      </c>
      <c r="G222" s="216" t="s">
        <v>38</v>
      </c>
      <c r="H222" s="216" t="s">
        <v>38</v>
      </c>
      <c r="I222" s="216" t="s">
        <v>38</v>
      </c>
      <c r="J222" s="216"/>
      <c r="K222" s="216"/>
      <c r="L222" s="216"/>
    </row>
    <row r="223" spans="1:12" x14ac:dyDescent="0.2">
      <c r="A223" s="214">
        <v>43252</v>
      </c>
      <c r="B223" s="217">
        <v>91.71</v>
      </c>
      <c r="C223" s="216" t="s">
        <v>38</v>
      </c>
      <c r="D223" s="216" t="s">
        <v>38</v>
      </c>
      <c r="E223" s="216" t="s">
        <v>38</v>
      </c>
      <c r="F223" s="216" t="s">
        <v>38</v>
      </c>
      <c r="G223" s="216" t="s">
        <v>38</v>
      </c>
      <c r="H223" s="216" t="s">
        <v>38</v>
      </c>
      <c r="I223" s="216" t="s">
        <v>38</v>
      </c>
      <c r="J223" s="216"/>
      <c r="K223" s="216"/>
      <c r="L223" s="216"/>
    </row>
    <row r="224" spans="1:12" x14ac:dyDescent="0.2">
      <c r="A224" s="214">
        <v>43282</v>
      </c>
      <c r="B224" s="217">
        <v>91.78</v>
      </c>
      <c r="C224" s="216" t="s">
        <v>38</v>
      </c>
      <c r="D224" s="216" t="s">
        <v>38</v>
      </c>
      <c r="E224" s="216" t="s">
        <v>38</v>
      </c>
      <c r="F224" s="216" t="s">
        <v>38</v>
      </c>
      <c r="G224" s="216" t="s">
        <v>38</v>
      </c>
      <c r="H224" s="216" t="s">
        <v>38</v>
      </c>
      <c r="I224" s="216" t="s">
        <v>38</v>
      </c>
      <c r="J224" s="216"/>
      <c r="K224" s="216"/>
      <c r="L224" s="216"/>
    </row>
    <row r="225" spans="1:17" x14ac:dyDescent="0.2">
      <c r="A225" s="214">
        <v>43313</v>
      </c>
      <c r="B225" s="217">
        <v>91.84</v>
      </c>
      <c r="C225" s="216" t="s">
        <v>38</v>
      </c>
      <c r="D225" s="216" t="s">
        <v>38</v>
      </c>
      <c r="E225" s="216" t="s">
        <v>38</v>
      </c>
      <c r="F225" s="216" t="s">
        <v>38</v>
      </c>
      <c r="G225" s="216" t="s">
        <v>38</v>
      </c>
      <c r="H225" s="216" t="s">
        <v>38</v>
      </c>
      <c r="I225" s="216" t="s">
        <v>38</v>
      </c>
      <c r="J225" s="216"/>
      <c r="K225" s="216"/>
      <c r="L225" s="216"/>
    </row>
    <row r="226" spans="1:17" x14ac:dyDescent="0.2">
      <c r="A226" s="214">
        <v>43344</v>
      </c>
      <c r="B226" s="217">
        <v>91.91</v>
      </c>
      <c r="C226" s="216" t="s">
        <v>38</v>
      </c>
      <c r="D226" s="216" t="s">
        <v>38</v>
      </c>
      <c r="E226" s="216" t="s">
        <v>38</v>
      </c>
      <c r="F226" s="216" t="s">
        <v>38</v>
      </c>
      <c r="G226" s="216" t="s">
        <v>38</v>
      </c>
      <c r="H226" s="216" t="s">
        <v>38</v>
      </c>
      <c r="I226" s="216" t="s">
        <v>38</v>
      </c>
      <c r="J226" s="216"/>
      <c r="K226" s="216"/>
      <c r="L226" s="216"/>
    </row>
    <row r="227" spans="1:17" x14ac:dyDescent="0.2">
      <c r="A227" s="214">
        <v>43374</v>
      </c>
      <c r="B227" s="217">
        <v>91.93</v>
      </c>
      <c r="C227" s="216" t="s">
        <v>38</v>
      </c>
      <c r="D227" s="216" t="s">
        <v>38</v>
      </c>
      <c r="E227" s="216" t="s">
        <v>38</v>
      </c>
      <c r="F227" s="216" t="s">
        <v>38</v>
      </c>
      <c r="G227" s="216" t="s">
        <v>38</v>
      </c>
      <c r="H227" s="216" t="s">
        <v>38</v>
      </c>
      <c r="I227" s="216" t="s">
        <v>38</v>
      </c>
      <c r="J227" s="216"/>
      <c r="K227" s="216"/>
      <c r="L227" s="216"/>
    </row>
    <row r="228" spans="1:17" x14ac:dyDescent="0.2">
      <c r="A228" s="214">
        <v>43405</v>
      </c>
      <c r="B228" s="217">
        <v>91.94</v>
      </c>
      <c r="C228" s="216" t="s">
        <v>38</v>
      </c>
      <c r="D228" s="216" t="s">
        <v>38</v>
      </c>
      <c r="E228" s="216" t="s">
        <v>38</v>
      </c>
      <c r="F228" s="216" t="s">
        <v>38</v>
      </c>
      <c r="G228" s="216" t="s">
        <v>38</v>
      </c>
      <c r="H228" s="216" t="s">
        <v>38</v>
      </c>
      <c r="I228" s="216" t="s">
        <v>38</v>
      </c>
      <c r="J228" s="216"/>
      <c r="K228" s="216"/>
      <c r="L228" s="216"/>
    </row>
    <row r="229" spans="1:17" x14ac:dyDescent="0.2">
      <c r="A229" s="214">
        <v>43435</v>
      </c>
      <c r="B229" s="217">
        <v>92.03</v>
      </c>
      <c r="C229" s="218" t="s">
        <v>38</v>
      </c>
      <c r="D229" s="218" t="s">
        <v>38</v>
      </c>
      <c r="E229" s="218" t="s">
        <v>38</v>
      </c>
      <c r="F229" s="218" t="s">
        <v>38</v>
      </c>
      <c r="G229" s="218" t="s">
        <v>38</v>
      </c>
      <c r="H229" s="218" t="s">
        <v>38</v>
      </c>
      <c r="I229" s="218" t="s">
        <v>38</v>
      </c>
      <c r="J229" s="218"/>
      <c r="K229" s="218"/>
      <c r="L229" s="218"/>
    </row>
    <row r="230" spans="1:17" x14ac:dyDescent="0.2">
      <c r="A230" s="214">
        <v>43466</v>
      </c>
      <c r="B230" s="217">
        <v>92.82</v>
      </c>
      <c r="C230" s="216" t="s">
        <v>38</v>
      </c>
      <c r="D230" s="216" t="s">
        <v>38</v>
      </c>
      <c r="E230" s="216" t="s">
        <v>38</v>
      </c>
      <c r="F230" s="216" t="s">
        <v>38</v>
      </c>
      <c r="G230" s="216" t="s">
        <v>38</v>
      </c>
      <c r="H230" s="216" t="s">
        <v>38</v>
      </c>
      <c r="I230" s="216" t="s">
        <v>38</v>
      </c>
      <c r="J230" s="216"/>
      <c r="K230" s="216"/>
      <c r="L230" s="216"/>
      <c r="O230" s="33"/>
      <c r="P230" s="32"/>
      <c r="Q230" s="32"/>
    </row>
    <row r="231" spans="1:17" x14ac:dyDescent="0.2">
      <c r="A231" s="214">
        <v>43497</v>
      </c>
      <c r="B231" s="217">
        <v>93.64</v>
      </c>
      <c r="C231" s="216" t="s">
        <v>38</v>
      </c>
      <c r="D231" s="216" t="s">
        <v>38</v>
      </c>
      <c r="E231" s="216" t="s">
        <v>38</v>
      </c>
      <c r="F231" s="216" t="s">
        <v>38</v>
      </c>
      <c r="G231" s="216" t="s">
        <v>38</v>
      </c>
      <c r="H231" s="216" t="s">
        <v>38</v>
      </c>
      <c r="I231" s="216" t="s">
        <v>38</v>
      </c>
      <c r="J231" s="216"/>
      <c r="K231" s="216"/>
      <c r="L231" s="216"/>
    </row>
    <row r="232" spans="1:17" x14ac:dyDescent="0.2">
      <c r="A232" s="214">
        <v>43525</v>
      </c>
      <c r="B232" s="217">
        <v>93.89</v>
      </c>
      <c r="C232" s="216" t="s">
        <v>38</v>
      </c>
      <c r="D232" s="216" t="s">
        <v>38</v>
      </c>
      <c r="E232" s="216" t="s">
        <v>38</v>
      </c>
      <c r="F232" s="216" t="s">
        <v>38</v>
      </c>
      <c r="G232" s="216" t="s">
        <v>38</v>
      </c>
      <c r="H232" s="216" t="s">
        <v>38</v>
      </c>
      <c r="I232" s="216" t="s">
        <v>38</v>
      </c>
      <c r="J232" s="216"/>
      <c r="K232" s="216"/>
      <c r="L232" s="216"/>
    </row>
    <row r="233" spans="1:17" x14ac:dyDescent="0.2">
      <c r="A233" s="214">
        <v>43556</v>
      </c>
      <c r="B233" s="217">
        <v>94.12</v>
      </c>
      <c r="C233" s="216" t="s">
        <v>38</v>
      </c>
      <c r="D233" s="216" t="s">
        <v>38</v>
      </c>
      <c r="E233" s="216" t="s">
        <v>38</v>
      </c>
      <c r="F233" s="216" t="s">
        <v>38</v>
      </c>
      <c r="G233" s="216" t="s">
        <v>38</v>
      </c>
      <c r="H233" s="216" t="s">
        <v>38</v>
      </c>
      <c r="I233" s="216" t="s">
        <v>38</v>
      </c>
      <c r="J233" s="216"/>
      <c r="K233" s="216"/>
      <c r="L233" s="216"/>
    </row>
    <row r="234" spans="1:17" x14ac:dyDescent="0.2">
      <c r="A234" s="214">
        <v>43586</v>
      </c>
      <c r="B234" s="217">
        <v>94.45</v>
      </c>
      <c r="C234" s="216" t="s">
        <v>38</v>
      </c>
      <c r="D234" s="216" t="s">
        <v>38</v>
      </c>
      <c r="E234" s="216" t="s">
        <v>38</v>
      </c>
      <c r="F234" s="216" t="s">
        <v>38</v>
      </c>
      <c r="G234" s="216" t="s">
        <v>38</v>
      </c>
      <c r="H234" s="216" t="s">
        <v>38</v>
      </c>
      <c r="I234" s="216" t="s">
        <v>38</v>
      </c>
      <c r="J234" s="216"/>
      <c r="K234" s="216"/>
      <c r="L234" s="216"/>
    </row>
    <row r="235" spans="1:17" x14ac:dyDescent="0.2">
      <c r="A235" s="214">
        <v>43617</v>
      </c>
      <c r="B235" s="217">
        <v>94.49</v>
      </c>
      <c r="C235" s="216" t="s">
        <v>38</v>
      </c>
      <c r="D235" s="216" t="s">
        <v>38</v>
      </c>
      <c r="E235" s="216" t="s">
        <v>38</v>
      </c>
      <c r="F235" s="216" t="s">
        <v>38</v>
      </c>
      <c r="G235" s="216" t="s">
        <v>38</v>
      </c>
      <c r="H235" s="216" t="s">
        <v>38</v>
      </c>
      <c r="I235" s="216" t="s">
        <v>38</v>
      </c>
      <c r="J235" s="216"/>
      <c r="K235" s="216"/>
      <c r="L235" s="216"/>
    </row>
    <row r="236" spans="1:17" x14ac:dyDescent="0.2">
      <c r="A236" s="214">
        <v>43647</v>
      </c>
      <c r="B236" s="217">
        <v>94.56</v>
      </c>
      <c r="C236" s="216" t="s">
        <v>38</v>
      </c>
      <c r="D236" s="216" t="s">
        <v>38</v>
      </c>
      <c r="E236" s="216" t="s">
        <v>38</v>
      </c>
      <c r="F236" s="216" t="s">
        <v>38</v>
      </c>
      <c r="G236" s="216" t="s">
        <v>38</v>
      </c>
      <c r="H236" s="216" t="s">
        <v>38</v>
      </c>
      <c r="I236" s="216" t="s">
        <v>38</v>
      </c>
      <c r="J236" s="216"/>
      <c r="K236" s="216"/>
      <c r="L236" s="216"/>
    </row>
    <row r="237" spans="1:17" x14ac:dyDescent="0.2">
      <c r="A237" s="214">
        <v>43678</v>
      </c>
      <c r="B237" s="217">
        <v>94.64</v>
      </c>
      <c r="C237" s="216" t="s">
        <v>38</v>
      </c>
      <c r="D237" s="216" t="s">
        <v>38</v>
      </c>
      <c r="E237" s="216" t="s">
        <v>38</v>
      </c>
      <c r="F237" s="216" t="s">
        <v>38</v>
      </c>
      <c r="G237" s="216" t="s">
        <v>38</v>
      </c>
      <c r="H237" s="216" t="s">
        <v>38</v>
      </c>
      <c r="I237" s="216" t="s">
        <v>38</v>
      </c>
      <c r="J237" s="216"/>
      <c r="K237" s="216"/>
      <c r="L237" s="216"/>
    </row>
    <row r="238" spans="1:17" x14ac:dyDescent="0.2">
      <c r="A238" s="214">
        <v>43709</v>
      </c>
      <c r="B238" s="217">
        <v>94.77</v>
      </c>
      <c r="C238" s="216" t="s">
        <v>38</v>
      </c>
      <c r="D238" s="216" t="s">
        <v>38</v>
      </c>
      <c r="E238" s="216" t="s">
        <v>38</v>
      </c>
      <c r="F238" s="216" t="s">
        <v>38</v>
      </c>
      <c r="G238" s="216" t="s">
        <v>38</v>
      </c>
      <c r="H238" s="216" t="s">
        <v>38</v>
      </c>
      <c r="I238" s="216" t="s">
        <v>38</v>
      </c>
      <c r="J238" s="216"/>
      <c r="K238" s="216"/>
      <c r="L238" s="216"/>
    </row>
    <row r="239" spans="1:17" x14ac:dyDescent="0.2">
      <c r="A239" s="214">
        <v>43739</v>
      </c>
      <c r="B239" s="217">
        <v>95.14</v>
      </c>
      <c r="C239" s="216" t="s">
        <v>38</v>
      </c>
      <c r="D239" s="216" t="s">
        <v>38</v>
      </c>
      <c r="E239" s="216" t="s">
        <v>38</v>
      </c>
      <c r="F239" s="216" t="s">
        <v>38</v>
      </c>
      <c r="G239" s="216" t="s">
        <v>38</v>
      </c>
      <c r="H239" s="216" t="s">
        <v>38</v>
      </c>
      <c r="I239" s="216" t="s">
        <v>38</v>
      </c>
      <c r="J239" s="216"/>
      <c r="K239" s="216"/>
      <c r="L239" s="216"/>
    </row>
    <row r="240" spans="1:17" x14ac:dyDescent="0.2">
      <c r="A240" s="214">
        <v>43770</v>
      </c>
      <c r="B240" s="217">
        <v>95.18</v>
      </c>
      <c r="C240" s="216" t="s">
        <v>38</v>
      </c>
      <c r="D240" s="216" t="s">
        <v>38</v>
      </c>
      <c r="E240" s="216" t="s">
        <v>38</v>
      </c>
      <c r="F240" s="216" t="s">
        <v>38</v>
      </c>
      <c r="G240" s="216" t="s">
        <v>38</v>
      </c>
      <c r="H240" s="216" t="s">
        <v>38</v>
      </c>
      <c r="I240" s="216" t="s">
        <v>38</v>
      </c>
      <c r="J240" s="216"/>
      <c r="K240" s="216"/>
      <c r="L240" s="216"/>
    </row>
    <row r="241" spans="1:13" x14ac:dyDescent="0.2">
      <c r="A241" s="214">
        <v>43800</v>
      </c>
      <c r="B241" s="217">
        <v>95.23</v>
      </c>
      <c r="C241" s="216" t="s">
        <v>38</v>
      </c>
      <c r="D241" s="216" t="s">
        <v>38</v>
      </c>
      <c r="E241" s="216" t="s">
        <v>38</v>
      </c>
      <c r="F241" s="216" t="s">
        <v>38</v>
      </c>
      <c r="G241" s="216" t="s">
        <v>38</v>
      </c>
      <c r="H241" s="216" t="s">
        <v>38</v>
      </c>
      <c r="I241" s="216" t="s">
        <v>38</v>
      </c>
      <c r="J241" s="216"/>
      <c r="K241" s="216"/>
      <c r="L241" s="216"/>
    </row>
    <row r="242" spans="1:13" x14ac:dyDescent="0.2">
      <c r="A242" s="214">
        <v>43831</v>
      </c>
      <c r="B242" s="217">
        <v>96.16</v>
      </c>
      <c r="C242" s="216" t="s">
        <v>38</v>
      </c>
      <c r="D242" s="216" t="s">
        <v>38</v>
      </c>
      <c r="E242" s="216" t="s">
        <v>38</v>
      </c>
      <c r="F242" s="216" t="s">
        <v>38</v>
      </c>
      <c r="G242" s="216" t="s">
        <v>38</v>
      </c>
      <c r="H242" s="216" t="s">
        <v>38</v>
      </c>
      <c r="I242" s="216" t="s">
        <v>38</v>
      </c>
      <c r="J242" s="216"/>
      <c r="K242" s="216"/>
      <c r="L242" s="216"/>
    </row>
    <row r="243" spans="1:13" x14ac:dyDescent="0.2">
      <c r="A243" s="214">
        <v>43862</v>
      </c>
      <c r="B243" s="217">
        <v>96.91</v>
      </c>
      <c r="C243" s="216" t="s">
        <v>38</v>
      </c>
      <c r="D243" s="216" t="s">
        <v>38</v>
      </c>
      <c r="E243" s="216" t="s">
        <v>38</v>
      </c>
      <c r="F243" s="216" t="s">
        <v>38</v>
      </c>
      <c r="G243" s="216" t="s">
        <v>38</v>
      </c>
      <c r="H243" s="216" t="s">
        <v>38</v>
      </c>
      <c r="I243" s="216" t="s">
        <v>38</v>
      </c>
      <c r="J243" s="216"/>
      <c r="K243" s="216"/>
      <c r="L243" s="216"/>
    </row>
    <row r="244" spans="1:13" x14ac:dyDescent="0.2">
      <c r="A244" s="214">
        <v>43891</v>
      </c>
      <c r="B244" s="217">
        <v>97.19</v>
      </c>
      <c r="C244" s="216" t="s">
        <v>38</v>
      </c>
      <c r="D244" s="216" t="s">
        <v>38</v>
      </c>
      <c r="E244" s="216" t="s">
        <v>38</v>
      </c>
      <c r="F244" s="216" t="s">
        <v>38</v>
      </c>
      <c r="G244" s="216" t="s">
        <v>38</v>
      </c>
      <c r="H244" s="216" t="s">
        <v>38</v>
      </c>
      <c r="I244" s="216" t="s">
        <v>38</v>
      </c>
      <c r="J244" s="216"/>
      <c r="K244" s="216"/>
      <c r="L244" s="216"/>
    </row>
    <row r="245" spans="1:13" x14ac:dyDescent="0.2">
      <c r="A245" s="214">
        <v>43922</v>
      </c>
      <c r="B245" s="217">
        <v>97.59</v>
      </c>
      <c r="C245" s="216" t="s">
        <v>38</v>
      </c>
      <c r="D245" s="216" t="s">
        <v>38</v>
      </c>
      <c r="E245" s="216" t="s">
        <v>38</v>
      </c>
      <c r="F245" s="216" t="s">
        <v>38</v>
      </c>
      <c r="G245" s="216" t="s">
        <v>38</v>
      </c>
      <c r="H245" s="216" t="s">
        <v>38</v>
      </c>
      <c r="I245" s="216" t="s">
        <v>38</v>
      </c>
      <c r="J245" s="216"/>
      <c r="K245" s="216"/>
      <c r="L245" s="216"/>
    </row>
    <row r="246" spans="1:13" x14ac:dyDescent="0.2">
      <c r="A246" s="214">
        <v>43952</v>
      </c>
      <c r="B246" s="217">
        <v>98.07</v>
      </c>
      <c r="C246" s="216" t="s">
        <v>38</v>
      </c>
      <c r="D246" s="216" t="s">
        <v>38</v>
      </c>
      <c r="E246" s="216" t="s">
        <v>38</v>
      </c>
      <c r="F246" s="216" t="s">
        <v>38</v>
      </c>
      <c r="G246" s="216" t="s">
        <v>38</v>
      </c>
      <c r="H246" s="216" t="s">
        <v>38</v>
      </c>
      <c r="I246" s="216" t="s">
        <v>38</v>
      </c>
      <c r="J246" s="216"/>
      <c r="K246" s="216"/>
      <c r="L246" s="216"/>
    </row>
    <row r="247" spans="1:13" x14ac:dyDescent="0.2">
      <c r="A247" s="214">
        <v>43983</v>
      </c>
      <c r="B247" s="217">
        <v>98.13</v>
      </c>
      <c r="C247" s="216" t="s">
        <v>38</v>
      </c>
      <c r="D247" s="216" t="s">
        <v>38</v>
      </c>
      <c r="E247" s="216" t="s">
        <v>38</v>
      </c>
      <c r="F247" s="216" t="s">
        <v>38</v>
      </c>
      <c r="G247" s="216" t="s">
        <v>38</v>
      </c>
      <c r="H247" s="216" t="s">
        <v>38</v>
      </c>
      <c r="I247" s="216" t="s">
        <v>38</v>
      </c>
      <c r="J247" s="216"/>
      <c r="K247" s="216"/>
      <c r="L247" s="216"/>
    </row>
    <row r="248" spans="1:13" x14ac:dyDescent="0.2">
      <c r="A248" s="214">
        <v>44013</v>
      </c>
      <c r="B248" s="217">
        <v>98.33</v>
      </c>
      <c r="C248" s="216" t="s">
        <v>38</v>
      </c>
      <c r="D248" s="216" t="s">
        <v>38</v>
      </c>
      <c r="E248" s="216" t="s">
        <v>38</v>
      </c>
      <c r="F248" s="216" t="s">
        <v>38</v>
      </c>
      <c r="G248" s="216" t="s">
        <v>38</v>
      </c>
      <c r="H248" s="216" t="s">
        <v>38</v>
      </c>
      <c r="I248" s="216" t="s">
        <v>38</v>
      </c>
      <c r="J248" s="216"/>
      <c r="K248" s="216"/>
      <c r="L248" s="216"/>
    </row>
    <row r="249" spans="1:13" x14ac:dyDescent="0.2">
      <c r="A249" s="214">
        <v>44044</v>
      </c>
      <c r="B249" s="217">
        <v>98.48</v>
      </c>
      <c r="C249" s="216" t="s">
        <v>38</v>
      </c>
      <c r="D249" s="216" t="s">
        <v>38</v>
      </c>
      <c r="E249" s="216" t="s">
        <v>38</v>
      </c>
      <c r="F249" s="216" t="s">
        <v>38</v>
      </c>
      <c r="G249" s="216" t="s">
        <v>38</v>
      </c>
      <c r="H249" s="216" t="s">
        <v>38</v>
      </c>
      <c r="I249" s="216" t="s">
        <v>38</v>
      </c>
      <c r="J249" s="216"/>
      <c r="K249" s="216"/>
      <c r="L249" s="216"/>
    </row>
    <row r="250" spans="1:13" x14ac:dyDescent="0.2">
      <c r="A250" s="214">
        <v>44075</v>
      </c>
      <c r="B250" s="217">
        <v>98.67</v>
      </c>
      <c r="C250" s="216" t="s">
        <v>38</v>
      </c>
      <c r="D250" s="216" t="s">
        <v>38</v>
      </c>
      <c r="E250" s="216" t="s">
        <v>38</v>
      </c>
      <c r="F250" s="216" t="s">
        <v>38</v>
      </c>
      <c r="G250" s="216" t="s">
        <v>38</v>
      </c>
      <c r="H250" s="216" t="s">
        <v>38</v>
      </c>
      <c r="I250" s="216" t="s">
        <v>38</v>
      </c>
      <c r="J250" s="216"/>
      <c r="K250" s="216"/>
      <c r="L250" s="216"/>
    </row>
    <row r="251" spans="1:13" x14ac:dyDescent="0.2">
      <c r="A251" s="214">
        <v>44105</v>
      </c>
      <c r="B251" s="217">
        <v>99.04</v>
      </c>
      <c r="C251" s="216" t="s">
        <v>38</v>
      </c>
      <c r="D251" s="216" t="s">
        <v>38</v>
      </c>
      <c r="E251" s="216" t="s">
        <v>38</v>
      </c>
      <c r="F251" s="216" t="s">
        <v>38</v>
      </c>
      <c r="G251" s="216" t="s">
        <v>38</v>
      </c>
      <c r="H251" s="216" t="s">
        <v>38</v>
      </c>
      <c r="I251" s="216" t="s">
        <v>38</v>
      </c>
      <c r="J251" s="216"/>
      <c r="K251" s="216"/>
      <c r="L251" s="216"/>
    </row>
    <row r="252" spans="1:13" x14ac:dyDescent="0.2">
      <c r="A252" s="214">
        <v>44136</v>
      </c>
      <c r="B252" s="217">
        <v>99.58</v>
      </c>
      <c r="C252" s="216" t="s">
        <v>38</v>
      </c>
      <c r="D252" s="216" t="s">
        <v>38</v>
      </c>
      <c r="E252" s="216" t="s">
        <v>38</v>
      </c>
      <c r="F252" s="216" t="s">
        <v>38</v>
      </c>
      <c r="G252" s="216" t="s">
        <v>38</v>
      </c>
      <c r="H252" s="216" t="s">
        <v>38</v>
      </c>
      <c r="I252" s="216" t="s">
        <v>38</v>
      </c>
      <c r="J252" s="216"/>
      <c r="K252" s="216"/>
      <c r="L252" s="216"/>
    </row>
    <row r="253" spans="1:13" x14ac:dyDescent="0.2">
      <c r="A253" s="214">
        <v>44166</v>
      </c>
      <c r="B253" s="217">
        <v>100</v>
      </c>
      <c r="C253" s="216" t="s">
        <v>38</v>
      </c>
      <c r="D253" s="216" t="s">
        <v>38</v>
      </c>
      <c r="E253" s="216" t="s">
        <v>38</v>
      </c>
      <c r="F253" s="216" t="s">
        <v>38</v>
      </c>
      <c r="G253" s="216" t="s">
        <v>38</v>
      </c>
      <c r="H253" s="216" t="s">
        <v>38</v>
      </c>
      <c r="I253" s="216" t="s">
        <v>38</v>
      </c>
      <c r="J253" s="216"/>
      <c r="K253" s="216"/>
      <c r="L253" s="216"/>
      <c r="M253" s="24" t="s">
        <v>118</v>
      </c>
    </row>
    <row r="254" spans="1:13" x14ac:dyDescent="0.2">
      <c r="A254" s="214">
        <v>44197</v>
      </c>
      <c r="B254" s="217">
        <v>100.89</v>
      </c>
      <c r="C254" s="216">
        <v>100.99</v>
      </c>
      <c r="D254" s="216">
        <v>100.851</v>
      </c>
      <c r="E254" s="216">
        <v>100.328</v>
      </c>
      <c r="F254" s="216">
        <v>100.23099999999999</v>
      </c>
      <c r="G254" s="216">
        <v>100.93899999999999</v>
      </c>
      <c r="H254" s="216">
        <v>100.11199999999999</v>
      </c>
      <c r="I254" s="216">
        <v>100.59</v>
      </c>
      <c r="J254" s="216"/>
      <c r="K254" s="216"/>
      <c r="L254" s="216"/>
    </row>
    <row r="255" spans="1:13" x14ac:dyDescent="0.2">
      <c r="A255" s="214">
        <v>44228</v>
      </c>
      <c r="B255" s="217">
        <v>101.35</v>
      </c>
      <c r="C255" s="216">
        <v>101.54300000000001</v>
      </c>
      <c r="D255" s="216">
        <v>101.497</v>
      </c>
      <c r="E255" s="216">
        <v>100.569</v>
      </c>
      <c r="F255" s="216">
        <v>100.312</v>
      </c>
      <c r="G255" s="216">
        <v>101.215</v>
      </c>
      <c r="H255" s="216">
        <v>100.181</v>
      </c>
      <c r="I255" s="216">
        <v>101.39700000000001</v>
      </c>
      <c r="J255" s="216"/>
      <c r="K255" s="216"/>
      <c r="L255" s="216"/>
    </row>
    <row r="256" spans="1:13" x14ac:dyDescent="0.2">
      <c r="A256" s="214">
        <v>44256</v>
      </c>
      <c r="B256" s="217">
        <v>101.79600000000001</v>
      </c>
      <c r="C256" s="216">
        <v>101.83499999999999</v>
      </c>
      <c r="D256" s="216">
        <v>102.117</v>
      </c>
      <c r="E256" s="216">
        <v>100.71299999999999</v>
      </c>
      <c r="F256" s="216">
        <v>100.22</v>
      </c>
      <c r="G256" s="216">
        <v>101.447</v>
      </c>
      <c r="H256" s="216">
        <v>100.20399999999999</v>
      </c>
      <c r="I256" s="216">
        <v>102.06</v>
      </c>
      <c r="J256" s="216"/>
      <c r="K256" s="216"/>
      <c r="L256" s="216"/>
    </row>
    <row r="257" spans="1:15" x14ac:dyDescent="0.2">
      <c r="A257" s="214">
        <v>44287</v>
      </c>
      <c r="B257" s="217">
        <v>102.339</v>
      </c>
      <c r="C257" s="216">
        <v>102.59</v>
      </c>
      <c r="D257" s="216">
        <v>102.761</v>
      </c>
      <c r="E257" s="216">
        <v>100.699</v>
      </c>
      <c r="F257" s="216">
        <v>100.325</v>
      </c>
      <c r="G257" s="216">
        <v>101.66500000000001</v>
      </c>
      <c r="H257" s="216">
        <v>100.239</v>
      </c>
      <c r="I257" s="216">
        <v>102.523</v>
      </c>
      <c r="J257" s="216"/>
      <c r="K257" s="216"/>
      <c r="L257" s="216"/>
    </row>
    <row r="258" spans="1:15" x14ac:dyDescent="0.2">
      <c r="A258" s="214">
        <v>44317</v>
      </c>
      <c r="B258" s="217">
        <v>102.93899999999999</v>
      </c>
      <c r="C258" s="216">
        <v>103.524</v>
      </c>
      <c r="D258" s="216">
        <v>102.321</v>
      </c>
      <c r="E258" s="216">
        <v>101.248</v>
      </c>
      <c r="F258" s="216">
        <v>100.477</v>
      </c>
      <c r="G258" s="216">
        <v>101.71599999999999</v>
      </c>
      <c r="H258" s="216">
        <v>100.188</v>
      </c>
      <c r="I258" s="216">
        <v>103.126</v>
      </c>
      <c r="J258" s="216"/>
      <c r="K258" s="216"/>
      <c r="L258" s="216"/>
    </row>
    <row r="259" spans="1:15" x14ac:dyDescent="0.2">
      <c r="A259" s="214">
        <v>44348</v>
      </c>
      <c r="B259" s="217">
        <v>103.458</v>
      </c>
      <c r="C259" s="216">
        <v>104.255</v>
      </c>
      <c r="D259" s="216">
        <v>102.866</v>
      </c>
      <c r="E259" s="216">
        <v>101.35</v>
      </c>
      <c r="F259" s="216">
        <v>100.83499999999999</v>
      </c>
      <c r="G259" s="216">
        <v>101.97199999999999</v>
      </c>
      <c r="H259" s="216">
        <v>100.38</v>
      </c>
      <c r="I259" s="216">
        <v>104.217</v>
      </c>
      <c r="J259" s="216"/>
      <c r="K259" s="216"/>
      <c r="L259" s="216"/>
    </row>
    <row r="260" spans="1:15" x14ac:dyDescent="0.2">
      <c r="A260" s="214">
        <v>44378</v>
      </c>
      <c r="B260" s="217">
        <v>104.566</v>
      </c>
      <c r="C260" s="216">
        <v>106.05200000000001</v>
      </c>
      <c r="D260" s="216">
        <v>103.47199999999999</v>
      </c>
      <c r="E260" s="216">
        <v>101.717</v>
      </c>
      <c r="F260" s="216">
        <v>101.03</v>
      </c>
      <c r="G260" s="216">
        <v>102.16200000000001</v>
      </c>
      <c r="H260" s="216">
        <v>100.39700000000001</v>
      </c>
      <c r="I260" s="216">
        <v>105.229</v>
      </c>
      <c r="J260" s="216"/>
      <c r="K260" s="216"/>
      <c r="L260" s="216"/>
    </row>
    <row r="261" spans="1:15" x14ac:dyDescent="0.2">
      <c r="A261" s="214">
        <v>44409</v>
      </c>
      <c r="B261" s="217">
        <v>104.819</v>
      </c>
      <c r="C261" s="216">
        <v>106.402</v>
      </c>
      <c r="D261" s="216">
        <v>103.986</v>
      </c>
      <c r="E261" s="216">
        <v>101.964</v>
      </c>
      <c r="F261" s="216">
        <v>101.21599999999999</v>
      </c>
      <c r="G261" s="216">
        <v>102.244</v>
      </c>
      <c r="H261" s="216">
        <v>100.401</v>
      </c>
      <c r="I261" s="216">
        <v>106.57899999999999</v>
      </c>
      <c r="J261" s="216"/>
      <c r="K261" s="216"/>
      <c r="L261" s="216"/>
    </row>
    <row r="262" spans="1:15" x14ac:dyDescent="0.2">
      <c r="A262" s="214">
        <v>44440</v>
      </c>
      <c r="B262" s="217">
        <v>104.806</v>
      </c>
      <c r="C262" s="216">
        <v>106.569</v>
      </c>
      <c r="D262" s="216">
        <v>104.152</v>
      </c>
      <c r="E262" s="216">
        <v>102.009</v>
      </c>
      <c r="F262" s="216">
        <v>101.339</v>
      </c>
      <c r="G262" s="216">
        <v>102.27200000000001</v>
      </c>
      <c r="H262" s="216">
        <v>100.434</v>
      </c>
      <c r="I262" s="216">
        <v>106.723</v>
      </c>
      <c r="J262" s="216"/>
      <c r="K262" s="216"/>
      <c r="L262" s="216"/>
    </row>
    <row r="263" spans="1:15" x14ac:dyDescent="0.2">
      <c r="A263" s="214">
        <v>44470</v>
      </c>
      <c r="B263" s="217">
        <v>104.937</v>
      </c>
      <c r="C263" s="216">
        <v>106.81399999999999</v>
      </c>
      <c r="D263" s="216">
        <v>104.374</v>
      </c>
      <c r="E263" s="216">
        <v>102.04900000000001</v>
      </c>
      <c r="F263" s="216">
        <v>101.42700000000001</v>
      </c>
      <c r="G263" s="216">
        <v>102.289</v>
      </c>
      <c r="H263" s="216">
        <v>100.547</v>
      </c>
      <c r="I263" s="216">
        <v>107.38200000000001</v>
      </c>
      <c r="J263" s="216"/>
      <c r="K263" s="216"/>
      <c r="L263" s="216"/>
    </row>
    <row r="264" spans="1:15" x14ac:dyDescent="0.2">
      <c r="A264" s="214">
        <v>44501</v>
      </c>
      <c r="B264" s="217">
        <v>105.14700000000001</v>
      </c>
      <c r="C264" s="216">
        <v>107.276</v>
      </c>
      <c r="D264" s="216">
        <v>104.83799999999999</v>
      </c>
      <c r="E264" s="216">
        <v>102.203</v>
      </c>
      <c r="F264" s="216">
        <v>101.31399999999999</v>
      </c>
      <c r="G264" s="216">
        <v>102.205</v>
      </c>
      <c r="H264" s="216">
        <v>100.54900000000001</v>
      </c>
      <c r="I264" s="216">
        <v>107.754</v>
      </c>
      <c r="J264" s="216"/>
      <c r="K264" s="216"/>
      <c r="L264" s="216"/>
    </row>
    <row r="265" spans="1:15" x14ac:dyDescent="0.2">
      <c r="A265" s="214">
        <v>44531</v>
      </c>
      <c r="B265" s="217">
        <v>105.55800000000001</v>
      </c>
      <c r="C265" s="216">
        <v>108.08</v>
      </c>
      <c r="D265" s="216">
        <v>105.404</v>
      </c>
      <c r="E265" s="216">
        <v>102.184</v>
      </c>
      <c r="F265" s="216">
        <v>101.31699999999999</v>
      </c>
      <c r="G265" s="216">
        <v>102.205</v>
      </c>
      <c r="H265" s="216">
        <v>100.551</v>
      </c>
      <c r="I265" s="216">
        <v>108.16</v>
      </c>
      <c r="J265" s="216"/>
      <c r="K265" s="216"/>
      <c r="L265" s="216"/>
    </row>
    <row r="266" spans="1:15" x14ac:dyDescent="0.2">
      <c r="A266" s="214">
        <v>44562</v>
      </c>
      <c r="B266" s="217">
        <v>107.483</v>
      </c>
      <c r="C266" s="216">
        <v>110.44799999999999</v>
      </c>
      <c r="D266" s="216">
        <v>106.069</v>
      </c>
      <c r="E266" s="216">
        <v>103.34</v>
      </c>
      <c r="F266" s="216">
        <v>102.167</v>
      </c>
      <c r="G266" s="216">
        <v>104.321</v>
      </c>
      <c r="H266" s="216">
        <v>100.98099999999999</v>
      </c>
      <c r="I266" s="216">
        <v>110.98699999999999</v>
      </c>
      <c r="J266" s="216"/>
      <c r="K266" s="216"/>
      <c r="L266" s="216"/>
      <c r="O266" s="31"/>
    </row>
    <row r="267" spans="1:15" x14ac:dyDescent="0.2">
      <c r="A267" s="214">
        <v>44593</v>
      </c>
      <c r="B267" s="217">
        <v>108.94799999999999</v>
      </c>
      <c r="C267" s="216">
        <v>112.836</v>
      </c>
      <c r="D267" s="216">
        <v>107.252</v>
      </c>
      <c r="E267" s="216">
        <v>104.262</v>
      </c>
      <c r="F267" s="216">
        <v>103.223</v>
      </c>
      <c r="G267" s="216">
        <v>106.29300000000001</v>
      </c>
      <c r="H267" s="216">
        <v>101.38</v>
      </c>
      <c r="I267" s="216">
        <v>112.691</v>
      </c>
      <c r="J267" s="216"/>
      <c r="K267" s="216"/>
      <c r="L267" s="216"/>
      <c r="O267" s="31"/>
    </row>
    <row r="268" spans="1:15" x14ac:dyDescent="0.2">
      <c r="A268" s="214">
        <v>44621</v>
      </c>
      <c r="B268" s="217">
        <v>110.113</v>
      </c>
      <c r="C268" s="216">
        <v>113.741</v>
      </c>
      <c r="D268" s="216">
        <v>107.824</v>
      </c>
      <c r="E268" s="216">
        <v>104.733</v>
      </c>
      <c r="F268" s="216">
        <v>103.551</v>
      </c>
      <c r="G268" s="216">
        <v>106.685</v>
      </c>
      <c r="H268" s="216">
        <v>102.187</v>
      </c>
      <c r="I268" s="216">
        <v>113.16</v>
      </c>
      <c r="J268" s="216"/>
      <c r="K268" s="216"/>
      <c r="L268" s="216"/>
      <c r="O268" s="31"/>
    </row>
    <row r="269" spans="1:15" x14ac:dyDescent="0.2">
      <c r="A269" s="214">
        <v>44652</v>
      </c>
      <c r="B269" s="217">
        <v>111.366</v>
      </c>
      <c r="C269" s="216">
        <v>116.196</v>
      </c>
      <c r="D269" s="216">
        <v>108.869</v>
      </c>
      <c r="E269" s="216">
        <v>105.366</v>
      </c>
      <c r="F269" s="216">
        <v>103.57899999999999</v>
      </c>
      <c r="G269" s="216">
        <v>106.48699999999999</v>
      </c>
      <c r="H269" s="216">
        <v>102.589</v>
      </c>
      <c r="I269" s="216">
        <v>113.56699999999999</v>
      </c>
      <c r="J269" s="216"/>
      <c r="K269" s="216"/>
      <c r="L269" s="216"/>
      <c r="O269" s="31"/>
    </row>
    <row r="270" spans="1:15" x14ac:dyDescent="0.2">
      <c r="A270" s="214">
        <v>44682</v>
      </c>
      <c r="B270" s="217">
        <v>112.369</v>
      </c>
      <c r="C270" s="216">
        <v>117.268</v>
      </c>
      <c r="D270" s="216">
        <v>109.33799999999999</v>
      </c>
      <c r="E270" s="216">
        <v>106.28100000000001</v>
      </c>
      <c r="F270" s="216">
        <v>103.866</v>
      </c>
      <c r="G270" s="216">
        <v>106.675</v>
      </c>
      <c r="H270" s="216">
        <v>103.503</v>
      </c>
      <c r="I270" s="216">
        <v>115.134</v>
      </c>
      <c r="J270" s="216"/>
      <c r="K270" s="216"/>
      <c r="L270" s="216"/>
      <c r="O270" s="31"/>
    </row>
    <row r="271" spans="1:15" x14ac:dyDescent="0.2">
      <c r="A271" s="214">
        <v>44713</v>
      </c>
      <c r="B271" s="217">
        <v>112.625</v>
      </c>
      <c r="C271" s="216">
        <v>117.47199999999999</v>
      </c>
      <c r="D271" s="216">
        <v>109.71599999999999</v>
      </c>
      <c r="E271" s="216">
        <v>106.661</v>
      </c>
      <c r="F271" s="216">
        <v>104.28</v>
      </c>
      <c r="G271" s="216">
        <v>107.18</v>
      </c>
      <c r="H271" s="216">
        <v>103.876</v>
      </c>
      <c r="I271" s="216">
        <v>116.176</v>
      </c>
      <c r="J271" s="216"/>
      <c r="K271" s="216"/>
      <c r="L271" s="216"/>
      <c r="O271" s="31"/>
    </row>
    <row r="272" spans="1:15" x14ac:dyDescent="0.2">
      <c r="A272" s="214">
        <v>44743</v>
      </c>
      <c r="B272" s="217">
        <v>113.883</v>
      </c>
      <c r="C272" s="216">
        <v>120.19</v>
      </c>
      <c r="D272" s="216">
        <v>110.072</v>
      </c>
      <c r="E272" s="216">
        <v>107.392</v>
      </c>
      <c r="F272" s="216">
        <v>104.687</v>
      </c>
      <c r="G272" s="216">
        <v>107.41500000000001</v>
      </c>
      <c r="H272" s="216">
        <v>104.669</v>
      </c>
      <c r="I272" s="216">
        <v>117.90600000000001</v>
      </c>
      <c r="J272" s="216"/>
      <c r="K272" s="216"/>
      <c r="L272" s="216"/>
      <c r="O272" s="31"/>
    </row>
    <row r="273" spans="1:1021 1033:2041 2053:3061 3073:4093 4105:5113 5125:6133 6145:7165 7177:8185 8197:9205 9217:10237 10249:11257 11269:12277 12289:13309 13321:14329 14341:15349 15361:16381" x14ac:dyDescent="0.2">
      <c r="A273" s="214">
        <v>44774</v>
      </c>
      <c r="B273" s="217">
        <v>114.10899999999999</v>
      </c>
      <c r="C273" s="216">
        <v>120.524</v>
      </c>
      <c r="D273" s="216">
        <v>110.845</v>
      </c>
      <c r="E273" s="216">
        <v>107.575</v>
      </c>
      <c r="F273" s="216">
        <v>105.259</v>
      </c>
      <c r="G273" s="216">
        <v>107.425</v>
      </c>
      <c r="H273" s="216">
        <v>104.75700000000001</v>
      </c>
      <c r="I273" s="216">
        <v>120.41</v>
      </c>
      <c r="J273" s="216"/>
      <c r="K273" s="216"/>
      <c r="L273" s="216"/>
      <c r="O273" s="31"/>
    </row>
    <row r="274" spans="1:1021 1033:2041 2053:3061 3073:4093 4105:5113 5125:6133 6145:7165 7177:8185 8197:9205 9217:10237 10249:11257 11269:12277 12289:13309 13321:14329 14341:15349 15361:16381" x14ac:dyDescent="0.2">
      <c r="A274" s="214">
        <v>44805</v>
      </c>
      <c r="B274" s="217">
        <v>114.258</v>
      </c>
      <c r="C274" s="216">
        <v>120.803</v>
      </c>
      <c r="D274" s="216">
        <v>111.568</v>
      </c>
      <c r="E274" s="216">
        <v>108.033</v>
      </c>
      <c r="F274" s="216">
        <v>105.43300000000001</v>
      </c>
      <c r="G274" s="216">
        <v>107.431</v>
      </c>
      <c r="H274" s="216">
        <v>104.801</v>
      </c>
      <c r="I274" s="216">
        <v>120.876</v>
      </c>
      <c r="J274" s="216"/>
      <c r="K274" s="216"/>
      <c r="L274" s="216"/>
      <c r="O274" s="31"/>
    </row>
    <row r="275" spans="1:1021 1033:2041 2053:3061 3073:4093 4105:5113 5125:6133 6145:7165 7177:8185 8197:9205 9217:10237 10249:11257 11269:12277 12289:13309 13321:14329 14341:15349 15361:16381" x14ac:dyDescent="0.2">
      <c r="A275" s="214">
        <v>44835</v>
      </c>
      <c r="B275" s="217">
        <v>115.491</v>
      </c>
      <c r="C275" s="216">
        <v>122.96599999999999</v>
      </c>
      <c r="D275" s="216">
        <v>112.28400000000001</v>
      </c>
      <c r="E275" s="216">
        <v>108.508</v>
      </c>
      <c r="F275" s="216">
        <v>105.723</v>
      </c>
      <c r="G275" s="216">
        <v>107.461</v>
      </c>
      <c r="H275" s="216">
        <v>104.79300000000001</v>
      </c>
      <c r="I275" s="216">
        <v>122.70699999999999</v>
      </c>
      <c r="J275" s="216"/>
      <c r="K275" s="216"/>
      <c r="L275" s="216"/>
      <c r="O275" s="31"/>
    </row>
    <row r="276" spans="1:1021 1033:2041 2053:3061 3073:4093 4105:5113 5125:6133 6145:7165 7177:8185 8197:9205 9217:10237 10249:11257 11269:12277 12289:13309 13321:14329 14341:15349 15361:16381" x14ac:dyDescent="0.2">
      <c r="A276" s="214">
        <v>44866</v>
      </c>
      <c r="B276" s="217">
        <v>115.914</v>
      </c>
      <c r="C276" s="216">
        <v>123.76300000000001</v>
      </c>
      <c r="D276" s="216">
        <v>113.23699999999999</v>
      </c>
      <c r="E276" s="216">
        <v>108.48399999999999</v>
      </c>
      <c r="F276" s="216">
        <v>106.38</v>
      </c>
      <c r="G276" s="216">
        <v>107.50700000000001</v>
      </c>
      <c r="H276" s="216">
        <v>104.798</v>
      </c>
      <c r="I276" s="216">
        <v>124.96599999999999</v>
      </c>
      <c r="J276" s="216"/>
      <c r="K276" s="216"/>
      <c r="L276" s="216"/>
      <c r="O276" s="31"/>
    </row>
    <row r="277" spans="1:1021 1033:2041 2053:3061 3073:4093 4105:5113 5125:6133 6145:7165 7177:8185 8197:9205 9217:10237 10249:11257 11269:12277 12289:13309 13321:14329 14341:15349 15361:16381" x14ac:dyDescent="0.2">
      <c r="A277" s="214">
        <v>44896</v>
      </c>
      <c r="B277" s="217">
        <v>115.82599999999999</v>
      </c>
      <c r="C277" s="216">
        <v>123.22199999999999</v>
      </c>
      <c r="D277" s="216">
        <v>113.81100000000001</v>
      </c>
      <c r="E277" s="216">
        <v>108.605</v>
      </c>
      <c r="F277" s="216">
        <v>106.878</v>
      </c>
      <c r="G277" s="216">
        <v>107.571</v>
      </c>
      <c r="H277" s="216">
        <v>105.09699999999999</v>
      </c>
      <c r="I277" s="216">
        <v>126.366</v>
      </c>
      <c r="J277" s="216"/>
      <c r="K277" s="216"/>
      <c r="L277" s="216"/>
      <c r="O277" s="31"/>
    </row>
    <row r="278" spans="1:1021 1033:2041 2053:3061 3073:4093 4105:5113 5125:6133 6145:7165 7177:8185 8197:9205 9217:10237 10249:11257 11269:12277 12289:13309 13321:14329 14341:15349 15361:16381" x14ac:dyDescent="0.2">
      <c r="A278" s="214">
        <v>44927</v>
      </c>
      <c r="B278" s="217">
        <v>121.59099999999999</v>
      </c>
      <c r="C278" s="216">
        <v>130.929</v>
      </c>
      <c r="D278" s="216">
        <v>114.983</v>
      </c>
      <c r="E278" s="216">
        <v>112.526</v>
      </c>
      <c r="F278" s="216">
        <v>109.306</v>
      </c>
      <c r="G278" s="216">
        <v>113.509</v>
      </c>
      <c r="H278" s="216">
        <v>107.76600000000001</v>
      </c>
      <c r="I278" s="216">
        <v>127.91800000000001</v>
      </c>
      <c r="J278" s="216"/>
      <c r="K278" s="216"/>
      <c r="L278" s="216"/>
      <c r="O278" s="31"/>
    </row>
    <row r="279" spans="1:1021 1033:2041 2053:3061 3073:4093 4105:5113 5125:6133 6145:7165 7177:8185 8197:9205 9217:10237 10249:11257 11269:12277 12289:13309 13321:14329 14341:15349 15361:16381" x14ac:dyDescent="0.2">
      <c r="A279" s="214">
        <v>44958</v>
      </c>
      <c r="B279" s="217">
        <v>124.48</v>
      </c>
      <c r="C279" s="216">
        <v>134.69999999999999</v>
      </c>
      <c r="D279" s="216">
        <v>116.48</v>
      </c>
      <c r="E279" s="216">
        <v>114.69</v>
      </c>
      <c r="F279" s="216">
        <v>111.05</v>
      </c>
      <c r="G279" s="216">
        <v>116.59</v>
      </c>
      <c r="H279" s="216">
        <v>109.67</v>
      </c>
      <c r="I279" s="216">
        <v>129.99</v>
      </c>
      <c r="J279" s="216"/>
      <c r="K279" s="216"/>
      <c r="L279" s="216"/>
      <c r="O279" s="31"/>
    </row>
    <row r="280" spans="1:1021 1033:2041 2053:3061 3073:4093 4105:5113 5125:6133 6145:7165 7177:8185 8197:9205 9217:10237 10249:11257 11269:12277 12289:13309 13321:14329 14341:15349 15361:16381" s="26" customFormat="1" x14ac:dyDescent="0.2">
      <c r="A280" s="214">
        <v>44986</v>
      </c>
      <c r="B280" s="217">
        <v>125.08</v>
      </c>
      <c r="C280" s="216">
        <v>134.74</v>
      </c>
      <c r="D280" s="216">
        <v>117.18</v>
      </c>
      <c r="E280" s="219">
        <v>116</v>
      </c>
      <c r="F280" s="216">
        <v>112</v>
      </c>
      <c r="G280" s="216">
        <v>118.18</v>
      </c>
      <c r="H280" s="216">
        <v>110.18</v>
      </c>
      <c r="I280" s="216">
        <v>130.87</v>
      </c>
      <c r="J280" s="216"/>
      <c r="K280" s="216"/>
      <c r="L280" s="216"/>
      <c r="M280" s="25"/>
      <c r="Y280" s="25"/>
      <c r="AK280" s="25"/>
      <c r="AW280" s="25"/>
      <c r="BI280" s="25"/>
      <c r="BU280" s="25"/>
      <c r="CG280" s="25"/>
      <c r="CS280" s="25"/>
      <c r="DE280" s="25"/>
      <c r="DQ280" s="25"/>
      <c r="EC280" s="25"/>
      <c r="EO280" s="25"/>
      <c r="FA280" s="25"/>
      <c r="FM280" s="25"/>
      <c r="FY280" s="25"/>
      <c r="GK280" s="25"/>
      <c r="GW280" s="25"/>
      <c r="HI280" s="25"/>
      <c r="HU280" s="25"/>
      <c r="IG280" s="25"/>
      <c r="IS280" s="25"/>
      <c r="JE280" s="25"/>
      <c r="JQ280" s="25"/>
      <c r="KC280" s="25"/>
      <c r="KO280" s="25"/>
      <c r="LA280" s="25"/>
      <c r="LM280" s="25"/>
      <c r="LY280" s="25"/>
      <c r="MK280" s="25"/>
      <c r="MW280" s="25"/>
      <c r="NI280" s="25"/>
      <c r="NU280" s="25"/>
      <c r="OG280" s="25"/>
      <c r="OS280" s="25"/>
      <c r="PE280" s="25"/>
      <c r="PQ280" s="25"/>
      <c r="QC280" s="25"/>
      <c r="QO280" s="25"/>
      <c r="RA280" s="25"/>
      <c r="RM280" s="25"/>
      <c r="RY280" s="25"/>
      <c r="SK280" s="25"/>
      <c r="SW280" s="25"/>
      <c r="TI280" s="25"/>
      <c r="TU280" s="25"/>
      <c r="UG280" s="25"/>
      <c r="US280" s="25"/>
      <c r="VE280" s="25"/>
      <c r="VQ280" s="25"/>
      <c r="WC280" s="25"/>
      <c r="WO280" s="25"/>
      <c r="XA280" s="25"/>
      <c r="XM280" s="25"/>
      <c r="XY280" s="25"/>
      <c r="YK280" s="25"/>
      <c r="YW280" s="25"/>
      <c r="ZI280" s="25"/>
      <c r="ZU280" s="25"/>
      <c r="AAG280" s="25"/>
      <c r="AAS280" s="25"/>
      <c r="ABE280" s="25"/>
      <c r="ABQ280" s="25"/>
      <c r="ACC280" s="25"/>
      <c r="ACO280" s="25"/>
      <c r="ADA280" s="25"/>
      <c r="ADM280" s="25"/>
      <c r="ADY280" s="25"/>
      <c r="AEK280" s="25"/>
      <c r="AEW280" s="25"/>
      <c r="AFI280" s="25"/>
      <c r="AFU280" s="25"/>
      <c r="AGG280" s="25"/>
      <c r="AGS280" s="25"/>
      <c r="AHE280" s="25"/>
      <c r="AHQ280" s="25"/>
      <c r="AIC280" s="25"/>
      <c r="AIO280" s="25"/>
      <c r="AJA280" s="25"/>
      <c r="AJM280" s="25"/>
      <c r="AJY280" s="25"/>
      <c r="AKK280" s="25"/>
      <c r="AKW280" s="25"/>
      <c r="ALI280" s="25"/>
      <c r="ALU280" s="25"/>
      <c r="AMG280" s="25"/>
      <c r="AMS280" s="25"/>
      <c r="ANE280" s="25"/>
      <c r="ANQ280" s="25"/>
      <c r="AOC280" s="25"/>
      <c r="AOO280" s="25"/>
      <c r="APA280" s="25"/>
      <c r="APM280" s="25"/>
      <c r="APY280" s="25"/>
      <c r="AQK280" s="25"/>
      <c r="AQW280" s="25"/>
      <c r="ARI280" s="25"/>
      <c r="ARU280" s="25"/>
      <c r="ASG280" s="25"/>
      <c r="ASS280" s="25"/>
      <c r="ATE280" s="25"/>
      <c r="ATQ280" s="25"/>
      <c r="AUC280" s="25"/>
      <c r="AUO280" s="25"/>
      <c r="AVA280" s="25"/>
      <c r="AVM280" s="25"/>
      <c r="AVY280" s="25"/>
      <c r="AWK280" s="25"/>
      <c r="AWW280" s="25"/>
      <c r="AXI280" s="25"/>
      <c r="AXU280" s="25"/>
      <c r="AYG280" s="25"/>
      <c r="AYS280" s="25"/>
      <c r="AZE280" s="25"/>
      <c r="AZQ280" s="25"/>
      <c r="BAC280" s="25"/>
      <c r="BAO280" s="25"/>
      <c r="BBA280" s="25"/>
      <c r="BBM280" s="25"/>
      <c r="BBY280" s="25"/>
      <c r="BCK280" s="25"/>
      <c r="BCW280" s="25"/>
      <c r="BDI280" s="25"/>
      <c r="BDU280" s="25"/>
      <c r="BEG280" s="25"/>
      <c r="BES280" s="25"/>
      <c r="BFE280" s="25"/>
      <c r="BFQ280" s="25"/>
      <c r="BGC280" s="25"/>
      <c r="BGO280" s="25"/>
      <c r="BHA280" s="25"/>
      <c r="BHM280" s="25"/>
      <c r="BHY280" s="25"/>
      <c r="BIK280" s="25"/>
      <c r="BIW280" s="25"/>
      <c r="BJI280" s="25"/>
      <c r="BJU280" s="25"/>
      <c r="BKG280" s="25"/>
      <c r="BKS280" s="25"/>
      <c r="BLE280" s="25"/>
      <c r="BLQ280" s="25"/>
      <c r="BMC280" s="25"/>
      <c r="BMO280" s="25"/>
      <c r="BNA280" s="25"/>
      <c r="BNM280" s="25"/>
      <c r="BNY280" s="25"/>
      <c r="BOK280" s="25"/>
      <c r="BOW280" s="25"/>
      <c r="BPI280" s="25"/>
      <c r="BPU280" s="25"/>
      <c r="BQG280" s="25"/>
      <c r="BQS280" s="25"/>
      <c r="BRE280" s="25"/>
      <c r="BRQ280" s="25"/>
      <c r="BSC280" s="25"/>
      <c r="BSO280" s="25"/>
      <c r="BTA280" s="25"/>
      <c r="BTM280" s="25"/>
      <c r="BTY280" s="25"/>
      <c r="BUK280" s="25"/>
      <c r="BUW280" s="25"/>
      <c r="BVI280" s="25"/>
      <c r="BVU280" s="25"/>
      <c r="BWG280" s="25"/>
      <c r="BWS280" s="25"/>
      <c r="BXE280" s="25"/>
      <c r="BXQ280" s="25"/>
      <c r="BYC280" s="25"/>
      <c r="BYO280" s="25"/>
      <c r="BZA280" s="25"/>
      <c r="BZM280" s="25"/>
      <c r="BZY280" s="25"/>
      <c r="CAK280" s="25"/>
      <c r="CAW280" s="25"/>
      <c r="CBI280" s="25"/>
      <c r="CBU280" s="25"/>
      <c r="CCG280" s="25"/>
      <c r="CCS280" s="25"/>
      <c r="CDE280" s="25"/>
      <c r="CDQ280" s="25"/>
      <c r="CEC280" s="25"/>
      <c r="CEO280" s="25"/>
      <c r="CFA280" s="25"/>
      <c r="CFM280" s="25"/>
      <c r="CFY280" s="25"/>
      <c r="CGK280" s="25"/>
      <c r="CGW280" s="25"/>
      <c r="CHI280" s="25"/>
      <c r="CHU280" s="25"/>
      <c r="CIG280" s="25"/>
      <c r="CIS280" s="25"/>
      <c r="CJE280" s="25"/>
      <c r="CJQ280" s="25"/>
      <c r="CKC280" s="25"/>
      <c r="CKO280" s="25"/>
      <c r="CLA280" s="25"/>
      <c r="CLM280" s="25"/>
      <c r="CLY280" s="25"/>
      <c r="CMK280" s="25"/>
      <c r="CMW280" s="25"/>
      <c r="CNI280" s="25"/>
      <c r="CNU280" s="25"/>
      <c r="COG280" s="25"/>
      <c r="COS280" s="25"/>
      <c r="CPE280" s="25"/>
      <c r="CPQ280" s="25"/>
      <c r="CQC280" s="25"/>
      <c r="CQO280" s="25"/>
      <c r="CRA280" s="25"/>
      <c r="CRM280" s="25"/>
      <c r="CRY280" s="25"/>
      <c r="CSK280" s="25"/>
      <c r="CSW280" s="25"/>
      <c r="CTI280" s="25"/>
      <c r="CTU280" s="25"/>
      <c r="CUG280" s="25"/>
      <c r="CUS280" s="25"/>
      <c r="CVE280" s="25"/>
      <c r="CVQ280" s="25"/>
      <c r="CWC280" s="25"/>
      <c r="CWO280" s="25"/>
      <c r="CXA280" s="25"/>
      <c r="CXM280" s="25"/>
      <c r="CXY280" s="25"/>
      <c r="CYK280" s="25"/>
      <c r="CYW280" s="25"/>
      <c r="CZI280" s="25"/>
      <c r="CZU280" s="25"/>
      <c r="DAG280" s="25"/>
      <c r="DAS280" s="25"/>
      <c r="DBE280" s="25"/>
      <c r="DBQ280" s="25"/>
      <c r="DCC280" s="25"/>
      <c r="DCO280" s="25"/>
      <c r="DDA280" s="25"/>
      <c r="DDM280" s="25"/>
      <c r="DDY280" s="25"/>
      <c r="DEK280" s="25"/>
      <c r="DEW280" s="25"/>
      <c r="DFI280" s="25"/>
      <c r="DFU280" s="25"/>
      <c r="DGG280" s="25"/>
      <c r="DGS280" s="25"/>
      <c r="DHE280" s="25"/>
      <c r="DHQ280" s="25"/>
      <c r="DIC280" s="25"/>
      <c r="DIO280" s="25"/>
      <c r="DJA280" s="25"/>
      <c r="DJM280" s="25"/>
      <c r="DJY280" s="25"/>
      <c r="DKK280" s="25"/>
      <c r="DKW280" s="25"/>
      <c r="DLI280" s="25"/>
      <c r="DLU280" s="25"/>
      <c r="DMG280" s="25"/>
      <c r="DMS280" s="25"/>
      <c r="DNE280" s="25"/>
      <c r="DNQ280" s="25"/>
      <c r="DOC280" s="25"/>
      <c r="DOO280" s="25"/>
      <c r="DPA280" s="25"/>
      <c r="DPM280" s="25"/>
      <c r="DPY280" s="25"/>
      <c r="DQK280" s="25"/>
      <c r="DQW280" s="25"/>
      <c r="DRI280" s="25"/>
      <c r="DRU280" s="25"/>
      <c r="DSG280" s="25"/>
      <c r="DSS280" s="25"/>
      <c r="DTE280" s="25"/>
      <c r="DTQ280" s="25"/>
      <c r="DUC280" s="25"/>
      <c r="DUO280" s="25"/>
      <c r="DVA280" s="25"/>
      <c r="DVM280" s="25"/>
      <c r="DVY280" s="25"/>
      <c r="DWK280" s="25"/>
      <c r="DWW280" s="25"/>
      <c r="DXI280" s="25"/>
      <c r="DXU280" s="25"/>
      <c r="DYG280" s="25"/>
      <c r="DYS280" s="25"/>
      <c r="DZE280" s="25"/>
      <c r="DZQ280" s="25"/>
      <c r="EAC280" s="25"/>
      <c r="EAO280" s="25"/>
      <c r="EBA280" s="25"/>
      <c r="EBM280" s="25"/>
      <c r="EBY280" s="25"/>
      <c r="ECK280" s="25"/>
      <c r="ECW280" s="25"/>
      <c r="EDI280" s="25"/>
      <c r="EDU280" s="25"/>
      <c r="EEG280" s="25"/>
      <c r="EES280" s="25"/>
      <c r="EFE280" s="25"/>
      <c r="EFQ280" s="25"/>
      <c r="EGC280" s="25"/>
      <c r="EGO280" s="25"/>
      <c r="EHA280" s="25"/>
      <c r="EHM280" s="25"/>
      <c r="EHY280" s="25"/>
      <c r="EIK280" s="25"/>
      <c r="EIW280" s="25"/>
      <c r="EJI280" s="25"/>
      <c r="EJU280" s="25"/>
      <c r="EKG280" s="25"/>
      <c r="EKS280" s="25"/>
      <c r="ELE280" s="25"/>
      <c r="ELQ280" s="25"/>
      <c r="EMC280" s="25"/>
      <c r="EMO280" s="25"/>
      <c r="ENA280" s="25"/>
      <c r="ENM280" s="25"/>
      <c r="ENY280" s="25"/>
      <c r="EOK280" s="25"/>
      <c r="EOW280" s="25"/>
      <c r="EPI280" s="25"/>
      <c r="EPU280" s="25"/>
      <c r="EQG280" s="25"/>
      <c r="EQS280" s="25"/>
      <c r="ERE280" s="25"/>
      <c r="ERQ280" s="25"/>
      <c r="ESC280" s="25"/>
      <c r="ESO280" s="25"/>
      <c r="ETA280" s="25"/>
      <c r="ETM280" s="25"/>
      <c r="ETY280" s="25"/>
      <c r="EUK280" s="25"/>
      <c r="EUW280" s="25"/>
      <c r="EVI280" s="25"/>
      <c r="EVU280" s="25"/>
      <c r="EWG280" s="25"/>
      <c r="EWS280" s="25"/>
      <c r="EXE280" s="25"/>
      <c r="EXQ280" s="25"/>
      <c r="EYC280" s="25"/>
      <c r="EYO280" s="25"/>
      <c r="EZA280" s="25"/>
      <c r="EZM280" s="25"/>
      <c r="EZY280" s="25"/>
      <c r="FAK280" s="25"/>
      <c r="FAW280" s="25"/>
      <c r="FBI280" s="25"/>
      <c r="FBU280" s="25"/>
      <c r="FCG280" s="25"/>
      <c r="FCS280" s="25"/>
      <c r="FDE280" s="25"/>
      <c r="FDQ280" s="25"/>
      <c r="FEC280" s="25"/>
      <c r="FEO280" s="25"/>
      <c r="FFA280" s="25"/>
      <c r="FFM280" s="25"/>
      <c r="FFY280" s="25"/>
      <c r="FGK280" s="25"/>
      <c r="FGW280" s="25"/>
      <c r="FHI280" s="25"/>
      <c r="FHU280" s="25"/>
      <c r="FIG280" s="25"/>
      <c r="FIS280" s="25"/>
      <c r="FJE280" s="25"/>
      <c r="FJQ280" s="25"/>
      <c r="FKC280" s="25"/>
      <c r="FKO280" s="25"/>
      <c r="FLA280" s="25"/>
      <c r="FLM280" s="25"/>
      <c r="FLY280" s="25"/>
      <c r="FMK280" s="25"/>
      <c r="FMW280" s="25"/>
      <c r="FNI280" s="25"/>
      <c r="FNU280" s="25"/>
      <c r="FOG280" s="25"/>
      <c r="FOS280" s="25"/>
      <c r="FPE280" s="25"/>
      <c r="FPQ280" s="25"/>
      <c r="FQC280" s="25"/>
      <c r="FQO280" s="25"/>
      <c r="FRA280" s="25"/>
      <c r="FRM280" s="25"/>
      <c r="FRY280" s="25"/>
      <c r="FSK280" s="25"/>
      <c r="FSW280" s="25"/>
      <c r="FTI280" s="25"/>
      <c r="FTU280" s="25"/>
      <c r="FUG280" s="25"/>
      <c r="FUS280" s="25"/>
      <c r="FVE280" s="25"/>
      <c r="FVQ280" s="25"/>
      <c r="FWC280" s="25"/>
      <c r="FWO280" s="25"/>
      <c r="FXA280" s="25"/>
      <c r="FXM280" s="25"/>
      <c r="FXY280" s="25"/>
      <c r="FYK280" s="25"/>
      <c r="FYW280" s="25"/>
      <c r="FZI280" s="25"/>
      <c r="FZU280" s="25"/>
      <c r="GAG280" s="25"/>
      <c r="GAS280" s="25"/>
      <c r="GBE280" s="25"/>
      <c r="GBQ280" s="25"/>
      <c r="GCC280" s="25"/>
      <c r="GCO280" s="25"/>
      <c r="GDA280" s="25"/>
      <c r="GDM280" s="25"/>
      <c r="GDY280" s="25"/>
      <c r="GEK280" s="25"/>
      <c r="GEW280" s="25"/>
      <c r="GFI280" s="25"/>
      <c r="GFU280" s="25"/>
      <c r="GGG280" s="25"/>
      <c r="GGS280" s="25"/>
      <c r="GHE280" s="25"/>
      <c r="GHQ280" s="25"/>
      <c r="GIC280" s="25"/>
      <c r="GIO280" s="25"/>
      <c r="GJA280" s="25"/>
      <c r="GJM280" s="25"/>
      <c r="GJY280" s="25"/>
      <c r="GKK280" s="25"/>
      <c r="GKW280" s="25"/>
      <c r="GLI280" s="25"/>
      <c r="GLU280" s="25"/>
      <c r="GMG280" s="25"/>
      <c r="GMS280" s="25"/>
      <c r="GNE280" s="25"/>
      <c r="GNQ280" s="25"/>
      <c r="GOC280" s="25"/>
      <c r="GOO280" s="25"/>
      <c r="GPA280" s="25"/>
      <c r="GPM280" s="25"/>
      <c r="GPY280" s="25"/>
      <c r="GQK280" s="25"/>
      <c r="GQW280" s="25"/>
      <c r="GRI280" s="25"/>
      <c r="GRU280" s="25"/>
      <c r="GSG280" s="25"/>
      <c r="GSS280" s="25"/>
      <c r="GTE280" s="25"/>
      <c r="GTQ280" s="25"/>
      <c r="GUC280" s="25"/>
      <c r="GUO280" s="25"/>
      <c r="GVA280" s="25"/>
      <c r="GVM280" s="25"/>
      <c r="GVY280" s="25"/>
      <c r="GWK280" s="25"/>
      <c r="GWW280" s="25"/>
      <c r="GXI280" s="25"/>
      <c r="GXU280" s="25"/>
      <c r="GYG280" s="25"/>
      <c r="GYS280" s="25"/>
      <c r="GZE280" s="25"/>
      <c r="GZQ280" s="25"/>
      <c r="HAC280" s="25"/>
      <c r="HAO280" s="25"/>
      <c r="HBA280" s="25"/>
      <c r="HBM280" s="25"/>
      <c r="HBY280" s="25"/>
      <c r="HCK280" s="25"/>
      <c r="HCW280" s="25"/>
      <c r="HDI280" s="25"/>
      <c r="HDU280" s="25"/>
      <c r="HEG280" s="25"/>
      <c r="HES280" s="25"/>
      <c r="HFE280" s="25"/>
      <c r="HFQ280" s="25"/>
      <c r="HGC280" s="25"/>
      <c r="HGO280" s="25"/>
      <c r="HHA280" s="25"/>
      <c r="HHM280" s="25"/>
      <c r="HHY280" s="25"/>
      <c r="HIK280" s="25"/>
      <c r="HIW280" s="25"/>
      <c r="HJI280" s="25"/>
      <c r="HJU280" s="25"/>
      <c r="HKG280" s="25"/>
      <c r="HKS280" s="25"/>
      <c r="HLE280" s="25"/>
      <c r="HLQ280" s="25"/>
      <c r="HMC280" s="25"/>
      <c r="HMO280" s="25"/>
      <c r="HNA280" s="25"/>
      <c r="HNM280" s="25"/>
      <c r="HNY280" s="25"/>
      <c r="HOK280" s="25"/>
      <c r="HOW280" s="25"/>
      <c r="HPI280" s="25"/>
      <c r="HPU280" s="25"/>
      <c r="HQG280" s="25"/>
      <c r="HQS280" s="25"/>
      <c r="HRE280" s="25"/>
      <c r="HRQ280" s="25"/>
      <c r="HSC280" s="25"/>
      <c r="HSO280" s="25"/>
      <c r="HTA280" s="25"/>
      <c r="HTM280" s="25"/>
      <c r="HTY280" s="25"/>
      <c r="HUK280" s="25"/>
      <c r="HUW280" s="25"/>
      <c r="HVI280" s="25"/>
      <c r="HVU280" s="25"/>
      <c r="HWG280" s="25"/>
      <c r="HWS280" s="25"/>
      <c r="HXE280" s="25"/>
      <c r="HXQ280" s="25"/>
      <c r="HYC280" s="25"/>
      <c r="HYO280" s="25"/>
      <c r="HZA280" s="25"/>
      <c r="HZM280" s="25"/>
      <c r="HZY280" s="25"/>
      <c r="IAK280" s="25"/>
      <c r="IAW280" s="25"/>
      <c r="IBI280" s="25"/>
      <c r="IBU280" s="25"/>
      <c r="ICG280" s="25"/>
      <c r="ICS280" s="25"/>
      <c r="IDE280" s="25"/>
      <c r="IDQ280" s="25"/>
      <c r="IEC280" s="25"/>
      <c r="IEO280" s="25"/>
      <c r="IFA280" s="25"/>
      <c r="IFM280" s="25"/>
      <c r="IFY280" s="25"/>
      <c r="IGK280" s="25"/>
      <c r="IGW280" s="25"/>
      <c r="IHI280" s="25"/>
      <c r="IHU280" s="25"/>
      <c r="IIG280" s="25"/>
      <c r="IIS280" s="25"/>
      <c r="IJE280" s="25"/>
      <c r="IJQ280" s="25"/>
      <c r="IKC280" s="25"/>
      <c r="IKO280" s="25"/>
      <c r="ILA280" s="25"/>
      <c r="ILM280" s="25"/>
      <c r="ILY280" s="25"/>
      <c r="IMK280" s="25"/>
      <c r="IMW280" s="25"/>
      <c r="INI280" s="25"/>
      <c r="INU280" s="25"/>
      <c r="IOG280" s="25"/>
      <c r="IOS280" s="25"/>
      <c r="IPE280" s="25"/>
      <c r="IPQ280" s="25"/>
      <c r="IQC280" s="25"/>
      <c r="IQO280" s="25"/>
      <c r="IRA280" s="25"/>
      <c r="IRM280" s="25"/>
      <c r="IRY280" s="25"/>
      <c r="ISK280" s="25"/>
      <c r="ISW280" s="25"/>
      <c r="ITI280" s="25"/>
      <c r="ITU280" s="25"/>
      <c r="IUG280" s="25"/>
      <c r="IUS280" s="25"/>
      <c r="IVE280" s="25"/>
      <c r="IVQ280" s="25"/>
      <c r="IWC280" s="25"/>
      <c r="IWO280" s="25"/>
      <c r="IXA280" s="25"/>
      <c r="IXM280" s="25"/>
      <c r="IXY280" s="25"/>
      <c r="IYK280" s="25"/>
      <c r="IYW280" s="25"/>
      <c r="IZI280" s="25"/>
      <c r="IZU280" s="25"/>
      <c r="JAG280" s="25"/>
      <c r="JAS280" s="25"/>
      <c r="JBE280" s="25"/>
      <c r="JBQ280" s="25"/>
      <c r="JCC280" s="25"/>
      <c r="JCO280" s="25"/>
      <c r="JDA280" s="25"/>
      <c r="JDM280" s="25"/>
      <c r="JDY280" s="25"/>
      <c r="JEK280" s="25"/>
      <c r="JEW280" s="25"/>
      <c r="JFI280" s="25"/>
      <c r="JFU280" s="25"/>
      <c r="JGG280" s="25"/>
      <c r="JGS280" s="25"/>
      <c r="JHE280" s="25"/>
      <c r="JHQ280" s="25"/>
      <c r="JIC280" s="25"/>
      <c r="JIO280" s="25"/>
      <c r="JJA280" s="25"/>
      <c r="JJM280" s="25"/>
      <c r="JJY280" s="25"/>
      <c r="JKK280" s="25"/>
      <c r="JKW280" s="25"/>
      <c r="JLI280" s="25"/>
      <c r="JLU280" s="25"/>
      <c r="JMG280" s="25"/>
      <c r="JMS280" s="25"/>
      <c r="JNE280" s="25"/>
      <c r="JNQ280" s="25"/>
      <c r="JOC280" s="25"/>
      <c r="JOO280" s="25"/>
      <c r="JPA280" s="25"/>
      <c r="JPM280" s="25"/>
      <c r="JPY280" s="25"/>
      <c r="JQK280" s="25"/>
      <c r="JQW280" s="25"/>
      <c r="JRI280" s="25"/>
      <c r="JRU280" s="25"/>
      <c r="JSG280" s="25"/>
      <c r="JSS280" s="25"/>
      <c r="JTE280" s="25"/>
      <c r="JTQ280" s="25"/>
      <c r="JUC280" s="25"/>
      <c r="JUO280" s="25"/>
      <c r="JVA280" s="25"/>
      <c r="JVM280" s="25"/>
      <c r="JVY280" s="25"/>
      <c r="JWK280" s="25"/>
      <c r="JWW280" s="25"/>
      <c r="JXI280" s="25"/>
      <c r="JXU280" s="25"/>
      <c r="JYG280" s="25"/>
      <c r="JYS280" s="25"/>
      <c r="JZE280" s="25"/>
      <c r="JZQ280" s="25"/>
      <c r="KAC280" s="25"/>
      <c r="KAO280" s="25"/>
      <c r="KBA280" s="25"/>
      <c r="KBM280" s="25"/>
      <c r="KBY280" s="25"/>
      <c r="KCK280" s="25"/>
      <c r="KCW280" s="25"/>
      <c r="KDI280" s="25"/>
      <c r="KDU280" s="25"/>
      <c r="KEG280" s="25"/>
      <c r="KES280" s="25"/>
      <c r="KFE280" s="25"/>
      <c r="KFQ280" s="25"/>
      <c r="KGC280" s="25"/>
      <c r="KGO280" s="25"/>
      <c r="KHA280" s="25"/>
      <c r="KHM280" s="25"/>
      <c r="KHY280" s="25"/>
      <c r="KIK280" s="25"/>
      <c r="KIW280" s="25"/>
      <c r="KJI280" s="25"/>
      <c r="KJU280" s="25"/>
      <c r="KKG280" s="25"/>
      <c r="KKS280" s="25"/>
      <c r="KLE280" s="25"/>
      <c r="KLQ280" s="25"/>
      <c r="KMC280" s="25"/>
      <c r="KMO280" s="25"/>
      <c r="KNA280" s="25"/>
      <c r="KNM280" s="25"/>
      <c r="KNY280" s="25"/>
      <c r="KOK280" s="25"/>
      <c r="KOW280" s="25"/>
      <c r="KPI280" s="25"/>
      <c r="KPU280" s="25"/>
      <c r="KQG280" s="25"/>
      <c r="KQS280" s="25"/>
      <c r="KRE280" s="25"/>
      <c r="KRQ280" s="25"/>
      <c r="KSC280" s="25"/>
      <c r="KSO280" s="25"/>
      <c r="KTA280" s="25"/>
      <c r="KTM280" s="25"/>
      <c r="KTY280" s="25"/>
      <c r="KUK280" s="25"/>
      <c r="KUW280" s="25"/>
      <c r="KVI280" s="25"/>
      <c r="KVU280" s="25"/>
      <c r="KWG280" s="25"/>
      <c r="KWS280" s="25"/>
      <c r="KXE280" s="25"/>
      <c r="KXQ280" s="25"/>
      <c r="KYC280" s="25"/>
      <c r="KYO280" s="25"/>
      <c r="KZA280" s="25"/>
      <c r="KZM280" s="25"/>
      <c r="KZY280" s="25"/>
      <c r="LAK280" s="25"/>
      <c r="LAW280" s="25"/>
      <c r="LBI280" s="25"/>
      <c r="LBU280" s="25"/>
      <c r="LCG280" s="25"/>
      <c r="LCS280" s="25"/>
      <c r="LDE280" s="25"/>
      <c r="LDQ280" s="25"/>
      <c r="LEC280" s="25"/>
      <c r="LEO280" s="25"/>
      <c r="LFA280" s="25"/>
      <c r="LFM280" s="25"/>
      <c r="LFY280" s="25"/>
      <c r="LGK280" s="25"/>
      <c r="LGW280" s="25"/>
      <c r="LHI280" s="25"/>
      <c r="LHU280" s="25"/>
      <c r="LIG280" s="25"/>
      <c r="LIS280" s="25"/>
      <c r="LJE280" s="25"/>
      <c r="LJQ280" s="25"/>
      <c r="LKC280" s="25"/>
      <c r="LKO280" s="25"/>
      <c r="LLA280" s="25"/>
      <c r="LLM280" s="25"/>
      <c r="LLY280" s="25"/>
      <c r="LMK280" s="25"/>
      <c r="LMW280" s="25"/>
      <c r="LNI280" s="25"/>
      <c r="LNU280" s="25"/>
      <c r="LOG280" s="25"/>
      <c r="LOS280" s="25"/>
      <c r="LPE280" s="25"/>
      <c r="LPQ280" s="25"/>
      <c r="LQC280" s="25"/>
      <c r="LQO280" s="25"/>
      <c r="LRA280" s="25"/>
      <c r="LRM280" s="25"/>
      <c r="LRY280" s="25"/>
      <c r="LSK280" s="25"/>
      <c r="LSW280" s="25"/>
      <c r="LTI280" s="25"/>
      <c r="LTU280" s="25"/>
      <c r="LUG280" s="25"/>
      <c r="LUS280" s="25"/>
      <c r="LVE280" s="25"/>
      <c r="LVQ280" s="25"/>
      <c r="LWC280" s="25"/>
      <c r="LWO280" s="25"/>
      <c r="LXA280" s="25"/>
      <c r="LXM280" s="25"/>
      <c r="LXY280" s="25"/>
      <c r="LYK280" s="25"/>
      <c r="LYW280" s="25"/>
      <c r="LZI280" s="25"/>
      <c r="LZU280" s="25"/>
      <c r="MAG280" s="25"/>
      <c r="MAS280" s="25"/>
      <c r="MBE280" s="25"/>
      <c r="MBQ280" s="25"/>
      <c r="MCC280" s="25"/>
      <c r="MCO280" s="25"/>
      <c r="MDA280" s="25"/>
      <c r="MDM280" s="25"/>
      <c r="MDY280" s="25"/>
      <c r="MEK280" s="25"/>
      <c r="MEW280" s="25"/>
      <c r="MFI280" s="25"/>
      <c r="MFU280" s="25"/>
      <c r="MGG280" s="25"/>
      <c r="MGS280" s="25"/>
      <c r="MHE280" s="25"/>
      <c r="MHQ280" s="25"/>
      <c r="MIC280" s="25"/>
      <c r="MIO280" s="25"/>
      <c r="MJA280" s="25"/>
      <c r="MJM280" s="25"/>
      <c r="MJY280" s="25"/>
      <c r="MKK280" s="25"/>
      <c r="MKW280" s="25"/>
      <c r="MLI280" s="25"/>
      <c r="MLU280" s="25"/>
      <c r="MMG280" s="25"/>
      <c r="MMS280" s="25"/>
      <c r="MNE280" s="25"/>
      <c r="MNQ280" s="25"/>
      <c r="MOC280" s="25"/>
      <c r="MOO280" s="25"/>
      <c r="MPA280" s="25"/>
      <c r="MPM280" s="25"/>
      <c r="MPY280" s="25"/>
      <c r="MQK280" s="25"/>
      <c r="MQW280" s="25"/>
      <c r="MRI280" s="25"/>
      <c r="MRU280" s="25"/>
      <c r="MSG280" s="25"/>
      <c r="MSS280" s="25"/>
      <c r="MTE280" s="25"/>
      <c r="MTQ280" s="25"/>
      <c r="MUC280" s="25"/>
      <c r="MUO280" s="25"/>
      <c r="MVA280" s="25"/>
      <c r="MVM280" s="25"/>
      <c r="MVY280" s="25"/>
      <c r="MWK280" s="25"/>
      <c r="MWW280" s="25"/>
      <c r="MXI280" s="25"/>
      <c r="MXU280" s="25"/>
      <c r="MYG280" s="25"/>
      <c r="MYS280" s="25"/>
      <c r="MZE280" s="25"/>
      <c r="MZQ280" s="25"/>
      <c r="NAC280" s="25"/>
      <c r="NAO280" s="25"/>
      <c r="NBA280" s="25"/>
      <c r="NBM280" s="25"/>
      <c r="NBY280" s="25"/>
      <c r="NCK280" s="25"/>
      <c r="NCW280" s="25"/>
      <c r="NDI280" s="25"/>
      <c r="NDU280" s="25"/>
      <c r="NEG280" s="25"/>
      <c r="NES280" s="25"/>
      <c r="NFE280" s="25"/>
      <c r="NFQ280" s="25"/>
      <c r="NGC280" s="25"/>
      <c r="NGO280" s="25"/>
      <c r="NHA280" s="25"/>
      <c r="NHM280" s="25"/>
      <c r="NHY280" s="25"/>
      <c r="NIK280" s="25"/>
      <c r="NIW280" s="25"/>
      <c r="NJI280" s="25"/>
      <c r="NJU280" s="25"/>
      <c r="NKG280" s="25"/>
      <c r="NKS280" s="25"/>
      <c r="NLE280" s="25"/>
      <c r="NLQ280" s="25"/>
      <c r="NMC280" s="25"/>
      <c r="NMO280" s="25"/>
      <c r="NNA280" s="25"/>
      <c r="NNM280" s="25"/>
      <c r="NNY280" s="25"/>
      <c r="NOK280" s="25"/>
      <c r="NOW280" s="25"/>
      <c r="NPI280" s="25"/>
      <c r="NPU280" s="25"/>
      <c r="NQG280" s="25"/>
      <c r="NQS280" s="25"/>
      <c r="NRE280" s="25"/>
      <c r="NRQ280" s="25"/>
      <c r="NSC280" s="25"/>
      <c r="NSO280" s="25"/>
      <c r="NTA280" s="25"/>
      <c r="NTM280" s="25"/>
      <c r="NTY280" s="25"/>
      <c r="NUK280" s="25"/>
      <c r="NUW280" s="25"/>
      <c r="NVI280" s="25"/>
      <c r="NVU280" s="25"/>
      <c r="NWG280" s="25"/>
      <c r="NWS280" s="25"/>
      <c r="NXE280" s="25"/>
      <c r="NXQ280" s="25"/>
      <c r="NYC280" s="25"/>
      <c r="NYO280" s="25"/>
      <c r="NZA280" s="25"/>
      <c r="NZM280" s="25"/>
      <c r="NZY280" s="25"/>
      <c r="OAK280" s="25"/>
      <c r="OAW280" s="25"/>
      <c r="OBI280" s="25"/>
      <c r="OBU280" s="25"/>
      <c r="OCG280" s="25"/>
      <c r="OCS280" s="25"/>
      <c r="ODE280" s="25"/>
      <c r="ODQ280" s="25"/>
      <c r="OEC280" s="25"/>
      <c r="OEO280" s="25"/>
      <c r="OFA280" s="25"/>
      <c r="OFM280" s="25"/>
      <c r="OFY280" s="25"/>
      <c r="OGK280" s="25"/>
      <c r="OGW280" s="25"/>
      <c r="OHI280" s="25"/>
      <c r="OHU280" s="25"/>
      <c r="OIG280" s="25"/>
      <c r="OIS280" s="25"/>
      <c r="OJE280" s="25"/>
      <c r="OJQ280" s="25"/>
      <c r="OKC280" s="25"/>
      <c r="OKO280" s="25"/>
      <c r="OLA280" s="25"/>
      <c r="OLM280" s="25"/>
      <c r="OLY280" s="25"/>
      <c r="OMK280" s="25"/>
      <c r="OMW280" s="25"/>
      <c r="ONI280" s="25"/>
      <c r="ONU280" s="25"/>
      <c r="OOG280" s="25"/>
      <c r="OOS280" s="25"/>
      <c r="OPE280" s="25"/>
      <c r="OPQ280" s="25"/>
      <c r="OQC280" s="25"/>
      <c r="OQO280" s="25"/>
      <c r="ORA280" s="25"/>
      <c r="ORM280" s="25"/>
      <c r="ORY280" s="25"/>
      <c r="OSK280" s="25"/>
      <c r="OSW280" s="25"/>
      <c r="OTI280" s="25"/>
      <c r="OTU280" s="25"/>
      <c r="OUG280" s="25"/>
      <c r="OUS280" s="25"/>
      <c r="OVE280" s="25"/>
      <c r="OVQ280" s="25"/>
      <c r="OWC280" s="25"/>
      <c r="OWO280" s="25"/>
      <c r="OXA280" s="25"/>
      <c r="OXM280" s="25"/>
      <c r="OXY280" s="25"/>
      <c r="OYK280" s="25"/>
      <c r="OYW280" s="25"/>
      <c r="OZI280" s="25"/>
      <c r="OZU280" s="25"/>
      <c r="PAG280" s="25"/>
      <c r="PAS280" s="25"/>
      <c r="PBE280" s="25"/>
      <c r="PBQ280" s="25"/>
      <c r="PCC280" s="25"/>
      <c r="PCO280" s="25"/>
      <c r="PDA280" s="25"/>
      <c r="PDM280" s="25"/>
      <c r="PDY280" s="25"/>
      <c r="PEK280" s="25"/>
      <c r="PEW280" s="25"/>
      <c r="PFI280" s="25"/>
      <c r="PFU280" s="25"/>
      <c r="PGG280" s="25"/>
      <c r="PGS280" s="25"/>
      <c r="PHE280" s="25"/>
      <c r="PHQ280" s="25"/>
      <c r="PIC280" s="25"/>
      <c r="PIO280" s="25"/>
      <c r="PJA280" s="25"/>
      <c r="PJM280" s="25"/>
      <c r="PJY280" s="25"/>
      <c r="PKK280" s="25"/>
      <c r="PKW280" s="25"/>
      <c r="PLI280" s="25"/>
      <c r="PLU280" s="25"/>
      <c r="PMG280" s="25"/>
      <c r="PMS280" s="25"/>
      <c r="PNE280" s="25"/>
      <c r="PNQ280" s="25"/>
      <c r="POC280" s="25"/>
      <c r="POO280" s="25"/>
      <c r="PPA280" s="25"/>
      <c r="PPM280" s="25"/>
      <c r="PPY280" s="25"/>
      <c r="PQK280" s="25"/>
      <c r="PQW280" s="25"/>
      <c r="PRI280" s="25"/>
      <c r="PRU280" s="25"/>
      <c r="PSG280" s="25"/>
      <c r="PSS280" s="25"/>
      <c r="PTE280" s="25"/>
      <c r="PTQ280" s="25"/>
      <c r="PUC280" s="25"/>
      <c r="PUO280" s="25"/>
      <c r="PVA280" s="25"/>
      <c r="PVM280" s="25"/>
      <c r="PVY280" s="25"/>
      <c r="PWK280" s="25"/>
      <c r="PWW280" s="25"/>
      <c r="PXI280" s="25"/>
      <c r="PXU280" s="25"/>
      <c r="PYG280" s="25"/>
      <c r="PYS280" s="25"/>
      <c r="PZE280" s="25"/>
      <c r="PZQ280" s="25"/>
      <c r="QAC280" s="25"/>
      <c r="QAO280" s="25"/>
      <c r="QBA280" s="25"/>
      <c r="QBM280" s="25"/>
      <c r="QBY280" s="25"/>
      <c r="QCK280" s="25"/>
      <c r="QCW280" s="25"/>
      <c r="QDI280" s="25"/>
      <c r="QDU280" s="25"/>
      <c r="QEG280" s="25"/>
      <c r="QES280" s="25"/>
      <c r="QFE280" s="25"/>
      <c r="QFQ280" s="25"/>
      <c r="QGC280" s="25"/>
      <c r="QGO280" s="25"/>
      <c r="QHA280" s="25"/>
      <c r="QHM280" s="25"/>
      <c r="QHY280" s="25"/>
      <c r="QIK280" s="25"/>
      <c r="QIW280" s="25"/>
      <c r="QJI280" s="25"/>
      <c r="QJU280" s="25"/>
      <c r="QKG280" s="25"/>
      <c r="QKS280" s="25"/>
      <c r="QLE280" s="25"/>
      <c r="QLQ280" s="25"/>
      <c r="QMC280" s="25"/>
      <c r="QMO280" s="25"/>
      <c r="QNA280" s="25"/>
      <c r="QNM280" s="25"/>
      <c r="QNY280" s="25"/>
      <c r="QOK280" s="25"/>
      <c r="QOW280" s="25"/>
      <c r="QPI280" s="25"/>
      <c r="QPU280" s="25"/>
      <c r="QQG280" s="25"/>
      <c r="QQS280" s="25"/>
      <c r="QRE280" s="25"/>
      <c r="QRQ280" s="25"/>
      <c r="QSC280" s="25"/>
      <c r="QSO280" s="25"/>
      <c r="QTA280" s="25"/>
      <c r="QTM280" s="25"/>
      <c r="QTY280" s="25"/>
      <c r="QUK280" s="25"/>
      <c r="QUW280" s="25"/>
      <c r="QVI280" s="25"/>
      <c r="QVU280" s="25"/>
      <c r="QWG280" s="25"/>
      <c r="QWS280" s="25"/>
      <c r="QXE280" s="25"/>
      <c r="QXQ280" s="25"/>
      <c r="QYC280" s="25"/>
      <c r="QYO280" s="25"/>
      <c r="QZA280" s="25"/>
      <c r="QZM280" s="25"/>
      <c r="QZY280" s="25"/>
      <c r="RAK280" s="25"/>
      <c r="RAW280" s="25"/>
      <c r="RBI280" s="25"/>
      <c r="RBU280" s="25"/>
      <c r="RCG280" s="25"/>
      <c r="RCS280" s="25"/>
      <c r="RDE280" s="25"/>
      <c r="RDQ280" s="25"/>
      <c r="REC280" s="25"/>
      <c r="REO280" s="25"/>
      <c r="RFA280" s="25"/>
      <c r="RFM280" s="25"/>
      <c r="RFY280" s="25"/>
      <c r="RGK280" s="25"/>
      <c r="RGW280" s="25"/>
      <c r="RHI280" s="25"/>
      <c r="RHU280" s="25"/>
      <c r="RIG280" s="25"/>
      <c r="RIS280" s="25"/>
      <c r="RJE280" s="25"/>
      <c r="RJQ280" s="25"/>
      <c r="RKC280" s="25"/>
      <c r="RKO280" s="25"/>
      <c r="RLA280" s="25"/>
      <c r="RLM280" s="25"/>
      <c r="RLY280" s="25"/>
      <c r="RMK280" s="25"/>
      <c r="RMW280" s="25"/>
      <c r="RNI280" s="25"/>
      <c r="RNU280" s="25"/>
      <c r="ROG280" s="25"/>
      <c r="ROS280" s="25"/>
      <c r="RPE280" s="25"/>
      <c r="RPQ280" s="25"/>
      <c r="RQC280" s="25"/>
      <c r="RQO280" s="25"/>
      <c r="RRA280" s="25"/>
      <c r="RRM280" s="25"/>
      <c r="RRY280" s="25"/>
      <c r="RSK280" s="25"/>
      <c r="RSW280" s="25"/>
      <c r="RTI280" s="25"/>
      <c r="RTU280" s="25"/>
      <c r="RUG280" s="25"/>
      <c r="RUS280" s="25"/>
      <c r="RVE280" s="25"/>
      <c r="RVQ280" s="25"/>
      <c r="RWC280" s="25"/>
      <c r="RWO280" s="25"/>
      <c r="RXA280" s="25"/>
      <c r="RXM280" s="25"/>
      <c r="RXY280" s="25"/>
      <c r="RYK280" s="25"/>
      <c r="RYW280" s="25"/>
      <c r="RZI280" s="25"/>
      <c r="RZU280" s="25"/>
      <c r="SAG280" s="25"/>
      <c r="SAS280" s="25"/>
      <c r="SBE280" s="25"/>
      <c r="SBQ280" s="25"/>
      <c r="SCC280" s="25"/>
      <c r="SCO280" s="25"/>
      <c r="SDA280" s="25"/>
      <c r="SDM280" s="25"/>
      <c r="SDY280" s="25"/>
      <c r="SEK280" s="25"/>
      <c r="SEW280" s="25"/>
      <c r="SFI280" s="25"/>
      <c r="SFU280" s="25"/>
      <c r="SGG280" s="25"/>
      <c r="SGS280" s="25"/>
      <c r="SHE280" s="25"/>
      <c r="SHQ280" s="25"/>
      <c r="SIC280" s="25"/>
      <c r="SIO280" s="25"/>
      <c r="SJA280" s="25"/>
      <c r="SJM280" s="25"/>
      <c r="SJY280" s="25"/>
      <c r="SKK280" s="25"/>
      <c r="SKW280" s="25"/>
      <c r="SLI280" s="25"/>
      <c r="SLU280" s="25"/>
      <c r="SMG280" s="25"/>
      <c r="SMS280" s="25"/>
      <c r="SNE280" s="25"/>
      <c r="SNQ280" s="25"/>
      <c r="SOC280" s="25"/>
      <c r="SOO280" s="25"/>
      <c r="SPA280" s="25"/>
      <c r="SPM280" s="25"/>
      <c r="SPY280" s="25"/>
      <c r="SQK280" s="25"/>
      <c r="SQW280" s="25"/>
      <c r="SRI280" s="25"/>
      <c r="SRU280" s="25"/>
      <c r="SSG280" s="25"/>
      <c r="SSS280" s="25"/>
      <c r="STE280" s="25"/>
      <c r="STQ280" s="25"/>
      <c r="SUC280" s="25"/>
      <c r="SUO280" s="25"/>
      <c r="SVA280" s="25"/>
      <c r="SVM280" s="25"/>
      <c r="SVY280" s="25"/>
      <c r="SWK280" s="25"/>
      <c r="SWW280" s="25"/>
      <c r="SXI280" s="25"/>
      <c r="SXU280" s="25"/>
      <c r="SYG280" s="25"/>
      <c r="SYS280" s="25"/>
      <c r="SZE280" s="25"/>
      <c r="SZQ280" s="25"/>
      <c r="TAC280" s="25"/>
      <c r="TAO280" s="25"/>
      <c r="TBA280" s="25"/>
      <c r="TBM280" s="25"/>
      <c r="TBY280" s="25"/>
      <c r="TCK280" s="25"/>
      <c r="TCW280" s="25"/>
      <c r="TDI280" s="25"/>
      <c r="TDU280" s="25"/>
      <c r="TEG280" s="25"/>
      <c r="TES280" s="25"/>
      <c r="TFE280" s="25"/>
      <c r="TFQ280" s="25"/>
      <c r="TGC280" s="25"/>
      <c r="TGO280" s="25"/>
      <c r="THA280" s="25"/>
      <c r="THM280" s="25"/>
      <c r="THY280" s="25"/>
      <c r="TIK280" s="25"/>
      <c r="TIW280" s="25"/>
      <c r="TJI280" s="25"/>
      <c r="TJU280" s="25"/>
      <c r="TKG280" s="25"/>
      <c r="TKS280" s="25"/>
      <c r="TLE280" s="25"/>
      <c r="TLQ280" s="25"/>
      <c r="TMC280" s="25"/>
      <c r="TMO280" s="25"/>
      <c r="TNA280" s="25"/>
      <c r="TNM280" s="25"/>
      <c r="TNY280" s="25"/>
      <c r="TOK280" s="25"/>
      <c r="TOW280" s="25"/>
      <c r="TPI280" s="25"/>
      <c r="TPU280" s="25"/>
      <c r="TQG280" s="25"/>
      <c r="TQS280" s="25"/>
      <c r="TRE280" s="25"/>
      <c r="TRQ280" s="25"/>
      <c r="TSC280" s="25"/>
      <c r="TSO280" s="25"/>
      <c r="TTA280" s="25"/>
      <c r="TTM280" s="25"/>
      <c r="TTY280" s="25"/>
      <c r="TUK280" s="25"/>
      <c r="TUW280" s="25"/>
      <c r="TVI280" s="25"/>
      <c r="TVU280" s="25"/>
      <c r="TWG280" s="25"/>
      <c r="TWS280" s="25"/>
      <c r="TXE280" s="25"/>
      <c r="TXQ280" s="25"/>
      <c r="TYC280" s="25"/>
      <c r="TYO280" s="25"/>
      <c r="TZA280" s="25"/>
      <c r="TZM280" s="25"/>
      <c r="TZY280" s="25"/>
      <c r="UAK280" s="25"/>
      <c r="UAW280" s="25"/>
      <c r="UBI280" s="25"/>
      <c r="UBU280" s="25"/>
      <c r="UCG280" s="25"/>
      <c r="UCS280" s="25"/>
      <c r="UDE280" s="25"/>
      <c r="UDQ280" s="25"/>
      <c r="UEC280" s="25"/>
      <c r="UEO280" s="25"/>
      <c r="UFA280" s="25"/>
      <c r="UFM280" s="25"/>
      <c r="UFY280" s="25"/>
      <c r="UGK280" s="25"/>
      <c r="UGW280" s="25"/>
      <c r="UHI280" s="25"/>
      <c r="UHU280" s="25"/>
      <c r="UIG280" s="25"/>
      <c r="UIS280" s="25"/>
      <c r="UJE280" s="25"/>
      <c r="UJQ280" s="25"/>
      <c r="UKC280" s="25"/>
      <c r="UKO280" s="25"/>
      <c r="ULA280" s="25"/>
      <c r="ULM280" s="25"/>
      <c r="ULY280" s="25"/>
      <c r="UMK280" s="25"/>
      <c r="UMW280" s="25"/>
      <c r="UNI280" s="25"/>
      <c r="UNU280" s="25"/>
      <c r="UOG280" s="25"/>
      <c r="UOS280" s="25"/>
      <c r="UPE280" s="25"/>
      <c r="UPQ280" s="25"/>
      <c r="UQC280" s="25"/>
      <c r="UQO280" s="25"/>
      <c r="URA280" s="25"/>
      <c r="URM280" s="25"/>
      <c r="URY280" s="25"/>
      <c r="USK280" s="25"/>
      <c r="USW280" s="25"/>
      <c r="UTI280" s="25"/>
      <c r="UTU280" s="25"/>
      <c r="UUG280" s="25"/>
      <c r="UUS280" s="25"/>
      <c r="UVE280" s="25"/>
      <c r="UVQ280" s="25"/>
      <c r="UWC280" s="25"/>
      <c r="UWO280" s="25"/>
      <c r="UXA280" s="25"/>
      <c r="UXM280" s="25"/>
      <c r="UXY280" s="25"/>
      <c r="UYK280" s="25"/>
      <c r="UYW280" s="25"/>
      <c r="UZI280" s="25"/>
      <c r="UZU280" s="25"/>
      <c r="VAG280" s="25"/>
      <c r="VAS280" s="25"/>
      <c r="VBE280" s="25"/>
      <c r="VBQ280" s="25"/>
      <c r="VCC280" s="25"/>
      <c r="VCO280" s="25"/>
      <c r="VDA280" s="25"/>
      <c r="VDM280" s="25"/>
      <c r="VDY280" s="25"/>
      <c r="VEK280" s="25"/>
      <c r="VEW280" s="25"/>
      <c r="VFI280" s="25"/>
      <c r="VFU280" s="25"/>
      <c r="VGG280" s="25"/>
      <c r="VGS280" s="25"/>
      <c r="VHE280" s="25"/>
      <c r="VHQ280" s="25"/>
      <c r="VIC280" s="25"/>
      <c r="VIO280" s="25"/>
      <c r="VJA280" s="25"/>
      <c r="VJM280" s="25"/>
      <c r="VJY280" s="25"/>
      <c r="VKK280" s="25"/>
      <c r="VKW280" s="25"/>
      <c r="VLI280" s="25"/>
      <c r="VLU280" s="25"/>
      <c r="VMG280" s="25"/>
      <c r="VMS280" s="25"/>
      <c r="VNE280" s="25"/>
      <c r="VNQ280" s="25"/>
      <c r="VOC280" s="25"/>
      <c r="VOO280" s="25"/>
      <c r="VPA280" s="25"/>
      <c r="VPM280" s="25"/>
      <c r="VPY280" s="25"/>
      <c r="VQK280" s="25"/>
      <c r="VQW280" s="25"/>
      <c r="VRI280" s="25"/>
      <c r="VRU280" s="25"/>
      <c r="VSG280" s="25"/>
      <c r="VSS280" s="25"/>
      <c r="VTE280" s="25"/>
      <c r="VTQ280" s="25"/>
      <c r="VUC280" s="25"/>
      <c r="VUO280" s="25"/>
      <c r="VVA280" s="25"/>
      <c r="VVM280" s="25"/>
      <c r="VVY280" s="25"/>
      <c r="VWK280" s="25"/>
      <c r="VWW280" s="25"/>
      <c r="VXI280" s="25"/>
      <c r="VXU280" s="25"/>
      <c r="VYG280" s="25"/>
      <c r="VYS280" s="25"/>
      <c r="VZE280" s="25"/>
      <c r="VZQ280" s="25"/>
      <c r="WAC280" s="25"/>
      <c r="WAO280" s="25"/>
      <c r="WBA280" s="25"/>
      <c r="WBM280" s="25"/>
      <c r="WBY280" s="25"/>
      <c r="WCK280" s="25"/>
      <c r="WCW280" s="25"/>
      <c r="WDI280" s="25"/>
      <c r="WDU280" s="25"/>
      <c r="WEG280" s="25"/>
      <c r="WES280" s="25"/>
      <c r="WFE280" s="25"/>
      <c r="WFQ280" s="25"/>
      <c r="WGC280" s="25"/>
      <c r="WGO280" s="25"/>
      <c r="WHA280" s="25"/>
      <c r="WHM280" s="25"/>
      <c r="WHY280" s="25"/>
      <c r="WIK280" s="25"/>
      <c r="WIW280" s="25"/>
      <c r="WJI280" s="25"/>
      <c r="WJU280" s="25"/>
      <c r="WKG280" s="25"/>
      <c r="WKS280" s="25"/>
      <c r="WLE280" s="25"/>
      <c r="WLQ280" s="25"/>
      <c r="WMC280" s="25"/>
      <c r="WMO280" s="25"/>
      <c r="WNA280" s="25"/>
      <c r="WNM280" s="25"/>
      <c r="WNY280" s="25"/>
      <c r="WOK280" s="25"/>
      <c r="WOW280" s="25"/>
      <c r="WPI280" s="25"/>
      <c r="WPU280" s="25"/>
      <c r="WQG280" s="25"/>
      <c r="WQS280" s="25"/>
      <c r="WRE280" s="25"/>
      <c r="WRQ280" s="25"/>
      <c r="WSC280" s="25"/>
      <c r="WSO280" s="25"/>
      <c r="WTA280" s="25"/>
      <c r="WTM280" s="25"/>
      <c r="WTY280" s="25"/>
      <c r="WUK280" s="25"/>
      <c r="WUW280" s="25"/>
      <c r="WVI280" s="25"/>
      <c r="WVU280" s="25"/>
      <c r="WWG280" s="25"/>
      <c r="WWS280" s="25"/>
      <c r="WXE280" s="25"/>
      <c r="WXQ280" s="25"/>
      <c r="WYC280" s="25"/>
      <c r="WYO280" s="25"/>
      <c r="WZA280" s="25"/>
      <c r="WZM280" s="25"/>
      <c r="WZY280" s="25"/>
      <c r="XAK280" s="25"/>
      <c r="XAW280" s="25"/>
      <c r="XBI280" s="25"/>
      <c r="XBU280" s="25"/>
      <c r="XCG280" s="25"/>
      <c r="XCS280" s="25"/>
      <c r="XDE280" s="25"/>
      <c r="XDQ280" s="25"/>
      <c r="XEC280" s="25"/>
      <c r="XEO280" s="25"/>
      <c r="XFA280" s="25"/>
    </row>
    <row r="281" spans="1:1021 1033:2041 2053:3061 3073:4093 4105:5113 5125:6133 6145:7165 7177:8185 8197:9205 9217:10237 10249:11257 11269:12277 12289:13309 13321:14329 14341:15349 15361:16381" x14ac:dyDescent="0.2">
      <c r="A281" s="214">
        <v>45017</v>
      </c>
      <c r="B281" s="217">
        <v>125.67</v>
      </c>
      <c r="C281" s="220"/>
      <c r="D281" s="220"/>
      <c r="E281" s="220"/>
      <c r="F281" s="220"/>
      <c r="G281" s="220"/>
      <c r="H281" s="220"/>
      <c r="I281" s="220"/>
      <c r="J281" s="216"/>
      <c r="K281" s="216"/>
      <c r="L281" s="216"/>
      <c r="O281" s="31"/>
    </row>
    <row r="282" spans="1:1021 1033:2041 2053:3061 3073:4093 4105:5113 5125:6133 6145:7165 7177:8185 8197:9205 9217:10237 10249:11257 11269:12277 12289:13309 13321:14329 14341:15349 15361:16381" x14ac:dyDescent="0.2">
      <c r="A282" s="214">
        <v>45047</v>
      </c>
      <c r="B282" s="217">
        <v>125.95</v>
      </c>
      <c r="C282" s="220"/>
      <c r="D282" s="220"/>
      <c r="E282" s="220"/>
      <c r="F282" s="220"/>
      <c r="G282" s="220"/>
      <c r="H282" s="220"/>
      <c r="I282" s="221"/>
      <c r="J282" s="216"/>
      <c r="K282" s="216"/>
      <c r="L282" s="216"/>
    </row>
    <row r="283" spans="1:1021 1033:2041 2053:3061 3073:4093 4105:5113 5125:6133 6145:7165 7177:8185 8197:9205 9217:10237 10249:11257 11269:12277 12289:13309 13321:14329 14341:15349 15361:16381" x14ac:dyDescent="0.2">
      <c r="A283" s="214">
        <v>45078</v>
      </c>
      <c r="B283" s="247">
        <v>126.12</v>
      </c>
      <c r="C283" s="220"/>
      <c r="D283" s="220"/>
      <c r="E283" s="220"/>
      <c r="F283" s="220"/>
      <c r="G283" s="220"/>
      <c r="H283" s="220"/>
      <c r="I283" s="220"/>
      <c r="J283" s="216"/>
      <c r="K283" s="216"/>
      <c r="L283" s="216"/>
    </row>
    <row r="284" spans="1:1021 1033:2041 2053:3061 3073:4093 4105:5113 5125:6133 6145:7165 7177:8185 8197:9205 9217:10237 10249:11257 11269:12277 12289:13309 13321:14329 14341:15349 15361:16381" x14ac:dyDescent="0.2">
      <c r="A284" s="214">
        <v>45108</v>
      </c>
      <c r="B284" s="247">
        <v>126.33</v>
      </c>
      <c r="C284" s="220"/>
      <c r="D284" s="220"/>
      <c r="E284" s="220"/>
      <c r="F284" s="220"/>
      <c r="G284" s="220"/>
      <c r="H284" s="220"/>
      <c r="I284" s="220"/>
      <c r="J284" s="216"/>
      <c r="K284" s="216"/>
      <c r="L284" s="216"/>
    </row>
    <row r="285" spans="1:1021 1033:2041 2053:3061 3073:4093 4105:5113 5125:6133 6145:7165 7177:8185 8197:9205 9217:10237 10249:11257 11269:12277 12289:13309 13321:14329 14341:15349 15361:16381" x14ac:dyDescent="0.2">
      <c r="A285" s="214">
        <v>45139</v>
      </c>
      <c r="B285" s="247">
        <v>126.22</v>
      </c>
      <c r="C285" s="220"/>
      <c r="D285" s="220"/>
      <c r="E285" s="220"/>
      <c r="F285" s="220"/>
      <c r="G285" s="220"/>
      <c r="H285" s="220"/>
      <c r="I285" s="220"/>
      <c r="J285" s="216"/>
      <c r="K285" s="216"/>
      <c r="L285" s="216"/>
    </row>
    <row r="286" spans="1:1021 1033:2041 2053:3061 3073:4093 4105:5113 5125:6133 6145:7165 7177:8185 8197:9205 9217:10237 10249:11257 11269:12277 12289:13309 13321:14329 14341:15349 15361:16381" x14ac:dyDescent="0.2">
      <c r="A286" s="214">
        <v>45170</v>
      </c>
      <c r="B286" s="247">
        <v>126.3</v>
      </c>
      <c r="C286" s="220"/>
      <c r="D286" s="220"/>
      <c r="E286" s="220"/>
      <c r="F286" s="220"/>
      <c r="G286" s="220"/>
      <c r="H286" s="220"/>
      <c r="I286" s="220"/>
      <c r="J286" s="216"/>
      <c r="K286" s="216"/>
      <c r="L286" s="216"/>
    </row>
    <row r="287" spans="1:1021 1033:2041 2053:3061 3073:4093 4105:5113 5125:6133 6145:7165 7177:8185 8197:9205 9217:10237 10249:11257 11269:12277 12289:13309 13321:14329 14341:15349 15361:16381" x14ac:dyDescent="0.2">
      <c r="A287" s="214">
        <v>45200</v>
      </c>
      <c r="B287" s="247">
        <v>126.2</v>
      </c>
      <c r="C287" s="220"/>
      <c r="D287" s="220"/>
      <c r="E287" s="220"/>
      <c r="F287" s="220"/>
      <c r="G287" s="220"/>
      <c r="H287" s="220"/>
      <c r="I287" s="220"/>
      <c r="J287" s="216"/>
      <c r="K287" s="216"/>
      <c r="L287" s="216"/>
    </row>
    <row r="288" spans="1:1021 1033:2041 2053:3061 3073:4093 4105:5113 5125:6133 6145:7165 7177:8185 8197:9205 9217:10237 10249:11257 11269:12277 12289:13309 13321:14329 14341:15349 15361:16381" x14ac:dyDescent="0.2">
      <c r="A288" s="214">
        <v>45231</v>
      </c>
      <c r="B288" s="247">
        <v>126.36</v>
      </c>
      <c r="C288" s="220"/>
      <c r="D288" s="220"/>
      <c r="E288" s="220"/>
      <c r="F288" s="220"/>
      <c r="G288" s="220"/>
      <c r="H288" s="220"/>
      <c r="I288" s="220"/>
      <c r="J288" s="216"/>
      <c r="K288" s="216"/>
      <c r="L288" s="216"/>
    </row>
    <row r="289" spans="1:12" x14ac:dyDescent="0.2">
      <c r="A289" s="214">
        <v>45261</v>
      </c>
      <c r="B289" s="247">
        <v>126.48</v>
      </c>
      <c r="C289" s="220"/>
      <c r="D289" s="220"/>
      <c r="E289" s="220"/>
      <c r="F289" s="220"/>
      <c r="G289" s="220"/>
      <c r="H289" s="220"/>
      <c r="I289" s="220"/>
      <c r="J289" s="216"/>
      <c r="K289" s="216"/>
      <c r="L289" s="216"/>
    </row>
    <row r="290" spans="1:12" x14ac:dyDescent="0.2">
      <c r="A290" s="214">
        <v>45292</v>
      </c>
      <c r="B290" s="247">
        <v>129.59</v>
      </c>
      <c r="C290" s="220"/>
      <c r="D290" s="220"/>
      <c r="E290" s="220"/>
      <c r="F290" s="220"/>
      <c r="G290" s="220"/>
      <c r="H290" s="220"/>
      <c r="I290" s="220"/>
      <c r="J290" s="216"/>
      <c r="K290" s="216"/>
      <c r="L290" s="216"/>
    </row>
    <row r="291" spans="1:12" x14ac:dyDescent="0.2">
      <c r="A291" s="214">
        <v>45323</v>
      </c>
      <c r="B291" s="247">
        <v>131.13999999999999</v>
      </c>
      <c r="C291" s="234"/>
      <c r="D291" s="220"/>
      <c r="E291" s="220"/>
      <c r="F291" s="220"/>
      <c r="G291" s="220"/>
      <c r="H291" s="220"/>
      <c r="I291" s="220"/>
      <c r="J291" s="216"/>
      <c r="K291" s="216"/>
      <c r="L291" s="216"/>
    </row>
    <row r="292" spans="1:12" x14ac:dyDescent="0.2">
      <c r="A292" s="214">
        <v>45352</v>
      </c>
      <c r="B292" s="217">
        <v>131.07</v>
      </c>
      <c r="C292" s="235"/>
      <c r="D292" s="216"/>
      <c r="E292" s="216"/>
      <c r="F292" s="216"/>
      <c r="G292" s="216"/>
      <c r="H292" s="216"/>
      <c r="I292" s="216"/>
      <c r="J292" s="216"/>
      <c r="K292" s="216"/>
      <c r="L292" s="216"/>
    </row>
    <row r="293" spans="1:12" x14ac:dyDescent="0.2">
      <c r="A293" s="214">
        <v>45383</v>
      </c>
      <c r="B293" s="246">
        <v>131.38</v>
      </c>
      <c r="C293" s="236"/>
      <c r="D293" s="222"/>
      <c r="E293" s="222"/>
      <c r="F293" s="222"/>
      <c r="G293" s="222"/>
      <c r="H293" s="222"/>
      <c r="I293" s="222"/>
      <c r="J293" s="222"/>
      <c r="K293" s="222"/>
      <c r="L293" s="222"/>
    </row>
    <row r="294" spans="1:12" x14ac:dyDescent="0.2">
      <c r="A294" s="214">
        <v>45413</v>
      </c>
      <c r="B294" s="246">
        <v>131.81</v>
      </c>
      <c r="C294" s="236"/>
      <c r="D294" s="222"/>
      <c r="E294" s="222"/>
      <c r="F294" s="222"/>
      <c r="G294" s="222"/>
      <c r="H294" s="222"/>
      <c r="I294" s="222"/>
      <c r="J294" s="222"/>
      <c r="K294" s="222"/>
      <c r="L294" s="222"/>
    </row>
    <row r="295" spans="1:12" x14ac:dyDescent="0.2">
      <c r="A295" s="214">
        <v>45444</v>
      </c>
      <c r="B295" s="246">
        <v>131.35</v>
      </c>
      <c r="C295" s="236"/>
      <c r="D295" s="222"/>
      <c r="E295" s="222"/>
      <c r="F295" s="222"/>
      <c r="G295" s="222"/>
      <c r="H295" s="222"/>
      <c r="I295" s="222"/>
      <c r="J295" s="222"/>
      <c r="K295" s="222"/>
      <c r="L295" s="222"/>
    </row>
    <row r="296" spans="1:12" x14ac:dyDescent="0.2">
      <c r="A296" s="214">
        <v>45474</v>
      </c>
      <c r="B296" s="246">
        <v>131.05000000000001</v>
      </c>
      <c r="C296" s="236"/>
      <c r="D296" s="222"/>
      <c r="E296" s="222"/>
      <c r="F296" s="222"/>
      <c r="G296" s="222"/>
      <c r="H296" s="222"/>
      <c r="I296" s="222"/>
      <c r="J296" s="222"/>
      <c r="K296" s="222"/>
      <c r="L296" s="222"/>
    </row>
    <row r="297" spans="1:12" x14ac:dyDescent="0.2">
      <c r="A297" s="214">
        <v>45505</v>
      </c>
      <c r="B297" s="222">
        <v>131.11000000000001</v>
      </c>
      <c r="C297" s="236"/>
      <c r="D297" s="222"/>
      <c r="E297" s="222"/>
      <c r="F297" s="222"/>
      <c r="G297" s="222"/>
      <c r="H297" s="222"/>
      <c r="I297" s="222"/>
      <c r="J297" s="222"/>
      <c r="K297" s="222"/>
      <c r="L297" s="222"/>
    </row>
    <row r="298" spans="1:12" x14ac:dyDescent="0.2">
      <c r="A298" s="214">
        <v>45536</v>
      </c>
      <c r="B298" s="229">
        <v>131.07</v>
      </c>
      <c r="C298" s="237"/>
      <c r="D298" s="229"/>
      <c r="E298" s="229"/>
      <c r="F298" s="229"/>
      <c r="G298" s="229"/>
      <c r="H298" s="229"/>
      <c r="I298" s="229"/>
      <c r="J298" s="229"/>
      <c r="K298" s="229"/>
      <c r="L298" s="229"/>
    </row>
    <row r="299" spans="1:12" x14ac:dyDescent="0.2">
      <c r="A299" s="214">
        <v>45566</v>
      </c>
      <c r="B299" s="216">
        <v>131.28</v>
      </c>
    </row>
    <row r="300" spans="1:12" x14ac:dyDescent="0.2">
      <c r="A300" s="214">
        <v>45597</v>
      </c>
      <c r="B300" s="229">
        <v>131.22999999999999</v>
      </c>
    </row>
    <row r="301" spans="1:12" x14ac:dyDescent="0.2">
      <c r="A301" s="214">
        <v>45627</v>
      </c>
      <c r="B301" s="216">
        <v>131.25</v>
      </c>
    </row>
    <row r="302" spans="1:12" x14ac:dyDescent="0.2">
      <c r="A302" s="214">
        <v>45658</v>
      </c>
      <c r="B302" s="229">
        <v>133.72999999999999</v>
      </c>
    </row>
    <row r="303" spans="1:12" x14ac:dyDescent="0.2">
      <c r="A303" s="214">
        <v>45689</v>
      </c>
      <c r="B303" s="216">
        <v>135.21</v>
      </c>
    </row>
    <row r="304" spans="1:12" x14ac:dyDescent="0.2">
      <c r="A304" s="214">
        <v>45717</v>
      </c>
      <c r="B304" s="229">
        <v>136.22999999999999</v>
      </c>
    </row>
    <row r="305" spans="1:2" x14ac:dyDescent="0.2">
      <c r="A305" s="214">
        <v>45748</v>
      </c>
      <c r="B305" s="239">
        <v>136.49</v>
      </c>
    </row>
    <row r="306" spans="1:2" x14ac:dyDescent="0.2">
      <c r="A306" s="214">
        <v>45778</v>
      </c>
      <c r="B306" s="229">
        <v>136.12</v>
      </c>
    </row>
    <row r="307" spans="1:2" x14ac:dyDescent="0.2">
      <c r="A307" s="214">
        <v>45809</v>
      </c>
      <c r="B307" s="239">
        <v>136.22</v>
      </c>
    </row>
    <row r="308" spans="1:2" x14ac:dyDescent="0.2">
      <c r="A308" s="214">
        <v>45839</v>
      </c>
      <c r="B308" s="248">
        <v>137</v>
      </c>
    </row>
    <row r="309" spans="1:2" x14ac:dyDescent="0.2">
      <c r="A309" s="214">
        <v>45870</v>
      </c>
      <c r="B309" s="239">
        <v>137.12</v>
      </c>
    </row>
    <row r="310" spans="1:2" x14ac:dyDescent="0.2">
      <c r="A310" s="214">
        <v>45901</v>
      </c>
      <c r="B310" s="229">
        <v>136.86000000000001</v>
      </c>
    </row>
    <row r="311" spans="1:2" x14ac:dyDescent="0.2">
      <c r="A311" s="214">
        <v>45931</v>
      </c>
      <c r="B311" s="239">
        <v>136.54</v>
      </c>
    </row>
    <row r="312" spans="1:2" x14ac:dyDescent="0.2">
      <c r="A312" s="214">
        <v>45962</v>
      </c>
      <c r="B312" s="229">
        <v>136.72</v>
      </c>
    </row>
    <row r="313" spans="1:2" x14ac:dyDescent="0.2">
      <c r="A313" s="214">
        <v>45992</v>
      </c>
      <c r="B313" s="239">
        <v>136.91</v>
      </c>
    </row>
    <row r="314" spans="1:2" x14ac:dyDescent="0.2">
      <c r="A314" s="214">
        <v>46023</v>
      </c>
      <c r="B314" s="229"/>
    </row>
    <row r="316" spans="1:2" ht="12.75" x14ac:dyDescent="0.2">
      <c r="A316" s="213" t="s">
        <v>207</v>
      </c>
    </row>
  </sheetData>
  <phoneticPr fontId="21" type="noConversion"/>
  <hyperlinks>
    <hyperlink ref="A316" location="'Tabla de Contenido'!A1" display="Tabla de Contenido" xr:uid="{B1F92C0D-A9AA-41D1-920E-D2466F4BE722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7:Q868"/>
  <sheetViews>
    <sheetView showGridLines="0" workbookViewId="0">
      <pane xSplit="1" ySplit="7" topLeftCell="B849" activePane="bottomRight" state="frozen"/>
      <selection pane="topRight" activeCell="C1" sqref="C1"/>
      <selection pane="bottomLeft" activeCell="A8" sqref="A8"/>
      <selection pane="bottomRight" activeCell="B877" sqref="B877"/>
    </sheetView>
  </sheetViews>
  <sheetFormatPr baseColWidth="10" defaultRowHeight="12.75" x14ac:dyDescent="0.2"/>
  <cols>
    <col min="1" max="1" width="18.85546875" customWidth="1"/>
    <col min="2" max="2" width="11.28515625" customWidth="1"/>
    <col min="3" max="3" width="18.140625" bestFit="1" customWidth="1"/>
    <col min="4" max="4" width="21.28515625" bestFit="1" customWidth="1"/>
    <col min="5" max="8" width="18" customWidth="1"/>
    <col min="9" max="11" width="22.5703125" customWidth="1"/>
    <col min="12" max="12" width="21.28515625" bestFit="1" customWidth="1"/>
    <col min="13" max="13" width="14.85546875" customWidth="1"/>
    <col min="14" max="14" width="14" bestFit="1" customWidth="1"/>
    <col min="16" max="16" width="10.85546875" customWidth="1"/>
    <col min="17" max="17" width="15" bestFit="1" customWidth="1"/>
  </cols>
  <sheetData>
    <row r="7" spans="1:11" ht="30" x14ac:dyDescent="0.2">
      <c r="A7" s="224" t="s">
        <v>43</v>
      </c>
      <c r="B7" s="224" t="s">
        <v>44</v>
      </c>
      <c r="C7" s="225" t="s">
        <v>45</v>
      </c>
      <c r="D7" s="225" t="s">
        <v>208</v>
      </c>
      <c r="E7" s="224" t="s">
        <v>209</v>
      </c>
      <c r="F7" s="261"/>
      <c r="G7" s="261"/>
      <c r="H7" s="261"/>
      <c r="I7" s="223"/>
      <c r="J7" s="259"/>
      <c r="K7" s="259"/>
    </row>
    <row r="8" spans="1:11" ht="15" x14ac:dyDescent="0.2">
      <c r="A8" s="214">
        <v>19906</v>
      </c>
      <c r="B8" s="154">
        <v>0.03</v>
      </c>
      <c r="C8" s="226"/>
      <c r="D8" s="226"/>
      <c r="E8" s="226"/>
      <c r="F8" s="262"/>
      <c r="G8" s="262"/>
      <c r="H8" s="262"/>
    </row>
    <row r="9" spans="1:11" ht="15" x14ac:dyDescent="0.2">
      <c r="A9" s="214">
        <v>19937</v>
      </c>
      <c r="B9" s="227">
        <v>0.03</v>
      </c>
      <c r="C9" s="228"/>
      <c r="D9" s="227">
        <v>-0.76</v>
      </c>
      <c r="E9" s="227">
        <v>-0.76</v>
      </c>
      <c r="F9" s="263"/>
      <c r="G9" s="263"/>
      <c r="H9" s="263"/>
    </row>
    <row r="10" spans="1:11" ht="15" x14ac:dyDescent="0.2">
      <c r="A10" s="214">
        <v>19968</v>
      </c>
      <c r="B10" s="154">
        <v>0.03</v>
      </c>
      <c r="C10" s="226"/>
      <c r="D10" s="154">
        <v>-1.37</v>
      </c>
      <c r="E10" s="154">
        <v>-2.12</v>
      </c>
      <c r="F10" s="264"/>
      <c r="G10" s="264"/>
      <c r="H10" s="264"/>
    </row>
    <row r="11" spans="1:11" ht="15" x14ac:dyDescent="0.2">
      <c r="A11" s="214">
        <v>19998</v>
      </c>
      <c r="B11" s="227">
        <v>0.03</v>
      </c>
      <c r="C11" s="228"/>
      <c r="D11" s="227">
        <v>0.34</v>
      </c>
      <c r="E11" s="227">
        <v>-1.79</v>
      </c>
      <c r="F11" s="263"/>
      <c r="G11" s="263"/>
      <c r="H11" s="263"/>
    </row>
    <row r="12" spans="1:11" ht="15" x14ac:dyDescent="0.2">
      <c r="A12" s="214">
        <v>20029</v>
      </c>
      <c r="B12" s="154">
        <v>0.03</v>
      </c>
      <c r="C12" s="226"/>
      <c r="D12" s="154">
        <v>0.27</v>
      </c>
      <c r="E12" s="154">
        <v>-1.52</v>
      </c>
      <c r="F12" s="264"/>
      <c r="G12" s="264"/>
      <c r="H12" s="264"/>
    </row>
    <row r="13" spans="1:11" ht="15" x14ac:dyDescent="0.2">
      <c r="A13" s="214">
        <v>20059</v>
      </c>
      <c r="B13" s="227">
        <v>0.03</v>
      </c>
      <c r="C13" s="228"/>
      <c r="D13" s="227">
        <v>0.54</v>
      </c>
      <c r="E13" s="227">
        <v>-1</v>
      </c>
      <c r="F13" s="263"/>
      <c r="G13" s="263"/>
      <c r="H13" s="263"/>
    </row>
    <row r="14" spans="1:11" ht="15" x14ac:dyDescent="0.2">
      <c r="A14" s="214">
        <v>20090</v>
      </c>
      <c r="B14" s="154">
        <v>0.03</v>
      </c>
      <c r="C14" s="226"/>
      <c r="D14" s="154">
        <v>-0.17</v>
      </c>
      <c r="E14" s="154">
        <v>-0.17</v>
      </c>
      <c r="F14" s="264"/>
      <c r="G14" s="264"/>
      <c r="H14" s="264"/>
    </row>
    <row r="15" spans="1:11" ht="15" x14ac:dyDescent="0.2">
      <c r="A15" s="214">
        <v>20121</v>
      </c>
      <c r="B15" s="227">
        <v>0.03</v>
      </c>
      <c r="C15" s="228"/>
      <c r="D15" s="227">
        <v>-7.0000000000000007E-2</v>
      </c>
      <c r="E15" s="227">
        <v>-0.23</v>
      </c>
      <c r="F15" s="263"/>
      <c r="G15" s="263"/>
      <c r="H15" s="263"/>
    </row>
    <row r="16" spans="1:11" ht="15" x14ac:dyDescent="0.2">
      <c r="A16" s="214">
        <v>20149</v>
      </c>
      <c r="B16" s="154">
        <v>0.03</v>
      </c>
      <c r="C16" s="226"/>
      <c r="D16" s="154">
        <v>0.4</v>
      </c>
      <c r="E16" s="154">
        <v>0.17</v>
      </c>
      <c r="F16" s="264"/>
      <c r="G16" s="264"/>
      <c r="H16" s="264"/>
    </row>
    <row r="17" spans="1:8" ht="15" x14ac:dyDescent="0.2">
      <c r="A17" s="214">
        <v>20180</v>
      </c>
      <c r="B17" s="227">
        <v>0.03</v>
      </c>
      <c r="C17" s="228"/>
      <c r="D17" s="227">
        <v>0.7</v>
      </c>
      <c r="E17" s="227">
        <v>0.87</v>
      </c>
      <c r="F17" s="263"/>
      <c r="G17" s="263"/>
      <c r="H17" s="263"/>
    </row>
    <row r="18" spans="1:8" ht="15" x14ac:dyDescent="0.2">
      <c r="A18" s="214">
        <v>20210</v>
      </c>
      <c r="B18" s="154">
        <v>0.03</v>
      </c>
      <c r="C18" s="226"/>
      <c r="D18" s="154">
        <v>-0.43</v>
      </c>
      <c r="E18" s="154">
        <v>0.43</v>
      </c>
      <c r="F18" s="264"/>
      <c r="G18" s="264"/>
      <c r="H18" s="264"/>
    </row>
    <row r="19" spans="1:8" ht="15" x14ac:dyDescent="0.2">
      <c r="A19" s="214">
        <v>20241</v>
      </c>
      <c r="B19" s="227">
        <v>0.03</v>
      </c>
      <c r="C19" s="228"/>
      <c r="D19" s="227">
        <v>-7.0000000000000007E-2</v>
      </c>
      <c r="E19" s="227">
        <v>0.37</v>
      </c>
      <c r="F19" s="263"/>
      <c r="G19" s="263"/>
      <c r="H19" s="263"/>
    </row>
    <row r="20" spans="1:8" x14ac:dyDescent="0.2">
      <c r="A20" s="214">
        <v>20271</v>
      </c>
      <c r="B20" s="154">
        <v>0.03</v>
      </c>
      <c r="C20" s="154">
        <v>-0.87</v>
      </c>
      <c r="D20" s="154">
        <v>-0.23</v>
      </c>
      <c r="E20" s="154">
        <v>0.13</v>
      </c>
      <c r="F20" s="264"/>
      <c r="G20" s="264"/>
      <c r="H20" s="264"/>
    </row>
    <row r="21" spans="1:8" x14ac:dyDescent="0.2">
      <c r="A21" s="214">
        <v>20302</v>
      </c>
      <c r="B21" s="227">
        <v>0.03</v>
      </c>
      <c r="C21" s="227">
        <v>-0.01</v>
      </c>
      <c r="D21" s="227">
        <v>0.1</v>
      </c>
      <c r="E21" s="227">
        <v>0.23</v>
      </c>
      <c r="F21" s="263"/>
      <c r="G21" s="263"/>
      <c r="H21" s="263"/>
    </row>
    <row r="22" spans="1:8" x14ac:dyDescent="0.2">
      <c r="A22" s="214">
        <v>20333</v>
      </c>
      <c r="B22" s="154">
        <v>0.03</v>
      </c>
      <c r="C22" s="154">
        <v>0.84</v>
      </c>
      <c r="D22" s="154">
        <v>-0.53</v>
      </c>
      <c r="E22" s="154">
        <v>-0.3</v>
      </c>
      <c r="F22" s="264"/>
      <c r="G22" s="264"/>
      <c r="H22" s="264"/>
    </row>
    <row r="23" spans="1:8" x14ac:dyDescent="0.2">
      <c r="A23" s="214">
        <v>20363</v>
      </c>
      <c r="B23" s="227">
        <v>0.03</v>
      </c>
      <c r="C23" s="227">
        <v>0.77</v>
      </c>
      <c r="D23" s="227">
        <v>0.27</v>
      </c>
      <c r="E23" s="227">
        <v>-0.04</v>
      </c>
      <c r="F23" s="263"/>
      <c r="G23" s="263"/>
      <c r="H23" s="263"/>
    </row>
    <row r="24" spans="1:8" x14ac:dyDescent="0.2">
      <c r="A24" s="214">
        <v>20394</v>
      </c>
      <c r="B24" s="154">
        <v>0.03</v>
      </c>
      <c r="C24" s="154">
        <v>1.44</v>
      </c>
      <c r="D24" s="154">
        <v>0.94</v>
      </c>
      <c r="E24" s="154">
        <v>0.9</v>
      </c>
      <c r="F24" s="264"/>
      <c r="G24" s="264"/>
      <c r="H24" s="264"/>
    </row>
    <row r="25" spans="1:8" x14ac:dyDescent="0.2">
      <c r="A25" s="214">
        <v>20424</v>
      </c>
      <c r="B25" s="227">
        <v>0.03</v>
      </c>
      <c r="C25" s="227">
        <v>2.0299999999999998</v>
      </c>
      <c r="D25" s="227">
        <v>1.1200000000000001</v>
      </c>
      <c r="E25" s="227">
        <v>2.0299999999999998</v>
      </c>
      <c r="F25" s="263"/>
      <c r="G25" s="263"/>
      <c r="H25" s="263"/>
    </row>
    <row r="26" spans="1:8" x14ac:dyDescent="0.2">
      <c r="A26" s="214">
        <v>20455</v>
      </c>
      <c r="B26" s="154">
        <v>0.03</v>
      </c>
      <c r="C26" s="154">
        <v>2.1</v>
      </c>
      <c r="D26" s="154">
        <v>-0.1</v>
      </c>
      <c r="E26" s="154">
        <v>-0.1</v>
      </c>
      <c r="F26" s="264"/>
      <c r="G26" s="264"/>
      <c r="H26" s="264"/>
    </row>
    <row r="27" spans="1:8" x14ac:dyDescent="0.2">
      <c r="A27" s="214">
        <v>20486</v>
      </c>
      <c r="B27" s="227">
        <v>0.03</v>
      </c>
      <c r="C27" s="227">
        <v>2.57</v>
      </c>
      <c r="D27" s="227">
        <v>0.39</v>
      </c>
      <c r="E27" s="227">
        <v>0.28999999999999998</v>
      </c>
      <c r="F27" s="263"/>
      <c r="G27" s="263"/>
      <c r="H27" s="263"/>
    </row>
    <row r="28" spans="1:8" x14ac:dyDescent="0.2">
      <c r="A28" s="214">
        <v>20515</v>
      </c>
      <c r="B28" s="154">
        <v>0.03</v>
      </c>
      <c r="C28" s="154">
        <v>3.1</v>
      </c>
      <c r="D28" s="154">
        <v>0.91</v>
      </c>
      <c r="E28" s="154">
        <v>1.21</v>
      </c>
      <c r="F28" s="264"/>
      <c r="G28" s="264"/>
      <c r="H28" s="264"/>
    </row>
    <row r="29" spans="1:8" x14ac:dyDescent="0.2">
      <c r="A29" s="214">
        <v>20546</v>
      </c>
      <c r="B29" s="227">
        <v>0.03</v>
      </c>
      <c r="C29" s="227">
        <v>3.04</v>
      </c>
      <c r="D29" s="227">
        <v>0.65</v>
      </c>
      <c r="E29" s="227">
        <v>1.86</v>
      </c>
      <c r="F29" s="263"/>
      <c r="G29" s="263"/>
      <c r="H29" s="263"/>
    </row>
    <row r="30" spans="1:8" x14ac:dyDescent="0.2">
      <c r="A30" s="214">
        <v>20576</v>
      </c>
      <c r="B30" s="154">
        <v>0.03</v>
      </c>
      <c r="C30" s="154">
        <v>4.25</v>
      </c>
      <c r="D30" s="154">
        <v>0.74</v>
      </c>
      <c r="E30" s="154">
        <v>2.62</v>
      </c>
      <c r="F30" s="264"/>
      <c r="G30" s="264"/>
      <c r="H30" s="264"/>
    </row>
    <row r="31" spans="1:8" x14ac:dyDescent="0.2">
      <c r="A31" s="214">
        <v>20607</v>
      </c>
      <c r="B31" s="227">
        <v>0.03</v>
      </c>
      <c r="C31" s="227">
        <v>5.28</v>
      </c>
      <c r="D31" s="227">
        <v>0.92</v>
      </c>
      <c r="E31" s="227">
        <v>3.56</v>
      </c>
      <c r="F31" s="263"/>
      <c r="G31" s="263"/>
      <c r="H31" s="263"/>
    </row>
    <row r="32" spans="1:8" x14ac:dyDescent="0.2">
      <c r="A32" s="214">
        <v>20637</v>
      </c>
      <c r="B32" s="154">
        <v>0.03</v>
      </c>
      <c r="C32" s="154">
        <v>6.36</v>
      </c>
      <c r="D32" s="154">
        <v>0.79</v>
      </c>
      <c r="E32" s="154">
        <v>4.38</v>
      </c>
      <c r="F32" s="264"/>
      <c r="G32" s="264"/>
      <c r="H32" s="264"/>
    </row>
    <row r="33" spans="1:8" x14ac:dyDescent="0.2">
      <c r="A33" s="214">
        <v>20668</v>
      </c>
      <c r="B33" s="227">
        <v>0.03</v>
      </c>
      <c r="C33" s="227">
        <v>5.76</v>
      </c>
      <c r="D33" s="227">
        <v>-0.47</v>
      </c>
      <c r="E33" s="227">
        <v>3.89</v>
      </c>
      <c r="F33" s="263"/>
      <c r="G33" s="263"/>
      <c r="H33" s="263"/>
    </row>
    <row r="34" spans="1:8" x14ac:dyDescent="0.2">
      <c r="A34" s="214">
        <v>20699</v>
      </c>
      <c r="B34" s="154">
        <v>0.03</v>
      </c>
      <c r="C34" s="154">
        <v>7.26</v>
      </c>
      <c r="D34" s="154">
        <v>0.88</v>
      </c>
      <c r="E34" s="154">
        <v>4.8099999999999996</v>
      </c>
      <c r="F34" s="264"/>
      <c r="G34" s="264"/>
      <c r="H34" s="264"/>
    </row>
    <row r="35" spans="1:8" x14ac:dyDescent="0.2">
      <c r="A35" s="214">
        <v>20729</v>
      </c>
      <c r="B35" s="227">
        <v>0.03</v>
      </c>
      <c r="C35" s="227">
        <v>8.31</v>
      </c>
      <c r="D35" s="227">
        <v>1.25</v>
      </c>
      <c r="E35" s="227">
        <v>6.11</v>
      </c>
      <c r="F35" s="263"/>
      <c r="G35" s="263"/>
      <c r="H35" s="263"/>
    </row>
    <row r="36" spans="1:8" x14ac:dyDescent="0.2">
      <c r="A36" s="214">
        <v>20760</v>
      </c>
      <c r="B36" s="154">
        <v>0.03</v>
      </c>
      <c r="C36" s="154">
        <v>8.83</v>
      </c>
      <c r="D36" s="154">
        <v>1.42</v>
      </c>
      <c r="E36" s="154">
        <v>7.62</v>
      </c>
      <c r="F36" s="264"/>
      <c r="G36" s="264"/>
      <c r="H36" s="264"/>
    </row>
    <row r="37" spans="1:8" x14ac:dyDescent="0.2">
      <c r="A37" s="214">
        <v>20790</v>
      </c>
      <c r="B37" s="227">
        <v>0.03</v>
      </c>
      <c r="C37" s="227">
        <v>7.91</v>
      </c>
      <c r="D37" s="227">
        <v>0.27</v>
      </c>
      <c r="E37" s="227">
        <v>7.91</v>
      </c>
      <c r="F37" s="263"/>
      <c r="G37" s="263"/>
      <c r="H37" s="263"/>
    </row>
    <row r="38" spans="1:8" x14ac:dyDescent="0.2">
      <c r="A38" s="214">
        <v>20821</v>
      </c>
      <c r="B38" s="154">
        <v>0.03</v>
      </c>
      <c r="C38" s="154">
        <v>9.3000000000000007</v>
      </c>
      <c r="D38" s="154">
        <v>1.18</v>
      </c>
      <c r="E38" s="154">
        <v>1.18</v>
      </c>
      <c r="F38" s="264"/>
      <c r="G38" s="264"/>
      <c r="H38" s="264"/>
    </row>
    <row r="39" spans="1:8" x14ac:dyDescent="0.2">
      <c r="A39" s="214">
        <v>20852</v>
      </c>
      <c r="B39" s="227">
        <v>0.03</v>
      </c>
      <c r="C39" s="227">
        <v>10.3</v>
      </c>
      <c r="D39" s="227">
        <v>1.32</v>
      </c>
      <c r="E39" s="227">
        <v>2.52</v>
      </c>
      <c r="F39" s="263"/>
      <c r="G39" s="263"/>
      <c r="H39" s="263"/>
    </row>
    <row r="40" spans="1:8" x14ac:dyDescent="0.2">
      <c r="A40" s="214">
        <v>20880</v>
      </c>
      <c r="B40" s="154">
        <v>0.03</v>
      </c>
      <c r="C40" s="154">
        <v>11.21</v>
      </c>
      <c r="D40" s="154">
        <v>1.74</v>
      </c>
      <c r="E40" s="154">
        <v>4.3</v>
      </c>
      <c r="F40" s="264"/>
      <c r="G40" s="264"/>
      <c r="H40" s="264"/>
    </row>
    <row r="41" spans="1:8" x14ac:dyDescent="0.2">
      <c r="A41" s="214">
        <v>20911</v>
      </c>
      <c r="B41" s="227">
        <v>0.03</v>
      </c>
      <c r="C41" s="227">
        <v>12.97</v>
      </c>
      <c r="D41" s="227">
        <v>2.2400000000000002</v>
      </c>
      <c r="E41" s="227">
        <v>6.64</v>
      </c>
      <c r="F41" s="263"/>
      <c r="G41" s="263"/>
      <c r="H41" s="263"/>
    </row>
    <row r="42" spans="1:8" x14ac:dyDescent="0.2">
      <c r="A42" s="214">
        <v>20941</v>
      </c>
      <c r="B42" s="154">
        <v>0.03</v>
      </c>
      <c r="C42" s="154">
        <v>13.58</v>
      </c>
      <c r="D42" s="154">
        <v>1.28</v>
      </c>
      <c r="E42" s="154">
        <v>8</v>
      </c>
      <c r="F42" s="264"/>
      <c r="G42" s="264"/>
      <c r="H42" s="264"/>
    </row>
    <row r="43" spans="1:8" x14ac:dyDescent="0.2">
      <c r="A43" s="214">
        <v>20972</v>
      </c>
      <c r="B43" s="227">
        <v>0.03</v>
      </c>
      <c r="C43" s="227">
        <v>17.149999999999999</v>
      </c>
      <c r="D43" s="227">
        <v>4.0999999999999996</v>
      </c>
      <c r="E43" s="227">
        <v>12.43</v>
      </c>
      <c r="F43" s="263"/>
      <c r="G43" s="263"/>
      <c r="H43" s="263"/>
    </row>
    <row r="44" spans="1:8" x14ac:dyDescent="0.2">
      <c r="A44" s="214">
        <v>21002</v>
      </c>
      <c r="B44" s="154">
        <v>0.03</v>
      </c>
      <c r="C44" s="154">
        <v>19.39</v>
      </c>
      <c r="D44" s="154">
        <v>2.72</v>
      </c>
      <c r="E44" s="154">
        <v>15.49</v>
      </c>
      <c r="F44" s="264"/>
      <c r="G44" s="264"/>
      <c r="H44" s="264"/>
    </row>
    <row r="45" spans="1:8" x14ac:dyDescent="0.2">
      <c r="A45" s="214">
        <v>21033</v>
      </c>
      <c r="B45" s="227">
        <v>0.03</v>
      </c>
      <c r="C45" s="227">
        <v>21.43</v>
      </c>
      <c r="D45" s="227">
        <v>1.23</v>
      </c>
      <c r="E45" s="227">
        <v>16.91</v>
      </c>
      <c r="F45" s="263"/>
      <c r="G45" s="263"/>
      <c r="H45" s="263"/>
    </row>
    <row r="46" spans="1:8" x14ac:dyDescent="0.2">
      <c r="A46" s="214">
        <v>21064</v>
      </c>
      <c r="B46" s="154">
        <v>0.03</v>
      </c>
      <c r="C46" s="154">
        <v>20.93</v>
      </c>
      <c r="D46" s="154">
        <v>0.46</v>
      </c>
      <c r="E46" s="154">
        <v>17.45</v>
      </c>
      <c r="F46" s="264"/>
      <c r="G46" s="264"/>
      <c r="H46" s="264"/>
    </row>
    <row r="47" spans="1:8" x14ac:dyDescent="0.2">
      <c r="A47" s="214">
        <v>21094</v>
      </c>
      <c r="B47" s="227">
        <v>0.03</v>
      </c>
      <c r="C47" s="227">
        <v>21.17</v>
      </c>
      <c r="D47" s="227">
        <v>1.44</v>
      </c>
      <c r="E47" s="227">
        <v>19.149999999999999</v>
      </c>
      <c r="F47" s="263"/>
      <c r="G47" s="263"/>
      <c r="H47" s="263"/>
    </row>
    <row r="48" spans="1:8" x14ac:dyDescent="0.2">
      <c r="A48" s="214">
        <v>21125</v>
      </c>
      <c r="B48" s="154">
        <v>0.03</v>
      </c>
      <c r="C48" s="154">
        <v>19.84</v>
      </c>
      <c r="D48" s="154">
        <v>0.31</v>
      </c>
      <c r="E48" s="154">
        <v>19.510000000000002</v>
      </c>
      <c r="F48" s="264"/>
      <c r="G48" s="264"/>
      <c r="H48" s="264"/>
    </row>
    <row r="49" spans="1:8" x14ac:dyDescent="0.2">
      <c r="A49" s="214">
        <v>21155</v>
      </c>
      <c r="B49" s="227">
        <v>0.03</v>
      </c>
      <c r="C49" s="227">
        <v>20.69</v>
      </c>
      <c r="D49" s="227">
        <v>0.99</v>
      </c>
      <c r="E49" s="227">
        <v>20.69</v>
      </c>
      <c r="F49" s="263"/>
      <c r="G49" s="263"/>
      <c r="H49" s="263"/>
    </row>
    <row r="50" spans="1:8" x14ac:dyDescent="0.2">
      <c r="A50" s="214">
        <v>21186</v>
      </c>
      <c r="B50" s="154">
        <v>0.03</v>
      </c>
      <c r="C50" s="154">
        <v>19.46</v>
      </c>
      <c r="D50" s="154">
        <v>0.15</v>
      </c>
      <c r="E50" s="154">
        <v>0.15</v>
      </c>
      <c r="F50" s="264"/>
      <c r="G50" s="264"/>
      <c r="H50" s="264"/>
    </row>
    <row r="51" spans="1:8" x14ac:dyDescent="0.2">
      <c r="A51" s="214">
        <v>21217</v>
      </c>
      <c r="B51" s="227">
        <v>0.03</v>
      </c>
      <c r="C51" s="227">
        <v>18.05</v>
      </c>
      <c r="D51" s="227">
        <v>0.12</v>
      </c>
      <c r="E51" s="227">
        <v>0.28000000000000003</v>
      </c>
      <c r="F51" s="263"/>
      <c r="G51" s="263"/>
      <c r="H51" s="263"/>
    </row>
    <row r="52" spans="1:8" x14ac:dyDescent="0.2">
      <c r="A52" s="214">
        <v>21245</v>
      </c>
      <c r="B52" s="154">
        <v>0.04</v>
      </c>
      <c r="C52" s="154">
        <v>17.86</v>
      </c>
      <c r="D52" s="154">
        <v>1.58</v>
      </c>
      <c r="E52" s="154">
        <v>1.86</v>
      </c>
      <c r="F52" s="264"/>
      <c r="G52" s="264"/>
      <c r="H52" s="264"/>
    </row>
    <row r="53" spans="1:8" x14ac:dyDescent="0.2">
      <c r="A53" s="214">
        <v>21276</v>
      </c>
      <c r="B53" s="227">
        <v>0.04</v>
      </c>
      <c r="C53" s="227">
        <v>17.239999999999998</v>
      </c>
      <c r="D53" s="227">
        <v>1.7</v>
      </c>
      <c r="E53" s="227">
        <v>3.59</v>
      </c>
      <c r="F53" s="263"/>
      <c r="G53" s="263"/>
      <c r="H53" s="263"/>
    </row>
    <row r="54" spans="1:8" x14ac:dyDescent="0.2">
      <c r="A54" s="214">
        <v>21306</v>
      </c>
      <c r="B54" s="154">
        <v>0.04</v>
      </c>
      <c r="C54" s="154">
        <v>18.059999999999999</v>
      </c>
      <c r="D54" s="154">
        <v>1.99</v>
      </c>
      <c r="E54" s="154">
        <v>5.65</v>
      </c>
      <c r="F54" s="264"/>
      <c r="G54" s="264"/>
      <c r="H54" s="264"/>
    </row>
    <row r="55" spans="1:8" x14ac:dyDescent="0.2">
      <c r="A55" s="214">
        <v>21337</v>
      </c>
      <c r="B55" s="227">
        <v>0.04</v>
      </c>
      <c r="C55" s="227">
        <v>13.9</v>
      </c>
      <c r="D55" s="227">
        <v>0.43</v>
      </c>
      <c r="E55" s="227">
        <v>6.1</v>
      </c>
      <c r="F55" s="263"/>
      <c r="G55" s="263"/>
      <c r="H55" s="263"/>
    </row>
    <row r="56" spans="1:8" x14ac:dyDescent="0.2">
      <c r="A56" s="214">
        <v>21367</v>
      </c>
      <c r="B56" s="154">
        <v>0.04</v>
      </c>
      <c r="C56" s="154">
        <v>10.99</v>
      </c>
      <c r="D56" s="154">
        <v>0.09</v>
      </c>
      <c r="E56" s="154">
        <v>6.2</v>
      </c>
      <c r="F56" s="264"/>
      <c r="G56" s="264"/>
      <c r="H56" s="264"/>
    </row>
    <row r="57" spans="1:8" x14ac:dyDescent="0.2">
      <c r="A57" s="214">
        <v>21398</v>
      </c>
      <c r="B57" s="227">
        <v>0.04</v>
      </c>
      <c r="C57" s="227">
        <v>10.47</v>
      </c>
      <c r="D57" s="227">
        <v>0.76</v>
      </c>
      <c r="E57" s="227">
        <v>7</v>
      </c>
      <c r="F57" s="263"/>
      <c r="G57" s="263"/>
      <c r="H57" s="263"/>
    </row>
    <row r="58" spans="1:8" x14ac:dyDescent="0.2">
      <c r="A58" s="214">
        <v>21429</v>
      </c>
      <c r="B58" s="154">
        <v>0.04</v>
      </c>
      <c r="C58" s="154">
        <v>10.14</v>
      </c>
      <c r="D58" s="154">
        <v>0.16</v>
      </c>
      <c r="E58" s="154">
        <v>7.18</v>
      </c>
      <c r="F58" s="264"/>
      <c r="G58" s="264"/>
      <c r="H58" s="264"/>
    </row>
    <row r="59" spans="1:8" x14ac:dyDescent="0.2">
      <c r="A59" s="214">
        <v>21459</v>
      </c>
      <c r="B59" s="227">
        <v>0.04</v>
      </c>
      <c r="C59" s="227">
        <v>8.92</v>
      </c>
      <c r="D59" s="227">
        <v>0.33</v>
      </c>
      <c r="E59" s="227">
        <v>7.53</v>
      </c>
      <c r="F59" s="263"/>
      <c r="G59" s="263"/>
      <c r="H59" s="263"/>
    </row>
    <row r="60" spans="1:8" x14ac:dyDescent="0.2">
      <c r="A60" s="214">
        <v>21490</v>
      </c>
      <c r="B60" s="154">
        <v>0.04</v>
      </c>
      <c r="C60" s="154">
        <v>8.5399999999999991</v>
      </c>
      <c r="D60" s="154">
        <v>-0.05</v>
      </c>
      <c r="E60" s="154">
        <v>7.48</v>
      </c>
      <c r="F60" s="264"/>
      <c r="G60" s="264"/>
      <c r="H60" s="264"/>
    </row>
    <row r="61" spans="1:8" x14ac:dyDescent="0.2">
      <c r="A61" s="214">
        <v>21520</v>
      </c>
      <c r="B61" s="227">
        <v>0.04</v>
      </c>
      <c r="C61" s="227">
        <v>7.98</v>
      </c>
      <c r="D61" s="227">
        <v>0.47</v>
      </c>
      <c r="E61" s="227">
        <v>7.98</v>
      </c>
      <c r="F61" s="263"/>
      <c r="G61" s="263"/>
      <c r="H61" s="263"/>
    </row>
    <row r="62" spans="1:8" x14ac:dyDescent="0.2">
      <c r="A62" s="214">
        <v>21551</v>
      </c>
      <c r="B62" s="154">
        <v>0.04</v>
      </c>
      <c r="C62" s="154">
        <v>9.4700000000000006</v>
      </c>
      <c r="D62" s="154">
        <v>1.54</v>
      </c>
      <c r="E62" s="154">
        <v>1.54</v>
      </c>
      <c r="F62" s="264"/>
      <c r="G62" s="264"/>
      <c r="H62" s="264"/>
    </row>
    <row r="63" spans="1:8" x14ac:dyDescent="0.2">
      <c r="A63" s="214">
        <v>21582</v>
      </c>
      <c r="B63" s="227">
        <v>0.04</v>
      </c>
      <c r="C63" s="227">
        <v>10.34</v>
      </c>
      <c r="D63" s="227">
        <v>0.92</v>
      </c>
      <c r="E63" s="227">
        <v>2.4700000000000002</v>
      </c>
      <c r="F63" s="263"/>
      <c r="G63" s="263"/>
      <c r="H63" s="263"/>
    </row>
    <row r="64" spans="1:8" x14ac:dyDescent="0.2">
      <c r="A64" s="214">
        <v>21610</v>
      </c>
      <c r="B64" s="154">
        <v>0.04</v>
      </c>
      <c r="C64" s="154">
        <v>9.09</v>
      </c>
      <c r="D64" s="154">
        <v>0.43</v>
      </c>
      <c r="E64" s="154">
        <v>2.91</v>
      </c>
      <c r="F64" s="264"/>
      <c r="G64" s="264"/>
      <c r="H64" s="264"/>
    </row>
    <row r="65" spans="1:8" x14ac:dyDescent="0.2">
      <c r="A65" s="214">
        <v>21641</v>
      </c>
      <c r="B65" s="227">
        <v>0.04</v>
      </c>
      <c r="C65" s="227">
        <v>8.9600000000000009</v>
      </c>
      <c r="D65" s="227">
        <v>1.58</v>
      </c>
      <c r="E65" s="227">
        <v>4.54</v>
      </c>
      <c r="F65" s="263"/>
      <c r="G65" s="263"/>
      <c r="H65" s="263"/>
    </row>
    <row r="66" spans="1:8" x14ac:dyDescent="0.2">
      <c r="A66" s="214">
        <v>21671</v>
      </c>
      <c r="B66" s="154">
        <v>0.04</v>
      </c>
      <c r="C66" s="154">
        <v>7.62</v>
      </c>
      <c r="D66" s="154">
        <v>0.73</v>
      </c>
      <c r="E66" s="154">
        <v>5.3</v>
      </c>
      <c r="F66" s="264"/>
      <c r="G66" s="264"/>
      <c r="H66" s="264"/>
    </row>
    <row r="67" spans="1:8" x14ac:dyDescent="0.2">
      <c r="A67" s="214">
        <v>21702</v>
      </c>
      <c r="B67" s="227">
        <v>0.04</v>
      </c>
      <c r="C67" s="227">
        <v>7.87</v>
      </c>
      <c r="D67" s="227">
        <v>0.66</v>
      </c>
      <c r="E67" s="227">
        <v>6</v>
      </c>
      <c r="F67" s="263"/>
      <c r="G67" s="263"/>
      <c r="H67" s="263"/>
    </row>
    <row r="68" spans="1:8" x14ac:dyDescent="0.2">
      <c r="A68" s="214">
        <v>21732</v>
      </c>
      <c r="B68" s="154">
        <v>0.04</v>
      </c>
      <c r="C68" s="154">
        <v>8.41</v>
      </c>
      <c r="D68" s="154">
        <v>0.59</v>
      </c>
      <c r="E68" s="154">
        <v>6.63</v>
      </c>
      <c r="F68" s="264"/>
      <c r="G68" s="264"/>
      <c r="H68" s="264"/>
    </row>
    <row r="69" spans="1:8" x14ac:dyDescent="0.2">
      <c r="A69" s="214">
        <v>21763</v>
      </c>
      <c r="B69" s="227">
        <v>0.04</v>
      </c>
      <c r="C69" s="227">
        <v>7.78</v>
      </c>
      <c r="D69" s="227">
        <v>0.17</v>
      </c>
      <c r="E69" s="227">
        <v>6.81</v>
      </c>
      <c r="F69" s="263"/>
      <c r="G69" s="263"/>
      <c r="H69" s="263"/>
    </row>
    <row r="70" spans="1:8" x14ac:dyDescent="0.2">
      <c r="A70" s="214">
        <v>21794</v>
      </c>
      <c r="B70" s="154">
        <v>0.04</v>
      </c>
      <c r="C70" s="154">
        <v>7.23</v>
      </c>
      <c r="D70" s="154">
        <v>-0.35</v>
      </c>
      <c r="E70" s="154">
        <v>6.44</v>
      </c>
      <c r="F70" s="264"/>
      <c r="G70" s="264"/>
      <c r="H70" s="264"/>
    </row>
    <row r="71" spans="1:8" x14ac:dyDescent="0.2">
      <c r="A71" s="214">
        <v>21824</v>
      </c>
      <c r="B71" s="227">
        <v>0.04</v>
      </c>
      <c r="C71" s="227">
        <v>7.14</v>
      </c>
      <c r="D71" s="227">
        <v>0.24</v>
      </c>
      <c r="E71" s="227">
        <v>6.69</v>
      </c>
      <c r="F71" s="263"/>
      <c r="G71" s="263"/>
      <c r="H71" s="263"/>
    </row>
    <row r="72" spans="1:8" x14ac:dyDescent="0.2">
      <c r="A72" s="214">
        <v>21855</v>
      </c>
      <c r="B72" s="154">
        <v>0.04</v>
      </c>
      <c r="C72" s="154">
        <v>7.42</v>
      </c>
      <c r="D72" s="154">
        <v>0.22</v>
      </c>
      <c r="E72" s="154">
        <v>6.92</v>
      </c>
      <c r="F72" s="264"/>
      <c r="G72" s="264"/>
      <c r="H72" s="264"/>
    </row>
    <row r="73" spans="1:8" x14ac:dyDescent="0.2">
      <c r="A73" s="214">
        <v>21885</v>
      </c>
      <c r="B73" s="227">
        <v>0.04</v>
      </c>
      <c r="C73" s="227">
        <v>7.81</v>
      </c>
      <c r="D73" s="227">
        <v>0.83</v>
      </c>
      <c r="E73" s="227">
        <v>7.81</v>
      </c>
      <c r="F73" s="263"/>
      <c r="G73" s="263"/>
      <c r="H73" s="263"/>
    </row>
    <row r="74" spans="1:8" x14ac:dyDescent="0.2">
      <c r="A74" s="214">
        <v>21916</v>
      </c>
      <c r="B74" s="154">
        <v>0.04</v>
      </c>
      <c r="C74" s="154">
        <v>6.52</v>
      </c>
      <c r="D74" s="154">
        <v>0.32</v>
      </c>
      <c r="E74" s="154">
        <v>0.32</v>
      </c>
      <c r="F74" s="264"/>
      <c r="G74" s="264"/>
      <c r="H74" s="264"/>
    </row>
    <row r="75" spans="1:8" x14ac:dyDescent="0.2">
      <c r="A75" s="214">
        <v>21947</v>
      </c>
      <c r="B75" s="227">
        <v>0.04</v>
      </c>
      <c r="C75" s="227">
        <v>5.24</v>
      </c>
      <c r="D75" s="227">
        <v>-0.3</v>
      </c>
      <c r="E75" s="227">
        <v>0.02</v>
      </c>
      <c r="F75" s="263"/>
      <c r="G75" s="263"/>
      <c r="H75" s="263"/>
    </row>
    <row r="76" spans="1:8" x14ac:dyDescent="0.2">
      <c r="A76" s="214">
        <v>21976</v>
      </c>
      <c r="B76" s="154">
        <v>0.04</v>
      </c>
      <c r="C76" s="154">
        <v>6.14</v>
      </c>
      <c r="D76" s="154">
        <v>1.29</v>
      </c>
      <c r="E76" s="154">
        <v>1.32</v>
      </c>
      <c r="F76" s="264"/>
      <c r="G76" s="264"/>
      <c r="H76" s="264"/>
    </row>
    <row r="77" spans="1:8" x14ac:dyDescent="0.2">
      <c r="A77" s="214">
        <v>22007</v>
      </c>
      <c r="B77" s="227">
        <v>0.04</v>
      </c>
      <c r="C77" s="227">
        <v>5.49</v>
      </c>
      <c r="D77" s="227">
        <v>0.96</v>
      </c>
      <c r="E77" s="227">
        <v>2.29</v>
      </c>
      <c r="F77" s="263"/>
      <c r="G77" s="263"/>
      <c r="H77" s="263"/>
    </row>
    <row r="78" spans="1:8" x14ac:dyDescent="0.2">
      <c r="A78" s="214">
        <v>22037</v>
      </c>
      <c r="B78" s="154">
        <v>0.04</v>
      </c>
      <c r="C78" s="154">
        <v>5.52</v>
      </c>
      <c r="D78" s="154">
        <v>0.76</v>
      </c>
      <c r="E78" s="154">
        <v>3.06</v>
      </c>
      <c r="F78" s="264"/>
      <c r="G78" s="264"/>
      <c r="H78" s="264"/>
    </row>
    <row r="79" spans="1:8" x14ac:dyDescent="0.2">
      <c r="A79" s="214">
        <v>22068</v>
      </c>
      <c r="B79" s="227">
        <v>0.04</v>
      </c>
      <c r="C79" s="227">
        <v>4.93</v>
      </c>
      <c r="D79" s="227">
        <v>0.1</v>
      </c>
      <c r="E79" s="227">
        <v>3.17</v>
      </c>
      <c r="F79" s="263"/>
      <c r="G79" s="263"/>
      <c r="H79" s="263"/>
    </row>
    <row r="80" spans="1:8" x14ac:dyDescent="0.2">
      <c r="A80" s="214">
        <v>22098</v>
      </c>
      <c r="B80" s="154">
        <v>0.04</v>
      </c>
      <c r="C80" s="154">
        <v>4.79</v>
      </c>
      <c r="D80" s="154">
        <v>0.46</v>
      </c>
      <c r="E80" s="154">
        <v>3.64</v>
      </c>
      <c r="F80" s="264"/>
      <c r="G80" s="264"/>
      <c r="H80" s="264"/>
    </row>
    <row r="81" spans="1:8" x14ac:dyDescent="0.2">
      <c r="A81" s="214">
        <v>22129</v>
      </c>
      <c r="B81" s="227">
        <v>0.04</v>
      </c>
      <c r="C81" s="227">
        <v>4.96</v>
      </c>
      <c r="D81" s="227">
        <v>0.33</v>
      </c>
      <c r="E81" s="227">
        <v>3.99</v>
      </c>
      <c r="F81" s="263"/>
      <c r="G81" s="263"/>
      <c r="H81" s="263"/>
    </row>
    <row r="82" spans="1:8" x14ac:dyDescent="0.2">
      <c r="A82" s="214">
        <v>22160</v>
      </c>
      <c r="B82" s="154">
        <v>0.04</v>
      </c>
      <c r="C82" s="154">
        <v>5.57</v>
      </c>
      <c r="D82" s="154">
        <v>0.23</v>
      </c>
      <c r="E82" s="154">
        <v>4.2300000000000004</v>
      </c>
      <c r="F82" s="264"/>
      <c r="G82" s="264"/>
      <c r="H82" s="264"/>
    </row>
    <row r="83" spans="1:8" x14ac:dyDescent="0.2">
      <c r="A83" s="214">
        <v>22190</v>
      </c>
      <c r="B83" s="227">
        <v>0.04</v>
      </c>
      <c r="C83" s="227">
        <v>6.12</v>
      </c>
      <c r="D83" s="227">
        <v>0.77</v>
      </c>
      <c r="E83" s="227">
        <v>5.0199999999999996</v>
      </c>
      <c r="F83" s="263"/>
      <c r="G83" s="263"/>
      <c r="H83" s="263"/>
    </row>
    <row r="84" spans="1:8" x14ac:dyDescent="0.2">
      <c r="A84" s="214">
        <v>22221</v>
      </c>
      <c r="B84" s="154">
        <v>0.04</v>
      </c>
      <c r="C84" s="154">
        <v>7.13</v>
      </c>
      <c r="D84" s="154">
        <v>1.17</v>
      </c>
      <c r="E84" s="154">
        <v>6.25</v>
      </c>
      <c r="F84" s="264"/>
      <c r="G84" s="264"/>
      <c r="H84" s="264"/>
    </row>
    <row r="85" spans="1:8" x14ac:dyDescent="0.2">
      <c r="A85" s="214">
        <v>22251</v>
      </c>
      <c r="B85" s="227">
        <v>0.04</v>
      </c>
      <c r="C85" s="227">
        <v>7.35</v>
      </c>
      <c r="D85" s="227">
        <v>1.04</v>
      </c>
      <c r="E85" s="227">
        <v>7.35</v>
      </c>
      <c r="F85" s="263"/>
      <c r="G85" s="263"/>
      <c r="H85" s="263"/>
    </row>
    <row r="86" spans="1:8" x14ac:dyDescent="0.2">
      <c r="A86" s="214">
        <v>22282</v>
      </c>
      <c r="B86" s="154">
        <v>0.04</v>
      </c>
      <c r="C86" s="154">
        <v>7.59</v>
      </c>
      <c r="D86" s="154">
        <v>0.54</v>
      </c>
      <c r="E86" s="154">
        <v>0.54</v>
      </c>
      <c r="F86" s="264"/>
      <c r="G86" s="264"/>
      <c r="H86" s="264"/>
    </row>
    <row r="87" spans="1:8" x14ac:dyDescent="0.2">
      <c r="A87" s="214">
        <v>22313</v>
      </c>
      <c r="B87" s="227">
        <v>0.04</v>
      </c>
      <c r="C87" s="227">
        <v>8.36</v>
      </c>
      <c r="D87" s="227">
        <v>0.42</v>
      </c>
      <c r="E87" s="227">
        <v>0.96</v>
      </c>
      <c r="F87" s="263"/>
      <c r="G87" s="263"/>
      <c r="H87" s="263"/>
    </row>
    <row r="88" spans="1:8" x14ac:dyDescent="0.2">
      <c r="A88" s="214">
        <v>22341</v>
      </c>
      <c r="B88" s="154">
        <v>0.04</v>
      </c>
      <c r="C88" s="154">
        <v>8.6999999999999993</v>
      </c>
      <c r="D88" s="154">
        <v>1.61</v>
      </c>
      <c r="E88" s="154">
        <v>2.59</v>
      </c>
      <c r="F88" s="264"/>
      <c r="G88" s="264"/>
      <c r="H88" s="264"/>
    </row>
    <row r="89" spans="1:8" x14ac:dyDescent="0.2">
      <c r="A89" s="214">
        <v>22372</v>
      </c>
      <c r="B89" s="227">
        <v>0.05</v>
      </c>
      <c r="C89" s="227">
        <v>9.8699999999999992</v>
      </c>
      <c r="D89" s="227">
        <v>2.04</v>
      </c>
      <c r="E89" s="227">
        <v>4.68</v>
      </c>
      <c r="F89" s="263"/>
      <c r="G89" s="263"/>
      <c r="H89" s="263"/>
    </row>
    <row r="90" spans="1:8" x14ac:dyDescent="0.2">
      <c r="A90" s="214">
        <v>22402</v>
      </c>
      <c r="B90" s="154">
        <v>0.05</v>
      </c>
      <c r="C90" s="154">
        <v>10.23</v>
      </c>
      <c r="D90" s="154">
        <v>1.1000000000000001</v>
      </c>
      <c r="E90" s="154">
        <v>5.83</v>
      </c>
      <c r="F90" s="264"/>
      <c r="G90" s="264"/>
      <c r="H90" s="264"/>
    </row>
    <row r="91" spans="1:8" x14ac:dyDescent="0.2">
      <c r="A91" s="214">
        <v>22433</v>
      </c>
      <c r="B91" s="227">
        <v>0.05</v>
      </c>
      <c r="C91" s="227">
        <v>10.27</v>
      </c>
      <c r="D91" s="227">
        <v>0.13</v>
      </c>
      <c r="E91" s="227">
        <v>5.97</v>
      </c>
      <c r="F91" s="263"/>
      <c r="G91" s="263"/>
      <c r="H91" s="263"/>
    </row>
    <row r="92" spans="1:8" x14ac:dyDescent="0.2">
      <c r="A92" s="214">
        <v>22463</v>
      </c>
      <c r="B92" s="154">
        <v>0.05</v>
      </c>
      <c r="C92" s="154">
        <v>10.029999999999999</v>
      </c>
      <c r="D92" s="154">
        <v>0.24</v>
      </c>
      <c r="E92" s="154">
        <v>6.23</v>
      </c>
      <c r="F92" s="264"/>
      <c r="G92" s="264"/>
      <c r="H92" s="264"/>
    </row>
    <row r="93" spans="1:8" x14ac:dyDescent="0.2">
      <c r="A93" s="214">
        <v>22494</v>
      </c>
      <c r="B93" s="227">
        <v>0.05</v>
      </c>
      <c r="C93" s="227">
        <v>8.4</v>
      </c>
      <c r="D93" s="227">
        <v>-1.1599999999999999</v>
      </c>
      <c r="E93" s="227">
        <v>5</v>
      </c>
      <c r="F93" s="263"/>
      <c r="G93" s="263"/>
      <c r="H93" s="263"/>
    </row>
    <row r="94" spans="1:8" x14ac:dyDescent="0.2">
      <c r="A94" s="214">
        <v>22525</v>
      </c>
      <c r="B94" s="154">
        <v>0.05</v>
      </c>
      <c r="C94" s="154">
        <v>7.47</v>
      </c>
      <c r="D94" s="154">
        <v>-0.63</v>
      </c>
      <c r="E94" s="154">
        <v>4.34</v>
      </c>
      <c r="F94" s="264"/>
      <c r="G94" s="264"/>
      <c r="H94" s="264"/>
    </row>
    <row r="95" spans="1:8" x14ac:dyDescent="0.2">
      <c r="A95" s="214">
        <v>22555</v>
      </c>
      <c r="B95" s="227">
        <v>0.05</v>
      </c>
      <c r="C95" s="227">
        <v>6.81</v>
      </c>
      <c r="D95" s="227">
        <v>0.15</v>
      </c>
      <c r="E95" s="227">
        <v>4.5</v>
      </c>
      <c r="F95" s="263"/>
      <c r="G95" s="263"/>
      <c r="H95" s="263"/>
    </row>
    <row r="96" spans="1:8" x14ac:dyDescent="0.2">
      <c r="A96" s="214">
        <v>22586</v>
      </c>
      <c r="B96" s="154">
        <v>0.05</v>
      </c>
      <c r="C96" s="154">
        <v>6.13</v>
      </c>
      <c r="D96" s="154">
        <v>0.52</v>
      </c>
      <c r="E96" s="154">
        <v>5.04</v>
      </c>
      <c r="F96" s="264"/>
      <c r="G96" s="264"/>
      <c r="H96" s="264"/>
    </row>
    <row r="97" spans="1:8" x14ac:dyDescent="0.2">
      <c r="A97" s="214">
        <v>22616</v>
      </c>
      <c r="B97" s="227">
        <v>0.05</v>
      </c>
      <c r="C97" s="227">
        <v>5.74</v>
      </c>
      <c r="D97" s="227">
        <v>0.67</v>
      </c>
      <c r="E97" s="227">
        <v>5.74</v>
      </c>
      <c r="F97" s="263"/>
      <c r="G97" s="263"/>
      <c r="H97" s="263"/>
    </row>
    <row r="98" spans="1:8" x14ac:dyDescent="0.2">
      <c r="A98" s="214">
        <v>22647</v>
      </c>
      <c r="B98" s="154">
        <v>0.05</v>
      </c>
      <c r="C98" s="154">
        <v>5.63</v>
      </c>
      <c r="D98" s="154">
        <v>0.44</v>
      </c>
      <c r="E98" s="154">
        <v>0.44</v>
      </c>
      <c r="F98" s="264"/>
      <c r="G98" s="264"/>
      <c r="H98" s="264"/>
    </row>
    <row r="99" spans="1:8" x14ac:dyDescent="0.2">
      <c r="A99" s="214">
        <v>22678</v>
      </c>
      <c r="B99" s="227">
        <v>0.05</v>
      </c>
      <c r="C99" s="227">
        <v>5.29</v>
      </c>
      <c r="D99" s="227">
        <v>0.09</v>
      </c>
      <c r="E99" s="227">
        <v>0.53</v>
      </c>
      <c r="F99" s="263"/>
      <c r="G99" s="263"/>
      <c r="H99" s="263"/>
    </row>
    <row r="100" spans="1:8" x14ac:dyDescent="0.2">
      <c r="A100" s="214">
        <v>22706</v>
      </c>
      <c r="B100" s="154">
        <v>0.05</v>
      </c>
      <c r="C100" s="154">
        <v>4.54</v>
      </c>
      <c r="D100" s="154">
        <v>0.89</v>
      </c>
      <c r="E100" s="154">
        <v>1.42</v>
      </c>
      <c r="F100" s="264"/>
      <c r="G100" s="264"/>
      <c r="H100" s="264"/>
    </row>
    <row r="101" spans="1:8" x14ac:dyDescent="0.2">
      <c r="A101" s="214">
        <v>22737</v>
      </c>
      <c r="B101" s="227">
        <v>0.05</v>
      </c>
      <c r="C101" s="227">
        <v>3.66</v>
      </c>
      <c r="D101" s="227">
        <v>1.18</v>
      </c>
      <c r="E101" s="227">
        <v>2.62</v>
      </c>
      <c r="F101" s="263"/>
      <c r="G101" s="263"/>
      <c r="H101" s="263"/>
    </row>
    <row r="102" spans="1:8" x14ac:dyDescent="0.2">
      <c r="A102" s="214">
        <v>22767</v>
      </c>
      <c r="B102" s="154">
        <v>0.05</v>
      </c>
      <c r="C102" s="154">
        <v>2.63</v>
      </c>
      <c r="D102" s="154">
        <v>0.09</v>
      </c>
      <c r="E102" s="154">
        <v>2.72</v>
      </c>
      <c r="F102" s="264"/>
      <c r="G102" s="264"/>
      <c r="H102" s="264"/>
    </row>
    <row r="103" spans="1:8" x14ac:dyDescent="0.2">
      <c r="A103" s="214">
        <v>22798</v>
      </c>
      <c r="B103" s="227">
        <v>0.05</v>
      </c>
      <c r="C103" s="227">
        <v>2.57</v>
      </c>
      <c r="D103" s="227">
        <v>7.0000000000000007E-2</v>
      </c>
      <c r="E103" s="227">
        <v>2.79</v>
      </c>
      <c r="F103" s="263"/>
      <c r="G103" s="263"/>
      <c r="H103" s="263"/>
    </row>
    <row r="104" spans="1:8" x14ac:dyDescent="0.2">
      <c r="A104" s="214">
        <v>22828</v>
      </c>
      <c r="B104" s="154">
        <v>0.05</v>
      </c>
      <c r="C104" s="154">
        <v>3.3</v>
      </c>
      <c r="D104" s="154">
        <v>0.96</v>
      </c>
      <c r="E104" s="154">
        <v>3.78</v>
      </c>
      <c r="F104" s="264"/>
      <c r="G104" s="264"/>
      <c r="H104" s="264"/>
    </row>
    <row r="105" spans="1:8" x14ac:dyDescent="0.2">
      <c r="A105" s="214">
        <v>22859</v>
      </c>
      <c r="B105" s="227">
        <v>0.05</v>
      </c>
      <c r="C105" s="227">
        <v>4.55</v>
      </c>
      <c r="D105" s="227">
        <v>0.04</v>
      </c>
      <c r="E105" s="227">
        <v>3.82</v>
      </c>
      <c r="F105" s="263"/>
      <c r="G105" s="263"/>
      <c r="H105" s="263"/>
    </row>
    <row r="106" spans="1:8" x14ac:dyDescent="0.2">
      <c r="A106" s="214">
        <v>22890</v>
      </c>
      <c r="B106" s="154">
        <v>0.05</v>
      </c>
      <c r="C106" s="154">
        <v>5.85</v>
      </c>
      <c r="D106" s="154">
        <v>0.6</v>
      </c>
      <c r="E106" s="154">
        <v>4.4400000000000004</v>
      </c>
      <c r="F106" s="264"/>
      <c r="G106" s="264"/>
      <c r="H106" s="264"/>
    </row>
    <row r="107" spans="1:8" x14ac:dyDescent="0.2">
      <c r="A107" s="214">
        <v>22920</v>
      </c>
      <c r="B107" s="227">
        <v>0.05</v>
      </c>
      <c r="C107" s="227">
        <v>6.01</v>
      </c>
      <c r="D107" s="227">
        <v>0.31</v>
      </c>
      <c r="E107" s="227">
        <v>4.76</v>
      </c>
      <c r="F107" s="263"/>
      <c r="G107" s="263"/>
      <c r="H107" s="263"/>
    </row>
    <row r="108" spans="1:8" x14ac:dyDescent="0.2">
      <c r="A108" s="214">
        <v>22951</v>
      </c>
      <c r="B108" s="154">
        <v>0.05</v>
      </c>
      <c r="C108" s="154">
        <v>6.15</v>
      </c>
      <c r="D108" s="154">
        <v>0.65</v>
      </c>
      <c r="E108" s="154">
        <v>5.45</v>
      </c>
      <c r="F108" s="264"/>
      <c r="G108" s="264"/>
      <c r="H108" s="264"/>
    </row>
    <row r="109" spans="1:8" x14ac:dyDescent="0.2">
      <c r="A109" s="214">
        <v>22981</v>
      </c>
      <c r="B109" s="227">
        <v>0.05</v>
      </c>
      <c r="C109" s="227">
        <v>6.3</v>
      </c>
      <c r="D109" s="227">
        <v>0.81</v>
      </c>
      <c r="E109" s="227">
        <v>6.3</v>
      </c>
      <c r="F109" s="263"/>
      <c r="G109" s="263"/>
      <c r="H109" s="263"/>
    </row>
    <row r="110" spans="1:8" x14ac:dyDescent="0.2">
      <c r="A110" s="214">
        <v>23012</v>
      </c>
      <c r="B110" s="154">
        <v>0.05</v>
      </c>
      <c r="C110" s="154">
        <v>9.7899999999999991</v>
      </c>
      <c r="D110" s="154">
        <v>3.74</v>
      </c>
      <c r="E110" s="154">
        <v>3.74</v>
      </c>
      <c r="F110" s="264"/>
      <c r="G110" s="264"/>
      <c r="H110" s="264"/>
    </row>
    <row r="111" spans="1:8" x14ac:dyDescent="0.2">
      <c r="A111" s="214">
        <v>23043</v>
      </c>
      <c r="B111" s="227">
        <v>0.05</v>
      </c>
      <c r="C111" s="227">
        <v>16.34</v>
      </c>
      <c r="D111" s="227">
        <v>6.06</v>
      </c>
      <c r="E111" s="227">
        <v>10.029999999999999</v>
      </c>
      <c r="F111" s="263"/>
      <c r="G111" s="263"/>
      <c r="H111" s="263"/>
    </row>
    <row r="112" spans="1:8" x14ac:dyDescent="0.2">
      <c r="A112" s="214">
        <v>23071</v>
      </c>
      <c r="B112" s="154">
        <v>0.06</v>
      </c>
      <c r="C112" s="154">
        <v>21.29</v>
      </c>
      <c r="D112" s="154">
        <v>5.18</v>
      </c>
      <c r="E112" s="154">
        <v>15.73</v>
      </c>
      <c r="F112" s="264"/>
      <c r="G112" s="264"/>
      <c r="H112" s="264"/>
    </row>
    <row r="113" spans="1:8" x14ac:dyDescent="0.2">
      <c r="A113" s="214">
        <v>23102</v>
      </c>
      <c r="B113" s="227">
        <v>0.06</v>
      </c>
      <c r="C113" s="227">
        <v>25.08</v>
      </c>
      <c r="D113" s="227">
        <v>4.34</v>
      </c>
      <c r="E113" s="227">
        <v>20.75</v>
      </c>
      <c r="F113" s="263"/>
      <c r="G113" s="263"/>
      <c r="H113" s="263"/>
    </row>
    <row r="114" spans="1:8" x14ac:dyDescent="0.2">
      <c r="A114" s="214">
        <v>23132</v>
      </c>
      <c r="B114" s="154">
        <v>0.06</v>
      </c>
      <c r="C114" s="154">
        <v>26.52</v>
      </c>
      <c r="D114" s="154">
        <v>1.24</v>
      </c>
      <c r="E114" s="154">
        <v>22.25</v>
      </c>
      <c r="F114" s="264"/>
      <c r="G114" s="264"/>
      <c r="H114" s="264"/>
    </row>
    <row r="115" spans="1:8" x14ac:dyDescent="0.2">
      <c r="A115" s="214">
        <v>23163</v>
      </c>
      <c r="B115" s="227">
        <v>0.06</v>
      </c>
      <c r="C115" s="227">
        <v>29.24</v>
      </c>
      <c r="D115" s="227">
        <v>2.2200000000000002</v>
      </c>
      <c r="E115" s="227">
        <v>24.97</v>
      </c>
      <c r="F115" s="263"/>
      <c r="G115" s="263"/>
      <c r="H115" s="263"/>
    </row>
    <row r="116" spans="1:8" x14ac:dyDescent="0.2">
      <c r="A116" s="214">
        <v>23193</v>
      </c>
      <c r="B116" s="154">
        <v>0.06</v>
      </c>
      <c r="C116" s="154">
        <v>28.99</v>
      </c>
      <c r="D116" s="154">
        <v>0.77</v>
      </c>
      <c r="E116" s="154">
        <v>25.93</v>
      </c>
      <c r="F116" s="264"/>
      <c r="G116" s="264"/>
      <c r="H116" s="264"/>
    </row>
    <row r="117" spans="1:8" x14ac:dyDescent="0.2">
      <c r="A117" s="214">
        <v>23224</v>
      </c>
      <c r="B117" s="227">
        <v>0.06</v>
      </c>
      <c r="C117" s="227">
        <v>29.28</v>
      </c>
      <c r="D117" s="227">
        <v>0.26</v>
      </c>
      <c r="E117" s="227">
        <v>26.25</v>
      </c>
      <c r="F117" s="263"/>
      <c r="G117" s="263"/>
      <c r="H117" s="263"/>
    </row>
    <row r="118" spans="1:8" x14ac:dyDescent="0.2">
      <c r="A118" s="214">
        <v>23255</v>
      </c>
      <c r="B118" s="154">
        <v>0.06</v>
      </c>
      <c r="C118" s="154">
        <v>29.83</v>
      </c>
      <c r="D118" s="154">
        <v>1.03</v>
      </c>
      <c r="E118" s="154">
        <v>27.56</v>
      </c>
      <c r="F118" s="264"/>
      <c r="G118" s="264"/>
      <c r="H118" s="264"/>
    </row>
    <row r="119" spans="1:8" x14ac:dyDescent="0.2">
      <c r="A119" s="214">
        <v>23285</v>
      </c>
      <c r="B119" s="227">
        <v>0.06</v>
      </c>
      <c r="C119" s="227">
        <v>31.55</v>
      </c>
      <c r="D119" s="227">
        <v>1.64</v>
      </c>
      <c r="E119" s="227">
        <v>29.65</v>
      </c>
      <c r="F119" s="263"/>
      <c r="G119" s="263"/>
      <c r="H119" s="263"/>
    </row>
    <row r="120" spans="1:8" x14ac:dyDescent="0.2">
      <c r="A120" s="214">
        <v>23316</v>
      </c>
      <c r="B120" s="154">
        <v>0.06</v>
      </c>
      <c r="C120" s="154">
        <v>33.44</v>
      </c>
      <c r="D120" s="154">
        <v>2.1</v>
      </c>
      <c r="E120" s="154">
        <v>32.369999999999997</v>
      </c>
      <c r="F120" s="264"/>
      <c r="G120" s="264"/>
      <c r="H120" s="264"/>
    </row>
    <row r="121" spans="1:8" x14ac:dyDescent="0.2">
      <c r="A121" s="214">
        <v>23346</v>
      </c>
      <c r="B121" s="227">
        <v>0.06</v>
      </c>
      <c r="C121" s="227">
        <v>33.6</v>
      </c>
      <c r="D121" s="227">
        <v>0.93</v>
      </c>
      <c r="E121" s="227">
        <v>33.6</v>
      </c>
      <c r="F121" s="263"/>
      <c r="G121" s="263"/>
      <c r="H121" s="263"/>
    </row>
    <row r="122" spans="1:8" x14ac:dyDescent="0.2">
      <c r="A122" s="214">
        <v>23377</v>
      </c>
      <c r="B122" s="154">
        <v>7.0000000000000007E-2</v>
      </c>
      <c r="C122" s="154">
        <v>30.67</v>
      </c>
      <c r="D122" s="154">
        <v>1.46</v>
      </c>
      <c r="E122" s="154">
        <v>1.46</v>
      </c>
      <c r="F122" s="264"/>
      <c r="G122" s="264"/>
      <c r="H122" s="264"/>
    </row>
    <row r="123" spans="1:8" x14ac:dyDescent="0.2">
      <c r="A123" s="214">
        <v>23408</v>
      </c>
      <c r="B123" s="227">
        <v>7.0000000000000007E-2</v>
      </c>
      <c r="C123" s="227">
        <v>23.88</v>
      </c>
      <c r="D123" s="227">
        <v>0.55000000000000004</v>
      </c>
      <c r="E123" s="227">
        <v>2.02</v>
      </c>
      <c r="F123" s="263"/>
      <c r="G123" s="263"/>
      <c r="H123" s="263"/>
    </row>
    <row r="124" spans="1:8" x14ac:dyDescent="0.2">
      <c r="A124" s="214">
        <v>23437</v>
      </c>
      <c r="B124" s="154">
        <v>7.0000000000000007E-2</v>
      </c>
      <c r="C124" s="154">
        <v>20.51</v>
      </c>
      <c r="D124" s="154">
        <v>2.3199999999999998</v>
      </c>
      <c r="E124" s="154">
        <v>4.3899999999999997</v>
      </c>
      <c r="F124" s="264"/>
      <c r="G124" s="264"/>
      <c r="H124" s="264"/>
    </row>
    <row r="125" spans="1:8" x14ac:dyDescent="0.2">
      <c r="A125" s="214">
        <v>23468</v>
      </c>
      <c r="B125" s="227">
        <v>7.0000000000000007E-2</v>
      </c>
      <c r="C125" s="227">
        <v>18.18</v>
      </c>
      <c r="D125" s="227">
        <v>2.3199999999999998</v>
      </c>
      <c r="E125" s="227">
        <v>6.81</v>
      </c>
      <c r="F125" s="263"/>
      <c r="G125" s="263"/>
      <c r="H125" s="263"/>
    </row>
    <row r="126" spans="1:8" x14ac:dyDescent="0.2">
      <c r="A126" s="214">
        <v>23498</v>
      </c>
      <c r="B126" s="154">
        <v>7.0000000000000007E-2</v>
      </c>
      <c r="C126" s="154">
        <v>20.43</v>
      </c>
      <c r="D126" s="154">
        <v>3.17</v>
      </c>
      <c r="E126" s="154">
        <v>10.199999999999999</v>
      </c>
      <c r="F126" s="264"/>
      <c r="G126" s="264"/>
      <c r="H126" s="264"/>
    </row>
    <row r="127" spans="1:8" x14ac:dyDescent="0.2">
      <c r="A127" s="214">
        <v>23529</v>
      </c>
      <c r="B127" s="227">
        <v>7.0000000000000007E-2</v>
      </c>
      <c r="C127" s="227">
        <v>19.579999999999998</v>
      </c>
      <c r="D127" s="227">
        <v>1.51</v>
      </c>
      <c r="E127" s="227">
        <v>11.86</v>
      </c>
      <c r="F127" s="263"/>
      <c r="G127" s="263"/>
      <c r="H127" s="263"/>
    </row>
    <row r="128" spans="1:8" x14ac:dyDescent="0.2">
      <c r="A128" s="214">
        <v>23559</v>
      </c>
      <c r="B128" s="154">
        <v>7.0000000000000007E-2</v>
      </c>
      <c r="C128" s="154">
        <v>17.670000000000002</v>
      </c>
      <c r="D128" s="154">
        <v>-0.84</v>
      </c>
      <c r="E128" s="154">
        <v>10.92</v>
      </c>
      <c r="F128" s="264"/>
      <c r="G128" s="264"/>
      <c r="H128" s="264"/>
    </row>
    <row r="129" spans="1:8" x14ac:dyDescent="0.2">
      <c r="A129" s="214">
        <v>23590</v>
      </c>
      <c r="B129" s="227">
        <v>7.0000000000000007E-2</v>
      </c>
      <c r="C129" s="227">
        <v>15.63</v>
      </c>
      <c r="D129" s="227">
        <v>-1.49</v>
      </c>
      <c r="E129" s="227">
        <v>9.27</v>
      </c>
      <c r="F129" s="263"/>
      <c r="G129" s="263"/>
      <c r="H129" s="263"/>
    </row>
    <row r="130" spans="1:8" x14ac:dyDescent="0.2">
      <c r="A130" s="214">
        <v>23621</v>
      </c>
      <c r="B130" s="154">
        <v>7.0000000000000007E-2</v>
      </c>
      <c r="C130" s="154">
        <v>13.7</v>
      </c>
      <c r="D130" s="154">
        <v>-0.65</v>
      </c>
      <c r="E130" s="154">
        <v>8.56</v>
      </c>
      <c r="F130" s="264"/>
      <c r="G130" s="264"/>
      <c r="H130" s="264"/>
    </row>
    <row r="131" spans="1:8" x14ac:dyDescent="0.2">
      <c r="A131" s="214">
        <v>23651</v>
      </c>
      <c r="B131" s="227">
        <v>7.0000000000000007E-2</v>
      </c>
      <c r="C131" s="227">
        <v>11.01</v>
      </c>
      <c r="D131" s="227">
        <v>-0.77</v>
      </c>
      <c r="E131" s="227">
        <v>7.73</v>
      </c>
      <c r="F131" s="263"/>
      <c r="G131" s="263"/>
      <c r="H131" s="263"/>
    </row>
    <row r="132" spans="1:8" x14ac:dyDescent="0.2">
      <c r="A132" s="214">
        <v>23682</v>
      </c>
      <c r="B132" s="154">
        <v>7.0000000000000007E-2</v>
      </c>
      <c r="C132" s="154">
        <v>9.6199999999999992</v>
      </c>
      <c r="D132" s="154">
        <v>0.82</v>
      </c>
      <c r="E132" s="154">
        <v>8.61</v>
      </c>
      <c r="F132" s="264"/>
      <c r="G132" s="264"/>
      <c r="H132" s="264"/>
    </row>
    <row r="133" spans="1:8" x14ac:dyDescent="0.2">
      <c r="A133" s="214">
        <v>23712</v>
      </c>
      <c r="B133" s="227">
        <v>7.0000000000000007E-2</v>
      </c>
      <c r="C133" s="227">
        <v>8.8000000000000007</v>
      </c>
      <c r="D133" s="227">
        <v>0.17</v>
      </c>
      <c r="E133" s="227">
        <v>8.8000000000000007</v>
      </c>
      <c r="F133" s="263"/>
      <c r="G133" s="263"/>
      <c r="H133" s="263"/>
    </row>
    <row r="134" spans="1:8" x14ac:dyDescent="0.2">
      <c r="A134" s="214">
        <v>23743</v>
      </c>
      <c r="B134" s="154">
        <v>7.0000000000000007E-2</v>
      </c>
      <c r="C134" s="154">
        <v>8.75</v>
      </c>
      <c r="D134" s="154">
        <v>1.41</v>
      </c>
      <c r="E134" s="154">
        <v>1.41</v>
      </c>
      <c r="F134" s="264"/>
      <c r="G134" s="264"/>
      <c r="H134" s="264"/>
    </row>
    <row r="135" spans="1:8" x14ac:dyDescent="0.2">
      <c r="A135" s="214">
        <v>23774</v>
      </c>
      <c r="B135" s="227">
        <v>7.0000000000000007E-2</v>
      </c>
      <c r="C135" s="227">
        <v>7.1</v>
      </c>
      <c r="D135" s="227">
        <v>-0.97</v>
      </c>
      <c r="E135" s="227">
        <v>0.43</v>
      </c>
      <c r="F135" s="263"/>
      <c r="G135" s="263"/>
      <c r="H135" s="263"/>
    </row>
    <row r="136" spans="1:8" x14ac:dyDescent="0.2">
      <c r="A136" s="214">
        <v>23802</v>
      </c>
      <c r="B136" s="154">
        <v>7.0000000000000007E-2</v>
      </c>
      <c r="C136" s="154">
        <v>6.16</v>
      </c>
      <c r="D136" s="154">
        <v>1.42</v>
      </c>
      <c r="E136" s="154">
        <v>1.85</v>
      </c>
      <c r="F136" s="264"/>
      <c r="G136" s="264"/>
      <c r="H136" s="264"/>
    </row>
    <row r="137" spans="1:8" x14ac:dyDescent="0.2">
      <c r="A137" s="214">
        <v>23833</v>
      </c>
      <c r="B137" s="227">
        <v>7.0000000000000007E-2</v>
      </c>
      <c r="C137" s="227">
        <v>5.57</v>
      </c>
      <c r="D137" s="227">
        <v>1.75</v>
      </c>
      <c r="E137" s="227">
        <v>3.64</v>
      </c>
      <c r="F137" s="263"/>
      <c r="G137" s="263"/>
      <c r="H137" s="263"/>
    </row>
    <row r="138" spans="1:8" x14ac:dyDescent="0.2">
      <c r="A138" s="214">
        <v>23863</v>
      </c>
      <c r="B138" s="154">
        <v>7.0000000000000007E-2</v>
      </c>
      <c r="C138" s="154">
        <v>3.6</v>
      </c>
      <c r="D138" s="154">
        <v>1.25</v>
      </c>
      <c r="E138" s="154">
        <v>4.93</v>
      </c>
      <c r="F138" s="264"/>
      <c r="G138" s="264"/>
      <c r="H138" s="264"/>
    </row>
    <row r="139" spans="1:8" x14ac:dyDescent="0.2">
      <c r="A139" s="214">
        <v>23894</v>
      </c>
      <c r="B139" s="227">
        <v>0.08</v>
      </c>
      <c r="C139" s="227">
        <v>3.61</v>
      </c>
      <c r="D139" s="227">
        <v>1.52</v>
      </c>
      <c r="E139" s="227">
        <v>6.53</v>
      </c>
      <c r="F139" s="263"/>
      <c r="G139" s="263"/>
      <c r="H139" s="263"/>
    </row>
    <row r="140" spans="1:8" x14ac:dyDescent="0.2">
      <c r="A140" s="214">
        <v>23924</v>
      </c>
      <c r="B140" s="154">
        <v>0.08</v>
      </c>
      <c r="C140" s="154">
        <v>4.57</v>
      </c>
      <c r="D140" s="154">
        <v>0.08</v>
      </c>
      <c r="E140" s="154">
        <v>6.61</v>
      </c>
      <c r="F140" s="264"/>
      <c r="G140" s="264"/>
      <c r="H140" s="264"/>
    </row>
    <row r="141" spans="1:8" x14ac:dyDescent="0.2">
      <c r="A141" s="214">
        <v>23955</v>
      </c>
      <c r="B141" s="227">
        <v>0.08</v>
      </c>
      <c r="C141" s="227">
        <v>6.37</v>
      </c>
      <c r="D141" s="227">
        <v>0.21</v>
      </c>
      <c r="E141" s="227">
        <v>6.83</v>
      </c>
      <c r="F141" s="263"/>
      <c r="G141" s="263"/>
      <c r="H141" s="263"/>
    </row>
    <row r="142" spans="1:8" x14ac:dyDescent="0.2">
      <c r="A142" s="214">
        <v>23986</v>
      </c>
      <c r="B142" s="154">
        <v>0.08</v>
      </c>
      <c r="C142" s="154">
        <v>8.0500000000000007</v>
      </c>
      <c r="D142" s="154">
        <v>0.92</v>
      </c>
      <c r="E142" s="154">
        <v>7.81</v>
      </c>
      <c r="F142" s="264"/>
      <c r="G142" s="264"/>
      <c r="H142" s="264"/>
    </row>
    <row r="143" spans="1:8" x14ac:dyDescent="0.2">
      <c r="A143" s="214">
        <v>24016</v>
      </c>
      <c r="B143" s="227">
        <v>0.08</v>
      </c>
      <c r="C143" s="227">
        <v>11.23</v>
      </c>
      <c r="D143" s="227">
        <v>2.16</v>
      </c>
      <c r="E143" s="227">
        <v>10.14</v>
      </c>
      <c r="F143" s="263"/>
      <c r="G143" s="263"/>
      <c r="H143" s="263"/>
    </row>
    <row r="144" spans="1:8" x14ac:dyDescent="0.2">
      <c r="A144" s="214">
        <v>24047</v>
      </c>
      <c r="B144" s="154">
        <v>0.08</v>
      </c>
      <c r="C144" s="154">
        <v>11.86</v>
      </c>
      <c r="D144" s="154">
        <v>1.4</v>
      </c>
      <c r="E144" s="154">
        <v>11.67</v>
      </c>
      <c r="F144" s="264"/>
      <c r="G144" s="264"/>
      <c r="H144" s="264"/>
    </row>
    <row r="145" spans="1:8" x14ac:dyDescent="0.2">
      <c r="A145" s="214">
        <v>24077</v>
      </c>
      <c r="B145" s="227">
        <v>0.08</v>
      </c>
      <c r="C145" s="227">
        <v>14.44</v>
      </c>
      <c r="D145" s="227">
        <v>2.48</v>
      </c>
      <c r="E145" s="227">
        <v>14.44</v>
      </c>
      <c r="F145" s="263"/>
      <c r="G145" s="263"/>
      <c r="H145" s="263"/>
    </row>
    <row r="146" spans="1:8" x14ac:dyDescent="0.2">
      <c r="A146" s="214">
        <v>24108</v>
      </c>
      <c r="B146" s="154">
        <v>0.08</v>
      </c>
      <c r="C146" s="154">
        <v>14.3</v>
      </c>
      <c r="D146" s="154">
        <v>1.29</v>
      </c>
      <c r="E146" s="154">
        <v>1.29</v>
      </c>
      <c r="F146" s="264"/>
      <c r="G146" s="264"/>
      <c r="H146" s="264"/>
    </row>
    <row r="147" spans="1:8" x14ac:dyDescent="0.2">
      <c r="A147" s="214">
        <v>24139</v>
      </c>
      <c r="B147" s="227">
        <v>0.08</v>
      </c>
      <c r="C147" s="227">
        <v>16.899999999999999</v>
      </c>
      <c r="D147" s="227">
        <v>1.28</v>
      </c>
      <c r="E147" s="227">
        <v>2.59</v>
      </c>
      <c r="F147" s="263"/>
      <c r="G147" s="263"/>
      <c r="H147" s="263"/>
    </row>
    <row r="148" spans="1:8" x14ac:dyDescent="0.2">
      <c r="A148" s="214">
        <v>24167</v>
      </c>
      <c r="B148" s="154">
        <v>0.09</v>
      </c>
      <c r="C148" s="154">
        <v>18.09</v>
      </c>
      <c r="D148" s="154">
        <v>2.4500000000000002</v>
      </c>
      <c r="E148" s="154">
        <v>5.0999999999999996</v>
      </c>
      <c r="F148" s="264"/>
      <c r="G148" s="264"/>
      <c r="H148" s="264"/>
    </row>
    <row r="149" spans="1:8" x14ac:dyDescent="0.2">
      <c r="A149" s="214">
        <v>24198</v>
      </c>
      <c r="B149" s="227">
        <v>0.09</v>
      </c>
      <c r="C149" s="227">
        <v>19.510000000000002</v>
      </c>
      <c r="D149" s="227">
        <v>2.98</v>
      </c>
      <c r="E149" s="227">
        <v>8.23</v>
      </c>
      <c r="F149" s="263"/>
      <c r="G149" s="263"/>
      <c r="H149" s="263"/>
    </row>
    <row r="150" spans="1:8" x14ac:dyDescent="0.2">
      <c r="A150" s="214">
        <v>24228</v>
      </c>
      <c r="B150" s="154">
        <v>0.09</v>
      </c>
      <c r="C150" s="154">
        <v>19.420000000000002</v>
      </c>
      <c r="D150" s="154">
        <v>1.17</v>
      </c>
      <c r="E150" s="154">
        <v>9.5</v>
      </c>
      <c r="F150" s="264"/>
      <c r="G150" s="264"/>
      <c r="H150" s="264"/>
    </row>
    <row r="151" spans="1:8" x14ac:dyDescent="0.2">
      <c r="A151" s="214">
        <v>24259</v>
      </c>
      <c r="B151" s="227">
        <v>0.09</v>
      </c>
      <c r="C151" s="227">
        <v>17.559999999999999</v>
      </c>
      <c r="D151" s="227">
        <v>-0.06</v>
      </c>
      <c r="E151" s="227">
        <v>9.43</v>
      </c>
      <c r="F151" s="263"/>
      <c r="G151" s="263"/>
      <c r="H151" s="263"/>
    </row>
    <row r="152" spans="1:8" x14ac:dyDescent="0.2">
      <c r="A152" s="214">
        <v>24289</v>
      </c>
      <c r="B152" s="154">
        <v>0.09</v>
      </c>
      <c r="C152" s="154">
        <v>17.579999999999998</v>
      </c>
      <c r="D152" s="154">
        <v>0.1</v>
      </c>
      <c r="E152" s="154">
        <v>9.5399999999999991</v>
      </c>
      <c r="F152" s="264"/>
      <c r="G152" s="264"/>
      <c r="H152" s="264"/>
    </row>
    <row r="153" spans="1:8" x14ac:dyDescent="0.2">
      <c r="A153" s="214">
        <v>24320</v>
      </c>
      <c r="B153" s="227">
        <v>0.09</v>
      </c>
      <c r="C153" s="227">
        <v>17.04</v>
      </c>
      <c r="D153" s="227">
        <v>-0.26</v>
      </c>
      <c r="E153" s="227">
        <v>9.26</v>
      </c>
      <c r="F153" s="263"/>
      <c r="G153" s="263"/>
      <c r="H153" s="263"/>
    </row>
    <row r="154" spans="1:8" x14ac:dyDescent="0.2">
      <c r="A154" s="214">
        <v>24351</v>
      </c>
      <c r="B154" s="154">
        <v>0.09</v>
      </c>
      <c r="C154" s="154">
        <v>17.239999999999998</v>
      </c>
      <c r="D154" s="154">
        <v>1.0900000000000001</v>
      </c>
      <c r="E154" s="154">
        <v>10.45</v>
      </c>
      <c r="F154" s="264"/>
      <c r="G154" s="264"/>
      <c r="H154" s="264"/>
    </row>
    <row r="155" spans="1:8" x14ac:dyDescent="0.2">
      <c r="A155" s="214">
        <v>24381</v>
      </c>
      <c r="B155" s="227">
        <v>0.09</v>
      </c>
      <c r="C155" s="227">
        <v>16</v>
      </c>
      <c r="D155" s="227">
        <v>1.08</v>
      </c>
      <c r="E155" s="227">
        <v>11.64</v>
      </c>
      <c r="F155" s="263"/>
      <c r="G155" s="263"/>
      <c r="H155" s="263"/>
    </row>
    <row r="156" spans="1:8" x14ac:dyDescent="0.2">
      <c r="A156" s="214">
        <v>24412</v>
      </c>
      <c r="B156" s="154">
        <v>0.09</v>
      </c>
      <c r="C156" s="154">
        <v>14.7</v>
      </c>
      <c r="D156" s="154">
        <v>0.26</v>
      </c>
      <c r="E156" s="154">
        <v>11.93</v>
      </c>
      <c r="F156" s="264"/>
      <c r="G156" s="264"/>
      <c r="H156" s="264"/>
    </row>
    <row r="157" spans="1:8" x14ac:dyDescent="0.2">
      <c r="A157" s="214">
        <v>24442</v>
      </c>
      <c r="B157" s="227">
        <v>0.09</v>
      </c>
      <c r="C157" s="227">
        <v>12.86</v>
      </c>
      <c r="D157" s="227">
        <v>0.84</v>
      </c>
      <c r="E157" s="227">
        <v>12.86</v>
      </c>
      <c r="F157" s="263"/>
      <c r="G157" s="263"/>
      <c r="H157" s="263"/>
    </row>
    <row r="158" spans="1:8" x14ac:dyDescent="0.2">
      <c r="A158" s="214">
        <v>24473</v>
      </c>
      <c r="B158" s="154">
        <v>0.09</v>
      </c>
      <c r="C158" s="154">
        <v>12.01</v>
      </c>
      <c r="D158" s="154">
        <v>0.52</v>
      </c>
      <c r="E158" s="154">
        <v>0.52</v>
      </c>
      <c r="F158" s="264"/>
      <c r="G158" s="264"/>
      <c r="H158" s="264"/>
    </row>
    <row r="159" spans="1:8" x14ac:dyDescent="0.2">
      <c r="A159" s="214">
        <v>24504</v>
      </c>
      <c r="B159" s="227">
        <v>0.09</v>
      </c>
      <c r="C159" s="227">
        <v>11.09</v>
      </c>
      <c r="D159" s="227">
        <v>0.45</v>
      </c>
      <c r="E159" s="227">
        <v>0.98</v>
      </c>
      <c r="F159" s="263"/>
      <c r="G159" s="263"/>
      <c r="H159" s="263"/>
    </row>
    <row r="160" spans="1:8" x14ac:dyDescent="0.2">
      <c r="A160" s="214">
        <v>24532</v>
      </c>
      <c r="B160" s="154">
        <v>0.09</v>
      </c>
      <c r="C160" s="154">
        <v>9.6199999999999992</v>
      </c>
      <c r="D160" s="154">
        <v>1.0900000000000001</v>
      </c>
      <c r="E160" s="154">
        <v>2.08</v>
      </c>
      <c r="F160" s="264"/>
      <c r="G160" s="264"/>
      <c r="H160" s="264"/>
    </row>
    <row r="161" spans="1:8" x14ac:dyDescent="0.2">
      <c r="A161" s="214">
        <v>24563</v>
      </c>
      <c r="B161" s="227">
        <v>0.09</v>
      </c>
      <c r="C161" s="227">
        <v>6.87</v>
      </c>
      <c r="D161" s="227">
        <v>0.39</v>
      </c>
      <c r="E161" s="227">
        <v>2.48</v>
      </c>
      <c r="F161" s="263"/>
      <c r="G161" s="263"/>
      <c r="H161" s="263"/>
    </row>
    <row r="162" spans="1:8" x14ac:dyDescent="0.2">
      <c r="A162" s="214">
        <v>24593</v>
      </c>
      <c r="B162" s="154">
        <v>0.09</v>
      </c>
      <c r="C162" s="154">
        <v>6.3</v>
      </c>
      <c r="D162" s="154">
        <v>0.63</v>
      </c>
      <c r="E162" s="154">
        <v>3.13</v>
      </c>
      <c r="F162" s="264"/>
      <c r="G162" s="264"/>
      <c r="H162" s="264"/>
    </row>
    <row r="163" spans="1:8" x14ac:dyDescent="0.2">
      <c r="A163" s="214">
        <v>24624</v>
      </c>
      <c r="B163" s="227">
        <v>0.1</v>
      </c>
      <c r="C163" s="227">
        <v>8.24</v>
      </c>
      <c r="D163" s="227">
        <v>1.76</v>
      </c>
      <c r="E163" s="227">
        <v>4.95</v>
      </c>
      <c r="F163" s="263"/>
      <c r="G163" s="263"/>
      <c r="H163" s="263"/>
    </row>
    <row r="164" spans="1:8" x14ac:dyDescent="0.2">
      <c r="A164" s="214">
        <v>24654</v>
      </c>
      <c r="B164" s="154">
        <v>0.1</v>
      </c>
      <c r="C164" s="154">
        <v>8.3000000000000007</v>
      </c>
      <c r="D164" s="154">
        <v>0.15</v>
      </c>
      <c r="E164" s="154">
        <v>5.1100000000000003</v>
      </c>
      <c r="F164" s="264"/>
      <c r="G164" s="264"/>
      <c r="H164" s="264"/>
    </row>
    <row r="165" spans="1:8" x14ac:dyDescent="0.2">
      <c r="A165" s="214">
        <v>24685</v>
      </c>
      <c r="B165" s="227">
        <v>0.1</v>
      </c>
      <c r="C165" s="227">
        <v>8.4</v>
      </c>
      <c r="D165" s="227">
        <v>-0.16</v>
      </c>
      <c r="E165" s="227">
        <v>4.9400000000000004</v>
      </c>
      <c r="F165" s="263"/>
      <c r="G165" s="263"/>
      <c r="H165" s="263"/>
    </row>
    <row r="166" spans="1:8" x14ac:dyDescent="0.2">
      <c r="A166" s="214">
        <v>24716</v>
      </c>
      <c r="B166" s="154">
        <v>0.1</v>
      </c>
      <c r="C166" s="154">
        <v>7.6</v>
      </c>
      <c r="D166" s="154">
        <v>0.34</v>
      </c>
      <c r="E166" s="154">
        <v>5.3</v>
      </c>
      <c r="F166" s="264"/>
      <c r="G166" s="264"/>
      <c r="H166" s="264"/>
    </row>
    <row r="167" spans="1:8" x14ac:dyDescent="0.2">
      <c r="A167" s="214">
        <v>24746</v>
      </c>
      <c r="B167" s="227">
        <v>0.1</v>
      </c>
      <c r="C167" s="227">
        <v>7.28</v>
      </c>
      <c r="D167" s="227">
        <v>0.78</v>
      </c>
      <c r="E167" s="227">
        <v>6.12</v>
      </c>
      <c r="F167" s="263"/>
      <c r="G167" s="263"/>
      <c r="H167" s="263"/>
    </row>
    <row r="168" spans="1:8" x14ac:dyDescent="0.2">
      <c r="A168" s="214">
        <v>24777</v>
      </c>
      <c r="B168" s="154">
        <v>0.1</v>
      </c>
      <c r="C168" s="154">
        <v>7.6</v>
      </c>
      <c r="D168" s="154">
        <v>0.56000000000000005</v>
      </c>
      <c r="E168" s="154">
        <v>6.71</v>
      </c>
      <c r="F168" s="264"/>
      <c r="G168" s="264"/>
      <c r="H168" s="264"/>
    </row>
    <row r="169" spans="1:8" x14ac:dyDescent="0.2">
      <c r="A169" s="214">
        <v>24807</v>
      </c>
      <c r="B169" s="227">
        <v>0.1</v>
      </c>
      <c r="C169" s="227">
        <v>7.17</v>
      </c>
      <c r="D169" s="227">
        <v>0.44</v>
      </c>
      <c r="E169" s="227">
        <v>7.17</v>
      </c>
      <c r="F169" s="263"/>
      <c r="G169" s="263"/>
      <c r="H169" s="263"/>
    </row>
    <row r="170" spans="1:8" x14ac:dyDescent="0.2">
      <c r="A170" s="214">
        <v>24838</v>
      </c>
      <c r="B170" s="154">
        <v>0.1</v>
      </c>
      <c r="C170" s="154">
        <v>7.68</v>
      </c>
      <c r="D170" s="154">
        <v>0.99</v>
      </c>
      <c r="E170" s="154">
        <v>0.99</v>
      </c>
      <c r="F170" s="264"/>
      <c r="G170" s="264"/>
      <c r="H170" s="264"/>
    </row>
    <row r="171" spans="1:8" x14ac:dyDescent="0.2">
      <c r="A171" s="214">
        <v>24869</v>
      </c>
      <c r="B171" s="227">
        <v>0.1</v>
      </c>
      <c r="C171" s="227">
        <v>7.18</v>
      </c>
      <c r="D171" s="227">
        <v>-0.01</v>
      </c>
      <c r="E171" s="227">
        <v>0.99</v>
      </c>
      <c r="F171" s="263"/>
      <c r="G171" s="263"/>
      <c r="H171" s="263"/>
    </row>
    <row r="172" spans="1:8" x14ac:dyDescent="0.2">
      <c r="A172" s="214">
        <v>24898</v>
      </c>
      <c r="B172" s="154">
        <v>0.1</v>
      </c>
      <c r="C172" s="154">
        <v>7.14</v>
      </c>
      <c r="D172" s="154">
        <v>1.05</v>
      </c>
      <c r="E172" s="154">
        <v>2.0499999999999998</v>
      </c>
      <c r="F172" s="264"/>
      <c r="G172" s="264"/>
      <c r="H172" s="264"/>
    </row>
    <row r="173" spans="1:8" x14ac:dyDescent="0.2">
      <c r="A173" s="214">
        <v>24929</v>
      </c>
      <c r="B173" s="227">
        <v>0.1</v>
      </c>
      <c r="C173" s="227">
        <v>8.48</v>
      </c>
      <c r="D173" s="227">
        <v>1.64</v>
      </c>
      <c r="E173" s="227">
        <v>3.73</v>
      </c>
      <c r="F173" s="263"/>
      <c r="G173" s="263"/>
      <c r="H173" s="263"/>
    </row>
    <row r="174" spans="1:8" x14ac:dyDescent="0.2">
      <c r="A174" s="214">
        <v>24959</v>
      </c>
      <c r="B174" s="154">
        <v>0.1</v>
      </c>
      <c r="C174" s="154">
        <v>8.52</v>
      </c>
      <c r="D174" s="154">
        <v>0.67</v>
      </c>
      <c r="E174" s="154">
        <v>4.42</v>
      </c>
      <c r="F174" s="264"/>
      <c r="G174" s="264"/>
      <c r="H174" s="264"/>
    </row>
    <row r="175" spans="1:8" x14ac:dyDescent="0.2">
      <c r="A175" s="214">
        <v>24990</v>
      </c>
      <c r="B175" s="227">
        <v>0.1</v>
      </c>
      <c r="C175" s="227">
        <v>7.04</v>
      </c>
      <c r="D175" s="227">
        <v>0.38</v>
      </c>
      <c r="E175" s="227">
        <v>4.82</v>
      </c>
      <c r="F175" s="263"/>
      <c r="G175" s="263"/>
      <c r="H175" s="263"/>
    </row>
    <row r="176" spans="1:8" x14ac:dyDescent="0.2">
      <c r="A176" s="214">
        <v>25020</v>
      </c>
      <c r="B176" s="154">
        <v>0.1</v>
      </c>
      <c r="C176" s="154">
        <v>7.73</v>
      </c>
      <c r="D176" s="154">
        <v>0.8</v>
      </c>
      <c r="E176" s="154">
        <v>5.66</v>
      </c>
      <c r="F176" s="264"/>
      <c r="G176" s="264"/>
      <c r="H176" s="264"/>
    </row>
    <row r="177" spans="1:8" x14ac:dyDescent="0.2">
      <c r="A177" s="214">
        <v>25051</v>
      </c>
      <c r="B177" s="227">
        <v>0.1</v>
      </c>
      <c r="C177" s="227">
        <v>7.65</v>
      </c>
      <c r="D177" s="227">
        <v>-0.24</v>
      </c>
      <c r="E177" s="227">
        <v>5.41</v>
      </c>
      <c r="F177" s="263"/>
      <c r="G177" s="263"/>
      <c r="H177" s="263"/>
    </row>
    <row r="178" spans="1:8" x14ac:dyDescent="0.2">
      <c r="A178" s="214">
        <v>25082</v>
      </c>
      <c r="B178" s="154">
        <v>0.1</v>
      </c>
      <c r="C178" s="154">
        <v>7.43</v>
      </c>
      <c r="D178" s="154">
        <v>0.13</v>
      </c>
      <c r="E178" s="154">
        <v>5.55</v>
      </c>
      <c r="F178" s="264"/>
      <c r="G178" s="264"/>
      <c r="H178" s="264"/>
    </row>
    <row r="179" spans="1:8" x14ac:dyDescent="0.2">
      <c r="A179" s="214">
        <v>25112</v>
      </c>
      <c r="B179" s="227">
        <v>0.1</v>
      </c>
      <c r="C179" s="227">
        <v>6.97</v>
      </c>
      <c r="D179" s="227">
        <v>0.35</v>
      </c>
      <c r="E179" s="227">
        <v>5.91</v>
      </c>
      <c r="F179" s="263"/>
      <c r="G179" s="263"/>
      <c r="H179" s="263"/>
    </row>
    <row r="180" spans="1:8" x14ac:dyDescent="0.2">
      <c r="A180" s="214">
        <v>25143</v>
      </c>
      <c r="B180" s="154">
        <v>0.1</v>
      </c>
      <c r="C180" s="154">
        <v>7.12</v>
      </c>
      <c r="D180" s="154">
        <v>0.7</v>
      </c>
      <c r="E180" s="154">
        <v>6.65</v>
      </c>
      <c r="F180" s="264"/>
      <c r="G180" s="264"/>
      <c r="H180" s="264"/>
    </row>
    <row r="181" spans="1:8" x14ac:dyDescent="0.2">
      <c r="A181" s="214">
        <v>25173</v>
      </c>
      <c r="B181" s="227">
        <v>0.1</v>
      </c>
      <c r="C181" s="227">
        <v>6.51</v>
      </c>
      <c r="D181" s="227">
        <v>-0.13</v>
      </c>
      <c r="E181" s="227">
        <v>6.51</v>
      </c>
      <c r="F181" s="263"/>
      <c r="G181" s="263"/>
      <c r="H181" s="263"/>
    </row>
    <row r="182" spans="1:8" x14ac:dyDescent="0.2">
      <c r="A182" s="214">
        <v>25204</v>
      </c>
      <c r="B182" s="154">
        <v>0.11</v>
      </c>
      <c r="C182" s="154">
        <v>6.71</v>
      </c>
      <c r="D182" s="154">
        <v>1.18</v>
      </c>
      <c r="E182" s="154">
        <v>1.18</v>
      </c>
      <c r="F182" s="264"/>
      <c r="G182" s="264"/>
      <c r="H182" s="264"/>
    </row>
    <row r="183" spans="1:8" x14ac:dyDescent="0.2">
      <c r="A183" s="214">
        <v>25235</v>
      </c>
      <c r="B183" s="227">
        <v>0.11</v>
      </c>
      <c r="C183" s="227">
        <v>6.41</v>
      </c>
      <c r="D183" s="227">
        <v>-0.28999999999999998</v>
      </c>
      <c r="E183" s="227">
        <v>0.89</v>
      </c>
      <c r="F183" s="263"/>
      <c r="G183" s="263"/>
      <c r="H183" s="263"/>
    </row>
    <row r="184" spans="1:8" x14ac:dyDescent="0.2">
      <c r="A184" s="214">
        <v>25263</v>
      </c>
      <c r="B184" s="154">
        <v>0.11</v>
      </c>
      <c r="C184" s="154">
        <v>6.17</v>
      </c>
      <c r="D184" s="154">
        <v>0.83</v>
      </c>
      <c r="E184" s="154">
        <v>1.72</v>
      </c>
      <c r="F184" s="264"/>
      <c r="G184" s="264"/>
      <c r="H184" s="264"/>
    </row>
    <row r="185" spans="1:8" x14ac:dyDescent="0.2">
      <c r="A185" s="214">
        <v>25294</v>
      </c>
      <c r="B185" s="227">
        <v>0.11</v>
      </c>
      <c r="C185" s="227">
        <v>6.18</v>
      </c>
      <c r="D185" s="227">
        <v>1.66</v>
      </c>
      <c r="E185" s="227">
        <v>3.41</v>
      </c>
      <c r="F185" s="263"/>
      <c r="G185" s="263"/>
      <c r="H185" s="263"/>
    </row>
    <row r="186" spans="1:8" x14ac:dyDescent="0.2">
      <c r="A186" s="214">
        <v>25324</v>
      </c>
      <c r="B186" s="154">
        <v>0.11</v>
      </c>
      <c r="C186" s="154">
        <v>6.42</v>
      </c>
      <c r="D186" s="154">
        <v>0.89</v>
      </c>
      <c r="E186" s="154">
        <v>4.34</v>
      </c>
      <c r="F186" s="264"/>
      <c r="G186" s="264"/>
      <c r="H186" s="264"/>
    </row>
    <row r="187" spans="1:8" x14ac:dyDescent="0.2">
      <c r="A187" s="214">
        <v>25355</v>
      </c>
      <c r="B187" s="227">
        <v>0.11</v>
      </c>
      <c r="C187" s="227">
        <v>6.58</v>
      </c>
      <c r="D187" s="227">
        <v>0.54</v>
      </c>
      <c r="E187" s="227">
        <v>4.8899999999999997</v>
      </c>
      <c r="F187" s="263"/>
      <c r="G187" s="263"/>
      <c r="H187" s="263"/>
    </row>
    <row r="188" spans="1:8" x14ac:dyDescent="0.2">
      <c r="A188" s="214">
        <v>25385</v>
      </c>
      <c r="B188" s="154">
        <v>0.11</v>
      </c>
      <c r="C188" s="154">
        <v>6.16</v>
      </c>
      <c r="D188" s="154">
        <v>0.4</v>
      </c>
      <c r="E188" s="154">
        <v>5.31</v>
      </c>
      <c r="F188" s="264"/>
      <c r="G188" s="264"/>
      <c r="H188" s="264"/>
    </row>
    <row r="189" spans="1:8" x14ac:dyDescent="0.2">
      <c r="A189" s="214">
        <v>25416</v>
      </c>
      <c r="B189" s="227">
        <v>0.11</v>
      </c>
      <c r="C189" s="227">
        <v>6.81</v>
      </c>
      <c r="D189" s="227">
        <v>0.37</v>
      </c>
      <c r="E189" s="227">
        <v>5.7</v>
      </c>
      <c r="F189" s="263"/>
      <c r="G189" s="263"/>
      <c r="H189" s="263"/>
    </row>
    <row r="190" spans="1:8" x14ac:dyDescent="0.2">
      <c r="A190" s="214">
        <v>25447</v>
      </c>
      <c r="B190" s="154">
        <v>0.11</v>
      </c>
      <c r="C190" s="154">
        <v>7.35</v>
      </c>
      <c r="D190" s="154">
        <v>0.65</v>
      </c>
      <c r="E190" s="154">
        <v>6.39</v>
      </c>
      <c r="F190" s="264"/>
      <c r="G190" s="264"/>
      <c r="H190" s="264"/>
    </row>
    <row r="191" spans="1:8" x14ac:dyDescent="0.2">
      <c r="A191" s="214">
        <v>25477</v>
      </c>
      <c r="B191" s="227">
        <v>0.11</v>
      </c>
      <c r="C191" s="227">
        <v>8.3699999999999992</v>
      </c>
      <c r="D191" s="227">
        <v>1.29</v>
      </c>
      <c r="E191" s="227">
        <v>7.76</v>
      </c>
      <c r="F191" s="263"/>
      <c r="G191" s="263"/>
      <c r="H191" s="263"/>
    </row>
    <row r="192" spans="1:8" x14ac:dyDescent="0.2">
      <c r="A192" s="214">
        <v>25508</v>
      </c>
      <c r="B192" s="154">
        <v>0.11</v>
      </c>
      <c r="C192" s="154">
        <v>7.89</v>
      </c>
      <c r="D192" s="154">
        <v>0.25</v>
      </c>
      <c r="E192" s="154">
        <v>8.0399999999999991</v>
      </c>
      <c r="F192" s="264"/>
      <c r="G192" s="264"/>
      <c r="H192" s="264"/>
    </row>
    <row r="193" spans="1:8" x14ac:dyDescent="0.2">
      <c r="A193" s="214">
        <v>25538</v>
      </c>
      <c r="B193" s="227">
        <v>0.11</v>
      </c>
      <c r="C193" s="227">
        <v>8.6300000000000008</v>
      </c>
      <c r="D193" s="227">
        <v>0.55000000000000004</v>
      </c>
      <c r="E193" s="227">
        <v>8.6300000000000008</v>
      </c>
      <c r="F193" s="263"/>
      <c r="G193" s="263"/>
      <c r="H193" s="263"/>
    </row>
    <row r="194" spans="1:8" x14ac:dyDescent="0.2">
      <c r="A194" s="214">
        <v>25569</v>
      </c>
      <c r="B194" s="154">
        <v>0.11</v>
      </c>
      <c r="C194" s="154">
        <v>7.36</v>
      </c>
      <c r="D194" s="154">
        <v>0</v>
      </c>
      <c r="E194" s="154">
        <v>0</v>
      </c>
      <c r="F194" s="264"/>
      <c r="G194" s="264"/>
      <c r="H194" s="264"/>
    </row>
    <row r="195" spans="1:8" x14ac:dyDescent="0.2">
      <c r="A195" s="214">
        <v>25600</v>
      </c>
      <c r="B195" s="227">
        <v>0.11</v>
      </c>
      <c r="C195" s="227">
        <v>7.69</v>
      </c>
      <c r="D195" s="227">
        <v>0.02</v>
      </c>
      <c r="E195" s="227">
        <v>0.02</v>
      </c>
      <c r="F195" s="263"/>
      <c r="G195" s="263"/>
      <c r="H195" s="263"/>
    </row>
    <row r="196" spans="1:8" x14ac:dyDescent="0.2">
      <c r="A196" s="214">
        <v>25628</v>
      </c>
      <c r="B196" s="154">
        <v>0.11</v>
      </c>
      <c r="C196" s="154">
        <v>7.72</v>
      </c>
      <c r="D196" s="154">
        <v>0.85</v>
      </c>
      <c r="E196" s="154">
        <v>0.87</v>
      </c>
      <c r="F196" s="264"/>
      <c r="G196" s="264"/>
      <c r="H196" s="264"/>
    </row>
    <row r="197" spans="1:8" x14ac:dyDescent="0.2">
      <c r="A197" s="214">
        <v>25659</v>
      </c>
      <c r="B197" s="227">
        <v>0.12</v>
      </c>
      <c r="C197" s="227">
        <v>7.43</v>
      </c>
      <c r="D197" s="227">
        <v>1.39</v>
      </c>
      <c r="E197" s="227">
        <v>2.27</v>
      </c>
      <c r="F197" s="263"/>
      <c r="G197" s="263"/>
      <c r="H197" s="263"/>
    </row>
    <row r="198" spans="1:8" x14ac:dyDescent="0.2">
      <c r="A198" s="214">
        <v>25689</v>
      </c>
      <c r="B198" s="154">
        <v>0.12</v>
      </c>
      <c r="C198" s="154">
        <v>7.01</v>
      </c>
      <c r="D198" s="154">
        <v>0.5</v>
      </c>
      <c r="E198" s="154">
        <v>2.78</v>
      </c>
      <c r="F198" s="264"/>
      <c r="G198" s="264"/>
      <c r="H198" s="264"/>
    </row>
    <row r="199" spans="1:8" x14ac:dyDescent="0.2">
      <c r="A199" s="214">
        <v>25720</v>
      </c>
      <c r="B199" s="227">
        <v>0.12</v>
      </c>
      <c r="C199" s="227">
        <v>7.56</v>
      </c>
      <c r="D199" s="227">
        <v>1.05</v>
      </c>
      <c r="E199" s="227">
        <v>3.87</v>
      </c>
      <c r="F199" s="263"/>
      <c r="G199" s="263"/>
      <c r="H199" s="263"/>
    </row>
    <row r="200" spans="1:8" x14ac:dyDescent="0.2">
      <c r="A200" s="214">
        <v>25750</v>
      </c>
      <c r="B200" s="154">
        <v>0.12</v>
      </c>
      <c r="C200" s="154">
        <v>7.44</v>
      </c>
      <c r="D200" s="154">
        <v>0.28000000000000003</v>
      </c>
      <c r="E200" s="154">
        <v>4.16</v>
      </c>
      <c r="F200" s="264"/>
      <c r="G200" s="264"/>
      <c r="H200" s="264"/>
    </row>
    <row r="201" spans="1:8" x14ac:dyDescent="0.2">
      <c r="A201" s="214">
        <v>25781</v>
      </c>
      <c r="B201" s="227">
        <v>0.12</v>
      </c>
      <c r="C201" s="227">
        <v>6.43</v>
      </c>
      <c r="D201" s="227">
        <v>-0.57999999999999996</v>
      </c>
      <c r="E201" s="227">
        <v>3.56</v>
      </c>
      <c r="F201" s="263"/>
      <c r="G201" s="263"/>
      <c r="H201" s="263"/>
    </row>
    <row r="202" spans="1:8" x14ac:dyDescent="0.2">
      <c r="A202" s="214">
        <v>25812</v>
      </c>
      <c r="B202" s="154">
        <v>0.12</v>
      </c>
      <c r="C202" s="154">
        <v>6.51</v>
      </c>
      <c r="D202" s="154">
        <v>0.73</v>
      </c>
      <c r="E202" s="154">
        <v>4.3099999999999996</v>
      </c>
      <c r="F202" s="264"/>
      <c r="G202" s="264"/>
      <c r="H202" s="264"/>
    </row>
    <row r="203" spans="1:8" x14ac:dyDescent="0.2">
      <c r="A203" s="214">
        <v>25842</v>
      </c>
      <c r="B203" s="227">
        <v>0.12</v>
      </c>
      <c r="C203" s="227">
        <v>5.22</v>
      </c>
      <c r="D203" s="227">
        <v>7.0000000000000007E-2</v>
      </c>
      <c r="E203" s="227">
        <v>4.38</v>
      </c>
      <c r="F203" s="263"/>
      <c r="G203" s="263"/>
      <c r="H203" s="263"/>
    </row>
    <row r="204" spans="1:8" x14ac:dyDescent="0.2">
      <c r="A204" s="214">
        <v>25873</v>
      </c>
      <c r="B204" s="154">
        <v>0.12</v>
      </c>
      <c r="C204" s="154">
        <v>6.12</v>
      </c>
      <c r="D204" s="154">
        <v>1.1200000000000001</v>
      </c>
      <c r="E204" s="154">
        <v>5.55</v>
      </c>
      <c r="F204" s="264"/>
      <c r="G204" s="264"/>
      <c r="H204" s="264"/>
    </row>
    <row r="205" spans="1:8" x14ac:dyDescent="0.2">
      <c r="A205" s="214">
        <v>25903</v>
      </c>
      <c r="B205" s="227">
        <v>0.12</v>
      </c>
      <c r="C205" s="227">
        <v>6.58</v>
      </c>
      <c r="D205" s="227">
        <v>0.98</v>
      </c>
      <c r="E205" s="227">
        <v>6.58</v>
      </c>
      <c r="F205" s="263"/>
      <c r="G205" s="263"/>
      <c r="H205" s="263"/>
    </row>
    <row r="206" spans="1:8" x14ac:dyDescent="0.2">
      <c r="A206" s="214">
        <v>25934</v>
      </c>
      <c r="B206" s="154">
        <v>0.12</v>
      </c>
      <c r="C206" s="154">
        <v>8.26</v>
      </c>
      <c r="D206" s="154">
        <v>1.58</v>
      </c>
      <c r="E206" s="154">
        <v>1.58</v>
      </c>
      <c r="F206" s="264"/>
      <c r="G206" s="264"/>
      <c r="H206" s="264"/>
    </row>
    <row r="207" spans="1:8" x14ac:dyDescent="0.2">
      <c r="A207" s="214">
        <v>25965</v>
      </c>
      <c r="B207" s="227">
        <v>0.12</v>
      </c>
      <c r="C207" s="227">
        <v>9.15</v>
      </c>
      <c r="D207" s="227">
        <v>0.84</v>
      </c>
      <c r="E207" s="227">
        <v>2.4300000000000002</v>
      </c>
      <c r="F207" s="263"/>
      <c r="G207" s="263"/>
      <c r="H207" s="263"/>
    </row>
    <row r="208" spans="1:8" x14ac:dyDescent="0.2">
      <c r="A208" s="214">
        <v>25993</v>
      </c>
      <c r="B208" s="154">
        <v>0.12</v>
      </c>
      <c r="C208" s="154">
        <v>9.3000000000000007</v>
      </c>
      <c r="D208" s="154">
        <v>0.99</v>
      </c>
      <c r="E208" s="154">
        <v>3.45</v>
      </c>
      <c r="F208" s="264"/>
      <c r="G208" s="264"/>
      <c r="H208" s="264"/>
    </row>
    <row r="209" spans="1:8" x14ac:dyDescent="0.2">
      <c r="A209" s="214">
        <v>26024</v>
      </c>
      <c r="B209" s="227">
        <v>0.13</v>
      </c>
      <c r="C209" s="227">
        <v>9.7799999999999994</v>
      </c>
      <c r="D209" s="227">
        <v>1.83</v>
      </c>
      <c r="E209" s="227">
        <v>5.34</v>
      </c>
      <c r="F209" s="263"/>
      <c r="G209" s="263"/>
      <c r="H209" s="263"/>
    </row>
    <row r="210" spans="1:8" x14ac:dyDescent="0.2">
      <c r="A210" s="214">
        <v>26054</v>
      </c>
      <c r="B210" s="154">
        <v>0.13</v>
      </c>
      <c r="C210" s="154">
        <v>10.54</v>
      </c>
      <c r="D210" s="154">
        <v>1.2</v>
      </c>
      <c r="E210" s="154">
        <v>6.6</v>
      </c>
      <c r="F210" s="264"/>
      <c r="G210" s="264"/>
      <c r="H210" s="264"/>
    </row>
    <row r="211" spans="1:8" x14ac:dyDescent="0.2">
      <c r="A211" s="214">
        <v>26085</v>
      </c>
      <c r="B211" s="227">
        <v>0.13</v>
      </c>
      <c r="C211" s="227">
        <v>10</v>
      </c>
      <c r="D211" s="227">
        <v>0.56000000000000005</v>
      </c>
      <c r="E211" s="227">
        <v>7.2</v>
      </c>
      <c r="F211" s="263"/>
      <c r="G211" s="263"/>
      <c r="H211" s="263"/>
    </row>
    <row r="212" spans="1:8" x14ac:dyDescent="0.2">
      <c r="A212" s="214">
        <v>26115</v>
      </c>
      <c r="B212" s="154">
        <v>0.13</v>
      </c>
      <c r="C212" s="154">
        <v>11.19</v>
      </c>
      <c r="D212" s="154">
        <v>1.37</v>
      </c>
      <c r="E212" s="154">
        <v>8.67</v>
      </c>
      <c r="F212" s="264"/>
      <c r="G212" s="264"/>
      <c r="H212" s="264"/>
    </row>
    <row r="213" spans="1:8" x14ac:dyDescent="0.2">
      <c r="A213" s="214">
        <v>26146</v>
      </c>
      <c r="B213" s="227">
        <v>0.13</v>
      </c>
      <c r="C213" s="227">
        <v>13.03</v>
      </c>
      <c r="D213" s="227">
        <v>1.07</v>
      </c>
      <c r="E213" s="227">
        <v>9.83</v>
      </c>
      <c r="F213" s="263"/>
      <c r="G213" s="263"/>
      <c r="H213" s="263"/>
    </row>
    <row r="214" spans="1:8" x14ac:dyDescent="0.2">
      <c r="A214" s="214">
        <v>26177</v>
      </c>
      <c r="B214" s="154">
        <v>0.13</v>
      </c>
      <c r="C214" s="154">
        <v>13.14</v>
      </c>
      <c r="D214" s="154">
        <v>0.82</v>
      </c>
      <c r="E214" s="154">
        <v>10.73</v>
      </c>
      <c r="F214" s="264"/>
      <c r="G214" s="264"/>
      <c r="H214" s="264"/>
    </row>
    <row r="215" spans="1:8" x14ac:dyDescent="0.2">
      <c r="A215" s="214">
        <v>26207</v>
      </c>
      <c r="B215" s="227">
        <v>0.14000000000000001</v>
      </c>
      <c r="C215" s="227">
        <v>14.65</v>
      </c>
      <c r="D215" s="227">
        <v>1.41</v>
      </c>
      <c r="E215" s="227">
        <v>12.28</v>
      </c>
      <c r="F215" s="263"/>
      <c r="G215" s="263"/>
      <c r="H215" s="263"/>
    </row>
    <row r="216" spans="1:8" x14ac:dyDescent="0.2">
      <c r="A216" s="214">
        <v>26238</v>
      </c>
      <c r="B216" s="154">
        <v>0.14000000000000001</v>
      </c>
      <c r="C216" s="154">
        <v>14.6</v>
      </c>
      <c r="D216" s="154">
        <v>1.07</v>
      </c>
      <c r="E216" s="154">
        <v>13.49</v>
      </c>
      <c r="F216" s="264"/>
      <c r="G216" s="264"/>
      <c r="H216" s="264"/>
    </row>
    <row r="217" spans="1:8" x14ac:dyDescent="0.2">
      <c r="A217" s="214">
        <v>26268</v>
      </c>
      <c r="B217" s="227">
        <v>0.14000000000000001</v>
      </c>
      <c r="C217" s="227">
        <v>14.03</v>
      </c>
      <c r="D217" s="227">
        <v>0.48</v>
      </c>
      <c r="E217" s="227">
        <v>14.03</v>
      </c>
      <c r="F217" s="263"/>
      <c r="G217" s="263"/>
      <c r="H217" s="263"/>
    </row>
    <row r="218" spans="1:8" x14ac:dyDescent="0.2">
      <c r="A218" s="214">
        <v>26299</v>
      </c>
      <c r="B218" s="154">
        <v>0.14000000000000001</v>
      </c>
      <c r="C218" s="154">
        <v>13.5</v>
      </c>
      <c r="D218" s="154">
        <v>1.1000000000000001</v>
      </c>
      <c r="E218" s="154">
        <v>1.1000000000000001</v>
      </c>
      <c r="F218" s="264"/>
      <c r="G218" s="264"/>
      <c r="H218" s="264"/>
    </row>
    <row r="219" spans="1:8" x14ac:dyDescent="0.2">
      <c r="A219" s="214">
        <v>26330</v>
      </c>
      <c r="B219" s="227">
        <v>0.14000000000000001</v>
      </c>
      <c r="C219" s="227">
        <v>13.84</v>
      </c>
      <c r="D219" s="227">
        <v>1.1499999999999999</v>
      </c>
      <c r="E219" s="227">
        <v>2.27</v>
      </c>
      <c r="F219" s="263"/>
      <c r="G219" s="263"/>
      <c r="H219" s="263"/>
    </row>
    <row r="220" spans="1:8" x14ac:dyDescent="0.2">
      <c r="A220" s="214">
        <v>26359</v>
      </c>
      <c r="B220" s="154">
        <v>0.14000000000000001</v>
      </c>
      <c r="C220" s="154">
        <v>13.83</v>
      </c>
      <c r="D220" s="154">
        <v>0.98</v>
      </c>
      <c r="E220" s="154">
        <v>3.27</v>
      </c>
      <c r="F220" s="264"/>
      <c r="G220" s="264"/>
      <c r="H220" s="264"/>
    </row>
    <row r="221" spans="1:8" x14ac:dyDescent="0.2">
      <c r="A221" s="214">
        <v>26390</v>
      </c>
      <c r="B221" s="227">
        <v>0.14000000000000001</v>
      </c>
      <c r="C221" s="227">
        <v>13.46</v>
      </c>
      <c r="D221" s="227">
        <v>1.49</v>
      </c>
      <c r="E221" s="227">
        <v>4.8099999999999996</v>
      </c>
      <c r="F221" s="263"/>
      <c r="G221" s="263"/>
      <c r="H221" s="263"/>
    </row>
    <row r="222" spans="1:8" x14ac:dyDescent="0.2">
      <c r="A222" s="214">
        <v>26420</v>
      </c>
      <c r="B222" s="154">
        <v>0.15</v>
      </c>
      <c r="C222" s="154">
        <v>13.02</v>
      </c>
      <c r="D222" s="154">
        <v>0.8</v>
      </c>
      <c r="E222" s="154">
        <v>5.65</v>
      </c>
      <c r="F222" s="264"/>
      <c r="G222" s="264"/>
      <c r="H222" s="264"/>
    </row>
    <row r="223" spans="1:8" x14ac:dyDescent="0.2">
      <c r="A223" s="214">
        <v>26451</v>
      </c>
      <c r="B223" s="227">
        <v>0.15</v>
      </c>
      <c r="C223" s="227">
        <v>13.57</v>
      </c>
      <c r="D223" s="227">
        <v>1.05</v>
      </c>
      <c r="E223" s="227">
        <v>6.76</v>
      </c>
      <c r="F223" s="263"/>
      <c r="G223" s="263"/>
      <c r="H223" s="263"/>
    </row>
    <row r="224" spans="1:8" x14ac:dyDescent="0.2">
      <c r="A224" s="214">
        <v>26481</v>
      </c>
      <c r="B224" s="154">
        <v>0.15</v>
      </c>
      <c r="C224" s="154">
        <v>13.34</v>
      </c>
      <c r="D224" s="154">
        <v>1.17</v>
      </c>
      <c r="E224" s="154">
        <v>8.01</v>
      </c>
      <c r="F224" s="264"/>
      <c r="G224" s="264"/>
      <c r="H224" s="264"/>
    </row>
    <row r="225" spans="1:8" x14ac:dyDescent="0.2">
      <c r="A225" s="214">
        <v>26512</v>
      </c>
      <c r="B225" s="227">
        <v>0.15</v>
      </c>
      <c r="C225" s="227">
        <v>12.9</v>
      </c>
      <c r="D225" s="227">
        <v>0.68</v>
      </c>
      <c r="E225" s="227">
        <v>8.74</v>
      </c>
      <c r="F225" s="263"/>
      <c r="G225" s="263"/>
      <c r="H225" s="263"/>
    </row>
    <row r="226" spans="1:8" x14ac:dyDescent="0.2">
      <c r="A226" s="214">
        <v>26543</v>
      </c>
      <c r="B226" s="154">
        <v>0.15</v>
      </c>
      <c r="C226" s="154">
        <v>13.6</v>
      </c>
      <c r="D226" s="154">
        <v>1.45</v>
      </c>
      <c r="E226" s="154">
        <v>10.31</v>
      </c>
      <c r="F226" s="264"/>
      <c r="G226" s="264"/>
      <c r="H226" s="264"/>
    </row>
    <row r="227" spans="1:8" x14ac:dyDescent="0.2">
      <c r="A227" s="214">
        <v>26573</v>
      </c>
      <c r="B227" s="227">
        <v>0.15</v>
      </c>
      <c r="C227" s="227">
        <v>14.24</v>
      </c>
      <c r="D227" s="227">
        <v>1.97</v>
      </c>
      <c r="E227" s="227">
        <v>12.48</v>
      </c>
      <c r="F227" s="263"/>
      <c r="G227" s="263"/>
      <c r="H227" s="263"/>
    </row>
    <row r="228" spans="1:8" x14ac:dyDescent="0.2">
      <c r="A228" s="214">
        <v>26604</v>
      </c>
      <c r="B228" s="154">
        <v>0.16</v>
      </c>
      <c r="C228" s="154">
        <v>14.31</v>
      </c>
      <c r="D228" s="154">
        <v>1.1299999999999999</v>
      </c>
      <c r="E228" s="154">
        <v>13.76</v>
      </c>
      <c r="F228" s="264"/>
      <c r="G228" s="264"/>
      <c r="H228" s="264"/>
    </row>
    <row r="229" spans="1:8" x14ac:dyDescent="0.2">
      <c r="A229" s="214">
        <v>26634</v>
      </c>
      <c r="B229" s="227">
        <v>0.16</v>
      </c>
      <c r="C229" s="227">
        <v>13.99</v>
      </c>
      <c r="D229" s="227">
        <v>0.2</v>
      </c>
      <c r="E229" s="227">
        <v>13.99</v>
      </c>
      <c r="F229" s="263"/>
      <c r="G229" s="263"/>
      <c r="H229" s="263"/>
    </row>
    <row r="230" spans="1:8" x14ac:dyDescent="0.2">
      <c r="A230" s="214">
        <v>26665</v>
      </c>
      <c r="B230" s="154">
        <v>0.16</v>
      </c>
      <c r="C230" s="154">
        <v>13.95</v>
      </c>
      <c r="D230" s="154">
        <v>1.07</v>
      </c>
      <c r="E230" s="154">
        <v>1.07</v>
      </c>
      <c r="F230" s="264"/>
      <c r="G230" s="264"/>
      <c r="H230" s="264"/>
    </row>
    <row r="231" spans="1:8" x14ac:dyDescent="0.2">
      <c r="A231" s="214">
        <v>26696</v>
      </c>
      <c r="B231" s="227">
        <v>0.16</v>
      </c>
      <c r="C231" s="227">
        <v>14.94</v>
      </c>
      <c r="D231" s="227">
        <v>2.02</v>
      </c>
      <c r="E231" s="227">
        <v>3.11</v>
      </c>
      <c r="F231" s="263"/>
      <c r="G231" s="263"/>
      <c r="H231" s="263"/>
    </row>
    <row r="232" spans="1:8" x14ac:dyDescent="0.2">
      <c r="A232" s="214">
        <v>26724</v>
      </c>
      <c r="B232" s="154">
        <v>0.17</v>
      </c>
      <c r="C232" s="154">
        <v>17.75</v>
      </c>
      <c r="D232" s="154">
        <v>3.46</v>
      </c>
      <c r="E232" s="154">
        <v>6.68</v>
      </c>
      <c r="F232" s="264"/>
      <c r="G232" s="264"/>
      <c r="H232" s="264"/>
    </row>
    <row r="233" spans="1:8" x14ac:dyDescent="0.2">
      <c r="A233" s="214">
        <v>26755</v>
      </c>
      <c r="B233" s="227">
        <v>0.17</v>
      </c>
      <c r="C233" s="227">
        <v>20.09</v>
      </c>
      <c r="D233" s="227">
        <v>3.51</v>
      </c>
      <c r="E233" s="227">
        <v>10.42</v>
      </c>
      <c r="F233" s="263"/>
      <c r="G233" s="263"/>
      <c r="H233" s="263"/>
    </row>
    <row r="234" spans="1:8" x14ac:dyDescent="0.2">
      <c r="A234" s="214">
        <v>26785</v>
      </c>
      <c r="B234" s="154">
        <v>0.18</v>
      </c>
      <c r="C234" s="154">
        <v>22.7</v>
      </c>
      <c r="D234" s="154">
        <v>2.99</v>
      </c>
      <c r="E234" s="154">
        <v>13.72</v>
      </c>
      <c r="F234" s="264"/>
      <c r="G234" s="264"/>
      <c r="H234" s="264"/>
    </row>
    <row r="235" spans="1:8" x14ac:dyDescent="0.2">
      <c r="A235" s="214">
        <v>26816</v>
      </c>
      <c r="B235" s="227">
        <v>0.18</v>
      </c>
      <c r="C235" s="227">
        <v>23.77</v>
      </c>
      <c r="D235" s="227">
        <v>1.93</v>
      </c>
      <c r="E235" s="227">
        <v>15.92</v>
      </c>
      <c r="F235" s="263"/>
      <c r="G235" s="263"/>
      <c r="H235" s="263"/>
    </row>
    <row r="236" spans="1:8" x14ac:dyDescent="0.2">
      <c r="A236" s="214">
        <v>26846</v>
      </c>
      <c r="B236" s="154">
        <v>0.19</v>
      </c>
      <c r="C236" s="154">
        <v>24.78</v>
      </c>
      <c r="D236" s="154">
        <v>1.99</v>
      </c>
      <c r="E236" s="154">
        <v>18.23</v>
      </c>
      <c r="F236" s="264"/>
      <c r="G236" s="264"/>
      <c r="H236" s="264"/>
    </row>
    <row r="237" spans="1:8" x14ac:dyDescent="0.2">
      <c r="A237" s="214">
        <v>26877</v>
      </c>
      <c r="B237" s="227">
        <v>0.18</v>
      </c>
      <c r="C237" s="227">
        <v>23.44</v>
      </c>
      <c r="D237" s="227">
        <v>-0.41</v>
      </c>
      <c r="E237" s="227">
        <v>17.75</v>
      </c>
      <c r="F237" s="263"/>
      <c r="G237" s="263"/>
      <c r="H237" s="263"/>
    </row>
    <row r="238" spans="1:8" x14ac:dyDescent="0.2">
      <c r="A238" s="214">
        <v>26908</v>
      </c>
      <c r="B238" s="154">
        <v>0.19</v>
      </c>
      <c r="C238" s="154">
        <v>23.36</v>
      </c>
      <c r="D238" s="154">
        <v>1.38</v>
      </c>
      <c r="E238" s="154">
        <v>19.37</v>
      </c>
      <c r="F238" s="264"/>
      <c r="G238" s="264"/>
      <c r="H238" s="264"/>
    </row>
    <row r="239" spans="1:8" x14ac:dyDescent="0.2">
      <c r="A239" s="214">
        <v>26938</v>
      </c>
      <c r="B239" s="227">
        <v>0.19</v>
      </c>
      <c r="C239" s="227">
        <v>21.64</v>
      </c>
      <c r="D239" s="227">
        <v>0.55000000000000004</v>
      </c>
      <c r="E239" s="227">
        <v>20.03</v>
      </c>
      <c r="F239" s="263"/>
      <c r="G239" s="263"/>
      <c r="H239" s="263"/>
    </row>
    <row r="240" spans="1:8" x14ac:dyDescent="0.2">
      <c r="A240" s="214">
        <v>26969</v>
      </c>
      <c r="B240" s="154">
        <v>0.19</v>
      </c>
      <c r="C240" s="154">
        <v>22.89</v>
      </c>
      <c r="D240" s="154">
        <v>2.17</v>
      </c>
      <c r="E240" s="154">
        <v>22.64</v>
      </c>
      <c r="F240" s="264"/>
      <c r="G240" s="264"/>
      <c r="H240" s="264"/>
    </row>
    <row r="241" spans="1:8" x14ac:dyDescent="0.2">
      <c r="A241" s="214">
        <v>26999</v>
      </c>
      <c r="B241" s="227">
        <v>0.19</v>
      </c>
      <c r="C241" s="227">
        <v>24.08</v>
      </c>
      <c r="D241" s="227">
        <v>1.18</v>
      </c>
      <c r="E241" s="227">
        <v>24.08</v>
      </c>
      <c r="F241" s="263"/>
      <c r="G241" s="263"/>
      <c r="H241" s="263"/>
    </row>
    <row r="242" spans="1:8" x14ac:dyDescent="0.2">
      <c r="A242" s="214">
        <v>27030</v>
      </c>
      <c r="B242" s="154">
        <v>0.2</v>
      </c>
      <c r="C242" s="154">
        <v>26.28</v>
      </c>
      <c r="D242" s="154">
        <v>2.85</v>
      </c>
      <c r="E242" s="154">
        <v>2.85</v>
      </c>
      <c r="F242" s="264"/>
      <c r="G242" s="264"/>
      <c r="H242" s="264"/>
    </row>
    <row r="243" spans="1:8" x14ac:dyDescent="0.2">
      <c r="A243" s="214">
        <v>27061</v>
      </c>
      <c r="B243" s="227">
        <v>0.21</v>
      </c>
      <c r="C243" s="227">
        <v>26.91</v>
      </c>
      <c r="D243" s="227">
        <v>2.54</v>
      </c>
      <c r="E243" s="227">
        <v>5.46</v>
      </c>
      <c r="F243" s="263"/>
      <c r="G243" s="263"/>
      <c r="H243" s="263"/>
    </row>
    <row r="244" spans="1:8" x14ac:dyDescent="0.2">
      <c r="A244" s="214">
        <v>27089</v>
      </c>
      <c r="B244" s="154">
        <v>0.21</v>
      </c>
      <c r="C244" s="154">
        <v>26.7</v>
      </c>
      <c r="D244" s="154">
        <v>3.29</v>
      </c>
      <c r="E244" s="154">
        <v>8.93</v>
      </c>
      <c r="F244" s="264"/>
      <c r="G244" s="264"/>
      <c r="H244" s="264"/>
    </row>
    <row r="245" spans="1:8" x14ac:dyDescent="0.2">
      <c r="A245" s="214">
        <v>27120</v>
      </c>
      <c r="B245" s="227">
        <v>0.22</v>
      </c>
      <c r="C245" s="227">
        <v>25.73</v>
      </c>
      <c r="D245" s="227">
        <v>2.72</v>
      </c>
      <c r="E245" s="227">
        <v>11.89</v>
      </c>
      <c r="F245" s="263"/>
      <c r="G245" s="263"/>
      <c r="H245" s="263"/>
    </row>
    <row r="246" spans="1:8" x14ac:dyDescent="0.2">
      <c r="A246" s="214">
        <v>27150</v>
      </c>
      <c r="B246" s="154">
        <v>0.22</v>
      </c>
      <c r="C246" s="154">
        <v>23.53</v>
      </c>
      <c r="D246" s="154">
        <v>1.19</v>
      </c>
      <c r="E246" s="154">
        <v>13.21</v>
      </c>
      <c r="F246" s="264"/>
      <c r="G246" s="264"/>
      <c r="H246" s="264"/>
    </row>
    <row r="247" spans="1:8" x14ac:dyDescent="0.2">
      <c r="A247" s="214">
        <v>27181</v>
      </c>
      <c r="B247" s="227">
        <v>0.22</v>
      </c>
      <c r="C247" s="227">
        <v>22.45</v>
      </c>
      <c r="D247" s="227">
        <v>1.04</v>
      </c>
      <c r="E247" s="227">
        <v>14.39</v>
      </c>
      <c r="F247" s="263"/>
      <c r="G247" s="263"/>
      <c r="H247" s="263"/>
    </row>
    <row r="248" spans="1:8" x14ac:dyDescent="0.2">
      <c r="A248" s="214">
        <v>27211</v>
      </c>
      <c r="B248" s="154">
        <v>0.22</v>
      </c>
      <c r="C248" s="154">
        <v>21.2</v>
      </c>
      <c r="D248" s="154">
        <v>0.95</v>
      </c>
      <c r="E248" s="154">
        <v>15.48</v>
      </c>
      <c r="F248" s="264"/>
      <c r="G248" s="264"/>
      <c r="H248" s="264"/>
    </row>
    <row r="249" spans="1:8" x14ac:dyDescent="0.2">
      <c r="A249" s="214">
        <v>27242</v>
      </c>
      <c r="B249" s="227">
        <v>0.23</v>
      </c>
      <c r="C249" s="227">
        <v>22.06</v>
      </c>
      <c r="D249" s="227">
        <v>0.3</v>
      </c>
      <c r="E249" s="227">
        <v>15.83</v>
      </c>
      <c r="F249" s="263"/>
      <c r="G249" s="263"/>
      <c r="H249" s="263"/>
    </row>
    <row r="250" spans="1:8" x14ac:dyDescent="0.2">
      <c r="A250" s="214">
        <v>27273</v>
      </c>
      <c r="B250" s="154">
        <v>0.23</v>
      </c>
      <c r="C250" s="154">
        <v>22.26</v>
      </c>
      <c r="D250" s="154">
        <v>1.55</v>
      </c>
      <c r="E250" s="154">
        <v>17.62</v>
      </c>
      <c r="F250" s="264"/>
      <c r="G250" s="264"/>
      <c r="H250" s="264"/>
    </row>
    <row r="251" spans="1:8" x14ac:dyDescent="0.2">
      <c r="A251" s="214">
        <v>27303</v>
      </c>
      <c r="B251" s="227">
        <v>0.24</v>
      </c>
      <c r="C251" s="227">
        <v>26.7</v>
      </c>
      <c r="D251" s="227">
        <v>4.2</v>
      </c>
      <c r="E251" s="227">
        <v>22.56</v>
      </c>
      <c r="F251" s="263"/>
      <c r="G251" s="263"/>
      <c r="H251" s="263"/>
    </row>
    <row r="252" spans="1:8" x14ac:dyDescent="0.2">
      <c r="A252" s="214">
        <v>27334</v>
      </c>
      <c r="B252" s="154">
        <v>0.24</v>
      </c>
      <c r="C252" s="154">
        <v>25.42</v>
      </c>
      <c r="D252" s="154">
        <v>1.1399999999999999</v>
      </c>
      <c r="E252" s="154">
        <v>23.96</v>
      </c>
      <c r="F252" s="264"/>
      <c r="G252" s="264"/>
      <c r="H252" s="264"/>
    </row>
    <row r="253" spans="1:8" x14ac:dyDescent="0.2">
      <c r="A253" s="214">
        <v>27364</v>
      </c>
      <c r="B253" s="227">
        <v>0.25</v>
      </c>
      <c r="C253" s="227">
        <v>26.35</v>
      </c>
      <c r="D253" s="227">
        <v>1.93</v>
      </c>
      <c r="E253" s="227">
        <v>26.35</v>
      </c>
      <c r="F253" s="263"/>
      <c r="G253" s="263"/>
      <c r="H253" s="263"/>
    </row>
    <row r="254" spans="1:8" x14ac:dyDescent="0.2">
      <c r="A254" s="214">
        <v>27395</v>
      </c>
      <c r="B254" s="154">
        <v>0.25</v>
      </c>
      <c r="C254" s="154">
        <v>26.36</v>
      </c>
      <c r="D254" s="154">
        <v>2.86</v>
      </c>
      <c r="E254" s="154">
        <v>2.86</v>
      </c>
      <c r="F254" s="264"/>
      <c r="G254" s="264"/>
      <c r="H254" s="264"/>
    </row>
    <row r="255" spans="1:8" x14ac:dyDescent="0.2">
      <c r="A255" s="214">
        <v>27426</v>
      </c>
      <c r="B255" s="227">
        <v>0.26</v>
      </c>
      <c r="C255" s="227">
        <v>25.29</v>
      </c>
      <c r="D255" s="227">
        <v>1.67</v>
      </c>
      <c r="E255" s="227">
        <v>4.58</v>
      </c>
      <c r="F255" s="263"/>
      <c r="G255" s="263"/>
      <c r="H255" s="263"/>
    </row>
    <row r="256" spans="1:8" x14ac:dyDescent="0.2">
      <c r="A256" s="214">
        <v>27454</v>
      </c>
      <c r="B256" s="154">
        <v>0.26</v>
      </c>
      <c r="C256" s="154">
        <v>24.63</v>
      </c>
      <c r="D256" s="154">
        <v>2.74</v>
      </c>
      <c r="E256" s="154">
        <v>7.45</v>
      </c>
      <c r="F256" s="264"/>
      <c r="G256" s="264"/>
      <c r="H256" s="264"/>
    </row>
    <row r="257" spans="1:8" x14ac:dyDescent="0.2">
      <c r="A257" s="214">
        <v>27485</v>
      </c>
      <c r="B257" s="227">
        <v>0.27</v>
      </c>
      <c r="C257" s="227">
        <v>24.39</v>
      </c>
      <c r="D257" s="227">
        <v>2.5099999999999998</v>
      </c>
      <c r="E257" s="227">
        <v>10.15</v>
      </c>
      <c r="F257" s="263"/>
      <c r="G257" s="263"/>
      <c r="H257" s="263"/>
    </row>
    <row r="258" spans="1:8" x14ac:dyDescent="0.2">
      <c r="A258" s="214">
        <v>27515</v>
      </c>
      <c r="B258" s="154">
        <v>0.28000000000000003</v>
      </c>
      <c r="C258" s="154">
        <v>25.18</v>
      </c>
      <c r="D258" s="154">
        <v>1.83</v>
      </c>
      <c r="E258" s="154">
        <v>12.16</v>
      </c>
      <c r="F258" s="264"/>
      <c r="G258" s="264"/>
      <c r="H258" s="264"/>
    </row>
    <row r="259" spans="1:8" x14ac:dyDescent="0.2">
      <c r="A259" s="214">
        <v>27546</v>
      </c>
      <c r="B259" s="227">
        <v>0.28000000000000003</v>
      </c>
      <c r="C259" s="227">
        <v>24.8</v>
      </c>
      <c r="D259" s="227">
        <v>0.74</v>
      </c>
      <c r="E259" s="227">
        <v>12.99</v>
      </c>
      <c r="F259" s="263"/>
      <c r="G259" s="263"/>
      <c r="H259" s="263"/>
    </row>
    <row r="260" spans="1:8" x14ac:dyDescent="0.2">
      <c r="A260" s="214">
        <v>27576</v>
      </c>
      <c r="B260" s="154">
        <v>0.28000000000000003</v>
      </c>
      <c r="C260" s="154">
        <v>24.36</v>
      </c>
      <c r="D260" s="154">
        <v>0.6</v>
      </c>
      <c r="E260" s="154">
        <v>13.66</v>
      </c>
      <c r="F260" s="264"/>
      <c r="G260" s="264"/>
      <c r="H260" s="264"/>
    </row>
    <row r="261" spans="1:8" x14ac:dyDescent="0.2">
      <c r="A261" s="214">
        <v>27607</v>
      </c>
      <c r="B261" s="227">
        <v>0.28000000000000003</v>
      </c>
      <c r="C261" s="227">
        <v>23.99</v>
      </c>
      <c r="D261" s="227">
        <v>0</v>
      </c>
      <c r="E261" s="227">
        <v>13.66</v>
      </c>
      <c r="F261" s="263"/>
      <c r="G261" s="263"/>
      <c r="H261" s="263"/>
    </row>
    <row r="262" spans="1:8" x14ac:dyDescent="0.2">
      <c r="A262" s="214">
        <v>27638</v>
      </c>
      <c r="B262" s="154">
        <v>0.28000000000000003</v>
      </c>
      <c r="C262" s="154">
        <v>23.75</v>
      </c>
      <c r="D262" s="154">
        <v>1.35</v>
      </c>
      <c r="E262" s="154">
        <v>15.2</v>
      </c>
      <c r="F262" s="264"/>
      <c r="G262" s="264"/>
      <c r="H262" s="264"/>
    </row>
    <row r="263" spans="1:8" x14ac:dyDescent="0.2">
      <c r="A263" s="214">
        <v>27668</v>
      </c>
      <c r="B263" s="227">
        <v>0.28999999999999998</v>
      </c>
      <c r="C263" s="227">
        <v>19.91</v>
      </c>
      <c r="D263" s="227">
        <v>0.97</v>
      </c>
      <c r="E263" s="227">
        <v>16.32</v>
      </c>
      <c r="F263" s="263"/>
      <c r="G263" s="263"/>
      <c r="H263" s="263"/>
    </row>
    <row r="264" spans="1:8" x14ac:dyDescent="0.2">
      <c r="A264" s="214">
        <v>27699</v>
      </c>
      <c r="B264" s="154">
        <v>0.28999999999999998</v>
      </c>
      <c r="C264" s="154">
        <v>19.25</v>
      </c>
      <c r="D264" s="154">
        <v>0.57999999999999996</v>
      </c>
      <c r="E264" s="154">
        <v>17</v>
      </c>
      <c r="F264" s="264"/>
      <c r="G264" s="264"/>
      <c r="H264" s="264"/>
    </row>
    <row r="265" spans="1:8" x14ac:dyDescent="0.2">
      <c r="A265" s="214">
        <v>27729</v>
      </c>
      <c r="B265" s="227">
        <v>0.28999999999999998</v>
      </c>
      <c r="C265" s="227">
        <v>17.77</v>
      </c>
      <c r="D265" s="227">
        <v>0.66</v>
      </c>
      <c r="E265" s="227">
        <v>17.77</v>
      </c>
      <c r="F265" s="263"/>
      <c r="G265" s="263"/>
      <c r="H265" s="263"/>
    </row>
    <row r="266" spans="1:8" x14ac:dyDescent="0.2">
      <c r="A266" s="214">
        <v>27760</v>
      </c>
      <c r="B266" s="154">
        <v>0.3</v>
      </c>
      <c r="C266" s="154">
        <v>17.11</v>
      </c>
      <c r="D266" s="154">
        <v>2.29</v>
      </c>
      <c r="E266" s="154">
        <v>2.29</v>
      </c>
      <c r="F266" s="264"/>
      <c r="G266" s="264"/>
      <c r="H266" s="264"/>
    </row>
    <row r="267" spans="1:8" x14ac:dyDescent="0.2">
      <c r="A267" s="214">
        <v>27791</v>
      </c>
      <c r="B267" s="227">
        <v>0.3</v>
      </c>
      <c r="C267" s="227">
        <v>17.86</v>
      </c>
      <c r="D267" s="227">
        <v>2.31</v>
      </c>
      <c r="E267" s="227">
        <v>4.6500000000000004</v>
      </c>
      <c r="F267" s="263"/>
      <c r="G267" s="263"/>
      <c r="H267" s="263"/>
    </row>
    <row r="268" spans="1:8" x14ac:dyDescent="0.2">
      <c r="A268" s="214">
        <v>27820</v>
      </c>
      <c r="B268" s="154">
        <v>0.31</v>
      </c>
      <c r="C268" s="154">
        <v>17.12</v>
      </c>
      <c r="D268" s="154">
        <v>2.11</v>
      </c>
      <c r="E268" s="154">
        <v>6.86</v>
      </c>
      <c r="F268" s="264"/>
      <c r="G268" s="264"/>
      <c r="H268" s="264"/>
    </row>
    <row r="269" spans="1:8" x14ac:dyDescent="0.2">
      <c r="A269" s="214">
        <v>27851</v>
      </c>
      <c r="B269" s="227">
        <v>0.32</v>
      </c>
      <c r="C269" s="227">
        <v>16.350000000000001</v>
      </c>
      <c r="D269" s="227">
        <v>1.83</v>
      </c>
      <c r="E269" s="227">
        <v>8.81</v>
      </c>
      <c r="F269" s="263"/>
      <c r="G269" s="263"/>
      <c r="H269" s="263"/>
    </row>
    <row r="270" spans="1:8" x14ac:dyDescent="0.2">
      <c r="A270" s="214">
        <v>27881</v>
      </c>
      <c r="B270" s="154">
        <v>0.32</v>
      </c>
      <c r="C270" s="154">
        <v>15.69</v>
      </c>
      <c r="D270" s="154">
        <v>1.25</v>
      </c>
      <c r="E270" s="154">
        <v>10.18</v>
      </c>
      <c r="F270" s="264"/>
      <c r="G270" s="264"/>
      <c r="H270" s="264"/>
    </row>
    <row r="271" spans="1:8" x14ac:dyDescent="0.2">
      <c r="A271" s="214">
        <v>27912</v>
      </c>
      <c r="B271" s="227">
        <v>0.33</v>
      </c>
      <c r="C271" s="227">
        <v>17.73</v>
      </c>
      <c r="D271" s="227">
        <v>2.5099999999999998</v>
      </c>
      <c r="E271" s="227">
        <v>12.95</v>
      </c>
      <c r="F271" s="263"/>
      <c r="G271" s="263"/>
      <c r="H271" s="263"/>
    </row>
    <row r="272" spans="1:8" x14ac:dyDescent="0.2">
      <c r="A272" s="214">
        <v>27942</v>
      </c>
      <c r="B272" s="154">
        <v>0.34</v>
      </c>
      <c r="C272" s="154">
        <v>20.079999999999998</v>
      </c>
      <c r="D272" s="154">
        <v>2.61</v>
      </c>
      <c r="E272" s="154">
        <v>15.89</v>
      </c>
      <c r="F272" s="264"/>
      <c r="G272" s="264"/>
      <c r="H272" s="264"/>
    </row>
    <row r="273" spans="1:8" x14ac:dyDescent="0.2">
      <c r="A273" s="214">
        <v>27973</v>
      </c>
      <c r="B273" s="227">
        <v>0.34</v>
      </c>
      <c r="C273" s="227">
        <v>21.82</v>
      </c>
      <c r="D273" s="227">
        <v>1.45</v>
      </c>
      <c r="E273" s="227">
        <v>17.57</v>
      </c>
      <c r="F273" s="263"/>
      <c r="G273" s="263"/>
      <c r="H273" s="263"/>
    </row>
    <row r="274" spans="1:8" x14ac:dyDescent="0.2">
      <c r="A274" s="214">
        <v>28004</v>
      </c>
      <c r="B274" s="154">
        <v>0.35</v>
      </c>
      <c r="C274" s="154">
        <v>22.27</v>
      </c>
      <c r="D274" s="154">
        <v>1.72</v>
      </c>
      <c r="E274" s="154">
        <v>19.600000000000001</v>
      </c>
      <c r="F274" s="264"/>
      <c r="G274" s="264"/>
      <c r="H274" s="264"/>
    </row>
    <row r="275" spans="1:8" x14ac:dyDescent="0.2">
      <c r="A275" s="214">
        <v>28034</v>
      </c>
      <c r="B275" s="227">
        <v>0.35</v>
      </c>
      <c r="C275" s="227">
        <v>23.04</v>
      </c>
      <c r="D275" s="227">
        <v>1.61</v>
      </c>
      <c r="E275" s="227">
        <v>21.53</v>
      </c>
      <c r="F275" s="263"/>
      <c r="G275" s="263"/>
      <c r="H275" s="263"/>
    </row>
    <row r="276" spans="1:8" x14ac:dyDescent="0.2">
      <c r="A276" s="214">
        <v>28065</v>
      </c>
      <c r="B276" s="154">
        <v>0.36</v>
      </c>
      <c r="C276" s="154">
        <v>25.31</v>
      </c>
      <c r="D276" s="154">
        <v>2.44</v>
      </c>
      <c r="E276" s="154">
        <v>24.49</v>
      </c>
      <c r="F276" s="264"/>
      <c r="G276" s="264"/>
      <c r="H276" s="264"/>
    </row>
    <row r="277" spans="1:8" x14ac:dyDescent="0.2">
      <c r="A277" s="214">
        <v>28095</v>
      </c>
      <c r="B277" s="227">
        <v>0.36</v>
      </c>
      <c r="C277" s="227">
        <v>25.76</v>
      </c>
      <c r="D277" s="227">
        <v>1.03</v>
      </c>
      <c r="E277" s="227">
        <v>25.76</v>
      </c>
      <c r="F277" s="263"/>
      <c r="G277" s="263"/>
      <c r="H277" s="263"/>
    </row>
    <row r="278" spans="1:8" x14ac:dyDescent="0.2">
      <c r="A278" s="214">
        <v>28126</v>
      </c>
      <c r="B278" s="154">
        <v>0.37</v>
      </c>
      <c r="C278" s="154">
        <v>25.72</v>
      </c>
      <c r="D278" s="154">
        <v>2.25</v>
      </c>
      <c r="E278" s="154">
        <v>2.25</v>
      </c>
      <c r="F278" s="264"/>
      <c r="G278" s="264"/>
      <c r="H278" s="264"/>
    </row>
    <row r="279" spans="1:8" x14ac:dyDescent="0.2">
      <c r="A279" s="214">
        <v>28157</v>
      </c>
      <c r="B279" s="227">
        <v>0.39</v>
      </c>
      <c r="C279" s="227">
        <v>27.53</v>
      </c>
      <c r="D279" s="227">
        <v>3.79</v>
      </c>
      <c r="E279" s="227">
        <v>6.13</v>
      </c>
      <c r="F279" s="263"/>
      <c r="G279" s="263"/>
      <c r="H279" s="263"/>
    </row>
    <row r="280" spans="1:8" x14ac:dyDescent="0.2">
      <c r="A280" s="214">
        <v>28185</v>
      </c>
      <c r="B280" s="154">
        <v>0.4</v>
      </c>
      <c r="C280" s="154">
        <v>29.91</v>
      </c>
      <c r="D280" s="154">
        <v>4.01</v>
      </c>
      <c r="E280" s="154">
        <v>10.38</v>
      </c>
      <c r="F280" s="264"/>
      <c r="G280" s="264"/>
      <c r="H280" s="264"/>
    </row>
    <row r="281" spans="1:8" x14ac:dyDescent="0.2">
      <c r="A281" s="214">
        <v>28216</v>
      </c>
      <c r="B281" s="227">
        <v>0.43</v>
      </c>
      <c r="C281" s="227">
        <v>36.630000000000003</v>
      </c>
      <c r="D281" s="227">
        <v>7.1</v>
      </c>
      <c r="E281" s="227">
        <v>18.22</v>
      </c>
      <c r="F281" s="263"/>
      <c r="G281" s="263"/>
      <c r="H281" s="263"/>
    </row>
    <row r="282" spans="1:8" x14ac:dyDescent="0.2">
      <c r="A282" s="214">
        <v>28246</v>
      </c>
      <c r="B282" s="154">
        <v>0.45</v>
      </c>
      <c r="C282" s="154">
        <v>40.85</v>
      </c>
      <c r="D282" s="154">
        <v>4.38</v>
      </c>
      <c r="E282" s="154">
        <v>23.39</v>
      </c>
      <c r="F282" s="264"/>
      <c r="G282" s="264"/>
      <c r="H282" s="264"/>
    </row>
    <row r="283" spans="1:8" x14ac:dyDescent="0.2">
      <c r="A283" s="214">
        <v>28277</v>
      </c>
      <c r="B283" s="227">
        <v>0.46</v>
      </c>
      <c r="C283" s="227">
        <v>41.65</v>
      </c>
      <c r="D283" s="227">
        <v>3.09</v>
      </c>
      <c r="E283" s="227">
        <v>27.21</v>
      </c>
      <c r="F283" s="263"/>
      <c r="G283" s="263"/>
      <c r="H283" s="263"/>
    </row>
    <row r="284" spans="1:8" x14ac:dyDescent="0.2">
      <c r="A284" s="214">
        <v>28307</v>
      </c>
      <c r="B284" s="154">
        <v>0.47</v>
      </c>
      <c r="C284" s="154">
        <v>39.450000000000003</v>
      </c>
      <c r="D284" s="154">
        <v>1.01</v>
      </c>
      <c r="E284" s="154">
        <v>28.5</v>
      </c>
      <c r="F284" s="264"/>
      <c r="G284" s="264"/>
      <c r="H284" s="264"/>
    </row>
    <row r="285" spans="1:8" x14ac:dyDescent="0.2">
      <c r="A285" s="214">
        <v>28338</v>
      </c>
      <c r="B285" s="227">
        <v>0.47</v>
      </c>
      <c r="C285" s="227">
        <v>37.01</v>
      </c>
      <c r="D285" s="227">
        <v>-0.32</v>
      </c>
      <c r="E285" s="227">
        <v>28.08</v>
      </c>
      <c r="F285" s="263"/>
      <c r="G285" s="263"/>
      <c r="H285" s="263"/>
    </row>
    <row r="286" spans="1:8" x14ac:dyDescent="0.2">
      <c r="A286" s="214">
        <v>28369</v>
      </c>
      <c r="B286" s="154">
        <v>0.47</v>
      </c>
      <c r="C286" s="154">
        <v>34.869999999999997</v>
      </c>
      <c r="D286" s="154">
        <v>0.14000000000000001</v>
      </c>
      <c r="E286" s="154">
        <v>28.26</v>
      </c>
      <c r="F286" s="264"/>
      <c r="G286" s="264"/>
      <c r="H286" s="264"/>
    </row>
    <row r="287" spans="1:8" x14ac:dyDescent="0.2">
      <c r="A287" s="214">
        <v>28399</v>
      </c>
      <c r="B287" s="227">
        <v>0.47</v>
      </c>
      <c r="C287" s="227">
        <v>32.4</v>
      </c>
      <c r="D287" s="227">
        <v>-0.24</v>
      </c>
      <c r="E287" s="227">
        <v>27.94</v>
      </c>
      <c r="F287" s="263"/>
      <c r="G287" s="263"/>
      <c r="H287" s="263"/>
    </row>
    <row r="288" spans="1:8" x14ac:dyDescent="0.2">
      <c r="A288" s="214">
        <v>28430</v>
      </c>
      <c r="B288" s="154">
        <v>0.47</v>
      </c>
      <c r="C288" s="154">
        <v>29.44</v>
      </c>
      <c r="D288" s="154">
        <v>0.14000000000000001</v>
      </c>
      <c r="E288" s="154">
        <v>28.13</v>
      </c>
      <c r="F288" s="264"/>
      <c r="G288" s="264"/>
      <c r="H288" s="264"/>
    </row>
    <row r="289" spans="1:8" x14ac:dyDescent="0.2">
      <c r="A289" s="214">
        <v>28460</v>
      </c>
      <c r="B289" s="227">
        <v>0.47</v>
      </c>
      <c r="C289" s="227">
        <v>28.71</v>
      </c>
      <c r="D289" s="227">
        <v>0.46</v>
      </c>
      <c r="E289" s="227">
        <v>28.71</v>
      </c>
      <c r="F289" s="263"/>
      <c r="G289" s="263"/>
      <c r="H289" s="263"/>
    </row>
    <row r="290" spans="1:8" x14ac:dyDescent="0.2">
      <c r="A290" s="214">
        <v>28491</v>
      </c>
      <c r="B290" s="154">
        <v>0.47</v>
      </c>
      <c r="C290" s="154">
        <v>27.22</v>
      </c>
      <c r="D290" s="154">
        <v>1.07</v>
      </c>
      <c r="E290" s="154">
        <v>1.07</v>
      </c>
      <c r="F290" s="264"/>
      <c r="G290" s="264"/>
      <c r="H290" s="264"/>
    </row>
    <row r="291" spans="1:8" x14ac:dyDescent="0.2">
      <c r="A291" s="214">
        <v>28522</v>
      </c>
      <c r="B291" s="227">
        <v>0.48</v>
      </c>
      <c r="C291" s="227">
        <v>24.36</v>
      </c>
      <c r="D291" s="227">
        <v>1.46</v>
      </c>
      <c r="E291" s="227">
        <v>2.54</v>
      </c>
      <c r="F291" s="263"/>
      <c r="G291" s="263"/>
      <c r="H291" s="263"/>
    </row>
    <row r="292" spans="1:8" x14ac:dyDescent="0.2">
      <c r="A292" s="214">
        <v>28550</v>
      </c>
      <c r="B292" s="154">
        <v>0.5</v>
      </c>
      <c r="C292" s="154">
        <v>23.4</v>
      </c>
      <c r="D292" s="154">
        <v>3.2</v>
      </c>
      <c r="E292" s="154">
        <v>5.83</v>
      </c>
      <c r="F292" s="264"/>
      <c r="G292" s="264"/>
      <c r="H292" s="264"/>
    </row>
    <row r="293" spans="1:8" x14ac:dyDescent="0.2">
      <c r="A293" s="214">
        <v>28581</v>
      </c>
      <c r="B293" s="227">
        <v>0.5</v>
      </c>
      <c r="C293" s="227">
        <v>17.079999999999998</v>
      </c>
      <c r="D293" s="227">
        <v>1.62</v>
      </c>
      <c r="E293" s="227">
        <v>7.54</v>
      </c>
      <c r="F293" s="263"/>
      <c r="G293" s="263"/>
      <c r="H293" s="263"/>
    </row>
    <row r="294" spans="1:8" x14ac:dyDescent="0.2">
      <c r="A294" s="214">
        <v>28611</v>
      </c>
      <c r="B294" s="154">
        <v>0.52</v>
      </c>
      <c r="C294" s="154">
        <v>14.75</v>
      </c>
      <c r="D294" s="154">
        <v>2.2999999999999998</v>
      </c>
      <c r="E294" s="154">
        <v>10.01</v>
      </c>
      <c r="F294" s="264"/>
      <c r="G294" s="264"/>
      <c r="H294" s="264"/>
    </row>
    <row r="295" spans="1:8" x14ac:dyDescent="0.2">
      <c r="A295" s="214">
        <v>28642</v>
      </c>
      <c r="B295" s="227">
        <v>0.53</v>
      </c>
      <c r="C295" s="227">
        <v>14.13</v>
      </c>
      <c r="D295" s="227">
        <v>2.54</v>
      </c>
      <c r="E295" s="227">
        <v>12.8</v>
      </c>
      <c r="F295" s="263"/>
      <c r="G295" s="263"/>
      <c r="H295" s="263"/>
    </row>
    <row r="296" spans="1:8" x14ac:dyDescent="0.2">
      <c r="A296" s="214">
        <v>28672</v>
      </c>
      <c r="B296" s="154">
        <v>0.53</v>
      </c>
      <c r="C296" s="154">
        <v>12.69</v>
      </c>
      <c r="D296" s="154">
        <v>-0.27</v>
      </c>
      <c r="E296" s="154">
        <v>12.5</v>
      </c>
      <c r="F296" s="264"/>
      <c r="G296" s="264"/>
      <c r="H296" s="264"/>
    </row>
    <row r="297" spans="1:8" x14ac:dyDescent="0.2">
      <c r="A297" s="214">
        <v>28703</v>
      </c>
      <c r="B297" s="227">
        <v>0.53</v>
      </c>
      <c r="C297" s="227">
        <v>13.21</v>
      </c>
      <c r="D297" s="227">
        <v>0.14000000000000001</v>
      </c>
      <c r="E297" s="227">
        <v>12.66</v>
      </c>
      <c r="F297" s="263"/>
      <c r="G297" s="263"/>
      <c r="H297" s="263"/>
    </row>
    <row r="298" spans="1:8" x14ac:dyDescent="0.2">
      <c r="A298" s="214">
        <v>28734</v>
      </c>
      <c r="B298" s="154">
        <v>0.53</v>
      </c>
      <c r="C298" s="154">
        <v>13.53</v>
      </c>
      <c r="D298" s="154">
        <v>0.42</v>
      </c>
      <c r="E298" s="154">
        <v>13.13</v>
      </c>
      <c r="F298" s="264"/>
      <c r="G298" s="264"/>
      <c r="H298" s="264"/>
    </row>
    <row r="299" spans="1:8" x14ac:dyDescent="0.2">
      <c r="A299" s="214">
        <v>28764</v>
      </c>
      <c r="B299" s="227">
        <v>0.54</v>
      </c>
      <c r="C299" s="227">
        <v>16.16</v>
      </c>
      <c r="D299" s="227">
        <v>2.0699999999999998</v>
      </c>
      <c r="E299" s="227">
        <v>15.47</v>
      </c>
      <c r="F299" s="263"/>
      <c r="G299" s="263"/>
      <c r="H299" s="263"/>
    </row>
    <row r="300" spans="1:8" x14ac:dyDescent="0.2">
      <c r="A300" s="214">
        <v>28795</v>
      </c>
      <c r="B300" s="154">
        <v>0.55000000000000004</v>
      </c>
      <c r="C300" s="154">
        <v>17.62</v>
      </c>
      <c r="D300" s="154">
        <v>1.4</v>
      </c>
      <c r="E300" s="154">
        <v>17.09</v>
      </c>
      <c r="F300" s="264"/>
      <c r="G300" s="264"/>
      <c r="H300" s="264"/>
    </row>
    <row r="301" spans="1:8" x14ac:dyDescent="0.2">
      <c r="A301" s="214">
        <v>28825</v>
      </c>
      <c r="B301" s="227">
        <v>0.56000000000000005</v>
      </c>
      <c r="C301" s="227">
        <v>18.420000000000002</v>
      </c>
      <c r="D301" s="227">
        <v>1.1399999999999999</v>
      </c>
      <c r="E301" s="227">
        <v>18.420000000000002</v>
      </c>
      <c r="F301" s="263"/>
      <c r="G301" s="263"/>
      <c r="H301" s="263"/>
    </row>
    <row r="302" spans="1:8" x14ac:dyDescent="0.2">
      <c r="A302" s="214">
        <v>28856</v>
      </c>
      <c r="B302" s="154">
        <v>0.56999999999999995</v>
      </c>
      <c r="C302" s="154">
        <v>21.04</v>
      </c>
      <c r="D302" s="154">
        <v>3.3</v>
      </c>
      <c r="E302" s="154">
        <v>3.3</v>
      </c>
      <c r="F302" s="264"/>
      <c r="G302" s="264"/>
      <c r="H302" s="264"/>
    </row>
    <row r="303" spans="1:8" x14ac:dyDescent="0.2">
      <c r="A303" s="214">
        <v>28887</v>
      </c>
      <c r="B303" s="227">
        <v>0.57999999999999996</v>
      </c>
      <c r="C303" s="227">
        <v>21.49</v>
      </c>
      <c r="D303" s="227">
        <v>1.84</v>
      </c>
      <c r="E303" s="227">
        <v>5.2</v>
      </c>
      <c r="F303" s="263"/>
      <c r="G303" s="263"/>
      <c r="H303" s="263"/>
    </row>
    <row r="304" spans="1:8" x14ac:dyDescent="0.2">
      <c r="A304" s="214">
        <v>28915</v>
      </c>
      <c r="B304" s="154">
        <v>0.61</v>
      </c>
      <c r="C304" s="154">
        <v>22.53</v>
      </c>
      <c r="D304" s="154">
        <v>4.09</v>
      </c>
      <c r="E304" s="154">
        <v>9.5</v>
      </c>
      <c r="F304" s="264"/>
      <c r="G304" s="264"/>
      <c r="H304" s="264"/>
    </row>
    <row r="305" spans="1:8" x14ac:dyDescent="0.2">
      <c r="A305" s="214">
        <v>28946</v>
      </c>
      <c r="B305" s="227">
        <v>0.62</v>
      </c>
      <c r="C305" s="227">
        <v>22.79</v>
      </c>
      <c r="D305" s="227">
        <v>1.83</v>
      </c>
      <c r="E305" s="227">
        <v>11.5</v>
      </c>
      <c r="F305" s="263"/>
      <c r="G305" s="263"/>
      <c r="H305" s="263"/>
    </row>
    <row r="306" spans="1:8" x14ac:dyDescent="0.2">
      <c r="A306" s="214">
        <v>28976</v>
      </c>
      <c r="B306" s="154">
        <v>0.63</v>
      </c>
      <c r="C306" s="154">
        <v>22.61</v>
      </c>
      <c r="D306" s="154">
        <v>2.15</v>
      </c>
      <c r="E306" s="154">
        <v>13.9</v>
      </c>
      <c r="F306" s="264"/>
      <c r="G306" s="264"/>
      <c r="H306" s="264"/>
    </row>
    <row r="307" spans="1:8" x14ac:dyDescent="0.2">
      <c r="A307" s="214">
        <v>29007</v>
      </c>
      <c r="B307" s="227">
        <v>0.64</v>
      </c>
      <c r="C307" s="227">
        <v>21.57</v>
      </c>
      <c r="D307" s="227">
        <v>1.67</v>
      </c>
      <c r="E307" s="227">
        <v>15.8</v>
      </c>
      <c r="F307" s="263"/>
      <c r="G307" s="263"/>
      <c r="H307" s="263"/>
    </row>
    <row r="308" spans="1:8" x14ac:dyDescent="0.2">
      <c r="A308" s="214">
        <v>29037</v>
      </c>
      <c r="B308" s="154">
        <v>0.65</v>
      </c>
      <c r="C308" s="154">
        <v>23.47</v>
      </c>
      <c r="D308" s="154">
        <v>1.29</v>
      </c>
      <c r="E308" s="154">
        <v>17.3</v>
      </c>
      <c r="F308" s="264"/>
      <c r="G308" s="264"/>
      <c r="H308" s="264"/>
    </row>
    <row r="309" spans="1:8" x14ac:dyDescent="0.2">
      <c r="A309" s="214">
        <v>29068</v>
      </c>
      <c r="B309" s="227">
        <v>0.66</v>
      </c>
      <c r="C309" s="227">
        <v>25.51</v>
      </c>
      <c r="D309" s="227">
        <v>1.79</v>
      </c>
      <c r="E309" s="227">
        <v>19.399999999999999</v>
      </c>
      <c r="F309" s="263"/>
      <c r="G309" s="263"/>
      <c r="H309" s="263"/>
    </row>
    <row r="310" spans="1:8" x14ac:dyDescent="0.2">
      <c r="A310" s="214">
        <v>29099</v>
      </c>
      <c r="B310" s="154">
        <v>0.68</v>
      </c>
      <c r="C310" s="154">
        <v>27.71</v>
      </c>
      <c r="D310" s="154">
        <v>2.1800000000000002</v>
      </c>
      <c r="E310" s="154">
        <v>22</v>
      </c>
      <c r="F310" s="264"/>
      <c r="G310" s="264"/>
      <c r="H310" s="264"/>
    </row>
    <row r="311" spans="1:8" x14ac:dyDescent="0.2">
      <c r="A311" s="214">
        <v>29129</v>
      </c>
      <c r="B311" s="227">
        <v>0.69</v>
      </c>
      <c r="C311" s="227">
        <v>26.87</v>
      </c>
      <c r="D311" s="227">
        <v>1.39</v>
      </c>
      <c r="E311" s="227">
        <v>23.7</v>
      </c>
      <c r="F311" s="263"/>
      <c r="G311" s="263"/>
      <c r="H311" s="263"/>
    </row>
    <row r="312" spans="1:8" x14ac:dyDescent="0.2">
      <c r="A312" s="214">
        <v>29160</v>
      </c>
      <c r="B312" s="154">
        <v>0.7</v>
      </c>
      <c r="C312" s="154">
        <v>28.15</v>
      </c>
      <c r="D312" s="154">
        <v>2.42</v>
      </c>
      <c r="E312" s="154">
        <v>26.7</v>
      </c>
      <c r="F312" s="264"/>
      <c r="G312" s="264"/>
      <c r="H312" s="264"/>
    </row>
    <row r="313" spans="1:8" x14ac:dyDescent="0.2">
      <c r="A313" s="214">
        <v>29190</v>
      </c>
      <c r="B313" s="227">
        <v>0.72</v>
      </c>
      <c r="C313" s="227">
        <v>28.8</v>
      </c>
      <c r="D313" s="227">
        <v>1.66</v>
      </c>
      <c r="E313" s="227">
        <v>28.8</v>
      </c>
      <c r="F313" s="263"/>
      <c r="G313" s="263"/>
      <c r="H313" s="263"/>
    </row>
    <row r="314" spans="1:8" x14ac:dyDescent="0.2">
      <c r="A314" s="214">
        <v>29221</v>
      </c>
      <c r="B314" s="154">
        <v>0.73</v>
      </c>
      <c r="C314" s="154">
        <v>27.59</v>
      </c>
      <c r="D314" s="154">
        <v>2.33</v>
      </c>
      <c r="E314" s="154">
        <v>2.33</v>
      </c>
      <c r="F314" s="264"/>
      <c r="G314" s="264"/>
      <c r="H314" s="264"/>
    </row>
    <row r="315" spans="1:8" x14ac:dyDescent="0.2">
      <c r="A315" s="214">
        <v>29252</v>
      </c>
      <c r="B315" s="227">
        <v>0.74</v>
      </c>
      <c r="C315" s="227">
        <v>26.62</v>
      </c>
      <c r="D315" s="227">
        <v>1.06</v>
      </c>
      <c r="E315" s="227">
        <v>3.42</v>
      </c>
      <c r="F315" s="263"/>
      <c r="G315" s="263"/>
      <c r="H315" s="263"/>
    </row>
    <row r="316" spans="1:8" x14ac:dyDescent="0.2">
      <c r="A316" s="214">
        <v>29281</v>
      </c>
      <c r="B316" s="154">
        <v>0.76</v>
      </c>
      <c r="C316" s="154">
        <v>24.2</v>
      </c>
      <c r="D316" s="154">
        <v>2.1</v>
      </c>
      <c r="E316" s="154">
        <v>5.59</v>
      </c>
      <c r="F316" s="264"/>
      <c r="G316" s="264"/>
      <c r="H316" s="264"/>
    </row>
    <row r="317" spans="1:8" x14ac:dyDescent="0.2">
      <c r="A317" s="214">
        <v>29312</v>
      </c>
      <c r="B317" s="227">
        <v>0.78</v>
      </c>
      <c r="C317" s="227">
        <v>26.64</v>
      </c>
      <c r="D317" s="227">
        <v>3.82</v>
      </c>
      <c r="E317" s="227">
        <v>9.6300000000000008</v>
      </c>
      <c r="F317" s="263"/>
      <c r="G317" s="263"/>
      <c r="H317" s="263"/>
    </row>
    <row r="318" spans="1:8" x14ac:dyDescent="0.2">
      <c r="A318" s="214">
        <v>29342</v>
      </c>
      <c r="B318" s="154">
        <v>0.81</v>
      </c>
      <c r="C318" s="154">
        <v>28.27</v>
      </c>
      <c r="D318" s="154">
        <v>3.47</v>
      </c>
      <c r="E318" s="154">
        <v>13.43</v>
      </c>
      <c r="F318" s="264"/>
      <c r="G318" s="264"/>
      <c r="H318" s="264"/>
    </row>
    <row r="319" spans="1:8" x14ac:dyDescent="0.2">
      <c r="A319" s="214">
        <v>29373</v>
      </c>
      <c r="B319" s="227">
        <v>0.82</v>
      </c>
      <c r="C319" s="227">
        <v>27.72</v>
      </c>
      <c r="D319" s="227">
        <v>1.23</v>
      </c>
      <c r="E319" s="227">
        <v>14.83</v>
      </c>
      <c r="F319" s="263"/>
      <c r="G319" s="263"/>
      <c r="H319" s="263"/>
    </row>
    <row r="320" spans="1:8" x14ac:dyDescent="0.2">
      <c r="A320" s="214">
        <v>29403</v>
      </c>
      <c r="B320" s="154">
        <v>0.83</v>
      </c>
      <c r="C320" s="154">
        <v>27.37</v>
      </c>
      <c r="D320" s="154">
        <v>1.01</v>
      </c>
      <c r="E320" s="154">
        <v>15.99</v>
      </c>
      <c r="F320" s="264"/>
      <c r="G320" s="264"/>
      <c r="H320" s="264"/>
    </row>
    <row r="321" spans="1:8" x14ac:dyDescent="0.2">
      <c r="A321" s="214">
        <v>29434</v>
      </c>
      <c r="B321" s="227">
        <v>0.84</v>
      </c>
      <c r="C321" s="227">
        <v>26.13</v>
      </c>
      <c r="D321" s="227">
        <v>0.8</v>
      </c>
      <c r="E321" s="227">
        <v>16.920000000000002</v>
      </c>
      <c r="F321" s="263"/>
      <c r="G321" s="263"/>
      <c r="H321" s="263"/>
    </row>
    <row r="322" spans="1:8" x14ac:dyDescent="0.2">
      <c r="A322" s="214">
        <v>29465</v>
      </c>
      <c r="B322" s="154">
        <v>0.85</v>
      </c>
      <c r="C322" s="154">
        <v>25.49</v>
      </c>
      <c r="D322" s="154">
        <v>1.66</v>
      </c>
      <c r="E322" s="154">
        <v>18.87</v>
      </c>
      <c r="F322" s="264"/>
      <c r="G322" s="264"/>
      <c r="H322" s="264"/>
    </row>
    <row r="323" spans="1:8" x14ac:dyDescent="0.2">
      <c r="A323" s="214">
        <v>29495</v>
      </c>
      <c r="B323" s="227">
        <v>0.87</v>
      </c>
      <c r="C323" s="227">
        <v>26.52</v>
      </c>
      <c r="D323" s="227">
        <v>2.2200000000000002</v>
      </c>
      <c r="E323" s="227">
        <v>21.51</v>
      </c>
      <c r="F323" s="263"/>
      <c r="G323" s="263"/>
      <c r="H323" s="263"/>
    </row>
    <row r="324" spans="1:8" x14ac:dyDescent="0.2">
      <c r="A324" s="214">
        <v>29526</v>
      </c>
      <c r="B324" s="154">
        <v>0.89</v>
      </c>
      <c r="C324" s="154">
        <v>26.2</v>
      </c>
      <c r="D324" s="154">
        <v>2.17</v>
      </c>
      <c r="E324" s="154">
        <v>24.15</v>
      </c>
      <c r="F324" s="264"/>
      <c r="G324" s="264"/>
      <c r="H324" s="264"/>
    </row>
    <row r="325" spans="1:8" x14ac:dyDescent="0.2">
      <c r="A325" s="214">
        <v>29556</v>
      </c>
      <c r="B325" s="227">
        <v>0.9</v>
      </c>
      <c r="C325" s="227">
        <v>25.85</v>
      </c>
      <c r="D325" s="227">
        <v>1.37</v>
      </c>
      <c r="E325" s="227">
        <v>25.85</v>
      </c>
      <c r="F325" s="263"/>
      <c r="G325" s="263"/>
      <c r="H325" s="263"/>
    </row>
    <row r="326" spans="1:8" x14ac:dyDescent="0.2">
      <c r="A326" s="214">
        <v>29587</v>
      </c>
      <c r="B326" s="154">
        <v>0.92</v>
      </c>
      <c r="C326" s="154">
        <v>25.67</v>
      </c>
      <c r="D326" s="154">
        <v>2.09</v>
      </c>
      <c r="E326" s="154">
        <v>2.09</v>
      </c>
      <c r="F326" s="264"/>
      <c r="G326" s="264"/>
      <c r="H326" s="264"/>
    </row>
    <row r="327" spans="1:8" x14ac:dyDescent="0.2">
      <c r="A327" s="214">
        <v>29618</v>
      </c>
      <c r="B327" s="227">
        <v>0.95</v>
      </c>
      <c r="C327" s="227">
        <v>28</v>
      </c>
      <c r="D327" s="227">
        <v>2.93</v>
      </c>
      <c r="E327" s="227">
        <v>5.08</v>
      </c>
      <c r="F327" s="263"/>
      <c r="G327" s="263"/>
      <c r="H327" s="263"/>
    </row>
    <row r="328" spans="1:8" x14ac:dyDescent="0.2">
      <c r="A328" s="214">
        <v>29646</v>
      </c>
      <c r="B328" s="154">
        <v>0.97</v>
      </c>
      <c r="C328" s="154">
        <v>28.82</v>
      </c>
      <c r="D328" s="154">
        <v>2.75</v>
      </c>
      <c r="E328" s="154">
        <v>7.98</v>
      </c>
      <c r="F328" s="264"/>
      <c r="G328" s="264"/>
      <c r="H328" s="264"/>
    </row>
    <row r="329" spans="1:8" x14ac:dyDescent="0.2">
      <c r="A329" s="214">
        <v>29677</v>
      </c>
      <c r="B329" s="227">
        <v>1</v>
      </c>
      <c r="C329" s="227">
        <v>27.05</v>
      </c>
      <c r="D329" s="227">
        <v>2.38</v>
      </c>
      <c r="E329" s="227">
        <v>10.57</v>
      </c>
      <c r="F329" s="263"/>
      <c r="G329" s="263"/>
      <c r="H329" s="263"/>
    </row>
    <row r="330" spans="1:8" x14ac:dyDescent="0.2">
      <c r="A330" s="214">
        <v>29707</v>
      </c>
      <c r="B330" s="154">
        <v>1.02</v>
      </c>
      <c r="C330" s="154">
        <v>26.02</v>
      </c>
      <c r="D330" s="154">
        <v>2.63</v>
      </c>
      <c r="E330" s="154">
        <v>13.48</v>
      </c>
      <c r="F330" s="264"/>
      <c r="G330" s="264"/>
      <c r="H330" s="264"/>
    </row>
    <row r="331" spans="1:8" x14ac:dyDescent="0.2">
      <c r="A331" s="214">
        <v>29738</v>
      </c>
      <c r="B331" s="227">
        <v>1.05</v>
      </c>
      <c r="C331" s="227">
        <v>27.87</v>
      </c>
      <c r="D331" s="227">
        <v>2.72</v>
      </c>
      <c r="E331" s="227">
        <v>16.579999999999998</v>
      </c>
      <c r="F331" s="263"/>
      <c r="G331" s="263"/>
      <c r="H331" s="263"/>
    </row>
    <row r="332" spans="1:8" x14ac:dyDescent="0.2">
      <c r="A332" s="214">
        <v>29768</v>
      </c>
      <c r="B332" s="154">
        <v>1.07</v>
      </c>
      <c r="C332" s="154">
        <v>28.93</v>
      </c>
      <c r="D332" s="154">
        <v>1.85</v>
      </c>
      <c r="E332" s="154">
        <v>18.73</v>
      </c>
      <c r="F332" s="264"/>
      <c r="G332" s="264"/>
      <c r="H332" s="264"/>
    </row>
    <row r="333" spans="1:8" x14ac:dyDescent="0.2">
      <c r="A333" s="214">
        <v>29799</v>
      </c>
      <c r="B333" s="227">
        <v>1.08</v>
      </c>
      <c r="C333" s="227">
        <v>29.52</v>
      </c>
      <c r="D333" s="227">
        <v>1.27</v>
      </c>
      <c r="E333" s="227">
        <v>20.239999999999998</v>
      </c>
      <c r="F333" s="263"/>
      <c r="G333" s="263"/>
      <c r="H333" s="263"/>
    </row>
    <row r="334" spans="1:8" x14ac:dyDescent="0.2">
      <c r="A334" s="214">
        <v>29830</v>
      </c>
      <c r="B334" s="154">
        <v>1.0900000000000001</v>
      </c>
      <c r="C334" s="154">
        <v>28.33</v>
      </c>
      <c r="D334" s="154">
        <v>0.72</v>
      </c>
      <c r="E334" s="154">
        <v>21.11</v>
      </c>
      <c r="F334" s="264"/>
      <c r="G334" s="264"/>
      <c r="H334" s="264"/>
    </row>
    <row r="335" spans="1:8" x14ac:dyDescent="0.2">
      <c r="A335" s="214">
        <v>29860</v>
      </c>
      <c r="B335" s="227">
        <v>1.1000000000000001</v>
      </c>
      <c r="C335" s="227">
        <v>27.1</v>
      </c>
      <c r="D335" s="227">
        <v>1.24</v>
      </c>
      <c r="E335" s="227">
        <v>22.61</v>
      </c>
      <c r="F335" s="263"/>
      <c r="G335" s="263"/>
      <c r="H335" s="263"/>
    </row>
    <row r="336" spans="1:8" x14ac:dyDescent="0.2">
      <c r="A336" s="214">
        <v>29891</v>
      </c>
      <c r="B336" s="154">
        <v>1.1200000000000001</v>
      </c>
      <c r="C336" s="154">
        <v>26.35</v>
      </c>
      <c r="D336" s="154">
        <v>1.57</v>
      </c>
      <c r="E336" s="154">
        <v>24.54</v>
      </c>
      <c r="F336" s="264"/>
      <c r="G336" s="264"/>
      <c r="H336" s="264"/>
    </row>
    <row r="337" spans="1:8" x14ac:dyDescent="0.2">
      <c r="A337" s="214">
        <v>29921</v>
      </c>
      <c r="B337" s="227">
        <v>1.1399999999999999</v>
      </c>
      <c r="C337" s="227">
        <v>26.36</v>
      </c>
      <c r="D337" s="227">
        <v>1.46</v>
      </c>
      <c r="E337" s="227">
        <v>26.36</v>
      </c>
      <c r="F337" s="263"/>
      <c r="G337" s="263"/>
      <c r="H337" s="263"/>
    </row>
    <row r="338" spans="1:8" x14ac:dyDescent="0.2">
      <c r="A338" s="214">
        <v>29952</v>
      </c>
      <c r="B338" s="154">
        <v>1.1599999999999999</v>
      </c>
      <c r="C338" s="154">
        <v>26.03</v>
      </c>
      <c r="D338" s="154">
        <v>1.83</v>
      </c>
      <c r="E338" s="154">
        <v>1.83</v>
      </c>
      <c r="F338" s="264"/>
      <c r="G338" s="264"/>
      <c r="H338" s="264"/>
    </row>
    <row r="339" spans="1:8" x14ac:dyDescent="0.2">
      <c r="A339" s="214">
        <v>29983</v>
      </c>
      <c r="B339" s="227">
        <v>1.18</v>
      </c>
      <c r="C339" s="227">
        <v>25.1</v>
      </c>
      <c r="D339" s="227">
        <v>2.17</v>
      </c>
      <c r="E339" s="227">
        <v>4.05</v>
      </c>
      <c r="F339" s="263"/>
      <c r="G339" s="263"/>
      <c r="H339" s="263"/>
    </row>
    <row r="340" spans="1:8" x14ac:dyDescent="0.2">
      <c r="A340" s="214">
        <v>30011</v>
      </c>
      <c r="B340" s="154">
        <v>1.21</v>
      </c>
      <c r="C340" s="154">
        <v>24.55</v>
      </c>
      <c r="D340" s="154">
        <v>2.2999999999999998</v>
      </c>
      <c r="E340" s="154">
        <v>6.44</v>
      </c>
      <c r="F340" s="264"/>
      <c r="G340" s="264"/>
      <c r="H340" s="264"/>
    </row>
    <row r="341" spans="1:8" x14ac:dyDescent="0.2">
      <c r="A341" s="214">
        <v>30042</v>
      </c>
      <c r="B341" s="227">
        <v>1.24</v>
      </c>
      <c r="C341" s="227">
        <v>24.77</v>
      </c>
      <c r="D341" s="227">
        <v>2.58</v>
      </c>
      <c r="E341" s="227">
        <v>9.19</v>
      </c>
      <c r="F341" s="263"/>
      <c r="G341" s="263"/>
      <c r="H341" s="263"/>
    </row>
    <row r="342" spans="1:8" x14ac:dyDescent="0.2">
      <c r="A342" s="214">
        <v>30072</v>
      </c>
      <c r="B342" s="154">
        <v>1.28</v>
      </c>
      <c r="C342" s="154">
        <v>24.78</v>
      </c>
      <c r="D342" s="154">
        <v>2.64</v>
      </c>
      <c r="E342" s="154">
        <v>12.07</v>
      </c>
      <c r="F342" s="264"/>
      <c r="G342" s="264"/>
      <c r="H342" s="264"/>
    </row>
    <row r="343" spans="1:8" x14ac:dyDescent="0.2">
      <c r="A343" s="214">
        <v>30103</v>
      </c>
      <c r="B343" s="227">
        <v>1.3</v>
      </c>
      <c r="C343" s="227">
        <v>24.19</v>
      </c>
      <c r="D343" s="227">
        <v>2.23</v>
      </c>
      <c r="E343" s="227">
        <v>14.58</v>
      </c>
      <c r="F343" s="263"/>
      <c r="G343" s="263"/>
      <c r="H343" s="263"/>
    </row>
    <row r="344" spans="1:8" x14ac:dyDescent="0.2">
      <c r="A344" s="214">
        <v>30133</v>
      </c>
      <c r="B344" s="154">
        <v>1.32</v>
      </c>
      <c r="C344" s="154">
        <v>23.54</v>
      </c>
      <c r="D344" s="154">
        <v>1.32</v>
      </c>
      <c r="E344" s="154">
        <v>16.079999999999998</v>
      </c>
      <c r="F344" s="264"/>
      <c r="G344" s="264"/>
      <c r="H344" s="264"/>
    </row>
    <row r="345" spans="1:8" x14ac:dyDescent="0.2">
      <c r="A345" s="214">
        <v>30164</v>
      </c>
      <c r="B345" s="227">
        <v>1.34</v>
      </c>
      <c r="C345" s="227">
        <v>23.46</v>
      </c>
      <c r="D345" s="227">
        <v>1.2</v>
      </c>
      <c r="E345" s="227">
        <v>17.48</v>
      </c>
      <c r="F345" s="263"/>
      <c r="G345" s="263"/>
      <c r="H345" s="263"/>
    </row>
    <row r="346" spans="1:8" x14ac:dyDescent="0.2">
      <c r="A346" s="214">
        <v>30195</v>
      </c>
      <c r="B346" s="154">
        <v>1.36</v>
      </c>
      <c r="C346" s="154">
        <v>24.52</v>
      </c>
      <c r="D346" s="154">
        <v>1.59</v>
      </c>
      <c r="E346" s="154">
        <v>19.350000000000001</v>
      </c>
      <c r="F346" s="264"/>
      <c r="G346" s="264"/>
      <c r="H346" s="264"/>
    </row>
    <row r="347" spans="1:8" x14ac:dyDescent="0.2">
      <c r="A347" s="214">
        <v>30225</v>
      </c>
      <c r="B347" s="227">
        <v>1.38</v>
      </c>
      <c r="C347" s="227">
        <v>25.26</v>
      </c>
      <c r="D347" s="227">
        <v>1.84</v>
      </c>
      <c r="E347" s="227">
        <v>21.55</v>
      </c>
      <c r="F347" s="263"/>
      <c r="G347" s="263"/>
      <c r="H347" s="263"/>
    </row>
    <row r="348" spans="1:8" x14ac:dyDescent="0.2">
      <c r="A348" s="214">
        <v>30256</v>
      </c>
      <c r="B348" s="154">
        <v>1.4</v>
      </c>
      <c r="C348" s="154">
        <v>24.79</v>
      </c>
      <c r="D348" s="154">
        <v>1.19</v>
      </c>
      <c r="E348" s="154">
        <v>22.99</v>
      </c>
      <c r="F348" s="264"/>
      <c r="G348" s="264"/>
      <c r="H348" s="264"/>
    </row>
    <row r="349" spans="1:8" x14ac:dyDescent="0.2">
      <c r="A349" s="214">
        <v>30286</v>
      </c>
      <c r="B349" s="227">
        <v>1.41</v>
      </c>
      <c r="C349" s="227">
        <v>24.03</v>
      </c>
      <c r="D349" s="227">
        <v>0.84</v>
      </c>
      <c r="E349" s="227">
        <v>24.03</v>
      </c>
      <c r="F349" s="263"/>
      <c r="G349" s="263"/>
      <c r="H349" s="263"/>
    </row>
    <row r="350" spans="1:8" x14ac:dyDescent="0.2">
      <c r="A350" s="214">
        <v>30317</v>
      </c>
      <c r="B350" s="154">
        <v>1.43</v>
      </c>
      <c r="C350" s="154">
        <v>23.08</v>
      </c>
      <c r="D350" s="154">
        <v>1.05</v>
      </c>
      <c r="E350" s="154">
        <v>1.05</v>
      </c>
      <c r="F350" s="264"/>
      <c r="G350" s="264"/>
      <c r="H350" s="264"/>
    </row>
    <row r="351" spans="1:8" x14ac:dyDescent="0.2">
      <c r="A351" s="214">
        <v>30348</v>
      </c>
      <c r="B351" s="227">
        <v>1.44</v>
      </c>
      <c r="C351" s="227">
        <v>21.88</v>
      </c>
      <c r="D351" s="227">
        <v>1.18</v>
      </c>
      <c r="E351" s="227">
        <v>2.25</v>
      </c>
      <c r="F351" s="263"/>
      <c r="G351" s="263"/>
      <c r="H351" s="263"/>
    </row>
    <row r="352" spans="1:8" x14ac:dyDescent="0.2">
      <c r="A352" s="214">
        <v>30376</v>
      </c>
      <c r="B352" s="154">
        <v>1.48</v>
      </c>
      <c r="C352" s="154">
        <v>21.85</v>
      </c>
      <c r="D352" s="154">
        <v>2.27</v>
      </c>
      <c r="E352" s="154">
        <v>4.57</v>
      </c>
      <c r="F352" s="264"/>
      <c r="G352" s="264"/>
      <c r="H352" s="264"/>
    </row>
    <row r="353" spans="1:8" x14ac:dyDescent="0.2">
      <c r="A353" s="214">
        <v>30407</v>
      </c>
      <c r="B353" s="227">
        <v>1.52</v>
      </c>
      <c r="C353" s="227">
        <v>22.42</v>
      </c>
      <c r="D353" s="227">
        <v>3.06</v>
      </c>
      <c r="E353" s="227">
        <v>7.77</v>
      </c>
      <c r="F353" s="263"/>
      <c r="G353" s="263"/>
      <c r="H353" s="263"/>
    </row>
    <row r="354" spans="1:8" x14ac:dyDescent="0.2">
      <c r="A354" s="214">
        <v>30437</v>
      </c>
      <c r="B354" s="154">
        <v>1.56</v>
      </c>
      <c r="C354" s="154">
        <v>22.28</v>
      </c>
      <c r="D354" s="154">
        <v>2.52</v>
      </c>
      <c r="E354" s="154">
        <v>10.49</v>
      </c>
      <c r="F354" s="264"/>
      <c r="G354" s="264"/>
      <c r="H354" s="264"/>
    </row>
    <row r="355" spans="1:8" x14ac:dyDescent="0.2">
      <c r="A355" s="214">
        <v>30468</v>
      </c>
      <c r="B355" s="227">
        <v>1.57</v>
      </c>
      <c r="C355" s="227">
        <v>20.46</v>
      </c>
      <c r="D355" s="227">
        <v>0.72</v>
      </c>
      <c r="E355" s="227">
        <v>11.28</v>
      </c>
      <c r="F355" s="263"/>
      <c r="G355" s="263"/>
      <c r="H355" s="263"/>
    </row>
    <row r="356" spans="1:8" x14ac:dyDescent="0.2">
      <c r="A356" s="214">
        <v>30498</v>
      </c>
      <c r="B356" s="154">
        <v>1.58</v>
      </c>
      <c r="C356" s="154">
        <v>19.82</v>
      </c>
      <c r="D356" s="154">
        <v>0.79</v>
      </c>
      <c r="E356" s="154">
        <v>12.15</v>
      </c>
      <c r="F356" s="264"/>
      <c r="G356" s="264"/>
      <c r="H356" s="264"/>
    </row>
    <row r="357" spans="1:8" x14ac:dyDescent="0.2">
      <c r="A357" s="214">
        <v>30529</v>
      </c>
      <c r="B357" s="227">
        <v>1.58</v>
      </c>
      <c r="C357" s="227">
        <v>18.32</v>
      </c>
      <c r="D357" s="227">
        <v>-0.08</v>
      </c>
      <c r="E357" s="227">
        <v>12.07</v>
      </c>
      <c r="F357" s="263"/>
      <c r="G357" s="263"/>
      <c r="H357" s="263"/>
    </row>
    <row r="358" spans="1:8" x14ac:dyDescent="0.2">
      <c r="A358" s="214">
        <v>30560</v>
      </c>
      <c r="B358" s="154">
        <v>1.59</v>
      </c>
      <c r="C358" s="154">
        <v>17.420000000000002</v>
      </c>
      <c r="D358" s="154">
        <v>0.82</v>
      </c>
      <c r="E358" s="154">
        <v>12.09</v>
      </c>
      <c r="F358" s="264"/>
      <c r="G358" s="264"/>
      <c r="H358" s="264"/>
    </row>
    <row r="359" spans="1:8" x14ac:dyDescent="0.2">
      <c r="A359" s="214">
        <v>30590</v>
      </c>
      <c r="B359" s="227">
        <v>1.62</v>
      </c>
      <c r="C359" s="227">
        <v>17.2</v>
      </c>
      <c r="D359" s="227">
        <v>1.65</v>
      </c>
      <c r="E359" s="227">
        <v>14.86</v>
      </c>
      <c r="F359" s="263"/>
      <c r="G359" s="263"/>
      <c r="H359" s="263"/>
    </row>
    <row r="360" spans="1:8" x14ac:dyDescent="0.2">
      <c r="A360" s="214">
        <v>30621</v>
      </c>
      <c r="B360" s="154">
        <v>1.64</v>
      </c>
      <c r="C360" s="154">
        <v>17.04</v>
      </c>
      <c r="D360" s="154">
        <v>1.05</v>
      </c>
      <c r="E360" s="154">
        <v>16.059999999999999</v>
      </c>
      <c r="F360" s="264"/>
      <c r="G360" s="264"/>
      <c r="H360" s="264"/>
    </row>
    <row r="361" spans="1:8" x14ac:dyDescent="0.2">
      <c r="A361" s="214">
        <v>30651</v>
      </c>
      <c r="B361" s="227">
        <v>1.65</v>
      </c>
      <c r="C361" s="227">
        <v>16.64</v>
      </c>
      <c r="D361" s="227">
        <v>0.49</v>
      </c>
      <c r="E361" s="227">
        <v>16.64</v>
      </c>
      <c r="F361" s="263"/>
      <c r="G361" s="263"/>
      <c r="H361" s="263"/>
    </row>
    <row r="362" spans="1:8" x14ac:dyDescent="0.2">
      <c r="A362" s="214">
        <v>30682</v>
      </c>
      <c r="B362" s="154">
        <v>1.67</v>
      </c>
      <c r="C362" s="154">
        <v>17.02</v>
      </c>
      <c r="D362" s="154">
        <v>1.39</v>
      </c>
      <c r="E362" s="154">
        <v>1.39</v>
      </c>
      <c r="F362" s="264"/>
      <c r="G362" s="264"/>
      <c r="H362" s="264"/>
    </row>
    <row r="363" spans="1:8" x14ac:dyDescent="0.2">
      <c r="A363" s="214">
        <v>30713</v>
      </c>
      <c r="B363" s="227">
        <v>1.69</v>
      </c>
      <c r="C363" s="227">
        <v>17.2</v>
      </c>
      <c r="D363" s="227">
        <v>1.34</v>
      </c>
      <c r="E363" s="227">
        <v>2.74</v>
      </c>
      <c r="F363" s="263"/>
      <c r="G363" s="263"/>
      <c r="H363" s="263"/>
    </row>
    <row r="364" spans="1:8" x14ac:dyDescent="0.2">
      <c r="A364" s="214">
        <v>30742</v>
      </c>
      <c r="B364" s="154">
        <v>1.72</v>
      </c>
      <c r="C364" s="154">
        <v>16.64</v>
      </c>
      <c r="D364" s="154">
        <v>1.78</v>
      </c>
      <c r="E364" s="154">
        <v>4.57</v>
      </c>
      <c r="F364" s="264"/>
      <c r="G364" s="264"/>
      <c r="H364" s="264"/>
    </row>
    <row r="365" spans="1:8" x14ac:dyDescent="0.2">
      <c r="A365" s="214">
        <v>30773</v>
      </c>
      <c r="B365" s="227">
        <v>1.76</v>
      </c>
      <c r="C365" s="227">
        <v>15.42</v>
      </c>
      <c r="D365" s="227">
        <v>1.99</v>
      </c>
      <c r="E365" s="227">
        <v>6.65</v>
      </c>
      <c r="F365" s="263"/>
      <c r="G365" s="263"/>
      <c r="H365" s="263"/>
    </row>
    <row r="366" spans="1:8" x14ac:dyDescent="0.2">
      <c r="A366" s="214">
        <v>30803</v>
      </c>
      <c r="B366" s="154">
        <v>1.78</v>
      </c>
      <c r="C366" s="154">
        <v>14.16</v>
      </c>
      <c r="D366" s="154">
        <v>1.4</v>
      </c>
      <c r="E366" s="154">
        <v>8.14</v>
      </c>
      <c r="F366" s="264"/>
      <c r="G366" s="264"/>
      <c r="H366" s="264"/>
    </row>
    <row r="367" spans="1:8" x14ac:dyDescent="0.2">
      <c r="A367" s="214">
        <v>30834</v>
      </c>
      <c r="B367" s="227">
        <v>1.81</v>
      </c>
      <c r="C367" s="227">
        <v>15.17</v>
      </c>
      <c r="D367" s="227">
        <v>1.61</v>
      </c>
      <c r="E367" s="227">
        <v>9.8800000000000008</v>
      </c>
      <c r="F367" s="263"/>
      <c r="G367" s="263"/>
      <c r="H367" s="263"/>
    </row>
    <row r="368" spans="1:8" x14ac:dyDescent="0.2">
      <c r="A368" s="214">
        <v>30864</v>
      </c>
      <c r="B368" s="154">
        <v>1.83</v>
      </c>
      <c r="C368" s="154">
        <v>15.67</v>
      </c>
      <c r="D368" s="154">
        <v>1.22</v>
      </c>
      <c r="E368" s="154">
        <v>11.22</v>
      </c>
      <c r="F368" s="264"/>
      <c r="G368" s="264"/>
      <c r="H368" s="264"/>
    </row>
    <row r="369" spans="1:8" x14ac:dyDescent="0.2">
      <c r="A369" s="214">
        <v>30895</v>
      </c>
      <c r="B369" s="227">
        <v>1.84</v>
      </c>
      <c r="C369" s="227">
        <v>16.190000000000001</v>
      </c>
      <c r="D369" s="227">
        <v>0.38</v>
      </c>
      <c r="E369" s="227">
        <v>11.64</v>
      </c>
      <c r="F369" s="263"/>
      <c r="G369" s="263"/>
      <c r="H369" s="263"/>
    </row>
    <row r="370" spans="1:8" x14ac:dyDescent="0.2">
      <c r="A370" s="214">
        <v>30926</v>
      </c>
      <c r="B370" s="154">
        <v>1.86</v>
      </c>
      <c r="C370" s="154">
        <v>16.510000000000002</v>
      </c>
      <c r="D370" s="154">
        <v>1.1000000000000001</v>
      </c>
      <c r="E370" s="154">
        <v>12.87</v>
      </c>
      <c r="F370" s="264"/>
      <c r="G370" s="264"/>
      <c r="H370" s="264"/>
    </row>
    <row r="371" spans="1:8" x14ac:dyDescent="0.2">
      <c r="A371" s="214">
        <v>30956</v>
      </c>
      <c r="B371" s="227">
        <v>1.87</v>
      </c>
      <c r="C371" s="227">
        <v>15.27</v>
      </c>
      <c r="D371" s="227">
        <v>0.56999999999999995</v>
      </c>
      <c r="E371" s="227">
        <v>13.51</v>
      </c>
      <c r="F371" s="263"/>
      <c r="G371" s="263"/>
      <c r="H371" s="263"/>
    </row>
    <row r="372" spans="1:8" x14ac:dyDescent="0.2">
      <c r="A372" s="214">
        <v>30987</v>
      </c>
      <c r="B372" s="154">
        <v>1.91</v>
      </c>
      <c r="C372" s="154">
        <v>16.39</v>
      </c>
      <c r="D372" s="154">
        <v>2.04</v>
      </c>
      <c r="E372" s="154">
        <v>15.82</v>
      </c>
      <c r="F372" s="264"/>
      <c r="G372" s="264"/>
      <c r="H372" s="264"/>
    </row>
    <row r="373" spans="1:8" x14ac:dyDescent="0.2">
      <c r="A373" s="214">
        <v>31017</v>
      </c>
      <c r="B373" s="227">
        <v>1.95</v>
      </c>
      <c r="C373" s="227">
        <v>18.28</v>
      </c>
      <c r="D373" s="227">
        <v>2.13</v>
      </c>
      <c r="E373" s="227">
        <v>18.28</v>
      </c>
      <c r="F373" s="263"/>
      <c r="G373" s="263"/>
      <c r="H373" s="263"/>
    </row>
    <row r="374" spans="1:8" x14ac:dyDescent="0.2">
      <c r="A374" s="214">
        <v>31048</v>
      </c>
      <c r="B374" s="154">
        <v>1.99</v>
      </c>
      <c r="C374" s="154">
        <v>19.27</v>
      </c>
      <c r="D374" s="154">
        <v>2.2400000000000002</v>
      </c>
      <c r="E374" s="154">
        <v>2.2400000000000002</v>
      </c>
      <c r="F374" s="264"/>
      <c r="G374" s="264"/>
      <c r="H374" s="264"/>
    </row>
    <row r="375" spans="1:8" x14ac:dyDescent="0.2">
      <c r="A375" s="214">
        <v>31079</v>
      </c>
      <c r="B375" s="227">
        <v>2.0499999999999998</v>
      </c>
      <c r="C375" s="227">
        <v>21.24</v>
      </c>
      <c r="D375" s="227">
        <v>3</v>
      </c>
      <c r="E375" s="227">
        <v>5.31</v>
      </c>
      <c r="F375" s="263"/>
      <c r="G375" s="263"/>
      <c r="H375" s="263"/>
    </row>
    <row r="376" spans="1:8" x14ac:dyDescent="0.2">
      <c r="A376" s="214">
        <v>31107</v>
      </c>
      <c r="B376" s="154">
        <v>2.11</v>
      </c>
      <c r="C376" s="154">
        <v>22.82</v>
      </c>
      <c r="D376" s="154">
        <v>3.11</v>
      </c>
      <c r="E376" s="154">
        <v>8.58</v>
      </c>
      <c r="F376" s="264"/>
      <c r="G376" s="264"/>
      <c r="H376" s="264"/>
    </row>
    <row r="377" spans="1:8" x14ac:dyDescent="0.2">
      <c r="A377" s="214">
        <v>31138</v>
      </c>
      <c r="B377" s="227">
        <v>2.17</v>
      </c>
      <c r="C377" s="227">
        <v>23.81</v>
      </c>
      <c r="D377" s="227">
        <v>2.81</v>
      </c>
      <c r="E377" s="227">
        <v>11.63</v>
      </c>
      <c r="F377" s="263"/>
      <c r="G377" s="263"/>
      <c r="H377" s="263"/>
    </row>
    <row r="378" spans="1:8" x14ac:dyDescent="0.2">
      <c r="A378" s="214">
        <v>31168</v>
      </c>
      <c r="B378" s="154">
        <v>2.27</v>
      </c>
      <c r="C378" s="154">
        <v>27.61</v>
      </c>
      <c r="D378" s="154">
        <v>4.5199999999999996</v>
      </c>
      <c r="E378" s="154">
        <v>16.670000000000002</v>
      </c>
      <c r="F378" s="264"/>
      <c r="G378" s="264"/>
      <c r="H378" s="264"/>
    </row>
    <row r="379" spans="1:8" x14ac:dyDescent="0.2">
      <c r="A379" s="214">
        <v>31199</v>
      </c>
      <c r="B379" s="227">
        <v>2.31</v>
      </c>
      <c r="C379" s="227">
        <v>27.91</v>
      </c>
      <c r="D379" s="227">
        <v>1.84</v>
      </c>
      <c r="E379" s="227">
        <v>18.82</v>
      </c>
      <c r="F379" s="263"/>
      <c r="G379" s="263"/>
      <c r="H379" s="263"/>
    </row>
    <row r="380" spans="1:8" x14ac:dyDescent="0.2">
      <c r="A380" s="214">
        <v>31229</v>
      </c>
      <c r="B380" s="154">
        <v>2.2999999999999998</v>
      </c>
      <c r="C380" s="154">
        <v>25.64</v>
      </c>
      <c r="D380" s="154">
        <v>-0.57999999999999996</v>
      </c>
      <c r="E380" s="154">
        <v>18.13</v>
      </c>
      <c r="F380" s="264"/>
      <c r="G380" s="264"/>
      <c r="H380" s="264"/>
    </row>
    <row r="381" spans="1:8" x14ac:dyDescent="0.2">
      <c r="A381" s="214">
        <v>31260</v>
      </c>
      <c r="B381" s="227">
        <v>2.29</v>
      </c>
      <c r="C381" s="227">
        <v>24.67</v>
      </c>
      <c r="D381" s="227">
        <v>-0.4</v>
      </c>
      <c r="E381" s="227">
        <v>17.66</v>
      </c>
      <c r="F381" s="263"/>
      <c r="G381" s="263"/>
      <c r="H381" s="263"/>
    </row>
    <row r="382" spans="1:8" x14ac:dyDescent="0.2">
      <c r="A382" s="214">
        <v>31291</v>
      </c>
      <c r="B382" s="154">
        <v>2.31</v>
      </c>
      <c r="C382" s="154">
        <v>24.4</v>
      </c>
      <c r="D382" s="154">
        <v>0.89</v>
      </c>
      <c r="E382" s="154">
        <v>18.7</v>
      </c>
      <c r="F382" s="264"/>
      <c r="G382" s="264"/>
      <c r="H382" s="264"/>
    </row>
    <row r="383" spans="1:8" x14ac:dyDescent="0.2">
      <c r="A383" s="214">
        <v>31321</v>
      </c>
      <c r="B383" s="227">
        <v>2.33</v>
      </c>
      <c r="C383" s="227">
        <v>24.77</v>
      </c>
      <c r="D383" s="227">
        <v>0.87</v>
      </c>
      <c r="E383" s="227">
        <v>19.73</v>
      </c>
      <c r="F383" s="263"/>
      <c r="G383" s="263"/>
      <c r="H383" s="263"/>
    </row>
    <row r="384" spans="1:8" x14ac:dyDescent="0.2">
      <c r="A384" s="214">
        <v>31352</v>
      </c>
      <c r="B384" s="154">
        <v>2.35</v>
      </c>
      <c r="C384" s="154">
        <v>23.49</v>
      </c>
      <c r="D384" s="154">
        <v>0.99</v>
      </c>
      <c r="E384" s="154">
        <v>20.92</v>
      </c>
      <c r="F384" s="264"/>
      <c r="G384" s="264"/>
      <c r="H384" s="264"/>
    </row>
    <row r="385" spans="1:8" x14ac:dyDescent="0.2">
      <c r="A385" s="214">
        <v>31382</v>
      </c>
      <c r="B385" s="227">
        <v>2.38</v>
      </c>
      <c r="C385" s="227">
        <v>22.45</v>
      </c>
      <c r="D385" s="227">
        <v>1.26</v>
      </c>
      <c r="E385" s="227">
        <v>22.45</v>
      </c>
      <c r="F385" s="263"/>
      <c r="G385" s="263"/>
      <c r="H385" s="263"/>
    </row>
    <row r="386" spans="1:8" x14ac:dyDescent="0.2">
      <c r="A386" s="214">
        <v>31413</v>
      </c>
      <c r="B386" s="154">
        <v>2.46</v>
      </c>
      <c r="C386" s="154">
        <v>23.55</v>
      </c>
      <c r="D386" s="154">
        <v>3.15</v>
      </c>
      <c r="E386" s="154">
        <v>3.15</v>
      </c>
      <c r="F386" s="264"/>
      <c r="G386" s="264"/>
      <c r="H386" s="264"/>
    </row>
    <row r="387" spans="1:8" x14ac:dyDescent="0.2">
      <c r="A387" s="214">
        <v>31444</v>
      </c>
      <c r="B387" s="227">
        <v>2.54</v>
      </c>
      <c r="C387" s="227">
        <v>23.72</v>
      </c>
      <c r="D387" s="227">
        <v>3.15</v>
      </c>
      <c r="E387" s="227">
        <v>6.4</v>
      </c>
      <c r="F387" s="263"/>
      <c r="G387" s="263"/>
      <c r="H387" s="263"/>
    </row>
    <row r="388" spans="1:8" x14ac:dyDescent="0.2">
      <c r="A388" s="214">
        <v>31472</v>
      </c>
      <c r="B388" s="154">
        <v>2.59</v>
      </c>
      <c r="C388" s="154">
        <v>22.65</v>
      </c>
      <c r="D388" s="154">
        <v>2.21</v>
      </c>
      <c r="E388" s="154">
        <v>8.75</v>
      </c>
      <c r="F388" s="264"/>
      <c r="G388" s="264"/>
      <c r="H388" s="264"/>
    </row>
    <row r="389" spans="1:8" x14ac:dyDescent="0.2">
      <c r="A389" s="214">
        <v>31503</v>
      </c>
      <c r="B389" s="227">
        <v>2.66</v>
      </c>
      <c r="C389" s="227">
        <v>22.54</v>
      </c>
      <c r="D389" s="227">
        <v>2.73</v>
      </c>
      <c r="E389" s="227">
        <v>11.72</v>
      </c>
      <c r="F389" s="263"/>
      <c r="G389" s="263"/>
      <c r="H389" s="263"/>
    </row>
    <row r="390" spans="1:8" x14ac:dyDescent="0.2">
      <c r="A390" s="214">
        <v>31533</v>
      </c>
      <c r="B390" s="154">
        <v>2.64</v>
      </c>
      <c r="C390" s="154">
        <v>16.399999999999999</v>
      </c>
      <c r="D390" s="154">
        <v>-0.72</v>
      </c>
      <c r="E390" s="154">
        <v>10.91</v>
      </c>
      <c r="F390" s="264"/>
      <c r="G390" s="264"/>
      <c r="H390" s="264"/>
    </row>
    <row r="391" spans="1:8" x14ac:dyDescent="0.2">
      <c r="A391" s="214">
        <v>31564</v>
      </c>
      <c r="B391" s="227">
        <v>2.63</v>
      </c>
      <c r="C391" s="227">
        <v>13.46</v>
      </c>
      <c r="D391" s="227">
        <v>-0.73</v>
      </c>
      <c r="E391" s="227">
        <v>10.1</v>
      </c>
      <c r="F391" s="263"/>
      <c r="G391" s="263"/>
      <c r="H391" s="263"/>
    </row>
    <row r="392" spans="1:8" x14ac:dyDescent="0.2">
      <c r="A392" s="214">
        <v>31594</v>
      </c>
      <c r="B392" s="154">
        <v>2.62</v>
      </c>
      <c r="C392" s="154">
        <v>14.11</v>
      </c>
      <c r="D392" s="154">
        <v>-0.01</v>
      </c>
      <c r="E392" s="154">
        <v>10.08</v>
      </c>
      <c r="F392" s="264"/>
      <c r="G392" s="264"/>
      <c r="H392" s="264"/>
    </row>
    <row r="393" spans="1:8" x14ac:dyDescent="0.2">
      <c r="A393" s="214">
        <v>31625</v>
      </c>
      <c r="B393" s="227">
        <v>2.66</v>
      </c>
      <c r="C393" s="227">
        <v>16.170000000000002</v>
      </c>
      <c r="D393" s="227">
        <v>1.4</v>
      </c>
      <c r="E393" s="227">
        <v>11.62</v>
      </c>
      <c r="F393" s="263"/>
      <c r="G393" s="263"/>
      <c r="H393" s="263"/>
    </row>
    <row r="394" spans="1:8" x14ac:dyDescent="0.2">
      <c r="A394" s="214">
        <v>31656</v>
      </c>
      <c r="B394" s="154">
        <v>2.7</v>
      </c>
      <c r="C394" s="154">
        <v>16.79</v>
      </c>
      <c r="D394" s="154">
        <v>1.43</v>
      </c>
      <c r="E394" s="154">
        <v>13.22</v>
      </c>
      <c r="F394" s="264"/>
      <c r="G394" s="264"/>
      <c r="H394" s="264"/>
    </row>
    <row r="395" spans="1:8" x14ac:dyDescent="0.2">
      <c r="A395" s="214">
        <v>31686</v>
      </c>
      <c r="B395" s="227">
        <v>2.76</v>
      </c>
      <c r="C395" s="227">
        <v>18.170000000000002</v>
      </c>
      <c r="D395" s="227">
        <v>2.06</v>
      </c>
      <c r="E395" s="227">
        <v>15.55</v>
      </c>
      <c r="F395" s="263"/>
      <c r="G395" s="263"/>
      <c r="H395" s="263"/>
    </row>
    <row r="396" spans="1:8" x14ac:dyDescent="0.2">
      <c r="A396" s="214">
        <v>31717</v>
      </c>
      <c r="B396" s="154">
        <v>2.81</v>
      </c>
      <c r="C396" s="154">
        <v>19.54</v>
      </c>
      <c r="D396" s="154">
        <v>2.17</v>
      </c>
      <c r="E396" s="154">
        <v>18.05</v>
      </c>
      <c r="F396" s="264"/>
      <c r="G396" s="264"/>
      <c r="H396" s="264"/>
    </row>
    <row r="397" spans="1:8" x14ac:dyDescent="0.2">
      <c r="A397" s="214">
        <v>31747</v>
      </c>
      <c r="B397" s="227">
        <v>2.88</v>
      </c>
      <c r="C397" s="227">
        <v>20.95</v>
      </c>
      <c r="D397" s="227">
        <v>2.4500000000000002</v>
      </c>
      <c r="E397" s="227">
        <v>20.95</v>
      </c>
      <c r="F397" s="263"/>
      <c r="G397" s="263"/>
      <c r="H397" s="263"/>
    </row>
    <row r="398" spans="1:8" x14ac:dyDescent="0.2">
      <c r="A398" s="214">
        <v>31778</v>
      </c>
      <c r="B398" s="154">
        <v>2.98</v>
      </c>
      <c r="C398" s="154">
        <v>21.09</v>
      </c>
      <c r="D398" s="154">
        <v>3.27</v>
      </c>
      <c r="E398" s="154">
        <v>3.27</v>
      </c>
      <c r="F398" s="264"/>
      <c r="G398" s="264"/>
      <c r="H398" s="264"/>
    </row>
    <row r="399" spans="1:8" x14ac:dyDescent="0.2">
      <c r="A399" s="214">
        <v>31809</v>
      </c>
      <c r="B399" s="227">
        <v>3.04</v>
      </c>
      <c r="C399" s="227">
        <v>19.77</v>
      </c>
      <c r="D399" s="227">
        <v>2.0299999999999998</v>
      </c>
      <c r="E399" s="227">
        <v>5.37</v>
      </c>
      <c r="F399" s="263"/>
      <c r="G399" s="263"/>
      <c r="H399" s="263"/>
    </row>
    <row r="400" spans="1:8" x14ac:dyDescent="0.2">
      <c r="A400" s="214">
        <v>31837</v>
      </c>
      <c r="B400" s="154">
        <v>3.12</v>
      </c>
      <c r="C400" s="154">
        <v>20.36</v>
      </c>
      <c r="D400" s="154">
        <v>2.71</v>
      </c>
      <c r="E400" s="154">
        <v>8.2200000000000006</v>
      </c>
      <c r="F400" s="264"/>
      <c r="G400" s="264"/>
      <c r="H400" s="264"/>
    </row>
    <row r="401" spans="1:8" x14ac:dyDescent="0.2">
      <c r="A401" s="214">
        <v>31868</v>
      </c>
      <c r="B401" s="227">
        <v>3.19</v>
      </c>
      <c r="C401" s="227">
        <v>19.8</v>
      </c>
      <c r="D401" s="227">
        <v>2.25</v>
      </c>
      <c r="E401" s="227">
        <v>10.66</v>
      </c>
      <c r="F401" s="263"/>
      <c r="G401" s="263"/>
      <c r="H401" s="263"/>
    </row>
    <row r="402" spans="1:8" x14ac:dyDescent="0.2">
      <c r="A402" s="214">
        <v>31898</v>
      </c>
      <c r="B402" s="154">
        <v>3.25</v>
      </c>
      <c r="C402" s="154">
        <v>22.73</v>
      </c>
      <c r="D402" s="154">
        <v>1.7</v>
      </c>
      <c r="E402" s="154">
        <v>12.54</v>
      </c>
      <c r="F402" s="264"/>
      <c r="G402" s="264"/>
      <c r="H402" s="264"/>
    </row>
    <row r="403" spans="1:8" x14ac:dyDescent="0.2">
      <c r="A403" s="214">
        <v>31929</v>
      </c>
      <c r="B403" s="227">
        <v>3.28</v>
      </c>
      <c r="C403" s="227">
        <v>24.81</v>
      </c>
      <c r="D403" s="227">
        <v>0.96</v>
      </c>
      <c r="E403" s="227">
        <v>13.62</v>
      </c>
      <c r="F403" s="263"/>
      <c r="G403" s="263"/>
      <c r="H403" s="263"/>
    </row>
    <row r="404" spans="1:8" x14ac:dyDescent="0.2">
      <c r="A404" s="214">
        <v>31959</v>
      </c>
      <c r="B404" s="154">
        <v>3.32</v>
      </c>
      <c r="C404" s="154">
        <v>26.65</v>
      </c>
      <c r="D404" s="154">
        <v>1.46</v>
      </c>
      <c r="E404" s="154">
        <v>15.28</v>
      </c>
      <c r="F404" s="264"/>
      <c r="G404" s="264"/>
      <c r="H404" s="264"/>
    </row>
    <row r="405" spans="1:8" x14ac:dyDescent="0.2">
      <c r="A405" s="214">
        <v>31990</v>
      </c>
      <c r="B405" s="227">
        <v>3.33</v>
      </c>
      <c r="C405" s="227">
        <v>25.27</v>
      </c>
      <c r="D405" s="227">
        <v>0.28999999999999998</v>
      </c>
      <c r="E405" s="227">
        <v>15.62</v>
      </c>
      <c r="F405" s="263"/>
      <c r="G405" s="263"/>
      <c r="H405" s="263"/>
    </row>
    <row r="406" spans="1:8" x14ac:dyDescent="0.2">
      <c r="A406" s="214">
        <v>32021</v>
      </c>
      <c r="B406" s="154">
        <v>3.37</v>
      </c>
      <c r="C406" s="154">
        <v>25.01</v>
      </c>
      <c r="D406" s="154">
        <v>1.22</v>
      </c>
      <c r="E406" s="154">
        <v>17.02</v>
      </c>
      <c r="F406" s="264"/>
      <c r="G406" s="264"/>
      <c r="H406" s="264"/>
    </row>
    <row r="407" spans="1:8" x14ac:dyDescent="0.2">
      <c r="A407" s="214">
        <v>32051</v>
      </c>
      <c r="B407" s="227">
        <v>3.44</v>
      </c>
      <c r="C407" s="227">
        <v>24.8</v>
      </c>
      <c r="D407" s="227">
        <v>1.88</v>
      </c>
      <c r="E407" s="227">
        <v>19.23</v>
      </c>
      <c r="F407" s="263"/>
      <c r="G407" s="263"/>
      <c r="H407" s="263"/>
    </row>
    <row r="408" spans="1:8" x14ac:dyDescent="0.2">
      <c r="A408" s="214">
        <v>32082</v>
      </c>
      <c r="B408" s="154">
        <v>3.51</v>
      </c>
      <c r="C408" s="154">
        <v>24.73</v>
      </c>
      <c r="D408" s="154">
        <v>2.11</v>
      </c>
      <c r="E408" s="154">
        <v>21.74</v>
      </c>
      <c r="F408" s="264"/>
      <c r="G408" s="264"/>
      <c r="H408" s="264"/>
    </row>
    <row r="409" spans="1:8" x14ac:dyDescent="0.2">
      <c r="A409" s="214">
        <v>32112</v>
      </c>
      <c r="B409" s="227">
        <v>3.58</v>
      </c>
      <c r="C409" s="227">
        <v>24.02</v>
      </c>
      <c r="D409" s="227">
        <v>1.87</v>
      </c>
      <c r="E409" s="227">
        <v>24.02</v>
      </c>
      <c r="F409" s="263"/>
      <c r="G409" s="263"/>
      <c r="H409" s="263"/>
    </row>
    <row r="410" spans="1:8" x14ac:dyDescent="0.2">
      <c r="A410" s="214">
        <v>32143</v>
      </c>
      <c r="B410" s="154">
        <v>3.68</v>
      </c>
      <c r="C410" s="154">
        <v>23.7</v>
      </c>
      <c r="D410" s="154">
        <v>3</v>
      </c>
      <c r="E410" s="154">
        <v>3</v>
      </c>
      <c r="F410" s="264"/>
      <c r="G410" s="264"/>
      <c r="H410" s="264"/>
    </row>
    <row r="411" spans="1:8" x14ac:dyDescent="0.2">
      <c r="A411" s="214">
        <v>32174</v>
      </c>
      <c r="B411" s="227">
        <v>3.83</v>
      </c>
      <c r="C411" s="227">
        <v>26.13</v>
      </c>
      <c r="D411" s="227">
        <v>4.03</v>
      </c>
      <c r="E411" s="227">
        <v>7.16</v>
      </c>
      <c r="F411" s="263"/>
      <c r="G411" s="263"/>
      <c r="H411" s="263"/>
    </row>
    <row r="412" spans="1:8" x14ac:dyDescent="0.2">
      <c r="A412" s="214">
        <v>32203</v>
      </c>
      <c r="B412" s="154">
        <v>3.94</v>
      </c>
      <c r="C412" s="154">
        <v>26.36</v>
      </c>
      <c r="D412" s="154">
        <v>2.89</v>
      </c>
      <c r="E412" s="154">
        <v>10.26</v>
      </c>
      <c r="F412" s="264"/>
      <c r="G412" s="264"/>
      <c r="H412" s="264"/>
    </row>
    <row r="413" spans="1:8" x14ac:dyDescent="0.2">
      <c r="A413" s="214">
        <v>32234</v>
      </c>
      <c r="B413" s="227">
        <v>4.0999999999999996</v>
      </c>
      <c r="C413" s="227">
        <v>28.41</v>
      </c>
      <c r="D413" s="227">
        <v>3.91</v>
      </c>
      <c r="E413" s="227">
        <v>14.57</v>
      </c>
      <c r="F413" s="263"/>
      <c r="G413" s="263"/>
      <c r="H413" s="263"/>
    </row>
    <row r="414" spans="1:8" x14ac:dyDescent="0.2">
      <c r="A414" s="214">
        <v>32264</v>
      </c>
      <c r="B414" s="154">
        <v>4.17</v>
      </c>
      <c r="C414" s="154">
        <v>28.44</v>
      </c>
      <c r="D414" s="154">
        <v>1.73</v>
      </c>
      <c r="E414" s="154">
        <v>16.55</v>
      </c>
      <c r="F414" s="264"/>
      <c r="G414" s="264"/>
      <c r="H414" s="264"/>
    </row>
    <row r="415" spans="1:8" x14ac:dyDescent="0.2">
      <c r="A415" s="214">
        <v>32295</v>
      </c>
      <c r="B415" s="227">
        <v>4.2699999999999996</v>
      </c>
      <c r="C415" s="227">
        <v>30.27</v>
      </c>
      <c r="D415" s="227">
        <v>2.4</v>
      </c>
      <c r="E415" s="227">
        <v>19.350000000000001</v>
      </c>
      <c r="F415" s="263"/>
      <c r="G415" s="263"/>
      <c r="H415" s="263"/>
    </row>
    <row r="416" spans="1:8" x14ac:dyDescent="0.2">
      <c r="A416" s="214">
        <v>32325</v>
      </c>
      <c r="B416" s="154">
        <v>4.33</v>
      </c>
      <c r="C416" s="154">
        <v>30.26</v>
      </c>
      <c r="D416" s="154">
        <v>1.45</v>
      </c>
      <c r="E416" s="154">
        <v>21.07</v>
      </c>
      <c r="F416" s="264"/>
      <c r="G416" s="264"/>
      <c r="H416" s="264"/>
    </row>
    <row r="417" spans="1:8" x14ac:dyDescent="0.2">
      <c r="A417" s="214">
        <v>32356</v>
      </c>
      <c r="B417" s="227">
        <v>4.32</v>
      </c>
      <c r="C417" s="227">
        <v>29.65</v>
      </c>
      <c r="D417" s="227">
        <v>-0.18</v>
      </c>
      <c r="E417" s="227">
        <v>20.86</v>
      </c>
      <c r="F417" s="263"/>
      <c r="G417" s="263"/>
      <c r="H417" s="263"/>
    </row>
    <row r="418" spans="1:8" x14ac:dyDescent="0.2">
      <c r="A418" s="214">
        <v>32387</v>
      </c>
      <c r="B418" s="154">
        <v>4.3499999999999996</v>
      </c>
      <c r="C418" s="154">
        <v>29</v>
      </c>
      <c r="D418" s="154">
        <v>0.71</v>
      </c>
      <c r="E418" s="154">
        <v>21.72</v>
      </c>
      <c r="F418" s="264"/>
      <c r="G418" s="264"/>
      <c r="H418" s="264"/>
    </row>
    <row r="419" spans="1:8" x14ac:dyDescent="0.2">
      <c r="A419" s="214">
        <v>32417</v>
      </c>
      <c r="B419" s="227">
        <v>4.42</v>
      </c>
      <c r="C419" s="227">
        <v>28.59</v>
      </c>
      <c r="D419" s="227">
        <v>1.56</v>
      </c>
      <c r="E419" s="227">
        <v>23.62</v>
      </c>
      <c r="F419" s="263"/>
      <c r="G419" s="263"/>
      <c r="H419" s="263"/>
    </row>
    <row r="420" spans="1:8" x14ac:dyDescent="0.2">
      <c r="A420" s="214">
        <v>32448</v>
      </c>
      <c r="B420" s="154">
        <v>4.4800000000000004</v>
      </c>
      <c r="C420" s="154">
        <v>27.68</v>
      </c>
      <c r="D420" s="154">
        <v>1.39</v>
      </c>
      <c r="E420" s="154">
        <v>25.33</v>
      </c>
      <c r="F420" s="264"/>
      <c r="G420" s="264"/>
      <c r="H420" s="264"/>
    </row>
    <row r="421" spans="1:8" x14ac:dyDescent="0.2">
      <c r="A421" s="214">
        <v>32478</v>
      </c>
      <c r="B421" s="227">
        <v>4.58</v>
      </c>
      <c r="C421" s="227">
        <v>28.12</v>
      </c>
      <c r="D421" s="227">
        <v>2.23</v>
      </c>
      <c r="E421" s="227">
        <v>28.12</v>
      </c>
      <c r="F421" s="263"/>
      <c r="G421" s="263"/>
      <c r="H421" s="263"/>
    </row>
    <row r="422" spans="1:8" x14ac:dyDescent="0.2">
      <c r="A422" s="214">
        <v>32509</v>
      </c>
      <c r="B422" s="154">
        <v>4.71</v>
      </c>
      <c r="C422" s="154">
        <v>27.91</v>
      </c>
      <c r="D422" s="154">
        <v>2.83</v>
      </c>
      <c r="E422" s="154">
        <v>2.83</v>
      </c>
      <c r="F422" s="264"/>
      <c r="G422" s="264"/>
      <c r="H422" s="264"/>
    </row>
    <row r="423" spans="1:8" x14ac:dyDescent="0.2">
      <c r="A423" s="214">
        <v>32540</v>
      </c>
      <c r="B423" s="227">
        <v>4.87</v>
      </c>
      <c r="C423" s="227">
        <v>27.03</v>
      </c>
      <c r="D423" s="227">
        <v>3.32</v>
      </c>
      <c r="E423" s="227">
        <v>6.25</v>
      </c>
      <c r="F423" s="263"/>
      <c r="G423" s="263"/>
      <c r="H423" s="263"/>
    </row>
    <row r="424" spans="1:8" x14ac:dyDescent="0.2">
      <c r="A424" s="214">
        <v>32568</v>
      </c>
      <c r="B424" s="154">
        <v>4.99</v>
      </c>
      <c r="C424" s="154">
        <v>26.53</v>
      </c>
      <c r="D424" s="154">
        <v>2.48</v>
      </c>
      <c r="E424" s="154">
        <v>8.89</v>
      </c>
      <c r="F424" s="264"/>
      <c r="G424" s="264"/>
      <c r="H424" s="264"/>
    </row>
    <row r="425" spans="1:8" x14ac:dyDescent="0.2">
      <c r="A425" s="214">
        <v>32599</v>
      </c>
      <c r="B425" s="227">
        <v>5.12</v>
      </c>
      <c r="C425" s="227">
        <v>24.85</v>
      </c>
      <c r="D425" s="227">
        <v>2.5299999999999998</v>
      </c>
      <c r="E425" s="227">
        <v>11.64</v>
      </c>
      <c r="F425" s="263"/>
      <c r="G425" s="263"/>
      <c r="H425" s="263"/>
    </row>
    <row r="426" spans="1:8" x14ac:dyDescent="0.2">
      <c r="A426" s="214">
        <v>32629</v>
      </c>
      <c r="B426" s="154">
        <v>5.21</v>
      </c>
      <c r="C426" s="154">
        <v>24.88</v>
      </c>
      <c r="D426" s="154">
        <v>1.75</v>
      </c>
      <c r="E426" s="154">
        <v>13.6</v>
      </c>
      <c r="F426" s="264"/>
      <c r="G426" s="264"/>
      <c r="H426" s="264"/>
    </row>
    <row r="427" spans="1:8" x14ac:dyDescent="0.2">
      <c r="A427" s="214">
        <v>32660</v>
      </c>
      <c r="B427" s="227">
        <v>5.28</v>
      </c>
      <c r="C427" s="227">
        <v>23.63</v>
      </c>
      <c r="D427" s="227">
        <v>1.37</v>
      </c>
      <c r="E427" s="227">
        <v>15.16</v>
      </c>
      <c r="F427" s="263"/>
      <c r="G427" s="263"/>
      <c r="H427" s="263"/>
    </row>
    <row r="428" spans="1:8" x14ac:dyDescent="0.2">
      <c r="A428" s="214">
        <v>32690</v>
      </c>
      <c r="B428" s="154">
        <v>5.36</v>
      </c>
      <c r="C428" s="154">
        <v>23.76</v>
      </c>
      <c r="D428" s="154">
        <v>1.54</v>
      </c>
      <c r="E428" s="154">
        <v>16.95</v>
      </c>
      <c r="F428" s="264"/>
      <c r="G428" s="264"/>
      <c r="H428" s="264"/>
    </row>
    <row r="429" spans="1:8" x14ac:dyDescent="0.2">
      <c r="A429" s="214">
        <v>32721</v>
      </c>
      <c r="B429" s="227">
        <v>5.43</v>
      </c>
      <c r="C429" s="227">
        <v>25.69</v>
      </c>
      <c r="D429" s="227">
        <v>1.38</v>
      </c>
      <c r="E429" s="227">
        <v>18.559999999999999</v>
      </c>
      <c r="F429" s="263"/>
      <c r="G429" s="263"/>
      <c r="H429" s="263"/>
    </row>
    <row r="430" spans="1:8" x14ac:dyDescent="0.2">
      <c r="A430" s="214">
        <v>32752</v>
      </c>
      <c r="B430" s="154">
        <v>5.51</v>
      </c>
      <c r="C430" s="154">
        <v>26.55</v>
      </c>
      <c r="D430" s="154">
        <v>1.39</v>
      </c>
      <c r="E430" s="154">
        <v>20.22</v>
      </c>
      <c r="F430" s="264"/>
      <c r="G430" s="264"/>
      <c r="H430" s="264"/>
    </row>
    <row r="431" spans="1:8" x14ac:dyDescent="0.2">
      <c r="A431" s="214">
        <v>32782</v>
      </c>
      <c r="B431" s="227">
        <v>5.6</v>
      </c>
      <c r="C431" s="227">
        <v>26.61</v>
      </c>
      <c r="D431" s="227">
        <v>1.6</v>
      </c>
      <c r="E431" s="227">
        <v>22.15</v>
      </c>
      <c r="F431" s="263"/>
      <c r="G431" s="263"/>
      <c r="H431" s="263"/>
    </row>
    <row r="432" spans="1:8" x14ac:dyDescent="0.2">
      <c r="A432" s="214">
        <v>32813</v>
      </c>
      <c r="B432" s="154">
        <v>5.7</v>
      </c>
      <c r="C432" s="154">
        <v>27.09</v>
      </c>
      <c r="D432" s="154">
        <v>1.78</v>
      </c>
      <c r="E432" s="154">
        <v>24.32</v>
      </c>
      <c r="F432" s="264"/>
      <c r="G432" s="264"/>
      <c r="H432" s="264"/>
    </row>
    <row r="433" spans="1:8" x14ac:dyDescent="0.2">
      <c r="A433" s="214">
        <v>32843</v>
      </c>
      <c r="B433" s="227">
        <v>5.78</v>
      </c>
      <c r="C433" s="227">
        <v>26.12</v>
      </c>
      <c r="D433" s="227">
        <v>1.44</v>
      </c>
      <c r="E433" s="227">
        <v>26.12</v>
      </c>
      <c r="F433" s="263"/>
      <c r="G433" s="263"/>
      <c r="H433" s="263"/>
    </row>
    <row r="434" spans="1:8" x14ac:dyDescent="0.2">
      <c r="A434" s="214">
        <v>32874</v>
      </c>
      <c r="B434" s="154">
        <v>5.97</v>
      </c>
      <c r="C434" s="154">
        <v>26.69</v>
      </c>
      <c r="D434" s="154">
        <v>3.3</v>
      </c>
      <c r="E434" s="154">
        <v>3.3</v>
      </c>
      <c r="F434" s="264"/>
      <c r="G434" s="264"/>
      <c r="H434" s="264"/>
    </row>
    <row r="435" spans="1:8" x14ac:dyDescent="0.2">
      <c r="A435" s="214">
        <v>32905</v>
      </c>
      <c r="B435" s="227">
        <v>6.19</v>
      </c>
      <c r="C435" s="227">
        <v>27.12</v>
      </c>
      <c r="D435" s="227">
        <v>3.66</v>
      </c>
      <c r="E435" s="227">
        <v>7.09</v>
      </c>
      <c r="F435" s="263"/>
      <c r="G435" s="263"/>
      <c r="H435" s="263"/>
    </row>
    <row r="436" spans="1:8" x14ac:dyDescent="0.2">
      <c r="A436" s="214">
        <v>32933</v>
      </c>
      <c r="B436" s="154">
        <v>6.37</v>
      </c>
      <c r="C436" s="154">
        <v>27.63</v>
      </c>
      <c r="D436" s="154">
        <v>2.89</v>
      </c>
      <c r="E436" s="154">
        <v>10.19</v>
      </c>
      <c r="F436" s="264"/>
      <c r="G436" s="264"/>
      <c r="H436" s="264"/>
    </row>
    <row r="437" spans="1:8" x14ac:dyDescent="0.2">
      <c r="A437" s="214">
        <v>32964</v>
      </c>
      <c r="B437" s="227">
        <v>6.55</v>
      </c>
      <c r="C437" s="227">
        <v>27.98</v>
      </c>
      <c r="D437" s="227">
        <v>2.81</v>
      </c>
      <c r="E437" s="227">
        <v>13.29</v>
      </c>
      <c r="F437" s="263"/>
      <c r="G437" s="263"/>
      <c r="H437" s="263"/>
    </row>
    <row r="438" spans="1:8" x14ac:dyDescent="0.2">
      <c r="A438" s="214">
        <v>32994</v>
      </c>
      <c r="B438" s="154">
        <v>6.68</v>
      </c>
      <c r="C438" s="154">
        <v>28.24</v>
      </c>
      <c r="D438" s="154">
        <v>1.95</v>
      </c>
      <c r="E438" s="154">
        <v>15.51</v>
      </c>
      <c r="F438" s="264"/>
      <c r="G438" s="264"/>
      <c r="H438" s="264"/>
    </row>
    <row r="439" spans="1:8" x14ac:dyDescent="0.2">
      <c r="A439" s="214">
        <v>33025</v>
      </c>
      <c r="B439" s="227">
        <v>6.81</v>
      </c>
      <c r="C439" s="227">
        <v>28.97</v>
      </c>
      <c r="D439" s="227">
        <v>1.95</v>
      </c>
      <c r="E439" s="227">
        <v>17.77</v>
      </c>
      <c r="F439" s="263"/>
      <c r="G439" s="263"/>
      <c r="H439" s="263"/>
    </row>
    <row r="440" spans="1:8" x14ac:dyDescent="0.2">
      <c r="A440" s="214">
        <v>33055</v>
      </c>
      <c r="B440" s="154">
        <v>6.9</v>
      </c>
      <c r="C440" s="154">
        <v>28.72</v>
      </c>
      <c r="D440" s="154">
        <v>1.35</v>
      </c>
      <c r="E440" s="154">
        <v>19.36</v>
      </c>
      <c r="F440" s="264"/>
      <c r="G440" s="264"/>
      <c r="H440" s="264"/>
    </row>
    <row r="441" spans="1:8" x14ac:dyDescent="0.2">
      <c r="A441" s="214">
        <v>33086</v>
      </c>
      <c r="B441" s="227">
        <v>7.01</v>
      </c>
      <c r="C441" s="227">
        <v>28.98</v>
      </c>
      <c r="D441" s="227">
        <v>1.58</v>
      </c>
      <c r="E441" s="227">
        <v>21.26</v>
      </c>
      <c r="F441" s="263"/>
      <c r="G441" s="263"/>
      <c r="H441" s="263"/>
    </row>
    <row r="442" spans="1:8" x14ac:dyDescent="0.2">
      <c r="A442" s="214">
        <v>33117</v>
      </c>
      <c r="B442" s="154">
        <v>7.18</v>
      </c>
      <c r="C442" s="154">
        <v>30.24</v>
      </c>
      <c r="D442" s="154">
        <v>2.37</v>
      </c>
      <c r="E442" s="154">
        <v>24.14</v>
      </c>
      <c r="F442" s="264"/>
      <c r="G442" s="264"/>
      <c r="H442" s="264"/>
    </row>
    <row r="443" spans="1:8" x14ac:dyDescent="0.2">
      <c r="A443" s="214">
        <v>33147</v>
      </c>
      <c r="B443" s="227">
        <v>7.31</v>
      </c>
      <c r="C443" s="227">
        <v>30.65</v>
      </c>
      <c r="D443" s="227">
        <v>1.92</v>
      </c>
      <c r="E443" s="227">
        <v>26.54</v>
      </c>
      <c r="F443" s="263"/>
      <c r="G443" s="263"/>
      <c r="H443" s="263"/>
    </row>
    <row r="444" spans="1:8" x14ac:dyDescent="0.2">
      <c r="A444" s="214">
        <v>33178</v>
      </c>
      <c r="B444" s="154">
        <v>7.46</v>
      </c>
      <c r="C444" s="154">
        <v>30.97</v>
      </c>
      <c r="D444" s="154">
        <v>2.0299999999999998</v>
      </c>
      <c r="E444" s="154">
        <v>29.11</v>
      </c>
      <c r="F444" s="264"/>
      <c r="G444" s="264"/>
      <c r="H444" s="264"/>
    </row>
    <row r="445" spans="1:8" x14ac:dyDescent="0.2">
      <c r="A445" s="214">
        <v>33208</v>
      </c>
      <c r="B445" s="227">
        <v>7.65</v>
      </c>
      <c r="C445" s="227">
        <v>32.36</v>
      </c>
      <c r="D445" s="227">
        <v>2.52</v>
      </c>
      <c r="E445" s="227">
        <v>32.36</v>
      </c>
      <c r="F445" s="263"/>
      <c r="G445" s="263"/>
      <c r="H445" s="263"/>
    </row>
    <row r="446" spans="1:8" x14ac:dyDescent="0.2">
      <c r="A446" s="214">
        <v>33239</v>
      </c>
      <c r="B446" s="154">
        <v>7.88</v>
      </c>
      <c r="C446" s="154">
        <v>31.98</v>
      </c>
      <c r="D446" s="154">
        <v>3</v>
      </c>
      <c r="E446" s="154">
        <v>3</v>
      </c>
      <c r="F446" s="264"/>
      <c r="G446" s="264"/>
      <c r="H446" s="264"/>
    </row>
    <row r="447" spans="1:8" x14ac:dyDescent="0.2">
      <c r="A447" s="214">
        <v>33270</v>
      </c>
      <c r="B447" s="227">
        <v>8.15</v>
      </c>
      <c r="C447" s="227">
        <v>31.65</v>
      </c>
      <c r="D447" s="227">
        <v>3.41</v>
      </c>
      <c r="E447" s="227">
        <v>6.51</v>
      </c>
      <c r="F447" s="263"/>
      <c r="G447" s="263"/>
      <c r="H447" s="263"/>
    </row>
    <row r="448" spans="1:8" x14ac:dyDescent="0.2">
      <c r="A448" s="214">
        <v>33298</v>
      </c>
      <c r="B448" s="154">
        <v>8.36</v>
      </c>
      <c r="C448" s="154">
        <v>31.18</v>
      </c>
      <c r="D448" s="154">
        <v>2.52</v>
      </c>
      <c r="E448" s="154">
        <v>9.2100000000000009</v>
      </c>
      <c r="F448" s="264"/>
      <c r="G448" s="264"/>
      <c r="H448" s="264"/>
    </row>
    <row r="449" spans="1:8" x14ac:dyDescent="0.2">
      <c r="A449" s="214">
        <v>33329</v>
      </c>
      <c r="B449" s="227">
        <v>8.59</v>
      </c>
      <c r="C449" s="227">
        <v>31.16</v>
      </c>
      <c r="D449" s="227">
        <v>2.8</v>
      </c>
      <c r="E449" s="227">
        <v>12.27</v>
      </c>
      <c r="F449" s="263"/>
      <c r="G449" s="263"/>
      <c r="H449" s="263"/>
    </row>
    <row r="450" spans="1:8" x14ac:dyDescent="0.2">
      <c r="A450" s="214">
        <v>33359</v>
      </c>
      <c r="B450" s="154">
        <v>8.7799999999999994</v>
      </c>
      <c r="C450" s="154">
        <v>31.49</v>
      </c>
      <c r="D450" s="154">
        <v>2.2000000000000002</v>
      </c>
      <c r="E450" s="154">
        <v>14.74</v>
      </c>
      <c r="F450" s="264"/>
      <c r="G450" s="264"/>
      <c r="H450" s="264"/>
    </row>
    <row r="451" spans="1:8" x14ac:dyDescent="0.2">
      <c r="A451" s="214">
        <v>33390</v>
      </c>
      <c r="B451" s="227">
        <v>8.92</v>
      </c>
      <c r="C451" s="227">
        <v>31</v>
      </c>
      <c r="D451" s="227">
        <v>1.58</v>
      </c>
      <c r="E451" s="227">
        <v>16.559999999999999</v>
      </c>
      <c r="F451" s="263"/>
      <c r="G451" s="263"/>
      <c r="H451" s="263"/>
    </row>
    <row r="452" spans="1:8" x14ac:dyDescent="0.2">
      <c r="A452" s="214">
        <v>33420</v>
      </c>
      <c r="B452" s="154">
        <v>9.08</v>
      </c>
      <c r="C452" s="154">
        <v>31.6</v>
      </c>
      <c r="D452" s="154">
        <v>1.81</v>
      </c>
      <c r="E452" s="154">
        <v>18.68</v>
      </c>
      <c r="F452" s="264"/>
      <c r="G452" s="264"/>
      <c r="H452" s="264"/>
    </row>
    <row r="453" spans="1:8" x14ac:dyDescent="0.2">
      <c r="A453" s="214">
        <v>33451</v>
      </c>
      <c r="B453" s="227">
        <v>9.1999999999999993</v>
      </c>
      <c r="C453" s="227">
        <v>31.2</v>
      </c>
      <c r="D453" s="227">
        <v>1.27</v>
      </c>
      <c r="E453" s="227">
        <v>20.190000000000001</v>
      </c>
      <c r="F453" s="263"/>
      <c r="G453" s="263"/>
      <c r="H453" s="263"/>
    </row>
    <row r="454" spans="1:8" x14ac:dyDescent="0.2">
      <c r="A454" s="214">
        <v>33482</v>
      </c>
      <c r="B454" s="154">
        <v>9.33</v>
      </c>
      <c r="C454" s="154">
        <v>30.01</v>
      </c>
      <c r="D454" s="154">
        <v>1.45</v>
      </c>
      <c r="E454" s="154">
        <v>21.94</v>
      </c>
      <c r="F454" s="264"/>
      <c r="G454" s="264"/>
      <c r="H454" s="264"/>
    </row>
    <row r="455" spans="1:8" x14ac:dyDescent="0.2">
      <c r="A455" s="214">
        <v>33512</v>
      </c>
      <c r="B455" s="227">
        <v>9.4499999999999993</v>
      </c>
      <c r="C455" s="227">
        <v>29.25</v>
      </c>
      <c r="D455" s="227">
        <v>1.32</v>
      </c>
      <c r="E455" s="227">
        <v>23.56</v>
      </c>
      <c r="F455" s="263"/>
      <c r="G455" s="263"/>
      <c r="H455" s="263"/>
    </row>
    <row r="456" spans="1:8" x14ac:dyDescent="0.2">
      <c r="A456" s="214">
        <v>33543</v>
      </c>
      <c r="B456" s="154">
        <v>9.57</v>
      </c>
      <c r="C456" s="154">
        <v>28.22</v>
      </c>
      <c r="D456" s="154">
        <v>1.22</v>
      </c>
      <c r="E456" s="154">
        <v>25.06</v>
      </c>
      <c r="F456" s="264"/>
      <c r="G456" s="264"/>
      <c r="H456" s="264"/>
    </row>
    <row r="457" spans="1:8" x14ac:dyDescent="0.2">
      <c r="A457" s="214">
        <v>33573</v>
      </c>
      <c r="B457" s="227">
        <v>9.6999999999999993</v>
      </c>
      <c r="C457" s="227">
        <v>26.82</v>
      </c>
      <c r="D457" s="227">
        <v>1.4</v>
      </c>
      <c r="E457" s="227">
        <v>26.82</v>
      </c>
      <c r="F457" s="263"/>
      <c r="G457" s="263"/>
      <c r="H457" s="263"/>
    </row>
    <row r="458" spans="1:8" x14ac:dyDescent="0.2">
      <c r="A458" s="214">
        <v>33604</v>
      </c>
      <c r="B458" s="154">
        <v>10.039999999999999</v>
      </c>
      <c r="C458" s="154">
        <v>27.43</v>
      </c>
      <c r="D458" s="154">
        <v>3.49</v>
      </c>
      <c r="E458" s="154">
        <v>3.49</v>
      </c>
      <c r="F458" s="264"/>
      <c r="G458" s="264"/>
      <c r="H458" s="264"/>
    </row>
    <row r="459" spans="1:8" x14ac:dyDescent="0.2">
      <c r="A459" s="214">
        <v>33635</v>
      </c>
      <c r="B459" s="227">
        <v>10.38</v>
      </c>
      <c r="C459" s="227">
        <v>27.35</v>
      </c>
      <c r="D459" s="227">
        <v>3.34</v>
      </c>
      <c r="E459" s="227">
        <v>6.96</v>
      </c>
      <c r="F459" s="263"/>
      <c r="G459" s="263"/>
      <c r="H459" s="263"/>
    </row>
    <row r="460" spans="1:8" x14ac:dyDescent="0.2">
      <c r="A460" s="214">
        <v>33664</v>
      </c>
      <c r="B460" s="154">
        <v>10.62</v>
      </c>
      <c r="C460" s="154">
        <v>27.08</v>
      </c>
      <c r="D460" s="154">
        <v>2.31</v>
      </c>
      <c r="E460" s="154">
        <v>9.43</v>
      </c>
      <c r="F460" s="264"/>
      <c r="G460" s="264"/>
      <c r="H460" s="264"/>
    </row>
    <row r="461" spans="1:8" x14ac:dyDescent="0.2">
      <c r="A461" s="214">
        <v>33695</v>
      </c>
      <c r="B461" s="227">
        <v>10.92</v>
      </c>
      <c r="C461" s="227">
        <v>27.15</v>
      </c>
      <c r="D461" s="227">
        <v>2.85</v>
      </c>
      <c r="E461" s="227">
        <v>12.56</v>
      </c>
      <c r="F461" s="263"/>
      <c r="G461" s="263"/>
      <c r="H461" s="263"/>
    </row>
    <row r="462" spans="1:8" x14ac:dyDescent="0.2">
      <c r="A462" s="214">
        <v>33725</v>
      </c>
      <c r="B462" s="154">
        <v>11.18</v>
      </c>
      <c r="C462" s="154">
        <v>27.3</v>
      </c>
      <c r="D462" s="154">
        <v>2.3199999999999998</v>
      </c>
      <c r="E462" s="154">
        <v>15.18</v>
      </c>
      <c r="F462" s="264"/>
      <c r="G462" s="264"/>
      <c r="H462" s="264"/>
    </row>
    <row r="463" spans="1:8" x14ac:dyDescent="0.2">
      <c r="A463" s="214">
        <v>33756</v>
      </c>
      <c r="B463" s="227">
        <v>11.43</v>
      </c>
      <c r="C463" s="227">
        <v>28.13</v>
      </c>
      <c r="D463" s="227">
        <v>2.2400000000000002</v>
      </c>
      <c r="E463" s="227">
        <v>17.760000000000002</v>
      </c>
      <c r="F463" s="263"/>
      <c r="G463" s="263"/>
      <c r="H463" s="263"/>
    </row>
    <row r="464" spans="1:8" x14ac:dyDescent="0.2">
      <c r="A464" s="214">
        <v>33786</v>
      </c>
      <c r="B464" s="154">
        <v>11.66</v>
      </c>
      <c r="C464" s="154">
        <v>28.36</v>
      </c>
      <c r="D464" s="154">
        <v>1.99</v>
      </c>
      <c r="E464" s="154">
        <v>20.12</v>
      </c>
      <c r="F464" s="264"/>
      <c r="G464" s="264"/>
      <c r="H464" s="264"/>
    </row>
    <row r="465" spans="1:8" x14ac:dyDescent="0.2">
      <c r="A465" s="214">
        <v>33817</v>
      </c>
      <c r="B465" s="227">
        <v>11.74</v>
      </c>
      <c r="C465" s="227">
        <v>27.7</v>
      </c>
      <c r="D465" s="227">
        <v>0.75</v>
      </c>
      <c r="E465" s="227">
        <v>21.02</v>
      </c>
      <c r="F465" s="263"/>
      <c r="G465" s="263"/>
      <c r="H465" s="263"/>
    </row>
    <row r="466" spans="1:8" x14ac:dyDescent="0.2">
      <c r="A466" s="214">
        <v>33848</v>
      </c>
      <c r="B466" s="154">
        <v>11.84</v>
      </c>
      <c r="C466" s="154">
        <v>26.92</v>
      </c>
      <c r="D466" s="154">
        <v>0.83</v>
      </c>
      <c r="E466" s="154">
        <v>22.03</v>
      </c>
      <c r="F466" s="264"/>
      <c r="G466" s="264"/>
      <c r="H466" s="264"/>
    </row>
    <row r="467" spans="1:8" x14ac:dyDescent="0.2">
      <c r="A467" s="214">
        <v>33878</v>
      </c>
      <c r="B467" s="227">
        <v>11.94</v>
      </c>
      <c r="C467" s="227">
        <v>26.32</v>
      </c>
      <c r="D467" s="227">
        <v>0.85</v>
      </c>
      <c r="E467" s="227">
        <v>23.07</v>
      </c>
      <c r="F467" s="263"/>
      <c r="G467" s="263"/>
      <c r="H467" s="263"/>
    </row>
    <row r="468" spans="1:8" x14ac:dyDescent="0.2">
      <c r="A468" s="214">
        <v>33909</v>
      </c>
      <c r="B468" s="154">
        <v>12.03</v>
      </c>
      <c r="C468" s="154">
        <v>25.7</v>
      </c>
      <c r="D468" s="154">
        <v>0.72</v>
      </c>
      <c r="E468" s="154">
        <v>23.96</v>
      </c>
      <c r="F468" s="264"/>
      <c r="G468" s="264"/>
      <c r="H468" s="264"/>
    </row>
    <row r="469" spans="1:8" x14ac:dyDescent="0.2">
      <c r="A469" s="214">
        <v>33939</v>
      </c>
      <c r="B469" s="227">
        <v>12.14</v>
      </c>
      <c r="C469" s="227">
        <v>25.13</v>
      </c>
      <c r="D469" s="227">
        <v>0.94</v>
      </c>
      <c r="E469" s="227">
        <v>25.13</v>
      </c>
      <c r="F469" s="263"/>
      <c r="G469" s="263"/>
      <c r="H469" s="263"/>
    </row>
    <row r="470" spans="1:8" x14ac:dyDescent="0.2">
      <c r="A470" s="214">
        <v>33970</v>
      </c>
      <c r="B470" s="154">
        <v>12.54</v>
      </c>
      <c r="C470" s="154">
        <v>24.82</v>
      </c>
      <c r="D470" s="154">
        <v>3.24</v>
      </c>
      <c r="E470" s="154">
        <v>3.24</v>
      </c>
      <c r="F470" s="264"/>
      <c r="G470" s="264"/>
      <c r="H470" s="264"/>
    </row>
    <row r="471" spans="1:8" x14ac:dyDescent="0.2">
      <c r="A471" s="214">
        <v>34001</v>
      </c>
      <c r="B471" s="227">
        <v>12.94</v>
      </c>
      <c r="C471" s="227">
        <v>24.71</v>
      </c>
      <c r="D471" s="227">
        <v>3.25</v>
      </c>
      <c r="E471" s="227">
        <v>6.6</v>
      </c>
      <c r="F471" s="263"/>
      <c r="G471" s="263"/>
      <c r="H471" s="263"/>
    </row>
    <row r="472" spans="1:8" x14ac:dyDescent="0.2">
      <c r="A472" s="214">
        <v>34029</v>
      </c>
      <c r="B472" s="154">
        <v>13.19</v>
      </c>
      <c r="C472" s="154">
        <v>24.18</v>
      </c>
      <c r="D472" s="154">
        <v>1.87</v>
      </c>
      <c r="E472" s="154">
        <v>8.6</v>
      </c>
      <c r="F472" s="264"/>
      <c r="G472" s="264"/>
      <c r="H472" s="264"/>
    </row>
    <row r="473" spans="1:8" x14ac:dyDescent="0.2">
      <c r="A473" s="214">
        <v>34060</v>
      </c>
      <c r="B473" s="227">
        <v>13.44</v>
      </c>
      <c r="C473" s="227">
        <v>23.08</v>
      </c>
      <c r="D473" s="227">
        <v>1.94</v>
      </c>
      <c r="E473" s="227">
        <v>10.71</v>
      </c>
      <c r="F473" s="263"/>
      <c r="G473" s="263"/>
      <c r="H473" s="263"/>
    </row>
    <row r="474" spans="1:8" x14ac:dyDescent="0.2">
      <c r="A474" s="214">
        <v>34090</v>
      </c>
      <c r="B474" s="154">
        <v>13.66</v>
      </c>
      <c r="C474" s="154">
        <v>22.21</v>
      </c>
      <c r="D474" s="154">
        <v>1.6</v>
      </c>
      <c r="E474" s="154">
        <v>12.49</v>
      </c>
      <c r="F474" s="264"/>
      <c r="G474" s="264"/>
      <c r="H474" s="264"/>
    </row>
    <row r="475" spans="1:8" x14ac:dyDescent="0.2">
      <c r="A475" s="214">
        <v>34121</v>
      </c>
      <c r="B475" s="227">
        <v>13.87</v>
      </c>
      <c r="C475" s="227">
        <v>21.38</v>
      </c>
      <c r="D475" s="227">
        <v>1.54</v>
      </c>
      <c r="E475" s="227">
        <v>14.23</v>
      </c>
      <c r="F475" s="263"/>
      <c r="G475" s="263"/>
      <c r="H475" s="263"/>
    </row>
    <row r="476" spans="1:8" x14ac:dyDescent="0.2">
      <c r="A476" s="214">
        <v>34151</v>
      </c>
      <c r="B476" s="154">
        <v>14.04</v>
      </c>
      <c r="C476" s="154">
        <v>20.46</v>
      </c>
      <c r="D476" s="154">
        <v>1.23</v>
      </c>
      <c r="E476" s="154">
        <v>15.64</v>
      </c>
      <c r="F476" s="264"/>
      <c r="G476" s="264"/>
      <c r="H476" s="264"/>
    </row>
    <row r="477" spans="1:8" x14ac:dyDescent="0.2">
      <c r="A477" s="214">
        <v>34182</v>
      </c>
      <c r="B477" s="227">
        <v>14.22</v>
      </c>
      <c r="C477" s="227">
        <v>21.07</v>
      </c>
      <c r="D477" s="227">
        <v>1.25</v>
      </c>
      <c r="E477" s="227">
        <v>17.100000000000001</v>
      </c>
      <c r="F477" s="263"/>
      <c r="G477" s="263"/>
      <c r="H477" s="263"/>
    </row>
    <row r="478" spans="1:8" x14ac:dyDescent="0.2">
      <c r="A478" s="214">
        <v>34213</v>
      </c>
      <c r="B478" s="154">
        <v>14.38</v>
      </c>
      <c r="C478" s="154">
        <v>21.43</v>
      </c>
      <c r="D478" s="154">
        <v>1.1200000000000001</v>
      </c>
      <c r="E478" s="154">
        <v>18.420000000000002</v>
      </c>
      <c r="F478" s="264"/>
      <c r="G478" s="264"/>
      <c r="H478" s="264"/>
    </row>
    <row r="479" spans="1:8" x14ac:dyDescent="0.2">
      <c r="A479" s="214">
        <v>34243</v>
      </c>
      <c r="B479" s="227">
        <v>14.53</v>
      </c>
      <c r="C479" s="227">
        <v>21.69</v>
      </c>
      <c r="D479" s="227">
        <v>1.06</v>
      </c>
      <c r="E479" s="227">
        <v>19.68</v>
      </c>
      <c r="F479" s="263"/>
      <c r="G479" s="263"/>
      <c r="H479" s="263"/>
    </row>
    <row r="480" spans="1:8" x14ac:dyDescent="0.2">
      <c r="A480" s="214">
        <v>34274</v>
      </c>
      <c r="B480" s="154">
        <v>14.72</v>
      </c>
      <c r="C480" s="154">
        <v>22.37</v>
      </c>
      <c r="D480" s="154">
        <v>1.29</v>
      </c>
      <c r="E480" s="154">
        <v>21.23</v>
      </c>
      <c r="F480" s="264"/>
      <c r="G480" s="264"/>
      <c r="H480" s="264"/>
    </row>
    <row r="481" spans="1:8" x14ac:dyDescent="0.2">
      <c r="A481" s="214">
        <v>34304</v>
      </c>
      <c r="B481" s="227">
        <v>14.89</v>
      </c>
      <c r="C481" s="227">
        <v>22.6</v>
      </c>
      <c r="D481" s="227">
        <v>1.1299999999999999</v>
      </c>
      <c r="E481" s="227">
        <v>22.6</v>
      </c>
      <c r="F481" s="263"/>
      <c r="G481" s="263"/>
      <c r="H481" s="263"/>
    </row>
    <row r="482" spans="1:8" x14ac:dyDescent="0.2">
      <c r="A482" s="214">
        <v>34335</v>
      </c>
      <c r="B482" s="154">
        <v>15.36</v>
      </c>
      <c r="C482" s="154">
        <v>22.5</v>
      </c>
      <c r="D482" s="154">
        <v>3.15</v>
      </c>
      <c r="E482" s="154">
        <v>3.15</v>
      </c>
      <c r="F482" s="264"/>
      <c r="G482" s="264"/>
      <c r="H482" s="264"/>
    </row>
    <row r="483" spans="1:8" x14ac:dyDescent="0.2">
      <c r="A483" s="214">
        <v>34366</v>
      </c>
      <c r="B483" s="227">
        <v>15.92</v>
      </c>
      <c r="C483" s="227">
        <v>23.01</v>
      </c>
      <c r="D483" s="227">
        <v>3.68</v>
      </c>
      <c r="E483" s="227">
        <v>6.95</v>
      </c>
      <c r="F483" s="263"/>
      <c r="G483" s="263"/>
      <c r="H483" s="263"/>
    </row>
    <row r="484" spans="1:8" x14ac:dyDescent="0.2">
      <c r="A484" s="214">
        <v>34394</v>
      </c>
      <c r="B484" s="154">
        <v>16.27</v>
      </c>
      <c r="C484" s="154">
        <v>23.41</v>
      </c>
      <c r="D484" s="154">
        <v>2.21</v>
      </c>
      <c r="E484" s="154">
        <v>9.32</v>
      </c>
      <c r="F484" s="264"/>
      <c r="G484" s="264"/>
      <c r="H484" s="264"/>
    </row>
    <row r="485" spans="1:8" x14ac:dyDescent="0.2">
      <c r="A485" s="214">
        <v>34425</v>
      </c>
      <c r="B485" s="227">
        <v>16.66</v>
      </c>
      <c r="C485" s="227">
        <v>23.94</v>
      </c>
      <c r="D485" s="227">
        <v>2.37</v>
      </c>
      <c r="E485" s="227">
        <v>11.92</v>
      </c>
      <c r="F485" s="263"/>
      <c r="G485" s="263"/>
      <c r="H485" s="263"/>
    </row>
    <row r="486" spans="1:8" x14ac:dyDescent="0.2">
      <c r="A486" s="214">
        <v>34455</v>
      </c>
      <c r="B486" s="154">
        <v>16.920000000000002</v>
      </c>
      <c r="C486" s="154">
        <v>23.86</v>
      </c>
      <c r="D486" s="154">
        <v>1.54</v>
      </c>
      <c r="E486" s="154">
        <v>13.65</v>
      </c>
      <c r="F486" s="264"/>
      <c r="G486" s="264"/>
      <c r="H486" s="264"/>
    </row>
    <row r="487" spans="1:8" x14ac:dyDescent="0.2">
      <c r="A487" s="214">
        <v>34486</v>
      </c>
      <c r="B487" s="227">
        <v>17.07</v>
      </c>
      <c r="C487" s="227">
        <v>23.08</v>
      </c>
      <c r="D487" s="227">
        <v>0.9</v>
      </c>
      <c r="E487" s="227">
        <v>14.68</v>
      </c>
      <c r="F487" s="263"/>
      <c r="G487" s="263"/>
      <c r="H487" s="263"/>
    </row>
    <row r="488" spans="1:8" x14ac:dyDescent="0.2">
      <c r="A488" s="214">
        <v>34516</v>
      </c>
      <c r="B488" s="154">
        <v>17.23</v>
      </c>
      <c r="C488" s="154">
        <v>22.69</v>
      </c>
      <c r="D488" s="154">
        <v>0.91</v>
      </c>
      <c r="E488" s="154">
        <v>15.73</v>
      </c>
      <c r="F488" s="264"/>
      <c r="G488" s="264"/>
      <c r="H488" s="264"/>
    </row>
    <row r="489" spans="1:8" x14ac:dyDescent="0.2">
      <c r="A489" s="214">
        <v>34547</v>
      </c>
      <c r="B489" s="227">
        <v>17.399999999999999</v>
      </c>
      <c r="C489" s="227">
        <v>22.35</v>
      </c>
      <c r="D489" s="227">
        <v>0.97</v>
      </c>
      <c r="E489" s="227">
        <v>16.86</v>
      </c>
      <c r="F489" s="263"/>
      <c r="G489" s="263"/>
      <c r="H489" s="263"/>
    </row>
    <row r="490" spans="1:8" x14ac:dyDescent="0.2">
      <c r="A490" s="214">
        <v>34578</v>
      </c>
      <c r="B490" s="154">
        <v>17.59</v>
      </c>
      <c r="C490" s="154">
        <v>22.31</v>
      </c>
      <c r="D490" s="154">
        <v>1.0900000000000001</v>
      </c>
      <c r="E490" s="154">
        <v>18.14</v>
      </c>
      <c r="F490" s="264"/>
      <c r="G490" s="264"/>
      <c r="H490" s="264"/>
    </row>
    <row r="491" spans="1:8" x14ac:dyDescent="0.2">
      <c r="A491" s="214">
        <v>34608</v>
      </c>
      <c r="B491" s="227">
        <v>17.78</v>
      </c>
      <c r="C491" s="227">
        <v>22.37</v>
      </c>
      <c r="D491" s="227">
        <v>1.1100000000000001</v>
      </c>
      <c r="E491" s="227">
        <v>19.46</v>
      </c>
      <c r="F491" s="263"/>
      <c r="G491" s="263"/>
      <c r="H491" s="263"/>
    </row>
    <row r="492" spans="1:8" x14ac:dyDescent="0.2">
      <c r="A492" s="214">
        <v>34639</v>
      </c>
      <c r="B492" s="154">
        <v>17.98</v>
      </c>
      <c r="C492" s="154">
        <v>22.16</v>
      </c>
      <c r="D492" s="154">
        <v>1.1100000000000001</v>
      </c>
      <c r="E492" s="154">
        <v>20.79</v>
      </c>
      <c r="F492" s="264"/>
      <c r="G492" s="264"/>
      <c r="H492" s="264"/>
    </row>
    <row r="493" spans="1:8" x14ac:dyDescent="0.2">
      <c r="A493" s="214">
        <v>34669</v>
      </c>
      <c r="B493" s="227">
        <v>18.25</v>
      </c>
      <c r="C493" s="227">
        <v>22.59</v>
      </c>
      <c r="D493" s="227">
        <v>1.49</v>
      </c>
      <c r="E493" s="227">
        <v>22.59</v>
      </c>
      <c r="F493" s="263"/>
      <c r="G493" s="263"/>
      <c r="H493" s="263"/>
    </row>
    <row r="494" spans="1:8" x14ac:dyDescent="0.2">
      <c r="A494" s="214">
        <v>34700</v>
      </c>
      <c r="B494" s="154">
        <v>18.59</v>
      </c>
      <c r="C494" s="154">
        <v>21.04</v>
      </c>
      <c r="D494" s="154">
        <v>1.84</v>
      </c>
      <c r="E494" s="154">
        <v>1.84</v>
      </c>
      <c r="F494" s="264"/>
      <c r="G494" s="264"/>
      <c r="H494" s="264"/>
    </row>
    <row r="495" spans="1:8" x14ac:dyDescent="0.2">
      <c r="A495" s="214">
        <v>34731</v>
      </c>
      <c r="B495" s="227">
        <v>19.239999999999998</v>
      </c>
      <c r="C495" s="227">
        <v>20.86</v>
      </c>
      <c r="D495" s="227">
        <v>3.52</v>
      </c>
      <c r="E495" s="227">
        <v>5.44</v>
      </c>
      <c r="F495" s="263"/>
      <c r="G495" s="263"/>
      <c r="H495" s="263"/>
    </row>
    <row r="496" spans="1:8" x14ac:dyDescent="0.2">
      <c r="A496" s="214">
        <v>34759</v>
      </c>
      <c r="B496" s="154">
        <v>19.75</v>
      </c>
      <c r="C496" s="154">
        <v>21.33</v>
      </c>
      <c r="D496" s="154">
        <v>2.61</v>
      </c>
      <c r="E496" s="154">
        <v>8.1999999999999993</v>
      </c>
      <c r="F496" s="264"/>
      <c r="G496" s="264"/>
      <c r="H496" s="264"/>
    </row>
    <row r="497" spans="1:8" x14ac:dyDescent="0.2">
      <c r="A497" s="214">
        <v>34790</v>
      </c>
      <c r="B497" s="227">
        <v>20.190000000000001</v>
      </c>
      <c r="C497" s="227">
        <v>21.17</v>
      </c>
      <c r="D497" s="227">
        <v>2.23</v>
      </c>
      <c r="E497" s="227">
        <v>10.62</v>
      </c>
      <c r="F497" s="263"/>
      <c r="G497" s="263"/>
      <c r="H497" s="263"/>
    </row>
    <row r="498" spans="1:8" x14ac:dyDescent="0.2">
      <c r="A498" s="214">
        <v>34820</v>
      </c>
      <c r="B498" s="154">
        <v>20.52</v>
      </c>
      <c r="C498" s="154">
        <v>21.3</v>
      </c>
      <c r="D498" s="154">
        <v>1.65</v>
      </c>
      <c r="E498" s="154">
        <v>12.45</v>
      </c>
      <c r="F498" s="264"/>
      <c r="G498" s="264"/>
      <c r="H498" s="264"/>
    </row>
    <row r="499" spans="1:8" x14ac:dyDescent="0.2">
      <c r="A499" s="214">
        <v>34851</v>
      </c>
      <c r="B499" s="227">
        <v>20.77</v>
      </c>
      <c r="C499" s="227">
        <v>21.66</v>
      </c>
      <c r="D499" s="227">
        <v>1.2</v>
      </c>
      <c r="E499" s="227">
        <v>13.81</v>
      </c>
      <c r="F499" s="263"/>
      <c r="G499" s="263"/>
      <c r="H499" s="263"/>
    </row>
    <row r="500" spans="1:8" x14ac:dyDescent="0.2">
      <c r="A500" s="214">
        <v>34881</v>
      </c>
      <c r="B500" s="154">
        <v>20.93</v>
      </c>
      <c r="C500" s="154">
        <v>21.5</v>
      </c>
      <c r="D500" s="154">
        <v>0.77</v>
      </c>
      <c r="E500" s="154">
        <v>14.7</v>
      </c>
      <c r="F500" s="264"/>
      <c r="G500" s="264"/>
      <c r="H500" s="264"/>
    </row>
    <row r="501" spans="1:8" x14ac:dyDescent="0.2">
      <c r="A501" s="214">
        <v>34912</v>
      </c>
      <c r="B501" s="227">
        <v>21.07</v>
      </c>
      <c r="C501" s="227">
        <v>21.09</v>
      </c>
      <c r="D501" s="227">
        <v>0.63</v>
      </c>
      <c r="E501" s="227">
        <v>15.43</v>
      </c>
      <c r="F501" s="263"/>
      <c r="G501" s="263"/>
      <c r="H501" s="263"/>
    </row>
    <row r="502" spans="1:8" x14ac:dyDescent="0.2">
      <c r="A502" s="214">
        <v>34943</v>
      </c>
      <c r="B502" s="154">
        <v>21.24</v>
      </c>
      <c r="C502" s="154">
        <v>20.79</v>
      </c>
      <c r="D502" s="154">
        <v>0.84</v>
      </c>
      <c r="E502" s="154">
        <v>16.399999999999999</v>
      </c>
      <c r="F502" s="264"/>
      <c r="G502" s="264"/>
      <c r="H502" s="264"/>
    </row>
    <row r="503" spans="1:8" x14ac:dyDescent="0.2">
      <c r="A503" s="214">
        <v>34973</v>
      </c>
      <c r="B503" s="227">
        <v>21.43</v>
      </c>
      <c r="C503" s="227">
        <v>20.52</v>
      </c>
      <c r="D503" s="227">
        <v>0.88</v>
      </c>
      <c r="E503" s="227">
        <v>17.440000000000001</v>
      </c>
      <c r="F503" s="263"/>
      <c r="G503" s="263"/>
      <c r="H503" s="263"/>
    </row>
    <row r="504" spans="1:8" x14ac:dyDescent="0.2">
      <c r="A504" s="214">
        <v>35004</v>
      </c>
      <c r="B504" s="154">
        <v>21.6</v>
      </c>
      <c r="C504" s="154">
        <v>20.13</v>
      </c>
      <c r="D504" s="154">
        <v>0.79</v>
      </c>
      <c r="E504" s="154">
        <v>18.37</v>
      </c>
      <c r="F504" s="264"/>
      <c r="G504" s="264"/>
      <c r="H504" s="264"/>
    </row>
    <row r="505" spans="1:8" x14ac:dyDescent="0.2">
      <c r="A505" s="214">
        <v>35034</v>
      </c>
      <c r="B505" s="227">
        <v>21.8</v>
      </c>
      <c r="C505" s="227">
        <v>19.46</v>
      </c>
      <c r="D505" s="227">
        <v>0.92</v>
      </c>
      <c r="E505" s="227">
        <v>19.46</v>
      </c>
      <c r="F505" s="263"/>
      <c r="G505" s="263"/>
      <c r="H505" s="263"/>
    </row>
    <row r="506" spans="1:8" x14ac:dyDescent="0.2">
      <c r="A506" s="214">
        <v>35065</v>
      </c>
      <c r="B506" s="154">
        <v>22.35</v>
      </c>
      <c r="C506" s="154">
        <v>20.239999999999998</v>
      </c>
      <c r="D506" s="154">
        <v>2.5099999999999998</v>
      </c>
      <c r="E506" s="154">
        <v>2.5099999999999998</v>
      </c>
      <c r="F506" s="264"/>
      <c r="G506" s="264"/>
      <c r="H506" s="264"/>
    </row>
    <row r="507" spans="1:8" x14ac:dyDescent="0.2">
      <c r="A507" s="214">
        <v>35096</v>
      </c>
      <c r="B507" s="227">
        <v>23.25</v>
      </c>
      <c r="C507" s="227">
        <v>20.81</v>
      </c>
      <c r="D507" s="227">
        <v>4.01</v>
      </c>
      <c r="E507" s="227">
        <v>6.62</v>
      </c>
      <c r="F507" s="263"/>
      <c r="G507" s="263"/>
      <c r="H507" s="263"/>
    </row>
    <row r="508" spans="1:8" x14ac:dyDescent="0.2">
      <c r="A508" s="214">
        <v>35125</v>
      </c>
      <c r="B508" s="154">
        <v>23.74</v>
      </c>
      <c r="C508" s="154">
        <v>20.2</v>
      </c>
      <c r="D508" s="154">
        <v>2.1</v>
      </c>
      <c r="E508" s="154">
        <v>8.8699999999999992</v>
      </c>
      <c r="F508" s="264"/>
      <c r="G508" s="264"/>
      <c r="H508" s="264"/>
    </row>
    <row r="509" spans="1:8" x14ac:dyDescent="0.2">
      <c r="A509" s="214">
        <v>35156</v>
      </c>
      <c r="B509" s="227">
        <v>24.21</v>
      </c>
      <c r="C509" s="227">
        <v>19.899999999999999</v>
      </c>
      <c r="D509" s="227">
        <v>1.97</v>
      </c>
      <c r="E509" s="227">
        <v>11.02</v>
      </c>
      <c r="F509" s="263"/>
      <c r="G509" s="263"/>
      <c r="H509" s="263"/>
    </row>
    <row r="510" spans="1:8" x14ac:dyDescent="0.2">
      <c r="A510" s="214">
        <v>35186</v>
      </c>
      <c r="B510" s="154">
        <v>24.58</v>
      </c>
      <c r="C510" s="154">
        <v>19.78</v>
      </c>
      <c r="D510" s="154">
        <v>1.55</v>
      </c>
      <c r="E510" s="154">
        <v>12.75</v>
      </c>
      <c r="F510" s="264"/>
      <c r="G510" s="264"/>
      <c r="H510" s="264"/>
    </row>
    <row r="511" spans="1:8" x14ac:dyDescent="0.2">
      <c r="A511" s="214">
        <v>35217</v>
      </c>
      <c r="B511" s="227">
        <v>24.87</v>
      </c>
      <c r="C511" s="227">
        <v>19.7</v>
      </c>
      <c r="D511" s="227">
        <v>1.1399999999999999</v>
      </c>
      <c r="E511" s="227">
        <v>14.04</v>
      </c>
      <c r="F511" s="263"/>
      <c r="G511" s="263"/>
      <c r="H511" s="263"/>
    </row>
    <row r="512" spans="1:8" x14ac:dyDescent="0.2">
      <c r="A512" s="214">
        <v>35247</v>
      </c>
      <c r="B512" s="154">
        <v>25.24</v>
      </c>
      <c r="C512" s="154">
        <v>20.57</v>
      </c>
      <c r="D512" s="154">
        <v>1.51</v>
      </c>
      <c r="E512" s="154">
        <v>15.76</v>
      </c>
      <c r="F512" s="264"/>
      <c r="G512" s="264"/>
      <c r="H512" s="264"/>
    </row>
    <row r="513" spans="1:8" x14ac:dyDescent="0.2">
      <c r="A513" s="214">
        <v>35278</v>
      </c>
      <c r="B513" s="227">
        <v>25.52</v>
      </c>
      <c r="C513" s="227">
        <v>21.13</v>
      </c>
      <c r="D513" s="227">
        <v>1.1000000000000001</v>
      </c>
      <c r="E513" s="227">
        <v>17.04</v>
      </c>
      <c r="F513" s="263"/>
      <c r="G513" s="263"/>
      <c r="H513" s="263"/>
    </row>
    <row r="514" spans="1:8" x14ac:dyDescent="0.2">
      <c r="A514" s="214">
        <v>35309</v>
      </c>
      <c r="B514" s="154">
        <v>25.82</v>
      </c>
      <c r="C514" s="154">
        <v>21.55</v>
      </c>
      <c r="D514" s="154">
        <v>1.19</v>
      </c>
      <c r="E514" s="154">
        <v>18.43</v>
      </c>
      <c r="F514" s="264"/>
      <c r="G514" s="264"/>
      <c r="H514" s="264"/>
    </row>
    <row r="515" spans="1:8" x14ac:dyDescent="0.2">
      <c r="A515" s="214">
        <v>35339</v>
      </c>
      <c r="B515" s="227">
        <v>26.12</v>
      </c>
      <c r="C515" s="227">
        <v>21.87</v>
      </c>
      <c r="D515" s="227">
        <v>1.1499999999999999</v>
      </c>
      <c r="E515" s="227">
        <v>19.8</v>
      </c>
      <c r="F515" s="263"/>
      <c r="G515" s="263"/>
      <c r="H515" s="263"/>
    </row>
    <row r="516" spans="1:8" x14ac:dyDescent="0.2">
      <c r="A516" s="214">
        <v>35370</v>
      </c>
      <c r="B516" s="154">
        <v>26.33</v>
      </c>
      <c r="C516" s="154">
        <v>21.88</v>
      </c>
      <c r="D516" s="154">
        <v>0.8</v>
      </c>
      <c r="E516" s="154">
        <v>20.76</v>
      </c>
      <c r="F516" s="264"/>
      <c r="G516" s="264"/>
      <c r="H516" s="264"/>
    </row>
    <row r="517" spans="1:8" x14ac:dyDescent="0.2">
      <c r="A517" s="214">
        <v>35400</v>
      </c>
      <c r="B517" s="227">
        <v>26.52</v>
      </c>
      <c r="C517" s="227">
        <v>21.63</v>
      </c>
      <c r="D517" s="227">
        <v>0.72</v>
      </c>
      <c r="E517" s="227">
        <v>21.63</v>
      </c>
      <c r="F517" s="263"/>
      <c r="G517" s="263"/>
      <c r="H517" s="263"/>
    </row>
    <row r="518" spans="1:8" x14ac:dyDescent="0.2">
      <c r="A518" s="214">
        <v>35431</v>
      </c>
      <c r="B518" s="154">
        <v>26.96</v>
      </c>
      <c r="C518" s="154">
        <v>20.62</v>
      </c>
      <c r="D518" s="154">
        <v>1.65</v>
      </c>
      <c r="E518" s="154">
        <v>1.65</v>
      </c>
      <c r="F518" s="264"/>
      <c r="G518" s="264"/>
      <c r="H518" s="264"/>
    </row>
    <row r="519" spans="1:8" x14ac:dyDescent="0.2">
      <c r="A519" s="214">
        <v>35462</v>
      </c>
      <c r="B519" s="227">
        <v>27.8</v>
      </c>
      <c r="C519" s="227">
        <v>19.579999999999998</v>
      </c>
      <c r="D519" s="227">
        <v>3.11</v>
      </c>
      <c r="E519" s="227">
        <v>4.82</v>
      </c>
      <c r="F519" s="263"/>
      <c r="G519" s="263"/>
      <c r="H519" s="263"/>
    </row>
    <row r="520" spans="1:8" x14ac:dyDescent="0.2">
      <c r="A520" s="214">
        <v>35490</v>
      </c>
      <c r="B520" s="154">
        <v>28.23</v>
      </c>
      <c r="C520" s="154">
        <v>18.93</v>
      </c>
      <c r="D520" s="154">
        <v>1.55</v>
      </c>
      <c r="E520" s="154">
        <v>6.45</v>
      </c>
      <c r="F520" s="264"/>
      <c r="G520" s="264"/>
      <c r="H520" s="264"/>
    </row>
    <row r="521" spans="1:8" x14ac:dyDescent="0.2">
      <c r="A521" s="214">
        <v>35521</v>
      </c>
      <c r="B521" s="227">
        <v>28.69</v>
      </c>
      <c r="C521" s="227">
        <v>18.52</v>
      </c>
      <c r="D521" s="227">
        <v>1.62</v>
      </c>
      <c r="E521" s="227">
        <v>8.18</v>
      </c>
      <c r="F521" s="263"/>
      <c r="G521" s="263"/>
      <c r="H521" s="263"/>
    </row>
    <row r="522" spans="1:8" x14ac:dyDescent="0.2">
      <c r="A522" s="214">
        <v>35551</v>
      </c>
      <c r="B522" s="154">
        <v>29.16</v>
      </c>
      <c r="C522" s="154">
        <v>18.600000000000001</v>
      </c>
      <c r="D522" s="154">
        <v>1.62</v>
      </c>
      <c r="E522" s="154">
        <v>9.94</v>
      </c>
      <c r="F522" s="264"/>
      <c r="G522" s="264"/>
      <c r="H522" s="264"/>
    </row>
    <row r="523" spans="1:8" x14ac:dyDescent="0.2">
      <c r="A523" s="214">
        <v>35582</v>
      </c>
      <c r="B523" s="227">
        <v>29.51</v>
      </c>
      <c r="C523" s="227">
        <v>18.670000000000002</v>
      </c>
      <c r="D523" s="227">
        <v>1.2</v>
      </c>
      <c r="E523" s="227">
        <v>11.26</v>
      </c>
      <c r="F523" s="263"/>
      <c r="G523" s="263"/>
      <c r="H523" s="263"/>
    </row>
    <row r="524" spans="1:8" x14ac:dyDescent="0.2">
      <c r="A524" s="214">
        <v>35612</v>
      </c>
      <c r="B524" s="154">
        <v>29.76</v>
      </c>
      <c r="C524" s="154">
        <v>17.88</v>
      </c>
      <c r="D524" s="154">
        <v>0.83</v>
      </c>
      <c r="E524" s="154">
        <v>12.19</v>
      </c>
      <c r="F524" s="264"/>
      <c r="G524" s="264"/>
      <c r="H524" s="264"/>
    </row>
    <row r="525" spans="1:8" x14ac:dyDescent="0.2">
      <c r="A525" s="214">
        <v>35643</v>
      </c>
      <c r="B525" s="227">
        <v>30.1</v>
      </c>
      <c r="C525" s="227">
        <v>17.93</v>
      </c>
      <c r="D525" s="227">
        <v>1.1399999999999999</v>
      </c>
      <c r="E525" s="227">
        <v>13.48</v>
      </c>
      <c r="F525" s="263"/>
      <c r="G525" s="263"/>
      <c r="H525" s="263"/>
    </row>
    <row r="526" spans="1:8" x14ac:dyDescent="0.2">
      <c r="A526" s="214">
        <v>35674</v>
      </c>
      <c r="B526" s="154">
        <v>30.48</v>
      </c>
      <c r="C526" s="154">
        <v>18.010000000000002</v>
      </c>
      <c r="D526" s="154">
        <v>1.26</v>
      </c>
      <c r="E526" s="154">
        <v>14.91</v>
      </c>
      <c r="F526" s="264"/>
      <c r="G526" s="264"/>
      <c r="H526" s="264"/>
    </row>
    <row r="527" spans="1:8" x14ac:dyDescent="0.2">
      <c r="A527" s="214">
        <v>35704</v>
      </c>
      <c r="B527" s="227">
        <v>30.77</v>
      </c>
      <c r="C527" s="227">
        <v>17.8</v>
      </c>
      <c r="D527" s="227">
        <v>0.96</v>
      </c>
      <c r="E527" s="227">
        <v>16.02</v>
      </c>
      <c r="F527" s="263"/>
      <c r="G527" s="263"/>
      <c r="H527" s="263"/>
    </row>
    <row r="528" spans="1:8" x14ac:dyDescent="0.2">
      <c r="A528" s="214">
        <v>35735</v>
      </c>
      <c r="B528" s="154">
        <v>31.02</v>
      </c>
      <c r="C528" s="154">
        <v>17.809999999999999</v>
      </c>
      <c r="D528" s="154">
        <v>0.81</v>
      </c>
      <c r="E528" s="154">
        <v>16.96</v>
      </c>
      <c r="F528" s="264"/>
      <c r="G528" s="264"/>
      <c r="H528" s="264"/>
    </row>
    <row r="529" spans="1:8" x14ac:dyDescent="0.2">
      <c r="A529" s="214">
        <v>35765</v>
      </c>
      <c r="B529" s="227">
        <v>31.21</v>
      </c>
      <c r="C529" s="227">
        <v>17.68</v>
      </c>
      <c r="D529" s="227">
        <v>0.61</v>
      </c>
      <c r="E529" s="227">
        <v>17.68</v>
      </c>
      <c r="F529" s="263"/>
      <c r="G529" s="263"/>
      <c r="H529" s="263"/>
    </row>
    <row r="530" spans="1:8" x14ac:dyDescent="0.2">
      <c r="A530" s="214">
        <v>35796</v>
      </c>
      <c r="B530" s="154">
        <v>31.77</v>
      </c>
      <c r="C530" s="154">
        <v>17.84</v>
      </c>
      <c r="D530" s="154">
        <v>1.79</v>
      </c>
      <c r="E530" s="154">
        <v>1.79</v>
      </c>
      <c r="F530" s="264"/>
      <c r="G530" s="264"/>
      <c r="H530" s="264"/>
    </row>
    <row r="531" spans="1:8" x14ac:dyDescent="0.2">
      <c r="A531" s="214">
        <v>35827</v>
      </c>
      <c r="B531" s="227">
        <v>32.81</v>
      </c>
      <c r="C531" s="227">
        <v>18.03</v>
      </c>
      <c r="D531" s="227">
        <v>3.28</v>
      </c>
      <c r="E531" s="227">
        <v>5.13</v>
      </c>
      <c r="F531" s="263"/>
      <c r="G531" s="263"/>
      <c r="H531" s="263"/>
    </row>
    <row r="532" spans="1:8" x14ac:dyDescent="0.2">
      <c r="A532" s="214">
        <v>35855</v>
      </c>
      <c r="B532" s="154">
        <v>33.67</v>
      </c>
      <c r="C532" s="154">
        <v>19.239999999999998</v>
      </c>
      <c r="D532" s="154">
        <v>2.6</v>
      </c>
      <c r="E532" s="154">
        <v>7.87</v>
      </c>
      <c r="F532" s="264"/>
      <c r="G532" s="264"/>
      <c r="H532" s="264"/>
    </row>
    <row r="533" spans="1:8" x14ac:dyDescent="0.2">
      <c r="A533" s="214">
        <v>35886</v>
      </c>
      <c r="B533" s="227">
        <v>34.65</v>
      </c>
      <c r="C533" s="227">
        <v>20.74</v>
      </c>
      <c r="D533" s="227">
        <v>2.9</v>
      </c>
      <c r="E533" s="227">
        <v>11</v>
      </c>
      <c r="F533" s="263"/>
      <c r="G533" s="263"/>
      <c r="H533" s="263"/>
    </row>
    <row r="534" spans="1:8" x14ac:dyDescent="0.2">
      <c r="A534" s="214">
        <v>35916</v>
      </c>
      <c r="B534" s="154">
        <v>35.19</v>
      </c>
      <c r="C534" s="154">
        <v>20.67</v>
      </c>
      <c r="D534" s="154">
        <v>1.56</v>
      </c>
      <c r="E534" s="154">
        <v>12.73</v>
      </c>
      <c r="F534" s="264"/>
      <c r="G534" s="264"/>
      <c r="H534" s="264"/>
    </row>
    <row r="535" spans="1:8" x14ac:dyDescent="0.2">
      <c r="A535" s="214">
        <v>35947</v>
      </c>
      <c r="B535" s="227">
        <v>35.619999999999997</v>
      </c>
      <c r="C535" s="227">
        <v>20.69</v>
      </c>
      <c r="D535" s="227">
        <v>1.22</v>
      </c>
      <c r="E535" s="227">
        <v>14.11</v>
      </c>
      <c r="F535" s="263"/>
      <c r="G535" s="263"/>
      <c r="H535" s="263"/>
    </row>
    <row r="536" spans="1:8" x14ac:dyDescent="0.2">
      <c r="A536" s="214">
        <v>35977</v>
      </c>
      <c r="B536" s="154">
        <v>35.79</v>
      </c>
      <c r="C536" s="154">
        <v>20.27</v>
      </c>
      <c r="D536" s="154">
        <v>0.47</v>
      </c>
      <c r="E536" s="154">
        <v>14.66</v>
      </c>
      <c r="F536" s="264"/>
      <c r="G536" s="264"/>
      <c r="H536" s="264"/>
    </row>
    <row r="537" spans="1:8" x14ac:dyDescent="0.2">
      <c r="A537" s="214">
        <v>36008</v>
      </c>
      <c r="B537" s="227">
        <v>35.799999999999997</v>
      </c>
      <c r="C537" s="227">
        <v>18.940000000000001</v>
      </c>
      <c r="D537" s="227">
        <v>0.03</v>
      </c>
      <c r="E537" s="227">
        <v>14.69</v>
      </c>
      <c r="F537" s="263"/>
      <c r="G537" s="263"/>
      <c r="H537" s="263"/>
    </row>
    <row r="538" spans="1:8" x14ac:dyDescent="0.2">
      <c r="A538" s="214">
        <v>36039</v>
      </c>
      <c r="B538" s="154">
        <v>35.9</v>
      </c>
      <c r="C538" s="154">
        <v>17.8</v>
      </c>
      <c r="D538" s="154">
        <v>0.28999999999999998</v>
      </c>
      <c r="E538" s="154">
        <v>15.03</v>
      </c>
      <c r="F538" s="264"/>
      <c r="G538" s="264"/>
      <c r="H538" s="264"/>
    </row>
    <row r="539" spans="1:8" x14ac:dyDescent="0.2">
      <c r="A539" s="214">
        <v>36069</v>
      </c>
      <c r="B539" s="227">
        <v>36.03</v>
      </c>
      <c r="C539" s="227">
        <v>17.09</v>
      </c>
      <c r="D539" s="227">
        <v>0.35</v>
      </c>
      <c r="E539" s="227">
        <v>15.44</v>
      </c>
      <c r="F539" s="263"/>
      <c r="G539" s="263"/>
      <c r="H539" s="263"/>
    </row>
    <row r="540" spans="1:8" x14ac:dyDescent="0.2">
      <c r="A540" s="214">
        <v>36100</v>
      </c>
      <c r="B540" s="154">
        <v>36.1</v>
      </c>
      <c r="C540" s="154">
        <v>16.350000000000001</v>
      </c>
      <c r="D540" s="154">
        <v>0.17</v>
      </c>
      <c r="E540" s="154">
        <v>15.64</v>
      </c>
      <c r="F540" s="264"/>
      <c r="G540" s="264"/>
      <c r="H540" s="264"/>
    </row>
    <row r="541" spans="1:8" x14ac:dyDescent="0.2">
      <c r="A541" s="214">
        <v>36130</v>
      </c>
      <c r="B541" s="227">
        <v>36.42</v>
      </c>
      <c r="C541" s="227">
        <v>16.7</v>
      </c>
      <c r="D541" s="227">
        <v>0.91</v>
      </c>
      <c r="E541" s="227">
        <v>16.7</v>
      </c>
      <c r="F541" s="263"/>
      <c r="G541" s="263"/>
      <c r="H541" s="263"/>
    </row>
    <row r="542" spans="1:8" x14ac:dyDescent="0.2">
      <c r="A542" s="214">
        <v>36161</v>
      </c>
      <c r="B542" s="154">
        <v>37.229999999999997</v>
      </c>
      <c r="C542" s="154">
        <v>17.18</v>
      </c>
      <c r="D542" s="154">
        <v>2.21</v>
      </c>
      <c r="E542" s="154">
        <v>2.21</v>
      </c>
      <c r="F542" s="264"/>
      <c r="G542" s="264"/>
      <c r="H542" s="264"/>
    </row>
    <row r="543" spans="1:8" x14ac:dyDescent="0.2">
      <c r="A543" s="214">
        <v>36192</v>
      </c>
      <c r="B543" s="227">
        <v>37.86</v>
      </c>
      <c r="C543" s="227">
        <v>15.38</v>
      </c>
      <c r="D543" s="227">
        <v>1.7</v>
      </c>
      <c r="E543" s="227">
        <v>3.94</v>
      </c>
      <c r="F543" s="263"/>
      <c r="G543" s="263"/>
      <c r="H543" s="263"/>
    </row>
    <row r="544" spans="1:8" x14ac:dyDescent="0.2">
      <c r="A544" s="214">
        <v>36220</v>
      </c>
      <c r="B544" s="154">
        <v>38.22</v>
      </c>
      <c r="C544" s="154">
        <v>13.51</v>
      </c>
      <c r="D544" s="154">
        <v>0.94</v>
      </c>
      <c r="E544" s="154">
        <v>4.92</v>
      </c>
      <c r="F544" s="264"/>
      <c r="G544" s="264"/>
      <c r="H544" s="264"/>
    </row>
    <row r="545" spans="1:8" x14ac:dyDescent="0.2">
      <c r="A545" s="214">
        <v>36251</v>
      </c>
      <c r="B545" s="227">
        <v>38.520000000000003</v>
      </c>
      <c r="C545" s="227">
        <v>11.17</v>
      </c>
      <c r="D545" s="227">
        <v>0.78</v>
      </c>
      <c r="E545" s="227">
        <v>5.74</v>
      </c>
      <c r="F545" s="263"/>
      <c r="G545" s="263"/>
      <c r="H545" s="263"/>
    </row>
    <row r="546" spans="1:8" x14ac:dyDescent="0.2">
      <c r="A546" s="214">
        <v>36281</v>
      </c>
      <c r="B546" s="154">
        <v>38.700000000000003</v>
      </c>
      <c r="C546" s="154">
        <v>9.98</v>
      </c>
      <c r="D546" s="154">
        <v>0.48</v>
      </c>
      <c r="E546" s="154">
        <v>6.25</v>
      </c>
      <c r="F546" s="264"/>
      <c r="G546" s="264"/>
      <c r="H546" s="264"/>
    </row>
    <row r="547" spans="1:8" x14ac:dyDescent="0.2">
      <c r="A547" s="214">
        <v>36312</v>
      </c>
      <c r="B547" s="227">
        <v>38.81</v>
      </c>
      <c r="C547" s="227">
        <v>8.9600000000000009</v>
      </c>
      <c r="D547" s="227">
        <v>0.28000000000000003</v>
      </c>
      <c r="E547" s="227">
        <v>6.55</v>
      </c>
      <c r="F547" s="263"/>
      <c r="G547" s="263"/>
      <c r="H547" s="263"/>
    </row>
    <row r="548" spans="1:8" x14ac:dyDescent="0.2">
      <c r="A548" s="214">
        <v>36342</v>
      </c>
      <c r="B548" s="154">
        <v>38.93</v>
      </c>
      <c r="C548" s="154">
        <v>8.7799999999999994</v>
      </c>
      <c r="D548" s="154">
        <v>0.31</v>
      </c>
      <c r="E548" s="154">
        <v>6.88</v>
      </c>
      <c r="F548" s="264"/>
      <c r="G548" s="264"/>
      <c r="H548" s="264"/>
    </row>
    <row r="549" spans="1:8" x14ac:dyDescent="0.2">
      <c r="A549" s="214">
        <v>36373</v>
      </c>
      <c r="B549" s="227">
        <v>39.119999999999997</v>
      </c>
      <c r="C549" s="227">
        <v>9.2799999999999994</v>
      </c>
      <c r="D549" s="227">
        <v>0.5</v>
      </c>
      <c r="E549" s="227">
        <v>7.41</v>
      </c>
      <c r="F549" s="263"/>
      <c r="G549" s="263"/>
      <c r="H549" s="263"/>
    </row>
    <row r="550" spans="1:8" x14ac:dyDescent="0.2">
      <c r="A550" s="214">
        <v>36404</v>
      </c>
      <c r="B550" s="154">
        <v>39.25</v>
      </c>
      <c r="C550" s="154">
        <v>9.33</v>
      </c>
      <c r="D550" s="154">
        <v>0.33</v>
      </c>
      <c r="E550" s="154">
        <v>7.76</v>
      </c>
      <c r="F550" s="264"/>
      <c r="G550" s="264"/>
      <c r="H550" s="264"/>
    </row>
    <row r="551" spans="1:8" x14ac:dyDescent="0.2">
      <c r="A551" s="214">
        <v>36434</v>
      </c>
      <c r="B551" s="227">
        <v>39.39</v>
      </c>
      <c r="C551" s="227">
        <v>9.32</v>
      </c>
      <c r="D551" s="227">
        <v>0.35</v>
      </c>
      <c r="E551" s="227">
        <v>8.14</v>
      </c>
      <c r="F551" s="263"/>
      <c r="G551" s="263"/>
      <c r="H551" s="263"/>
    </row>
    <row r="552" spans="1:8" x14ac:dyDescent="0.2">
      <c r="A552" s="214">
        <v>36465</v>
      </c>
      <c r="B552" s="154">
        <v>39.58</v>
      </c>
      <c r="C552" s="154">
        <v>9.65</v>
      </c>
      <c r="D552" s="154">
        <v>0.48</v>
      </c>
      <c r="E552" s="154">
        <v>8.66</v>
      </c>
      <c r="F552" s="264"/>
      <c r="G552" s="264"/>
      <c r="H552" s="264"/>
    </row>
    <row r="553" spans="1:8" x14ac:dyDescent="0.2">
      <c r="A553" s="214">
        <v>36495</v>
      </c>
      <c r="B553" s="227">
        <v>39.79</v>
      </c>
      <c r="C553" s="227">
        <v>9.23</v>
      </c>
      <c r="D553" s="227">
        <v>0.53</v>
      </c>
      <c r="E553" s="227">
        <v>9.23</v>
      </c>
      <c r="F553" s="263"/>
      <c r="G553" s="263"/>
      <c r="H553" s="263"/>
    </row>
    <row r="554" spans="1:8" x14ac:dyDescent="0.2">
      <c r="A554" s="214">
        <v>36526</v>
      </c>
      <c r="B554" s="154">
        <v>40.299999999999997</v>
      </c>
      <c r="C554" s="154">
        <v>8.25</v>
      </c>
      <c r="D554" s="154">
        <v>1.29</v>
      </c>
      <c r="E554" s="154">
        <v>1.29</v>
      </c>
      <c r="F554" s="264"/>
      <c r="G554" s="264"/>
      <c r="H554" s="264"/>
    </row>
    <row r="555" spans="1:8" x14ac:dyDescent="0.2">
      <c r="A555" s="214">
        <v>36557</v>
      </c>
      <c r="B555" s="227">
        <v>41.23</v>
      </c>
      <c r="C555" s="227">
        <v>8.89</v>
      </c>
      <c r="D555" s="227">
        <v>2.2999999999999998</v>
      </c>
      <c r="E555" s="227">
        <v>3.62</v>
      </c>
      <c r="F555" s="263"/>
      <c r="G555" s="263"/>
      <c r="H555" s="263"/>
    </row>
    <row r="556" spans="1:8" x14ac:dyDescent="0.2">
      <c r="A556" s="214">
        <v>36586</v>
      </c>
      <c r="B556" s="154">
        <v>41.93</v>
      </c>
      <c r="C556" s="154">
        <v>9.73</v>
      </c>
      <c r="D556" s="154">
        <v>1.71</v>
      </c>
      <c r="E556" s="154">
        <v>5.39</v>
      </c>
      <c r="F556" s="264"/>
      <c r="G556" s="264"/>
      <c r="H556" s="264"/>
    </row>
    <row r="557" spans="1:8" x14ac:dyDescent="0.2">
      <c r="A557" s="214">
        <v>36617</v>
      </c>
      <c r="B557" s="227">
        <v>42.35</v>
      </c>
      <c r="C557" s="227">
        <v>9.9600000000000009</v>
      </c>
      <c r="D557" s="227">
        <v>1</v>
      </c>
      <c r="E557" s="227">
        <v>6.44</v>
      </c>
      <c r="F557" s="263"/>
      <c r="G557" s="263"/>
      <c r="H557" s="263"/>
    </row>
    <row r="558" spans="1:8" x14ac:dyDescent="0.2">
      <c r="A558" s="214">
        <v>36647</v>
      </c>
      <c r="B558" s="154">
        <v>42.57</v>
      </c>
      <c r="C558" s="154">
        <v>10</v>
      </c>
      <c r="D558" s="154">
        <v>0.52</v>
      </c>
      <c r="E558" s="154">
        <v>7</v>
      </c>
      <c r="F558" s="264"/>
      <c r="G558" s="264"/>
      <c r="H558" s="264"/>
    </row>
    <row r="559" spans="1:8" x14ac:dyDescent="0.2">
      <c r="A559" s="214">
        <v>36678</v>
      </c>
      <c r="B559" s="227">
        <v>42.56</v>
      </c>
      <c r="C559" s="227">
        <v>9.68</v>
      </c>
      <c r="D559" s="227">
        <v>-0.02</v>
      </c>
      <c r="E559" s="227">
        <v>6.98</v>
      </c>
      <c r="F559" s="263"/>
      <c r="G559" s="263"/>
      <c r="H559" s="263"/>
    </row>
    <row r="560" spans="1:8" x14ac:dyDescent="0.2">
      <c r="A560" s="214">
        <v>36708</v>
      </c>
      <c r="B560" s="154">
        <v>42.55</v>
      </c>
      <c r="C560" s="154">
        <v>9.2899999999999991</v>
      </c>
      <c r="D560" s="154">
        <v>-0.04</v>
      </c>
      <c r="E560" s="154">
        <v>6.94</v>
      </c>
      <c r="F560" s="264"/>
      <c r="G560" s="264"/>
      <c r="H560" s="264"/>
    </row>
    <row r="561" spans="1:8" x14ac:dyDescent="0.2">
      <c r="A561" s="214">
        <v>36739</v>
      </c>
      <c r="B561" s="227">
        <v>42.68</v>
      </c>
      <c r="C561" s="227">
        <v>9.1</v>
      </c>
      <c r="D561" s="227">
        <v>0.32</v>
      </c>
      <c r="E561" s="227">
        <v>7.27</v>
      </c>
      <c r="F561" s="263"/>
      <c r="G561" s="263"/>
      <c r="H561" s="263"/>
    </row>
    <row r="562" spans="1:8" x14ac:dyDescent="0.2">
      <c r="A562" s="214">
        <v>36770</v>
      </c>
      <c r="B562" s="154">
        <v>42.86</v>
      </c>
      <c r="C562" s="154">
        <v>9.1999999999999993</v>
      </c>
      <c r="D562" s="154">
        <v>0.43</v>
      </c>
      <c r="E562" s="154">
        <v>7.73</v>
      </c>
      <c r="F562" s="264"/>
      <c r="G562" s="264"/>
      <c r="H562" s="264"/>
    </row>
    <row r="563" spans="1:8" x14ac:dyDescent="0.2">
      <c r="A563" s="214">
        <v>36800</v>
      </c>
      <c r="B563" s="227">
        <v>42.93</v>
      </c>
      <c r="C563" s="227">
        <v>8.99</v>
      </c>
      <c r="D563" s="227">
        <v>0.15</v>
      </c>
      <c r="E563" s="227">
        <v>7.9</v>
      </c>
      <c r="F563" s="263"/>
      <c r="G563" s="263"/>
      <c r="H563" s="263"/>
    </row>
    <row r="564" spans="1:8" x14ac:dyDescent="0.2">
      <c r="A564" s="214">
        <v>36831</v>
      </c>
      <c r="B564" s="154">
        <v>43.07</v>
      </c>
      <c r="C564" s="154">
        <v>8.82</v>
      </c>
      <c r="D564" s="154">
        <v>0.33</v>
      </c>
      <c r="E564" s="154">
        <v>8.25</v>
      </c>
      <c r="F564" s="264"/>
      <c r="G564" s="264"/>
      <c r="H564" s="264"/>
    </row>
    <row r="565" spans="1:8" x14ac:dyDescent="0.2">
      <c r="A565" s="214">
        <v>36861</v>
      </c>
      <c r="B565" s="227">
        <v>43.27</v>
      </c>
      <c r="C565" s="227">
        <v>8.75</v>
      </c>
      <c r="D565" s="227">
        <v>0.46</v>
      </c>
      <c r="E565" s="227">
        <v>8.75</v>
      </c>
      <c r="F565" s="263"/>
      <c r="G565" s="263"/>
      <c r="H565" s="263"/>
    </row>
    <row r="566" spans="1:8" x14ac:dyDescent="0.2">
      <c r="A566" s="214">
        <v>36892</v>
      </c>
      <c r="B566" s="154">
        <v>43.72</v>
      </c>
      <c r="C566" s="154">
        <v>8.49</v>
      </c>
      <c r="D566" s="154">
        <v>1.05</v>
      </c>
      <c r="E566" s="154">
        <v>1.05</v>
      </c>
      <c r="F566" s="264"/>
      <c r="G566" s="264"/>
      <c r="H566" s="264"/>
    </row>
    <row r="567" spans="1:8" x14ac:dyDescent="0.2">
      <c r="A567" s="214">
        <v>36923</v>
      </c>
      <c r="B567" s="227">
        <v>44.55</v>
      </c>
      <c r="C567" s="227">
        <v>8.06</v>
      </c>
      <c r="D567" s="227">
        <v>1.89</v>
      </c>
      <c r="E567" s="227">
        <v>2.96</v>
      </c>
      <c r="F567" s="263"/>
      <c r="G567" s="263"/>
      <c r="H567" s="263"/>
    </row>
    <row r="568" spans="1:8" x14ac:dyDescent="0.2">
      <c r="A568" s="214">
        <v>36951</v>
      </c>
      <c r="B568" s="154">
        <v>45.21</v>
      </c>
      <c r="C568" s="154">
        <v>7.81</v>
      </c>
      <c r="D568" s="154">
        <v>1.48</v>
      </c>
      <c r="E568" s="154">
        <v>4.49</v>
      </c>
      <c r="F568" s="264"/>
      <c r="G568" s="264"/>
      <c r="H568" s="264"/>
    </row>
    <row r="569" spans="1:8" x14ac:dyDescent="0.2">
      <c r="A569" s="214">
        <v>36982</v>
      </c>
      <c r="B569" s="227">
        <v>45.73</v>
      </c>
      <c r="C569" s="227">
        <v>7.98</v>
      </c>
      <c r="D569" s="227">
        <v>1.1499999999999999</v>
      </c>
      <c r="E569" s="227">
        <v>5.69</v>
      </c>
      <c r="F569" s="263"/>
      <c r="G569" s="263"/>
      <c r="H569" s="263"/>
    </row>
    <row r="570" spans="1:8" x14ac:dyDescent="0.2">
      <c r="A570" s="214">
        <v>37012</v>
      </c>
      <c r="B570" s="154">
        <v>45.92</v>
      </c>
      <c r="C570" s="154">
        <v>7.87</v>
      </c>
      <c r="D570" s="154">
        <v>0.42</v>
      </c>
      <c r="E570" s="154">
        <v>6.13</v>
      </c>
      <c r="F570" s="264"/>
      <c r="G570" s="264"/>
      <c r="H570" s="264"/>
    </row>
    <row r="571" spans="1:8" x14ac:dyDescent="0.2">
      <c r="A571" s="214">
        <v>37043</v>
      </c>
      <c r="B571" s="227">
        <v>45.94</v>
      </c>
      <c r="C571" s="227">
        <v>7.93</v>
      </c>
      <c r="D571" s="227">
        <v>0.04</v>
      </c>
      <c r="E571" s="227">
        <v>6.17</v>
      </c>
      <c r="F571" s="263"/>
      <c r="G571" s="263"/>
      <c r="H571" s="263"/>
    </row>
    <row r="572" spans="1:8" x14ac:dyDescent="0.2">
      <c r="A572" s="214">
        <v>37073</v>
      </c>
      <c r="B572" s="154">
        <v>45.99</v>
      </c>
      <c r="C572" s="154">
        <v>8.09</v>
      </c>
      <c r="D572" s="154">
        <v>0.11</v>
      </c>
      <c r="E572" s="154">
        <v>6.29</v>
      </c>
      <c r="F572" s="264"/>
      <c r="G572" s="264"/>
      <c r="H572" s="264"/>
    </row>
    <row r="573" spans="1:8" x14ac:dyDescent="0.2">
      <c r="A573" s="214">
        <v>37104</v>
      </c>
      <c r="B573" s="227">
        <v>46.11</v>
      </c>
      <c r="C573" s="227">
        <v>8.0299999999999994</v>
      </c>
      <c r="D573" s="227">
        <v>0.26</v>
      </c>
      <c r="E573" s="227">
        <v>6.57</v>
      </c>
      <c r="F573" s="263"/>
      <c r="G573" s="263"/>
      <c r="H573" s="263"/>
    </row>
    <row r="574" spans="1:8" x14ac:dyDescent="0.2">
      <c r="A574" s="214">
        <v>37135</v>
      </c>
      <c r="B574" s="154">
        <v>46.28</v>
      </c>
      <c r="C574" s="154">
        <v>7.97</v>
      </c>
      <c r="D574" s="154">
        <v>0.37</v>
      </c>
      <c r="E574" s="154">
        <v>6.96</v>
      </c>
      <c r="F574" s="264"/>
      <c r="G574" s="264"/>
      <c r="H574" s="264"/>
    </row>
    <row r="575" spans="1:8" x14ac:dyDescent="0.2">
      <c r="A575" s="214">
        <v>37165</v>
      </c>
      <c r="B575" s="227">
        <v>46.37</v>
      </c>
      <c r="C575" s="227">
        <v>8.01</v>
      </c>
      <c r="D575" s="227">
        <v>0.19</v>
      </c>
      <c r="E575" s="227">
        <v>7.16</v>
      </c>
      <c r="F575" s="263"/>
      <c r="G575" s="263"/>
      <c r="H575" s="263"/>
    </row>
    <row r="576" spans="1:8" x14ac:dyDescent="0.2">
      <c r="A576" s="214">
        <v>37196</v>
      </c>
      <c r="B576" s="154">
        <v>46.42</v>
      </c>
      <c r="C576" s="154">
        <v>7.78</v>
      </c>
      <c r="D576" s="154">
        <v>0.12</v>
      </c>
      <c r="E576" s="154">
        <v>7.28</v>
      </c>
      <c r="F576" s="264"/>
      <c r="G576" s="264"/>
      <c r="H576" s="264"/>
    </row>
    <row r="577" spans="1:8" x14ac:dyDescent="0.2">
      <c r="A577" s="214">
        <v>37226</v>
      </c>
      <c r="B577" s="227">
        <v>46.58</v>
      </c>
      <c r="C577" s="227">
        <v>7.65</v>
      </c>
      <c r="D577" s="227">
        <v>0.34</v>
      </c>
      <c r="E577" s="227">
        <v>7.65</v>
      </c>
      <c r="F577" s="263"/>
      <c r="G577" s="263"/>
      <c r="H577" s="263"/>
    </row>
    <row r="578" spans="1:8" x14ac:dyDescent="0.2">
      <c r="A578" s="214">
        <v>37257</v>
      </c>
      <c r="B578" s="154">
        <v>46.95</v>
      </c>
      <c r="C578" s="154">
        <v>7.37</v>
      </c>
      <c r="D578" s="154">
        <v>0.8</v>
      </c>
      <c r="E578" s="154">
        <v>0.8</v>
      </c>
      <c r="F578" s="264"/>
      <c r="G578" s="264"/>
      <c r="H578" s="264"/>
    </row>
    <row r="579" spans="1:8" x14ac:dyDescent="0.2">
      <c r="A579" s="214">
        <v>37288</v>
      </c>
      <c r="B579" s="227">
        <v>47.54</v>
      </c>
      <c r="C579" s="227">
        <v>6.7</v>
      </c>
      <c r="D579" s="227">
        <v>1.26</v>
      </c>
      <c r="E579" s="227">
        <v>2.06</v>
      </c>
      <c r="F579" s="263"/>
      <c r="G579" s="263"/>
      <c r="H579" s="263"/>
    </row>
    <row r="580" spans="1:8" x14ac:dyDescent="0.2">
      <c r="A580" s="214">
        <v>37316</v>
      </c>
      <c r="B580" s="154">
        <v>47.87</v>
      </c>
      <c r="C580" s="154">
        <v>5.89</v>
      </c>
      <c r="D580" s="154">
        <v>0.71</v>
      </c>
      <c r="E580" s="154">
        <v>2.79</v>
      </c>
      <c r="F580" s="264"/>
      <c r="G580" s="264"/>
      <c r="H580" s="264"/>
    </row>
    <row r="581" spans="1:8" x14ac:dyDescent="0.2">
      <c r="A581" s="214">
        <v>37347</v>
      </c>
      <c r="B581" s="227">
        <v>48.31</v>
      </c>
      <c r="C581" s="227">
        <v>5.65</v>
      </c>
      <c r="D581" s="227">
        <v>0.92</v>
      </c>
      <c r="E581" s="227">
        <v>3.73</v>
      </c>
      <c r="F581" s="263"/>
      <c r="G581" s="263"/>
      <c r="H581" s="263"/>
    </row>
    <row r="582" spans="1:8" x14ac:dyDescent="0.2">
      <c r="A582" s="214">
        <v>37377</v>
      </c>
      <c r="B582" s="154">
        <v>48.6</v>
      </c>
      <c r="C582" s="154">
        <v>5.84</v>
      </c>
      <c r="D582" s="154">
        <v>0.6</v>
      </c>
      <c r="E582" s="154">
        <v>4.3499999999999996</v>
      </c>
      <c r="F582" s="264"/>
      <c r="G582" s="264"/>
      <c r="H582" s="264"/>
    </row>
    <row r="583" spans="1:8" x14ac:dyDescent="0.2">
      <c r="A583" s="214">
        <v>37408</v>
      </c>
      <c r="B583" s="227">
        <v>48.81</v>
      </c>
      <c r="C583" s="227">
        <v>6.25</v>
      </c>
      <c r="D583" s="227">
        <v>0.43</v>
      </c>
      <c r="E583" s="227">
        <v>4.79</v>
      </c>
      <c r="F583" s="263"/>
      <c r="G583" s="263"/>
      <c r="H583" s="263"/>
    </row>
    <row r="584" spans="1:8" x14ac:dyDescent="0.2">
      <c r="A584" s="214">
        <v>37438</v>
      </c>
      <c r="B584" s="154">
        <v>48.82</v>
      </c>
      <c r="C584" s="154">
        <v>6.16</v>
      </c>
      <c r="D584" s="154">
        <v>0.02</v>
      </c>
      <c r="E584" s="154">
        <v>4.82</v>
      </c>
      <c r="F584" s="264"/>
      <c r="G584" s="264"/>
      <c r="H584" s="264"/>
    </row>
    <row r="585" spans="1:8" x14ac:dyDescent="0.2">
      <c r="A585" s="214">
        <v>37469</v>
      </c>
      <c r="B585" s="227">
        <v>48.87</v>
      </c>
      <c r="C585" s="227">
        <v>5.98</v>
      </c>
      <c r="D585" s="227">
        <v>0.09</v>
      </c>
      <c r="E585" s="227">
        <v>4.92</v>
      </c>
      <c r="F585" s="263"/>
      <c r="G585" s="263"/>
      <c r="H585" s="263"/>
    </row>
    <row r="586" spans="1:8" x14ac:dyDescent="0.2">
      <c r="A586" s="214">
        <v>37500</v>
      </c>
      <c r="B586" s="154">
        <v>49.04</v>
      </c>
      <c r="C586" s="154">
        <v>5.97</v>
      </c>
      <c r="D586" s="154">
        <v>0.36</v>
      </c>
      <c r="E586" s="154">
        <v>5.3</v>
      </c>
      <c r="F586" s="264"/>
      <c r="G586" s="264"/>
      <c r="H586" s="264"/>
    </row>
    <row r="587" spans="1:8" x14ac:dyDescent="0.2">
      <c r="A587" s="214">
        <v>37530</v>
      </c>
      <c r="B587" s="227">
        <v>49.32</v>
      </c>
      <c r="C587" s="227">
        <v>6.37</v>
      </c>
      <c r="D587" s="227">
        <v>0.56000000000000005</v>
      </c>
      <c r="E587" s="227">
        <v>5.88</v>
      </c>
      <c r="F587" s="263"/>
      <c r="G587" s="263"/>
      <c r="H587" s="263"/>
    </row>
    <row r="588" spans="1:8" x14ac:dyDescent="0.2">
      <c r="A588" s="214">
        <v>37561</v>
      </c>
      <c r="B588" s="154">
        <v>49.7</v>
      </c>
      <c r="C588" s="154">
        <v>7.07</v>
      </c>
      <c r="D588" s="154">
        <v>0.78</v>
      </c>
      <c r="E588" s="154">
        <v>6.71</v>
      </c>
      <c r="F588" s="264"/>
      <c r="G588" s="264"/>
      <c r="H588" s="264"/>
    </row>
    <row r="589" spans="1:8" x14ac:dyDescent="0.2">
      <c r="A589" s="214">
        <v>37591</v>
      </c>
      <c r="B589" s="227">
        <v>49.83</v>
      </c>
      <c r="C589" s="227">
        <v>6.99</v>
      </c>
      <c r="D589" s="227">
        <v>0.27</v>
      </c>
      <c r="E589" s="227">
        <v>6.99</v>
      </c>
      <c r="F589" s="263"/>
      <c r="G589" s="263"/>
      <c r="H589" s="263"/>
    </row>
    <row r="590" spans="1:8" x14ac:dyDescent="0.2">
      <c r="A590" s="214">
        <v>37622</v>
      </c>
      <c r="B590" s="154">
        <v>50.42</v>
      </c>
      <c r="C590" s="154">
        <v>7.39</v>
      </c>
      <c r="D590" s="154">
        <v>1.17</v>
      </c>
      <c r="E590" s="154">
        <v>1.17</v>
      </c>
      <c r="F590" s="264"/>
      <c r="G590" s="264"/>
      <c r="H590" s="264"/>
    </row>
    <row r="591" spans="1:8" x14ac:dyDescent="0.2">
      <c r="A591" s="214">
        <v>37653</v>
      </c>
      <c r="B591" s="227">
        <v>50.98</v>
      </c>
      <c r="C591" s="227">
        <v>7.24</v>
      </c>
      <c r="D591" s="227">
        <v>1.1100000000000001</v>
      </c>
      <c r="E591" s="227">
        <v>2.2999999999999998</v>
      </c>
      <c r="F591" s="263"/>
      <c r="G591" s="263"/>
      <c r="H591" s="263"/>
    </row>
    <row r="592" spans="1:8" x14ac:dyDescent="0.2">
      <c r="A592" s="214">
        <v>37681</v>
      </c>
      <c r="B592" s="154">
        <v>51.51</v>
      </c>
      <c r="C592" s="154">
        <v>7.6</v>
      </c>
      <c r="D592" s="154">
        <v>1.05</v>
      </c>
      <c r="E592" s="154">
        <v>3.37</v>
      </c>
      <c r="F592" s="264"/>
      <c r="G592" s="264"/>
      <c r="H592" s="264"/>
    </row>
    <row r="593" spans="1:8" x14ac:dyDescent="0.2">
      <c r="A593" s="214">
        <v>37712</v>
      </c>
      <c r="B593" s="227">
        <v>52.1</v>
      </c>
      <c r="C593" s="227">
        <v>7.85</v>
      </c>
      <c r="D593" s="227">
        <v>1.1499999999999999</v>
      </c>
      <c r="E593" s="227">
        <v>4.5599999999999996</v>
      </c>
      <c r="F593" s="263"/>
      <c r="G593" s="263"/>
      <c r="H593" s="263"/>
    </row>
    <row r="594" spans="1:8" x14ac:dyDescent="0.2">
      <c r="A594" s="214">
        <v>37742</v>
      </c>
      <c r="B594" s="154">
        <v>52.36</v>
      </c>
      <c r="C594" s="154">
        <v>7.73</v>
      </c>
      <c r="D594" s="154">
        <v>0.49</v>
      </c>
      <c r="E594" s="154">
        <v>5.07</v>
      </c>
      <c r="F594" s="264"/>
      <c r="G594" s="264"/>
      <c r="H594" s="264"/>
    </row>
    <row r="595" spans="1:8" x14ac:dyDescent="0.2">
      <c r="A595" s="214">
        <v>37773</v>
      </c>
      <c r="B595" s="227">
        <v>52.33</v>
      </c>
      <c r="C595" s="227">
        <v>7.21</v>
      </c>
      <c r="D595" s="227">
        <v>-0.05</v>
      </c>
      <c r="E595" s="227">
        <v>5.01</v>
      </c>
      <c r="F595" s="263"/>
      <c r="G595" s="263"/>
      <c r="H595" s="263"/>
    </row>
    <row r="596" spans="1:8" x14ac:dyDescent="0.2">
      <c r="A596" s="214">
        <v>37803</v>
      </c>
      <c r="B596" s="154">
        <v>52.26</v>
      </c>
      <c r="C596" s="154">
        <v>7.04</v>
      </c>
      <c r="D596" s="154">
        <v>-0.14000000000000001</v>
      </c>
      <c r="E596" s="154">
        <v>4.8600000000000003</v>
      </c>
      <c r="F596" s="264"/>
      <c r="G596" s="264"/>
      <c r="H596" s="264"/>
    </row>
    <row r="597" spans="1:8" x14ac:dyDescent="0.2">
      <c r="A597" s="214">
        <v>37834</v>
      </c>
      <c r="B597" s="227">
        <v>52.42</v>
      </c>
      <c r="C597" s="227">
        <v>7.26</v>
      </c>
      <c r="D597" s="227">
        <v>0.31</v>
      </c>
      <c r="E597" s="227">
        <v>5.18</v>
      </c>
      <c r="F597" s="263"/>
      <c r="G597" s="263"/>
      <c r="H597" s="263"/>
    </row>
    <row r="598" spans="1:8" x14ac:dyDescent="0.2">
      <c r="A598" s="214">
        <v>37865</v>
      </c>
      <c r="B598" s="154">
        <v>52.53</v>
      </c>
      <c r="C598" s="154">
        <v>7.11</v>
      </c>
      <c r="D598" s="154">
        <v>0.22</v>
      </c>
      <c r="E598" s="154">
        <v>5.42</v>
      </c>
      <c r="F598" s="264"/>
      <c r="G598" s="264"/>
      <c r="H598" s="264"/>
    </row>
    <row r="599" spans="1:8" x14ac:dyDescent="0.2">
      <c r="A599" s="214">
        <v>37895</v>
      </c>
      <c r="B599" s="227">
        <v>52.56</v>
      </c>
      <c r="C599" s="227">
        <v>6.58</v>
      </c>
      <c r="D599" s="227">
        <v>0.06</v>
      </c>
      <c r="E599" s="227">
        <v>5.48</v>
      </c>
      <c r="F599" s="263"/>
      <c r="G599" s="263"/>
      <c r="H599" s="263"/>
    </row>
    <row r="600" spans="1:8" x14ac:dyDescent="0.2">
      <c r="A600" s="214">
        <v>37926</v>
      </c>
      <c r="B600" s="154">
        <v>52.75</v>
      </c>
      <c r="C600" s="154">
        <v>6.13</v>
      </c>
      <c r="D600" s="154">
        <v>0.35</v>
      </c>
      <c r="E600" s="154">
        <v>5.85</v>
      </c>
      <c r="F600" s="264"/>
      <c r="G600" s="264"/>
      <c r="H600" s="264"/>
    </row>
    <row r="601" spans="1:8" x14ac:dyDescent="0.2">
      <c r="A601" s="214">
        <v>37956</v>
      </c>
      <c r="B601" s="227">
        <v>53.07</v>
      </c>
      <c r="C601" s="227">
        <v>6.49</v>
      </c>
      <c r="D601" s="227">
        <v>0.61</v>
      </c>
      <c r="E601" s="227">
        <v>6.49</v>
      </c>
      <c r="F601" s="263"/>
      <c r="G601" s="263"/>
      <c r="H601" s="263"/>
    </row>
    <row r="602" spans="1:8" x14ac:dyDescent="0.2">
      <c r="A602" s="214">
        <v>37987</v>
      </c>
      <c r="B602" s="154">
        <v>53.54</v>
      </c>
      <c r="C602" s="154">
        <v>6.19</v>
      </c>
      <c r="D602" s="154">
        <v>0.89</v>
      </c>
      <c r="E602" s="154">
        <v>0.89</v>
      </c>
      <c r="F602" s="264"/>
      <c r="G602" s="264"/>
      <c r="H602" s="264"/>
    </row>
    <row r="603" spans="1:8" x14ac:dyDescent="0.2">
      <c r="A603" s="214">
        <v>38018</v>
      </c>
      <c r="B603" s="227">
        <v>54.18</v>
      </c>
      <c r="C603" s="227">
        <v>6.28</v>
      </c>
      <c r="D603" s="227">
        <v>1.2</v>
      </c>
      <c r="E603" s="227">
        <v>2.1</v>
      </c>
      <c r="F603" s="263"/>
      <c r="G603" s="263"/>
      <c r="H603" s="263"/>
    </row>
    <row r="604" spans="1:8" x14ac:dyDescent="0.2">
      <c r="A604" s="214">
        <v>38047</v>
      </c>
      <c r="B604" s="154">
        <v>54.71</v>
      </c>
      <c r="C604" s="154">
        <v>6.21</v>
      </c>
      <c r="D604" s="154">
        <v>0.98</v>
      </c>
      <c r="E604" s="154">
        <v>3.1</v>
      </c>
      <c r="F604" s="264"/>
      <c r="G604" s="264"/>
      <c r="H604" s="264"/>
    </row>
    <row r="605" spans="1:8" x14ac:dyDescent="0.2">
      <c r="A605" s="214">
        <v>38078</v>
      </c>
      <c r="B605" s="227">
        <v>54.96</v>
      </c>
      <c r="C605" s="227">
        <v>5.49</v>
      </c>
      <c r="D605" s="227">
        <v>0.46</v>
      </c>
      <c r="E605" s="227">
        <v>3.57</v>
      </c>
      <c r="F605" s="263"/>
      <c r="G605" s="263"/>
      <c r="H605" s="263"/>
    </row>
    <row r="606" spans="1:8" x14ac:dyDescent="0.2">
      <c r="A606" s="214">
        <v>38108</v>
      </c>
      <c r="B606" s="154">
        <v>55.17</v>
      </c>
      <c r="C606" s="154">
        <v>5.37</v>
      </c>
      <c r="D606" s="154">
        <v>0.38</v>
      </c>
      <c r="E606" s="154">
        <v>3.97</v>
      </c>
      <c r="F606" s="264"/>
      <c r="G606" s="264"/>
      <c r="H606" s="264"/>
    </row>
    <row r="607" spans="1:8" x14ac:dyDescent="0.2">
      <c r="A607" s="214">
        <v>38139</v>
      </c>
      <c r="B607" s="227">
        <v>55.51</v>
      </c>
      <c r="C607" s="227">
        <v>6.07</v>
      </c>
      <c r="D607" s="227">
        <v>0.6</v>
      </c>
      <c r="E607" s="227">
        <v>4.59</v>
      </c>
      <c r="F607" s="263"/>
      <c r="G607" s="263"/>
      <c r="H607" s="263"/>
    </row>
    <row r="608" spans="1:8" x14ac:dyDescent="0.2">
      <c r="A608" s="214">
        <v>38169</v>
      </c>
      <c r="B608" s="154">
        <v>55.49</v>
      </c>
      <c r="C608" s="154">
        <v>6.19</v>
      </c>
      <c r="D608" s="154">
        <v>-0.03</v>
      </c>
      <c r="E608" s="154">
        <v>4.5599999999999996</v>
      </c>
      <c r="F608" s="264"/>
      <c r="G608" s="264"/>
      <c r="H608" s="264"/>
    </row>
    <row r="609" spans="1:8" x14ac:dyDescent="0.2">
      <c r="A609" s="214">
        <v>38200</v>
      </c>
      <c r="B609" s="227">
        <v>55.51</v>
      </c>
      <c r="C609" s="227">
        <v>5.89</v>
      </c>
      <c r="D609" s="227">
        <v>0.03</v>
      </c>
      <c r="E609" s="227">
        <v>4.59</v>
      </c>
      <c r="F609" s="263"/>
      <c r="G609" s="263"/>
      <c r="H609" s="263"/>
    </row>
    <row r="610" spans="1:8" x14ac:dyDescent="0.2">
      <c r="A610" s="214">
        <v>38231</v>
      </c>
      <c r="B610" s="154">
        <v>55.67</v>
      </c>
      <c r="C610" s="154">
        <v>5.97</v>
      </c>
      <c r="D610" s="154">
        <v>0.3</v>
      </c>
      <c r="E610" s="154">
        <v>4.9000000000000004</v>
      </c>
      <c r="F610" s="264"/>
      <c r="G610" s="264"/>
      <c r="H610" s="264"/>
    </row>
    <row r="611" spans="1:8" x14ac:dyDescent="0.2">
      <c r="A611" s="214">
        <v>38261</v>
      </c>
      <c r="B611" s="227">
        <v>55.66</v>
      </c>
      <c r="C611" s="227">
        <v>5.9</v>
      </c>
      <c r="D611" s="227">
        <v>-0.01</v>
      </c>
      <c r="E611" s="227">
        <v>4.8899999999999997</v>
      </c>
      <c r="F611" s="263"/>
      <c r="G611" s="263"/>
      <c r="H611" s="263"/>
    </row>
    <row r="612" spans="1:8" x14ac:dyDescent="0.2">
      <c r="A612" s="214">
        <v>38292</v>
      </c>
      <c r="B612" s="154">
        <v>55.82</v>
      </c>
      <c r="C612" s="154">
        <v>5.82</v>
      </c>
      <c r="D612" s="154">
        <v>0.28000000000000003</v>
      </c>
      <c r="E612" s="154">
        <v>5.18</v>
      </c>
      <c r="F612" s="264"/>
      <c r="G612" s="264"/>
      <c r="H612" s="264"/>
    </row>
    <row r="613" spans="1:8" x14ac:dyDescent="0.2">
      <c r="A613" s="214">
        <v>38322</v>
      </c>
      <c r="B613" s="227">
        <v>55.99</v>
      </c>
      <c r="C613" s="227">
        <v>5.5</v>
      </c>
      <c r="D613" s="227">
        <v>0.3</v>
      </c>
      <c r="E613" s="227">
        <v>5.5</v>
      </c>
      <c r="F613" s="263"/>
      <c r="G613" s="263"/>
      <c r="H613" s="263"/>
    </row>
    <row r="614" spans="1:8" x14ac:dyDescent="0.2">
      <c r="A614" s="214">
        <v>38353</v>
      </c>
      <c r="B614" s="154">
        <v>56.45</v>
      </c>
      <c r="C614" s="154">
        <v>5.43</v>
      </c>
      <c r="D614" s="154">
        <v>0.82</v>
      </c>
      <c r="E614" s="154">
        <v>0.82</v>
      </c>
      <c r="F614" s="264"/>
      <c r="G614" s="264"/>
      <c r="H614" s="264"/>
    </row>
    <row r="615" spans="1:8" x14ac:dyDescent="0.2">
      <c r="A615" s="214">
        <v>38384</v>
      </c>
      <c r="B615" s="227">
        <v>57.02</v>
      </c>
      <c r="C615" s="227">
        <v>5.25</v>
      </c>
      <c r="D615" s="227">
        <v>1.02</v>
      </c>
      <c r="E615" s="227">
        <v>1.85</v>
      </c>
      <c r="F615" s="263"/>
      <c r="G615" s="263"/>
      <c r="H615" s="263"/>
    </row>
    <row r="616" spans="1:8" x14ac:dyDescent="0.2">
      <c r="A616" s="214">
        <v>38412</v>
      </c>
      <c r="B616" s="154">
        <v>57.46</v>
      </c>
      <c r="C616" s="154">
        <v>5.03</v>
      </c>
      <c r="D616" s="154">
        <v>0.77</v>
      </c>
      <c r="E616" s="154">
        <v>2.64</v>
      </c>
      <c r="F616" s="264"/>
      <c r="G616" s="264"/>
      <c r="H616" s="264"/>
    </row>
    <row r="617" spans="1:8" x14ac:dyDescent="0.2">
      <c r="A617" s="214">
        <v>38443</v>
      </c>
      <c r="B617" s="227">
        <v>57.72</v>
      </c>
      <c r="C617" s="227">
        <v>5.01</v>
      </c>
      <c r="D617" s="227">
        <v>0.44</v>
      </c>
      <c r="E617" s="227">
        <v>3.09</v>
      </c>
      <c r="F617" s="263"/>
      <c r="G617" s="263"/>
      <c r="H617" s="263"/>
    </row>
    <row r="618" spans="1:8" x14ac:dyDescent="0.2">
      <c r="A618" s="214">
        <v>38473</v>
      </c>
      <c r="B618" s="154">
        <v>57.95</v>
      </c>
      <c r="C618" s="154">
        <v>5.04</v>
      </c>
      <c r="D618" s="154">
        <v>0.41</v>
      </c>
      <c r="E618" s="154">
        <v>3.51</v>
      </c>
      <c r="F618" s="264"/>
      <c r="G618" s="264"/>
      <c r="H618" s="264"/>
    </row>
    <row r="619" spans="1:8" x14ac:dyDescent="0.2">
      <c r="A619" s="214">
        <v>38504</v>
      </c>
      <c r="B619" s="227">
        <v>58.18</v>
      </c>
      <c r="C619" s="227">
        <v>4.83</v>
      </c>
      <c r="D619" s="227">
        <v>0.4</v>
      </c>
      <c r="E619" s="227">
        <v>3.93</v>
      </c>
      <c r="F619" s="263"/>
      <c r="G619" s="263"/>
      <c r="H619" s="263"/>
    </row>
    <row r="620" spans="1:8" x14ac:dyDescent="0.2">
      <c r="A620" s="214">
        <v>38534</v>
      </c>
      <c r="B620" s="154">
        <v>58.21</v>
      </c>
      <c r="C620" s="154">
        <v>4.91</v>
      </c>
      <c r="D620" s="154">
        <v>0.05</v>
      </c>
      <c r="E620" s="154">
        <v>3.98</v>
      </c>
      <c r="F620" s="264"/>
      <c r="G620" s="264"/>
      <c r="H620" s="264"/>
    </row>
    <row r="621" spans="1:8" x14ac:dyDescent="0.2">
      <c r="A621" s="214">
        <v>38565</v>
      </c>
      <c r="B621" s="227">
        <v>58.21</v>
      </c>
      <c r="C621" s="227">
        <v>4.88</v>
      </c>
      <c r="D621" s="227">
        <v>0</v>
      </c>
      <c r="E621" s="227">
        <v>3.98</v>
      </c>
      <c r="F621" s="263"/>
      <c r="G621" s="263"/>
      <c r="H621" s="263"/>
    </row>
    <row r="622" spans="1:8" x14ac:dyDescent="0.2">
      <c r="A622" s="214">
        <v>38596</v>
      </c>
      <c r="B622" s="154">
        <v>58.46</v>
      </c>
      <c r="C622" s="154">
        <v>5.0199999999999996</v>
      </c>
      <c r="D622" s="154">
        <v>0.43</v>
      </c>
      <c r="E622" s="154">
        <v>4.42</v>
      </c>
      <c r="F622" s="264"/>
      <c r="G622" s="264"/>
      <c r="H622" s="264"/>
    </row>
    <row r="623" spans="1:8" x14ac:dyDescent="0.2">
      <c r="A623" s="214">
        <v>38626</v>
      </c>
      <c r="B623" s="227">
        <v>58.6</v>
      </c>
      <c r="C623" s="227">
        <v>5.27</v>
      </c>
      <c r="D623" s="227">
        <v>0.23</v>
      </c>
      <c r="E623" s="227">
        <v>4.66</v>
      </c>
      <c r="F623" s="263"/>
      <c r="G623" s="263"/>
      <c r="H623" s="263"/>
    </row>
    <row r="624" spans="1:8" x14ac:dyDescent="0.2">
      <c r="A624" s="214">
        <v>38657</v>
      </c>
      <c r="B624" s="154">
        <v>58.66</v>
      </c>
      <c r="C624" s="154">
        <v>5.0999999999999996</v>
      </c>
      <c r="D624" s="154">
        <v>0.11</v>
      </c>
      <c r="E624" s="154">
        <v>4.78</v>
      </c>
      <c r="F624" s="264"/>
      <c r="G624" s="264"/>
      <c r="H624" s="264"/>
    </row>
    <row r="625" spans="1:8" x14ac:dyDescent="0.2">
      <c r="A625" s="214">
        <v>38687</v>
      </c>
      <c r="B625" s="227">
        <v>58.7</v>
      </c>
      <c r="C625" s="227">
        <v>4.8499999999999996</v>
      </c>
      <c r="D625" s="227">
        <v>7.0000000000000007E-2</v>
      </c>
      <c r="E625" s="227">
        <v>4.8499999999999996</v>
      </c>
      <c r="F625" s="263"/>
      <c r="G625" s="263"/>
      <c r="H625" s="263"/>
    </row>
    <row r="626" spans="1:8" x14ac:dyDescent="0.2">
      <c r="A626" s="214">
        <v>38718</v>
      </c>
      <c r="B626" s="154">
        <v>59.02</v>
      </c>
      <c r="C626" s="154">
        <v>4.5599999999999996</v>
      </c>
      <c r="D626" s="154">
        <v>0.54</v>
      </c>
      <c r="E626" s="154">
        <v>0.54</v>
      </c>
      <c r="F626" s="264"/>
      <c r="G626" s="264"/>
      <c r="H626" s="264"/>
    </row>
    <row r="627" spans="1:8" x14ac:dyDescent="0.2">
      <c r="A627" s="214">
        <v>38749</v>
      </c>
      <c r="B627" s="227">
        <v>59.41</v>
      </c>
      <c r="C627" s="227">
        <v>4.1900000000000004</v>
      </c>
      <c r="D627" s="227">
        <v>0.66</v>
      </c>
      <c r="E627" s="227">
        <v>1.2</v>
      </c>
      <c r="F627" s="263"/>
      <c r="G627" s="263"/>
      <c r="H627" s="263"/>
    </row>
    <row r="628" spans="1:8" x14ac:dyDescent="0.2">
      <c r="A628" s="214">
        <v>38777</v>
      </c>
      <c r="B628" s="154">
        <v>59.83</v>
      </c>
      <c r="C628" s="154">
        <v>4.1100000000000003</v>
      </c>
      <c r="D628" s="154">
        <v>0.7</v>
      </c>
      <c r="E628" s="154">
        <v>1.91</v>
      </c>
      <c r="F628" s="264"/>
      <c r="G628" s="264"/>
      <c r="H628" s="264"/>
    </row>
    <row r="629" spans="1:8" x14ac:dyDescent="0.2">
      <c r="A629" s="214">
        <v>38808</v>
      </c>
      <c r="B629" s="227">
        <v>60.09</v>
      </c>
      <c r="C629" s="227">
        <v>4.12</v>
      </c>
      <c r="D629" s="227">
        <v>0.45</v>
      </c>
      <c r="E629" s="227">
        <v>2.37</v>
      </c>
      <c r="F629" s="263"/>
      <c r="G629" s="263"/>
      <c r="H629" s="263"/>
    </row>
    <row r="630" spans="1:8" x14ac:dyDescent="0.2">
      <c r="A630" s="214">
        <v>38838</v>
      </c>
      <c r="B630" s="154">
        <v>60.29</v>
      </c>
      <c r="C630" s="154">
        <v>4.04</v>
      </c>
      <c r="D630" s="154">
        <v>0.33</v>
      </c>
      <c r="E630" s="154">
        <v>2.71</v>
      </c>
      <c r="F630" s="264"/>
      <c r="G630" s="264"/>
      <c r="H630" s="264"/>
    </row>
    <row r="631" spans="1:8" x14ac:dyDescent="0.2">
      <c r="A631" s="214">
        <v>38869</v>
      </c>
      <c r="B631" s="227">
        <v>60.48</v>
      </c>
      <c r="C631" s="227">
        <v>3.94</v>
      </c>
      <c r="D631" s="227">
        <v>0.3</v>
      </c>
      <c r="E631" s="227">
        <v>3.02</v>
      </c>
      <c r="F631" s="263"/>
      <c r="G631" s="263"/>
      <c r="H631" s="263"/>
    </row>
    <row r="632" spans="1:8" x14ac:dyDescent="0.2">
      <c r="A632" s="214">
        <v>38899</v>
      </c>
      <c r="B632" s="154">
        <v>60.73</v>
      </c>
      <c r="C632" s="154">
        <v>4.32</v>
      </c>
      <c r="D632" s="154">
        <v>0.41</v>
      </c>
      <c r="E632" s="154">
        <v>3.44</v>
      </c>
      <c r="F632" s="264"/>
      <c r="G632" s="264"/>
      <c r="H632" s="264"/>
    </row>
    <row r="633" spans="1:8" x14ac:dyDescent="0.2">
      <c r="A633" s="214">
        <v>38930</v>
      </c>
      <c r="B633" s="227">
        <v>60.96</v>
      </c>
      <c r="C633" s="227">
        <v>4.72</v>
      </c>
      <c r="D633" s="227">
        <v>0.39</v>
      </c>
      <c r="E633" s="227">
        <v>3.85</v>
      </c>
      <c r="F633" s="263"/>
      <c r="G633" s="263"/>
      <c r="H633" s="263"/>
    </row>
    <row r="634" spans="1:8" x14ac:dyDescent="0.2">
      <c r="A634" s="214">
        <v>38961</v>
      </c>
      <c r="B634" s="154">
        <v>61.14</v>
      </c>
      <c r="C634" s="154">
        <v>4.58</v>
      </c>
      <c r="D634" s="154">
        <v>0.28999999999999998</v>
      </c>
      <c r="E634" s="154">
        <v>4.1500000000000004</v>
      </c>
      <c r="F634" s="264"/>
      <c r="G634" s="264"/>
      <c r="H634" s="264"/>
    </row>
    <row r="635" spans="1:8" x14ac:dyDescent="0.2">
      <c r="A635" s="214">
        <v>38991</v>
      </c>
      <c r="B635" s="227">
        <v>61.05</v>
      </c>
      <c r="C635" s="227">
        <v>4.1900000000000004</v>
      </c>
      <c r="D635" s="227">
        <v>-0.14000000000000001</v>
      </c>
      <c r="E635" s="227">
        <v>4</v>
      </c>
      <c r="F635" s="263"/>
      <c r="G635" s="263"/>
      <c r="H635" s="263"/>
    </row>
    <row r="636" spans="1:8" x14ac:dyDescent="0.2">
      <c r="A636" s="214">
        <v>39022</v>
      </c>
      <c r="B636" s="154">
        <v>61.19</v>
      </c>
      <c r="C636" s="154">
        <v>4.3099999999999996</v>
      </c>
      <c r="D636" s="154">
        <v>0.24</v>
      </c>
      <c r="E636" s="154">
        <v>4.24</v>
      </c>
      <c r="F636" s="264"/>
      <c r="G636" s="264"/>
      <c r="H636" s="264"/>
    </row>
    <row r="637" spans="1:8" x14ac:dyDescent="0.2">
      <c r="A637" s="214">
        <v>39052</v>
      </c>
      <c r="B637" s="227">
        <v>61.33</v>
      </c>
      <c r="C637" s="227">
        <v>4.4800000000000004</v>
      </c>
      <c r="D637" s="227">
        <v>0.23</v>
      </c>
      <c r="E637" s="227">
        <v>4.4800000000000004</v>
      </c>
      <c r="F637" s="263"/>
      <c r="G637" s="263"/>
      <c r="H637" s="263"/>
    </row>
    <row r="638" spans="1:8" x14ac:dyDescent="0.2">
      <c r="A638" s="214">
        <v>39083</v>
      </c>
      <c r="B638" s="154">
        <v>61.8</v>
      </c>
      <c r="C638" s="154">
        <v>4.71</v>
      </c>
      <c r="D638" s="154">
        <v>0.77</v>
      </c>
      <c r="E638" s="154">
        <v>0.77</v>
      </c>
      <c r="F638" s="264"/>
      <c r="G638" s="264"/>
      <c r="H638" s="264"/>
    </row>
    <row r="639" spans="1:8" x14ac:dyDescent="0.2">
      <c r="A639" s="214">
        <v>39114</v>
      </c>
      <c r="B639" s="227">
        <v>62.53</v>
      </c>
      <c r="C639" s="227">
        <v>5.25</v>
      </c>
      <c r="D639" s="227">
        <v>1.17</v>
      </c>
      <c r="E639" s="227">
        <v>1.95</v>
      </c>
      <c r="F639" s="263"/>
      <c r="G639" s="263"/>
      <c r="H639" s="263"/>
    </row>
    <row r="640" spans="1:8" x14ac:dyDescent="0.2">
      <c r="A640" s="214">
        <v>39142</v>
      </c>
      <c r="B640" s="154">
        <v>63.29</v>
      </c>
      <c r="C640" s="154">
        <v>5.78</v>
      </c>
      <c r="D640" s="154">
        <v>1.21</v>
      </c>
      <c r="E640" s="154">
        <v>3.18</v>
      </c>
      <c r="F640" s="264"/>
      <c r="G640" s="264"/>
      <c r="H640" s="264"/>
    </row>
    <row r="641" spans="1:8" x14ac:dyDescent="0.2">
      <c r="A641" s="214">
        <v>39173</v>
      </c>
      <c r="B641" s="227">
        <v>63.85</v>
      </c>
      <c r="C641" s="227">
        <v>6.26</v>
      </c>
      <c r="D641" s="227">
        <v>0.9</v>
      </c>
      <c r="E641" s="227">
        <v>4.1100000000000003</v>
      </c>
      <c r="F641" s="263"/>
      <c r="G641" s="263"/>
      <c r="H641" s="263"/>
    </row>
    <row r="642" spans="1:8" x14ac:dyDescent="0.2">
      <c r="A642" s="214">
        <v>39203</v>
      </c>
      <c r="B642" s="154">
        <v>64.05</v>
      </c>
      <c r="C642" s="154">
        <v>6.23</v>
      </c>
      <c r="D642" s="154">
        <v>0.3</v>
      </c>
      <c r="E642" s="154">
        <v>4.42</v>
      </c>
      <c r="F642" s="264"/>
      <c r="G642" s="264"/>
      <c r="H642" s="264"/>
    </row>
    <row r="643" spans="1:8" x14ac:dyDescent="0.2">
      <c r="A643" s="214">
        <v>39234</v>
      </c>
      <c r="B643" s="227">
        <v>64.12</v>
      </c>
      <c r="C643" s="227">
        <v>6.03</v>
      </c>
      <c r="D643" s="227">
        <v>0.12</v>
      </c>
      <c r="E643" s="227">
        <v>4.55</v>
      </c>
      <c r="F643" s="263"/>
      <c r="G643" s="263"/>
      <c r="H643" s="263"/>
    </row>
    <row r="644" spans="1:8" x14ac:dyDescent="0.2">
      <c r="A644" s="214">
        <v>39264</v>
      </c>
      <c r="B644" s="154">
        <v>64.23</v>
      </c>
      <c r="C644" s="154">
        <v>5.77</v>
      </c>
      <c r="D644" s="154">
        <v>0.17</v>
      </c>
      <c r="E644" s="154">
        <v>4.72</v>
      </c>
      <c r="F644" s="264"/>
      <c r="G644" s="264"/>
      <c r="H644" s="264"/>
    </row>
    <row r="645" spans="1:8" x14ac:dyDescent="0.2">
      <c r="A645" s="214">
        <v>39295</v>
      </c>
      <c r="B645" s="227">
        <v>64.14</v>
      </c>
      <c r="C645" s="227">
        <v>5.22</v>
      </c>
      <c r="D645" s="227">
        <v>-0.13</v>
      </c>
      <c r="E645" s="227">
        <v>4.58</v>
      </c>
      <c r="F645" s="263"/>
      <c r="G645" s="263"/>
      <c r="H645" s="263"/>
    </row>
    <row r="646" spans="1:8" x14ac:dyDescent="0.2">
      <c r="A646" s="214">
        <v>39326</v>
      </c>
      <c r="B646" s="154">
        <v>64.2</v>
      </c>
      <c r="C646" s="154">
        <v>5.01</v>
      </c>
      <c r="D646" s="154">
        <v>0.08</v>
      </c>
      <c r="E646" s="154">
        <v>4.67</v>
      </c>
      <c r="F646" s="264"/>
      <c r="G646" s="264"/>
      <c r="H646" s="264"/>
    </row>
    <row r="647" spans="1:8" x14ac:dyDescent="0.2">
      <c r="A647" s="214">
        <v>39356</v>
      </c>
      <c r="B647" s="227">
        <v>64.2</v>
      </c>
      <c r="C647" s="227">
        <v>5.16</v>
      </c>
      <c r="D647" s="227">
        <v>0.01</v>
      </c>
      <c r="E647" s="227">
        <v>4.68</v>
      </c>
      <c r="F647" s="263"/>
      <c r="G647" s="263"/>
      <c r="H647" s="263"/>
    </row>
    <row r="648" spans="1:8" x14ac:dyDescent="0.2">
      <c r="A648" s="214">
        <v>39387</v>
      </c>
      <c r="B648" s="154">
        <v>64.510000000000005</v>
      </c>
      <c r="C648" s="154">
        <v>5.41</v>
      </c>
      <c r="D648" s="154">
        <v>0.47</v>
      </c>
      <c r="E648" s="154">
        <v>5.17</v>
      </c>
      <c r="F648" s="264"/>
      <c r="G648" s="264"/>
      <c r="H648" s="264"/>
    </row>
    <row r="649" spans="1:8" x14ac:dyDescent="0.2">
      <c r="A649" s="214">
        <v>39417</v>
      </c>
      <c r="B649" s="227">
        <v>64.819999999999993</v>
      </c>
      <c r="C649" s="227">
        <v>5.69</v>
      </c>
      <c r="D649" s="227">
        <v>0.49</v>
      </c>
      <c r="E649" s="227">
        <v>5.69</v>
      </c>
      <c r="F649" s="263"/>
      <c r="G649" s="263"/>
      <c r="H649" s="263"/>
    </row>
    <row r="650" spans="1:8" x14ac:dyDescent="0.2">
      <c r="A650" s="214">
        <v>39448</v>
      </c>
      <c r="B650" s="154">
        <v>65.510000000000005</v>
      </c>
      <c r="C650" s="154">
        <v>6</v>
      </c>
      <c r="D650" s="154">
        <v>1.06</v>
      </c>
      <c r="E650" s="154">
        <v>1.06</v>
      </c>
      <c r="F650" s="264"/>
      <c r="G650" s="264"/>
      <c r="H650" s="264"/>
    </row>
    <row r="651" spans="1:8" x14ac:dyDescent="0.2">
      <c r="A651" s="214">
        <v>39479</v>
      </c>
      <c r="B651" s="227">
        <v>66.5</v>
      </c>
      <c r="C651" s="227">
        <v>6.35</v>
      </c>
      <c r="D651" s="227">
        <v>1.51</v>
      </c>
      <c r="E651" s="227">
        <v>2.58</v>
      </c>
      <c r="F651" s="263"/>
      <c r="G651" s="263"/>
      <c r="H651" s="263"/>
    </row>
    <row r="652" spans="1:8" x14ac:dyDescent="0.2">
      <c r="A652" s="214">
        <v>39508</v>
      </c>
      <c r="B652" s="154">
        <v>67.040000000000006</v>
      </c>
      <c r="C652" s="154">
        <v>5.93</v>
      </c>
      <c r="D652" s="154">
        <v>0.81</v>
      </c>
      <c r="E652" s="154">
        <v>3.41</v>
      </c>
      <c r="F652" s="264"/>
      <c r="G652" s="264"/>
      <c r="H652" s="264"/>
    </row>
    <row r="653" spans="1:8" x14ac:dyDescent="0.2">
      <c r="A653" s="214">
        <v>39539</v>
      </c>
      <c r="B653" s="227">
        <v>67.510000000000005</v>
      </c>
      <c r="C653" s="227">
        <v>5.73</v>
      </c>
      <c r="D653" s="227">
        <v>0.71</v>
      </c>
      <c r="E653" s="227">
        <v>4.1500000000000004</v>
      </c>
      <c r="F653" s="263"/>
      <c r="G653" s="263"/>
      <c r="H653" s="263"/>
    </row>
    <row r="654" spans="1:8" x14ac:dyDescent="0.2">
      <c r="A654" s="214">
        <v>39569</v>
      </c>
      <c r="B654" s="154">
        <v>68.14</v>
      </c>
      <c r="C654" s="154">
        <v>6.39</v>
      </c>
      <c r="D654" s="154">
        <v>0.93</v>
      </c>
      <c r="E654" s="154">
        <v>5.12</v>
      </c>
      <c r="F654" s="264"/>
      <c r="G654" s="264"/>
      <c r="H654" s="264"/>
    </row>
    <row r="655" spans="1:8" x14ac:dyDescent="0.2">
      <c r="A655" s="214">
        <v>39600</v>
      </c>
      <c r="B655" s="227">
        <v>68.73</v>
      </c>
      <c r="C655" s="227">
        <v>7.18</v>
      </c>
      <c r="D655" s="227">
        <v>0.86</v>
      </c>
      <c r="E655" s="227">
        <v>6.02</v>
      </c>
      <c r="F655" s="263"/>
      <c r="G655" s="263"/>
      <c r="H655" s="263"/>
    </row>
    <row r="656" spans="1:8" x14ac:dyDescent="0.2">
      <c r="A656" s="214">
        <v>39630</v>
      </c>
      <c r="B656" s="154">
        <v>69.06</v>
      </c>
      <c r="C656" s="154">
        <v>7.52</v>
      </c>
      <c r="D656" s="154">
        <v>0.48</v>
      </c>
      <c r="E656" s="154">
        <v>6.53</v>
      </c>
      <c r="F656" s="264"/>
      <c r="G656" s="264"/>
      <c r="H656" s="264"/>
    </row>
    <row r="657" spans="1:8" x14ac:dyDescent="0.2">
      <c r="A657" s="214">
        <v>39661</v>
      </c>
      <c r="B657" s="227">
        <v>69.19</v>
      </c>
      <c r="C657" s="227">
        <v>7.87</v>
      </c>
      <c r="D657" s="227">
        <v>0.19</v>
      </c>
      <c r="E657" s="227">
        <v>6.74</v>
      </c>
      <c r="F657" s="263"/>
      <c r="G657" s="263"/>
      <c r="H657" s="263"/>
    </row>
    <row r="658" spans="1:8" x14ac:dyDescent="0.2">
      <c r="A658" s="214">
        <v>39692</v>
      </c>
      <c r="B658" s="154">
        <v>69.06</v>
      </c>
      <c r="C658" s="154">
        <v>7.57</v>
      </c>
      <c r="D658" s="154">
        <v>-0.19</v>
      </c>
      <c r="E658" s="154">
        <v>6.53</v>
      </c>
      <c r="F658" s="264"/>
      <c r="G658" s="264"/>
      <c r="H658" s="264"/>
    </row>
    <row r="659" spans="1:8" x14ac:dyDescent="0.2">
      <c r="A659" s="214">
        <v>39722</v>
      </c>
      <c r="B659" s="227">
        <v>69.3</v>
      </c>
      <c r="C659" s="227">
        <v>7.94</v>
      </c>
      <c r="D659" s="227">
        <v>0.35</v>
      </c>
      <c r="E659" s="227">
        <v>6.9</v>
      </c>
      <c r="F659" s="263"/>
      <c r="G659" s="263"/>
      <c r="H659" s="263"/>
    </row>
    <row r="660" spans="1:8" x14ac:dyDescent="0.2">
      <c r="A660" s="214">
        <v>39753</v>
      </c>
      <c r="B660" s="154">
        <v>69.489999999999995</v>
      </c>
      <c r="C660" s="154">
        <v>7.73</v>
      </c>
      <c r="D660" s="154">
        <v>0.28000000000000003</v>
      </c>
      <c r="E660" s="154">
        <v>7.2</v>
      </c>
      <c r="F660" s="264"/>
      <c r="G660" s="264"/>
      <c r="H660" s="264"/>
    </row>
    <row r="661" spans="1:8" x14ac:dyDescent="0.2">
      <c r="A661" s="214">
        <v>39783</v>
      </c>
      <c r="B661" s="227">
        <v>69.8</v>
      </c>
      <c r="C661" s="227">
        <v>7.67</v>
      </c>
      <c r="D661" s="227">
        <v>0.44</v>
      </c>
      <c r="E661" s="227">
        <v>7.67</v>
      </c>
      <c r="F661" s="263"/>
      <c r="G661" s="263"/>
      <c r="H661" s="263"/>
    </row>
    <row r="662" spans="1:8" x14ac:dyDescent="0.2">
      <c r="A662" s="214">
        <v>39814</v>
      </c>
      <c r="B662" s="154">
        <v>70.209999999999994</v>
      </c>
      <c r="C662" s="154">
        <v>7.18</v>
      </c>
      <c r="D662" s="154">
        <v>0.59</v>
      </c>
      <c r="E662" s="154">
        <v>0.59</v>
      </c>
      <c r="F662" s="264"/>
      <c r="G662" s="264"/>
      <c r="H662" s="264"/>
    </row>
    <row r="663" spans="1:8" x14ac:dyDescent="0.2">
      <c r="A663" s="214">
        <v>39845</v>
      </c>
      <c r="B663" s="227">
        <v>70.8</v>
      </c>
      <c r="C663" s="227">
        <v>6.47</v>
      </c>
      <c r="D663" s="227">
        <v>0.84</v>
      </c>
      <c r="E663" s="227">
        <v>1.43</v>
      </c>
      <c r="F663" s="263"/>
      <c r="G663" s="263"/>
      <c r="H663" s="263"/>
    </row>
    <row r="664" spans="1:8" x14ac:dyDescent="0.2">
      <c r="A664" s="214">
        <v>39873</v>
      </c>
      <c r="B664" s="154">
        <v>71.150000000000006</v>
      </c>
      <c r="C664" s="154">
        <v>6.14</v>
      </c>
      <c r="D664" s="154">
        <v>0.5</v>
      </c>
      <c r="E664" s="154">
        <v>1.94</v>
      </c>
      <c r="F664" s="264"/>
      <c r="G664" s="264"/>
      <c r="H664" s="264"/>
    </row>
    <row r="665" spans="1:8" x14ac:dyDescent="0.2">
      <c r="A665" s="214">
        <v>39904</v>
      </c>
      <c r="B665" s="227">
        <v>71.38</v>
      </c>
      <c r="C665" s="227">
        <v>5.73</v>
      </c>
      <c r="D665" s="227">
        <v>0.32</v>
      </c>
      <c r="E665" s="227">
        <v>2.2599999999999998</v>
      </c>
      <c r="F665" s="263"/>
      <c r="G665" s="263"/>
      <c r="H665" s="263"/>
    </row>
    <row r="666" spans="1:8" x14ac:dyDescent="0.2">
      <c r="A666" s="214">
        <v>39934</v>
      </c>
      <c r="B666" s="154">
        <v>71.39</v>
      </c>
      <c r="C666" s="154">
        <v>4.7699999999999996</v>
      </c>
      <c r="D666" s="154">
        <v>0.01</v>
      </c>
      <c r="E666" s="154">
        <v>2.2799999999999998</v>
      </c>
      <c r="F666" s="264"/>
      <c r="G666" s="264"/>
      <c r="H666" s="264"/>
    </row>
    <row r="667" spans="1:8" x14ac:dyDescent="0.2">
      <c r="A667" s="214">
        <v>39965</v>
      </c>
      <c r="B667" s="227">
        <v>71.349999999999994</v>
      </c>
      <c r="C667" s="227">
        <v>3.81</v>
      </c>
      <c r="D667" s="227">
        <v>-0.06</v>
      </c>
      <c r="E667" s="227">
        <v>2.2200000000000002</v>
      </c>
      <c r="F667" s="263"/>
      <c r="G667" s="263"/>
      <c r="H667" s="263"/>
    </row>
    <row r="668" spans="1:8" x14ac:dyDescent="0.2">
      <c r="A668" s="214">
        <v>39995</v>
      </c>
      <c r="B668" s="154">
        <v>71.319999999999993</v>
      </c>
      <c r="C668" s="154">
        <v>3.28</v>
      </c>
      <c r="D668" s="154">
        <v>-0.04</v>
      </c>
      <c r="E668" s="154">
        <v>2.1800000000000002</v>
      </c>
      <c r="F668" s="264"/>
      <c r="G668" s="264"/>
      <c r="H668" s="264"/>
    </row>
    <row r="669" spans="1:8" x14ac:dyDescent="0.2">
      <c r="A669" s="214">
        <v>40026</v>
      </c>
      <c r="B669" s="227">
        <v>71.349999999999994</v>
      </c>
      <c r="C669" s="227">
        <v>3.13</v>
      </c>
      <c r="D669" s="227">
        <v>0.04</v>
      </c>
      <c r="E669" s="227">
        <v>2.23</v>
      </c>
      <c r="F669" s="263"/>
      <c r="G669" s="263"/>
      <c r="H669" s="263"/>
    </row>
    <row r="670" spans="1:8" x14ac:dyDescent="0.2">
      <c r="A670" s="214">
        <v>40057</v>
      </c>
      <c r="B670" s="154">
        <v>71.28</v>
      </c>
      <c r="C670" s="154">
        <v>3.21</v>
      </c>
      <c r="D670" s="154">
        <v>-0.11</v>
      </c>
      <c r="E670" s="154">
        <v>2.12</v>
      </c>
      <c r="F670" s="264"/>
      <c r="G670" s="264"/>
      <c r="H670" s="264"/>
    </row>
    <row r="671" spans="1:8" x14ac:dyDescent="0.2">
      <c r="A671" s="214">
        <v>40087</v>
      </c>
      <c r="B671" s="227">
        <v>71.19</v>
      </c>
      <c r="C671" s="227">
        <v>2.72</v>
      </c>
      <c r="D671" s="227">
        <v>-0.13</v>
      </c>
      <c r="E671" s="227">
        <v>1.98</v>
      </c>
      <c r="F671" s="263"/>
      <c r="G671" s="263"/>
      <c r="H671" s="263"/>
    </row>
    <row r="672" spans="1:8" x14ac:dyDescent="0.2">
      <c r="A672" s="214">
        <v>40118</v>
      </c>
      <c r="B672" s="154">
        <v>71.14</v>
      </c>
      <c r="C672" s="154">
        <v>2.37</v>
      </c>
      <c r="D672" s="154">
        <v>-7.0000000000000007E-2</v>
      </c>
      <c r="E672" s="154">
        <v>1.92</v>
      </c>
      <c r="F672" s="264"/>
      <c r="G672" s="264"/>
      <c r="H672" s="264"/>
    </row>
    <row r="673" spans="1:8" x14ac:dyDescent="0.2">
      <c r="A673" s="214">
        <v>40148</v>
      </c>
      <c r="B673" s="227">
        <v>71.2</v>
      </c>
      <c r="C673" s="227">
        <v>2</v>
      </c>
      <c r="D673" s="227">
        <v>0.08</v>
      </c>
      <c r="E673" s="227">
        <v>2</v>
      </c>
      <c r="F673" s="263"/>
      <c r="G673" s="263"/>
      <c r="H673" s="263"/>
    </row>
    <row r="674" spans="1:8" x14ac:dyDescent="0.2">
      <c r="A674" s="214">
        <v>40179</v>
      </c>
      <c r="B674" s="154">
        <v>71.69</v>
      </c>
      <c r="C674" s="154">
        <v>2.1</v>
      </c>
      <c r="D674" s="154">
        <v>0.69</v>
      </c>
      <c r="E674" s="154">
        <v>0.69</v>
      </c>
      <c r="F674" s="264"/>
      <c r="G674" s="264"/>
      <c r="H674" s="264"/>
    </row>
    <row r="675" spans="1:8" x14ac:dyDescent="0.2">
      <c r="A675" s="214">
        <v>40210</v>
      </c>
      <c r="B675" s="227">
        <v>72.28</v>
      </c>
      <c r="C675" s="227">
        <v>2.09</v>
      </c>
      <c r="D675" s="227">
        <v>0.83</v>
      </c>
      <c r="E675" s="227">
        <v>1.52</v>
      </c>
      <c r="F675" s="263"/>
      <c r="G675" s="263"/>
      <c r="H675" s="263"/>
    </row>
    <row r="676" spans="1:8" x14ac:dyDescent="0.2">
      <c r="A676" s="214">
        <v>40238</v>
      </c>
      <c r="B676" s="154">
        <v>72.459999999999994</v>
      </c>
      <c r="C676" s="154">
        <v>1.84</v>
      </c>
      <c r="D676" s="154">
        <v>0.25</v>
      </c>
      <c r="E676" s="154">
        <v>1.78</v>
      </c>
      <c r="F676" s="264"/>
      <c r="G676" s="264"/>
      <c r="H676" s="264"/>
    </row>
    <row r="677" spans="1:8" x14ac:dyDescent="0.2">
      <c r="A677" s="214">
        <v>40269</v>
      </c>
      <c r="B677" s="227">
        <v>72.790000000000006</v>
      </c>
      <c r="C677" s="227">
        <v>1.98</v>
      </c>
      <c r="D677" s="227">
        <v>0.46</v>
      </c>
      <c r="E677" s="227">
        <v>2.2400000000000002</v>
      </c>
      <c r="F677" s="263"/>
      <c r="G677" s="263"/>
      <c r="H677" s="263"/>
    </row>
    <row r="678" spans="1:8" x14ac:dyDescent="0.2">
      <c r="A678" s="214">
        <v>40299</v>
      </c>
      <c r="B678" s="154">
        <v>72.87</v>
      </c>
      <c r="C678" s="154">
        <v>2.0699999999999998</v>
      </c>
      <c r="D678" s="154">
        <v>0.1</v>
      </c>
      <c r="E678" s="154">
        <v>2.35</v>
      </c>
      <c r="F678" s="264"/>
      <c r="G678" s="264"/>
      <c r="H678" s="264"/>
    </row>
    <row r="679" spans="1:8" x14ac:dyDescent="0.2">
      <c r="A679" s="214">
        <v>40330</v>
      </c>
      <c r="B679" s="227">
        <v>72.95</v>
      </c>
      <c r="C679" s="227">
        <v>2.25</v>
      </c>
      <c r="D679" s="227">
        <v>0.11</v>
      </c>
      <c r="E679" s="227">
        <v>2.4700000000000002</v>
      </c>
      <c r="F679" s="263"/>
      <c r="G679" s="263"/>
      <c r="H679" s="263"/>
    </row>
    <row r="680" spans="1:8" x14ac:dyDescent="0.2">
      <c r="A680" s="214">
        <v>40360</v>
      </c>
      <c r="B680" s="154">
        <v>72.92</v>
      </c>
      <c r="C680" s="154">
        <v>2.2400000000000002</v>
      </c>
      <c r="D680" s="154">
        <v>-0.04</v>
      </c>
      <c r="E680" s="154">
        <v>2.42</v>
      </c>
      <c r="F680" s="264"/>
      <c r="G680" s="264"/>
      <c r="H680" s="264"/>
    </row>
    <row r="681" spans="1:8" x14ac:dyDescent="0.2">
      <c r="A681" s="214">
        <v>40391</v>
      </c>
      <c r="B681" s="227">
        <v>73</v>
      </c>
      <c r="C681" s="227">
        <v>2.31</v>
      </c>
      <c r="D681" s="227">
        <v>0.11</v>
      </c>
      <c r="E681" s="227">
        <v>2.54</v>
      </c>
      <c r="F681" s="263"/>
      <c r="G681" s="263"/>
      <c r="H681" s="263"/>
    </row>
    <row r="682" spans="1:8" x14ac:dyDescent="0.2">
      <c r="A682" s="214">
        <v>40422</v>
      </c>
      <c r="B682" s="154">
        <v>72.900000000000006</v>
      </c>
      <c r="C682" s="154">
        <v>2.2799999999999998</v>
      </c>
      <c r="D682" s="154">
        <v>-0.14000000000000001</v>
      </c>
      <c r="E682" s="154">
        <v>2.4</v>
      </c>
      <c r="F682" s="264"/>
      <c r="G682" s="264"/>
      <c r="H682" s="264"/>
    </row>
    <row r="683" spans="1:8" x14ac:dyDescent="0.2">
      <c r="A683" s="214">
        <v>40452</v>
      </c>
      <c r="B683" s="227">
        <v>72.84</v>
      </c>
      <c r="C683" s="227">
        <v>2.33</v>
      </c>
      <c r="D683" s="227">
        <v>-0.09</v>
      </c>
      <c r="E683" s="227">
        <v>2.31</v>
      </c>
      <c r="F683" s="263"/>
      <c r="G683" s="263"/>
      <c r="H683" s="263"/>
    </row>
    <row r="684" spans="1:8" x14ac:dyDescent="0.2">
      <c r="A684" s="214">
        <v>40483</v>
      </c>
      <c r="B684" s="154">
        <v>72.98</v>
      </c>
      <c r="C684" s="154">
        <v>2.59</v>
      </c>
      <c r="D684" s="154">
        <v>0.19</v>
      </c>
      <c r="E684" s="154">
        <v>2.5099999999999998</v>
      </c>
      <c r="F684" s="264"/>
      <c r="G684" s="264"/>
      <c r="H684" s="264"/>
    </row>
    <row r="685" spans="1:8" x14ac:dyDescent="0.2">
      <c r="A685" s="214">
        <v>40513</v>
      </c>
      <c r="B685" s="227">
        <v>73.45</v>
      </c>
      <c r="C685" s="227">
        <v>3.17</v>
      </c>
      <c r="D685" s="227">
        <v>0.65</v>
      </c>
      <c r="E685" s="227">
        <v>3.17</v>
      </c>
      <c r="F685" s="263"/>
      <c r="G685" s="263"/>
      <c r="H685" s="263"/>
    </row>
    <row r="686" spans="1:8" x14ac:dyDescent="0.2">
      <c r="A686" s="214">
        <v>40544</v>
      </c>
      <c r="B686" s="154">
        <v>74.12</v>
      </c>
      <c r="C686" s="154">
        <v>3.4</v>
      </c>
      <c r="D686" s="154">
        <v>0.91</v>
      </c>
      <c r="E686" s="154">
        <v>0.91</v>
      </c>
      <c r="F686" s="264"/>
      <c r="G686" s="264"/>
      <c r="H686" s="264"/>
    </row>
    <row r="687" spans="1:8" x14ac:dyDescent="0.2">
      <c r="A687" s="214">
        <v>40575</v>
      </c>
      <c r="B687" s="227">
        <v>74.569999999999993</v>
      </c>
      <c r="C687" s="227">
        <v>3.17</v>
      </c>
      <c r="D687" s="227">
        <v>0.6</v>
      </c>
      <c r="E687" s="227">
        <v>1.52</v>
      </c>
      <c r="F687" s="263"/>
      <c r="G687" s="263"/>
      <c r="H687" s="263"/>
    </row>
    <row r="688" spans="1:8" x14ac:dyDescent="0.2">
      <c r="A688" s="214">
        <v>40603</v>
      </c>
      <c r="B688" s="154">
        <v>74.77</v>
      </c>
      <c r="C688" s="154">
        <v>3.19</v>
      </c>
      <c r="D688" s="154">
        <v>0.27</v>
      </c>
      <c r="E688" s="154">
        <v>1.79</v>
      </c>
      <c r="F688" s="264"/>
      <c r="G688" s="264"/>
      <c r="H688" s="264"/>
    </row>
    <row r="689" spans="1:8" x14ac:dyDescent="0.2">
      <c r="A689" s="214">
        <v>40634</v>
      </c>
      <c r="B689" s="227">
        <v>74.86</v>
      </c>
      <c r="C689" s="227">
        <v>2.84</v>
      </c>
      <c r="D689" s="227">
        <v>0.12</v>
      </c>
      <c r="E689" s="227">
        <v>1.91</v>
      </c>
      <c r="F689" s="263"/>
      <c r="G689" s="263"/>
      <c r="H689" s="263"/>
    </row>
    <row r="690" spans="1:8" x14ac:dyDescent="0.2">
      <c r="A690" s="214">
        <v>40664</v>
      </c>
      <c r="B690" s="154">
        <v>75.069999999999993</v>
      </c>
      <c r="C690" s="154">
        <v>3.02</v>
      </c>
      <c r="D690" s="154">
        <v>0.28000000000000003</v>
      </c>
      <c r="E690" s="154">
        <v>2.2000000000000002</v>
      </c>
      <c r="F690" s="264"/>
      <c r="G690" s="264"/>
      <c r="H690" s="264"/>
    </row>
    <row r="691" spans="1:8" x14ac:dyDescent="0.2">
      <c r="A691" s="214">
        <v>40695</v>
      </c>
      <c r="B691" s="227">
        <v>75.31</v>
      </c>
      <c r="C691" s="227">
        <v>3.23</v>
      </c>
      <c r="D691" s="227">
        <v>0.32</v>
      </c>
      <c r="E691" s="227">
        <v>2.5299999999999998</v>
      </c>
      <c r="F691" s="263"/>
      <c r="G691" s="263"/>
      <c r="H691" s="263"/>
    </row>
    <row r="692" spans="1:8" x14ac:dyDescent="0.2">
      <c r="A692" s="214">
        <v>40725</v>
      </c>
      <c r="B692" s="154">
        <v>75.42</v>
      </c>
      <c r="C692" s="154">
        <v>3.42</v>
      </c>
      <c r="D692" s="154">
        <v>0.14000000000000001</v>
      </c>
      <c r="E692" s="154">
        <v>2.67</v>
      </c>
      <c r="F692" s="264"/>
      <c r="G692" s="264"/>
      <c r="H692" s="264"/>
    </row>
    <row r="693" spans="1:8" x14ac:dyDescent="0.2">
      <c r="A693" s="214">
        <v>40756</v>
      </c>
      <c r="B693" s="227">
        <v>75.39</v>
      </c>
      <c r="C693" s="227">
        <v>3.27</v>
      </c>
      <c r="D693" s="227">
        <v>-0.03</v>
      </c>
      <c r="E693" s="227">
        <v>2.64</v>
      </c>
      <c r="F693" s="263"/>
      <c r="G693" s="263"/>
      <c r="H693" s="263"/>
    </row>
    <row r="694" spans="1:8" x14ac:dyDescent="0.2">
      <c r="A694" s="214">
        <v>40787</v>
      </c>
      <c r="B694" s="154">
        <v>75.62</v>
      </c>
      <c r="C694" s="154">
        <v>3.73</v>
      </c>
      <c r="D694" s="154">
        <v>0.31</v>
      </c>
      <c r="E694" s="154">
        <v>2.95</v>
      </c>
      <c r="F694" s="264"/>
      <c r="G694" s="264"/>
      <c r="H694" s="264"/>
    </row>
    <row r="695" spans="1:8" x14ac:dyDescent="0.2">
      <c r="A695" s="214">
        <v>40817</v>
      </c>
      <c r="B695" s="227">
        <v>75.77</v>
      </c>
      <c r="C695" s="227">
        <v>4.0199999999999996</v>
      </c>
      <c r="D695" s="227">
        <v>0.19</v>
      </c>
      <c r="E695" s="227">
        <v>3.15</v>
      </c>
      <c r="F695" s="263"/>
      <c r="G695" s="263"/>
      <c r="H695" s="263"/>
    </row>
    <row r="696" spans="1:8" x14ac:dyDescent="0.2">
      <c r="A696" s="214">
        <v>40848</v>
      </c>
      <c r="B696" s="154">
        <v>75.87</v>
      </c>
      <c r="C696" s="154">
        <v>3.96</v>
      </c>
      <c r="D696" s="154">
        <v>0.14000000000000001</v>
      </c>
      <c r="E696" s="154">
        <v>3.29</v>
      </c>
      <c r="F696" s="264"/>
      <c r="G696" s="264"/>
      <c r="H696" s="264"/>
    </row>
    <row r="697" spans="1:8" x14ac:dyDescent="0.2">
      <c r="A697" s="214">
        <v>40878</v>
      </c>
      <c r="B697" s="227">
        <v>76.19</v>
      </c>
      <c r="C697" s="227">
        <v>3.73</v>
      </c>
      <c r="D697" s="227">
        <v>0.42</v>
      </c>
      <c r="E697" s="227">
        <v>3.73</v>
      </c>
      <c r="F697" s="263"/>
      <c r="G697" s="263"/>
      <c r="H697" s="263"/>
    </row>
    <row r="698" spans="1:8" x14ac:dyDescent="0.2">
      <c r="A698" s="214">
        <v>40909</v>
      </c>
      <c r="B698" s="154">
        <v>76.75</v>
      </c>
      <c r="C698" s="154">
        <v>3.54</v>
      </c>
      <c r="D698" s="154">
        <v>0.73</v>
      </c>
      <c r="E698" s="154">
        <v>0.73</v>
      </c>
      <c r="F698" s="264"/>
      <c r="G698" s="264"/>
      <c r="H698" s="264"/>
    </row>
    <row r="699" spans="1:8" x14ac:dyDescent="0.2">
      <c r="A699" s="214">
        <v>40940</v>
      </c>
      <c r="B699" s="227">
        <v>77.22</v>
      </c>
      <c r="C699" s="227">
        <v>3.55</v>
      </c>
      <c r="D699" s="227">
        <v>0.61</v>
      </c>
      <c r="E699" s="227">
        <v>1.35</v>
      </c>
      <c r="F699" s="263"/>
      <c r="G699" s="263"/>
      <c r="H699" s="263"/>
    </row>
    <row r="700" spans="1:8" x14ac:dyDescent="0.2">
      <c r="A700" s="214">
        <v>40969</v>
      </c>
      <c r="B700" s="154">
        <v>77.31</v>
      </c>
      <c r="C700" s="154">
        <v>3.4</v>
      </c>
      <c r="D700" s="154">
        <v>0.12</v>
      </c>
      <c r="E700" s="154">
        <v>1.47</v>
      </c>
      <c r="F700" s="264"/>
      <c r="G700" s="264"/>
      <c r="H700" s="264"/>
    </row>
    <row r="701" spans="1:8" x14ac:dyDescent="0.2">
      <c r="A701" s="214">
        <v>41000</v>
      </c>
      <c r="B701" s="227">
        <v>77.42</v>
      </c>
      <c r="C701" s="227">
        <v>3.43</v>
      </c>
      <c r="D701" s="227">
        <v>0.14000000000000001</v>
      </c>
      <c r="E701" s="227">
        <v>1.62</v>
      </c>
      <c r="F701" s="263"/>
      <c r="G701" s="263"/>
      <c r="H701" s="263"/>
    </row>
    <row r="702" spans="1:8" x14ac:dyDescent="0.2">
      <c r="A702" s="214">
        <v>41030</v>
      </c>
      <c r="B702" s="154">
        <v>77.66</v>
      </c>
      <c r="C702" s="154">
        <v>3.44</v>
      </c>
      <c r="D702" s="154">
        <v>0.3</v>
      </c>
      <c r="E702" s="154">
        <v>1.92</v>
      </c>
      <c r="F702" s="264"/>
      <c r="G702" s="264"/>
      <c r="H702" s="264"/>
    </row>
    <row r="703" spans="1:8" x14ac:dyDescent="0.2">
      <c r="A703" s="214">
        <v>41061</v>
      </c>
      <c r="B703" s="227">
        <v>77.72</v>
      </c>
      <c r="C703" s="227">
        <v>3.2</v>
      </c>
      <c r="D703" s="227">
        <v>0.08</v>
      </c>
      <c r="E703" s="227">
        <v>2.0099999999999998</v>
      </c>
      <c r="F703" s="263"/>
      <c r="G703" s="263"/>
      <c r="H703" s="263"/>
    </row>
    <row r="704" spans="1:8" x14ac:dyDescent="0.2">
      <c r="A704" s="214">
        <v>41091</v>
      </c>
      <c r="B704" s="154">
        <v>77.7</v>
      </c>
      <c r="C704" s="154">
        <v>3.03</v>
      </c>
      <c r="D704" s="154">
        <v>-0.02</v>
      </c>
      <c r="E704" s="154">
        <v>1.98</v>
      </c>
      <c r="F704" s="264"/>
      <c r="G704" s="264"/>
      <c r="H704" s="264"/>
    </row>
    <row r="705" spans="1:8" x14ac:dyDescent="0.2">
      <c r="A705" s="214">
        <v>41122</v>
      </c>
      <c r="B705" s="227">
        <v>77.73</v>
      </c>
      <c r="C705" s="227">
        <v>3.11</v>
      </c>
      <c r="D705" s="227">
        <v>0.04</v>
      </c>
      <c r="E705" s="227">
        <v>2.0299999999999998</v>
      </c>
      <c r="F705" s="263"/>
      <c r="G705" s="263"/>
      <c r="H705" s="263"/>
    </row>
    <row r="706" spans="1:8" x14ac:dyDescent="0.2">
      <c r="A706" s="214">
        <v>41153</v>
      </c>
      <c r="B706" s="154">
        <v>77.959999999999994</v>
      </c>
      <c r="C706" s="154">
        <v>3.08</v>
      </c>
      <c r="D706" s="154">
        <v>0.28999999999999998</v>
      </c>
      <c r="E706" s="154">
        <v>2.3199999999999998</v>
      </c>
      <c r="F706" s="264"/>
      <c r="G706" s="264"/>
      <c r="H706" s="264"/>
    </row>
    <row r="707" spans="1:8" x14ac:dyDescent="0.2">
      <c r="A707" s="214">
        <v>41183</v>
      </c>
      <c r="B707" s="227">
        <v>78.08</v>
      </c>
      <c r="C707" s="227">
        <v>3.06</v>
      </c>
      <c r="D707" s="227">
        <v>0.16</v>
      </c>
      <c r="E707" s="227">
        <v>2.48</v>
      </c>
      <c r="F707" s="263"/>
      <c r="G707" s="263"/>
      <c r="H707" s="263"/>
    </row>
    <row r="708" spans="1:8" x14ac:dyDescent="0.2">
      <c r="A708" s="214">
        <v>41214</v>
      </c>
      <c r="B708" s="154">
        <v>77.98</v>
      </c>
      <c r="C708" s="154">
        <v>2.77</v>
      </c>
      <c r="D708" s="154">
        <v>-0.14000000000000001</v>
      </c>
      <c r="E708" s="154">
        <v>2.34</v>
      </c>
      <c r="F708" s="264"/>
      <c r="G708" s="264"/>
      <c r="H708" s="264"/>
    </row>
    <row r="709" spans="1:8" x14ac:dyDescent="0.2">
      <c r="A709" s="214">
        <v>41244</v>
      </c>
      <c r="B709" s="227">
        <v>78.05</v>
      </c>
      <c r="C709" s="227">
        <v>2.44</v>
      </c>
      <c r="D709" s="227">
        <v>0.09</v>
      </c>
      <c r="E709" s="227">
        <v>2.44</v>
      </c>
      <c r="F709" s="263"/>
      <c r="G709" s="263"/>
      <c r="H709" s="263"/>
    </row>
    <row r="710" spans="1:8" x14ac:dyDescent="0.2">
      <c r="A710" s="214">
        <v>41275</v>
      </c>
      <c r="B710" s="154">
        <v>78.28</v>
      </c>
      <c r="C710" s="154">
        <v>2</v>
      </c>
      <c r="D710" s="154">
        <v>0.3</v>
      </c>
      <c r="E710" s="154">
        <v>0.3</v>
      </c>
      <c r="F710" s="264"/>
      <c r="G710" s="264"/>
      <c r="H710" s="264"/>
    </row>
    <row r="711" spans="1:8" x14ac:dyDescent="0.2">
      <c r="A711" s="214">
        <v>41306</v>
      </c>
      <c r="B711" s="227">
        <v>78.63</v>
      </c>
      <c r="C711" s="227">
        <v>1.83</v>
      </c>
      <c r="D711" s="227">
        <v>0.44</v>
      </c>
      <c r="E711" s="227">
        <v>0.74</v>
      </c>
      <c r="F711" s="263"/>
      <c r="G711" s="263"/>
      <c r="H711" s="263"/>
    </row>
    <row r="712" spans="1:8" x14ac:dyDescent="0.2">
      <c r="A712" s="214">
        <v>41334</v>
      </c>
      <c r="B712" s="154">
        <v>78.790000000000006</v>
      </c>
      <c r="C712" s="154">
        <v>1.91</v>
      </c>
      <c r="D712" s="154">
        <v>0.21</v>
      </c>
      <c r="E712" s="154">
        <v>0.95</v>
      </c>
      <c r="F712" s="264"/>
      <c r="G712" s="264"/>
      <c r="H712" s="264"/>
    </row>
    <row r="713" spans="1:8" x14ac:dyDescent="0.2">
      <c r="A713" s="214">
        <v>41365</v>
      </c>
      <c r="B713" s="227">
        <v>78.989999999999995</v>
      </c>
      <c r="C713" s="227">
        <v>2.02</v>
      </c>
      <c r="D713" s="227">
        <v>0.25</v>
      </c>
      <c r="E713" s="227">
        <v>1.21</v>
      </c>
      <c r="F713" s="263"/>
      <c r="G713" s="263"/>
      <c r="H713" s="263"/>
    </row>
    <row r="714" spans="1:8" x14ac:dyDescent="0.2">
      <c r="A714" s="214">
        <v>41395</v>
      </c>
      <c r="B714" s="154">
        <v>79.209999999999994</v>
      </c>
      <c r="C714" s="154">
        <v>2</v>
      </c>
      <c r="D714" s="154">
        <v>0.28000000000000003</v>
      </c>
      <c r="E714" s="154">
        <v>1.49</v>
      </c>
      <c r="F714" s="264"/>
      <c r="G714" s="264"/>
      <c r="H714" s="264"/>
    </row>
    <row r="715" spans="1:8" x14ac:dyDescent="0.2">
      <c r="A715" s="214">
        <v>41426</v>
      </c>
      <c r="B715" s="227">
        <v>79.39</v>
      </c>
      <c r="C715" s="227">
        <v>2.16</v>
      </c>
      <c r="D715" s="227">
        <v>0.23</v>
      </c>
      <c r="E715" s="227">
        <v>1.73</v>
      </c>
      <c r="F715" s="263"/>
      <c r="G715" s="263"/>
      <c r="H715" s="263"/>
    </row>
    <row r="716" spans="1:8" x14ac:dyDescent="0.2">
      <c r="A716" s="214">
        <v>41456</v>
      </c>
      <c r="B716" s="154">
        <v>79.430000000000007</v>
      </c>
      <c r="C716" s="154">
        <v>2.2200000000000002</v>
      </c>
      <c r="D716" s="154">
        <v>0.04</v>
      </c>
      <c r="E716" s="154">
        <v>1.77</v>
      </c>
      <c r="F716" s="264"/>
      <c r="G716" s="264"/>
      <c r="H716" s="264"/>
    </row>
    <row r="717" spans="1:8" x14ac:dyDescent="0.2">
      <c r="A717" s="214">
        <v>41487</v>
      </c>
      <c r="B717" s="227">
        <v>79.5</v>
      </c>
      <c r="C717" s="227">
        <v>2.27</v>
      </c>
      <c r="D717" s="227">
        <v>0.08</v>
      </c>
      <c r="E717" s="227">
        <v>1.86</v>
      </c>
      <c r="F717" s="263"/>
      <c r="G717" s="263"/>
      <c r="H717" s="263"/>
    </row>
    <row r="718" spans="1:8" x14ac:dyDescent="0.2">
      <c r="A718" s="214">
        <v>41518</v>
      </c>
      <c r="B718" s="154">
        <v>79.73</v>
      </c>
      <c r="C718" s="154">
        <v>2.27</v>
      </c>
      <c r="D718" s="154">
        <v>0.28999999999999998</v>
      </c>
      <c r="E718" s="154">
        <v>2.16</v>
      </c>
      <c r="F718" s="264"/>
      <c r="G718" s="264"/>
      <c r="H718" s="264"/>
    </row>
    <row r="719" spans="1:8" x14ac:dyDescent="0.2">
      <c r="A719" s="214">
        <v>41548</v>
      </c>
      <c r="B719" s="227">
        <v>79.52</v>
      </c>
      <c r="C719" s="227">
        <v>1.84</v>
      </c>
      <c r="D719" s="227">
        <v>-0.26</v>
      </c>
      <c r="E719" s="227">
        <v>1.89</v>
      </c>
      <c r="F719" s="263"/>
      <c r="G719" s="263"/>
      <c r="H719" s="263"/>
    </row>
    <row r="720" spans="1:8" x14ac:dyDescent="0.2">
      <c r="A720" s="214">
        <v>41579</v>
      </c>
      <c r="B720" s="154">
        <v>79.349999999999994</v>
      </c>
      <c r="C720" s="154">
        <v>1.76</v>
      </c>
      <c r="D720" s="154">
        <v>-0.22</v>
      </c>
      <c r="E720" s="154">
        <v>1.67</v>
      </c>
      <c r="F720" s="264"/>
      <c r="G720" s="264"/>
      <c r="H720" s="264"/>
    </row>
    <row r="721" spans="1:8" x14ac:dyDescent="0.2">
      <c r="A721" s="214">
        <v>41609</v>
      </c>
      <c r="B721" s="155">
        <v>79.56</v>
      </c>
      <c r="C721" s="155">
        <v>1.94</v>
      </c>
      <c r="D721" s="155">
        <v>0.26</v>
      </c>
      <c r="E721" s="155">
        <v>1.94</v>
      </c>
      <c r="F721" s="260"/>
      <c r="G721" s="260"/>
      <c r="H721" s="260"/>
    </row>
    <row r="722" spans="1:8" x14ac:dyDescent="0.2">
      <c r="A722" s="214">
        <v>41640</v>
      </c>
      <c r="B722" s="154">
        <v>79.95</v>
      </c>
      <c r="C722" s="154">
        <v>2.13</v>
      </c>
      <c r="D722" s="154">
        <v>0.49</v>
      </c>
      <c r="E722" s="154">
        <v>0.49</v>
      </c>
      <c r="F722" s="264"/>
      <c r="G722" s="264"/>
      <c r="H722" s="264"/>
    </row>
    <row r="723" spans="1:8" x14ac:dyDescent="0.2">
      <c r="A723" s="214">
        <v>41671</v>
      </c>
      <c r="B723" s="227">
        <v>80.45</v>
      </c>
      <c r="C723" s="227">
        <v>2.3199999999999998</v>
      </c>
      <c r="D723" s="227">
        <v>0.63</v>
      </c>
      <c r="E723" s="227">
        <v>1.1200000000000001</v>
      </c>
      <c r="F723" s="263"/>
      <c r="G723" s="263"/>
      <c r="H723" s="263"/>
    </row>
    <row r="724" spans="1:8" x14ac:dyDescent="0.2">
      <c r="A724" s="214">
        <v>41699</v>
      </c>
      <c r="B724" s="154">
        <v>80.77</v>
      </c>
      <c r="C724" s="154">
        <v>2.5099999999999998</v>
      </c>
      <c r="D724" s="154">
        <v>0.39</v>
      </c>
      <c r="E724" s="154">
        <v>1.52</v>
      </c>
      <c r="F724" s="264"/>
      <c r="G724" s="264"/>
      <c r="H724" s="264"/>
    </row>
    <row r="725" spans="1:8" x14ac:dyDescent="0.2">
      <c r="A725" s="214">
        <v>41730</v>
      </c>
      <c r="B725" s="227">
        <v>81.14</v>
      </c>
      <c r="C725" s="227">
        <v>2.72</v>
      </c>
      <c r="D725" s="227">
        <v>0.46</v>
      </c>
      <c r="E725" s="227">
        <v>1.98</v>
      </c>
      <c r="F725" s="263"/>
      <c r="G725" s="263"/>
      <c r="H725" s="263"/>
    </row>
    <row r="726" spans="1:8" x14ac:dyDescent="0.2">
      <c r="A726" s="214">
        <v>41760</v>
      </c>
      <c r="B726" s="154">
        <v>81.53</v>
      </c>
      <c r="C726" s="154">
        <v>2.93</v>
      </c>
      <c r="D726" s="154">
        <v>0.48</v>
      </c>
      <c r="E726" s="154">
        <v>2.48</v>
      </c>
      <c r="F726" s="264"/>
      <c r="G726" s="264"/>
      <c r="H726" s="264"/>
    </row>
    <row r="727" spans="1:8" x14ac:dyDescent="0.2">
      <c r="A727" s="214">
        <v>41791</v>
      </c>
      <c r="B727" s="227">
        <v>81.61</v>
      </c>
      <c r="C727" s="227">
        <v>2.79</v>
      </c>
      <c r="D727" s="227">
        <v>0.09</v>
      </c>
      <c r="E727" s="227">
        <v>2.57</v>
      </c>
      <c r="F727" s="263"/>
      <c r="G727" s="263"/>
      <c r="H727" s="263"/>
    </row>
    <row r="728" spans="1:8" x14ac:dyDescent="0.2">
      <c r="A728" s="214">
        <v>41821</v>
      </c>
      <c r="B728" s="154">
        <v>81.73</v>
      </c>
      <c r="C728" s="154">
        <v>2.89</v>
      </c>
      <c r="D728" s="154">
        <v>0.15</v>
      </c>
      <c r="E728" s="154">
        <v>2.73</v>
      </c>
      <c r="F728" s="264"/>
      <c r="G728" s="264"/>
      <c r="H728" s="264"/>
    </row>
    <row r="729" spans="1:8" x14ac:dyDescent="0.2">
      <c r="A729" s="214">
        <v>41852</v>
      </c>
      <c r="B729" s="227">
        <v>81.900000000000006</v>
      </c>
      <c r="C729" s="227">
        <v>3.02</v>
      </c>
      <c r="D729" s="227">
        <v>0.2</v>
      </c>
      <c r="E729" s="227">
        <v>2.94</v>
      </c>
      <c r="F729" s="263"/>
      <c r="G729" s="263"/>
      <c r="H729" s="263"/>
    </row>
    <row r="730" spans="1:8" x14ac:dyDescent="0.2">
      <c r="A730" s="214">
        <v>41883</v>
      </c>
      <c r="B730" s="154">
        <v>82.01</v>
      </c>
      <c r="C730" s="154">
        <v>2.86</v>
      </c>
      <c r="D730" s="154">
        <v>0.14000000000000001</v>
      </c>
      <c r="E730" s="154">
        <v>3.08</v>
      </c>
      <c r="F730" s="264"/>
      <c r="G730" s="264"/>
      <c r="H730" s="264"/>
    </row>
    <row r="731" spans="1:8" x14ac:dyDescent="0.2">
      <c r="A731" s="214">
        <v>41913</v>
      </c>
      <c r="B731" s="227">
        <v>82.14</v>
      </c>
      <c r="C731" s="227">
        <v>3.29</v>
      </c>
      <c r="D731" s="227">
        <v>0.16</v>
      </c>
      <c r="E731" s="227">
        <v>3.25</v>
      </c>
      <c r="F731" s="263"/>
      <c r="G731" s="263"/>
      <c r="H731" s="263"/>
    </row>
    <row r="732" spans="1:8" x14ac:dyDescent="0.2">
      <c r="A732" s="214">
        <v>41944</v>
      </c>
      <c r="B732" s="154">
        <v>82.25</v>
      </c>
      <c r="C732" s="154">
        <v>3.65</v>
      </c>
      <c r="D732" s="154">
        <v>0.13</v>
      </c>
      <c r="E732" s="154">
        <v>3.38</v>
      </c>
      <c r="F732" s="264"/>
      <c r="G732" s="264"/>
      <c r="H732" s="264"/>
    </row>
    <row r="733" spans="1:8" x14ac:dyDescent="0.2">
      <c r="A733" s="214">
        <v>41974</v>
      </c>
      <c r="B733" s="155">
        <v>82.47</v>
      </c>
      <c r="C733" s="155">
        <v>3.66</v>
      </c>
      <c r="D733" s="155">
        <v>0.27</v>
      </c>
      <c r="E733" s="155">
        <v>3.66</v>
      </c>
      <c r="F733" s="260"/>
      <c r="G733" s="260"/>
      <c r="H733" s="260"/>
    </row>
    <row r="734" spans="1:8" x14ac:dyDescent="0.2">
      <c r="A734" s="214">
        <v>42005</v>
      </c>
      <c r="B734" s="154">
        <v>83</v>
      </c>
      <c r="C734" s="154">
        <v>3.82</v>
      </c>
      <c r="D734" s="154">
        <v>0.64</v>
      </c>
      <c r="E734" s="154">
        <v>0.64</v>
      </c>
      <c r="F734" s="264"/>
      <c r="G734" s="264"/>
      <c r="H734" s="264"/>
    </row>
    <row r="735" spans="1:8" x14ac:dyDescent="0.2">
      <c r="A735" s="214">
        <v>42036</v>
      </c>
      <c r="B735" s="227">
        <v>83.96</v>
      </c>
      <c r="C735" s="227">
        <v>4.3600000000000003</v>
      </c>
      <c r="D735" s="227">
        <v>1.1499999999999999</v>
      </c>
      <c r="E735" s="227">
        <v>1.8</v>
      </c>
      <c r="F735" s="263"/>
      <c r="G735" s="263"/>
      <c r="H735" s="263"/>
    </row>
    <row r="736" spans="1:8" x14ac:dyDescent="0.2">
      <c r="A736" s="214">
        <v>42064</v>
      </c>
      <c r="B736" s="154">
        <v>84.45</v>
      </c>
      <c r="C736" s="154">
        <v>4.5599999999999996</v>
      </c>
      <c r="D736" s="154">
        <v>0.59</v>
      </c>
      <c r="E736" s="154">
        <v>2.4</v>
      </c>
      <c r="F736" s="264"/>
      <c r="G736" s="264"/>
      <c r="H736" s="264"/>
    </row>
    <row r="737" spans="1:8" x14ac:dyDescent="0.2">
      <c r="A737" s="214">
        <v>42095</v>
      </c>
      <c r="B737" s="227">
        <v>84.9</v>
      </c>
      <c r="C737" s="227">
        <v>4.6399999999999997</v>
      </c>
      <c r="D737" s="227">
        <v>0.54</v>
      </c>
      <c r="E737" s="227">
        <v>2.95</v>
      </c>
      <c r="F737" s="263"/>
      <c r="G737" s="263"/>
      <c r="H737" s="263"/>
    </row>
    <row r="738" spans="1:8" x14ac:dyDescent="0.2">
      <c r="A738" s="214">
        <v>42125</v>
      </c>
      <c r="B738" s="154">
        <v>85.12</v>
      </c>
      <c r="C738" s="154">
        <v>4.41</v>
      </c>
      <c r="D738" s="154">
        <v>0.26</v>
      </c>
      <c r="E738" s="154">
        <v>3.22</v>
      </c>
      <c r="F738" s="264"/>
      <c r="G738" s="264"/>
      <c r="H738" s="264"/>
    </row>
    <row r="739" spans="1:8" x14ac:dyDescent="0.2">
      <c r="A739" s="214">
        <v>42156</v>
      </c>
      <c r="B739" s="227">
        <v>85.21</v>
      </c>
      <c r="C739" s="227">
        <v>4.42</v>
      </c>
      <c r="D739" s="227">
        <v>0.1</v>
      </c>
      <c r="E739" s="227">
        <v>3.33</v>
      </c>
      <c r="F739" s="263"/>
      <c r="G739" s="263"/>
      <c r="H739" s="263"/>
    </row>
    <row r="740" spans="1:8" x14ac:dyDescent="0.2">
      <c r="A740" s="214">
        <v>42186</v>
      </c>
      <c r="B740" s="154">
        <v>85.37</v>
      </c>
      <c r="C740" s="154">
        <v>4.46</v>
      </c>
      <c r="D740" s="154">
        <v>0.19</v>
      </c>
      <c r="E740" s="154">
        <v>3.52</v>
      </c>
      <c r="F740" s="264"/>
      <c r="G740" s="264"/>
      <c r="H740" s="264"/>
    </row>
    <row r="741" spans="1:8" x14ac:dyDescent="0.2">
      <c r="A741" s="214">
        <v>42217</v>
      </c>
      <c r="B741" s="227">
        <v>85.78</v>
      </c>
      <c r="C741" s="227">
        <v>4.74</v>
      </c>
      <c r="D741" s="227">
        <v>0.48</v>
      </c>
      <c r="E741" s="227">
        <v>4.0199999999999996</v>
      </c>
      <c r="F741" s="263"/>
      <c r="G741" s="263"/>
      <c r="H741" s="263"/>
    </row>
    <row r="742" spans="1:8" x14ac:dyDescent="0.2">
      <c r="A742" s="214">
        <v>42248</v>
      </c>
      <c r="B742" s="154">
        <v>86.39</v>
      </c>
      <c r="C742" s="154">
        <v>5.35</v>
      </c>
      <c r="D742" s="154">
        <v>0.72</v>
      </c>
      <c r="E742" s="154">
        <v>4.76</v>
      </c>
      <c r="F742" s="264"/>
      <c r="G742" s="264"/>
      <c r="H742" s="264"/>
    </row>
    <row r="743" spans="1:8" x14ac:dyDescent="0.2">
      <c r="A743" s="214">
        <v>42278</v>
      </c>
      <c r="B743" s="227">
        <v>86.98</v>
      </c>
      <c r="C743" s="227">
        <v>5.89</v>
      </c>
      <c r="D743" s="227">
        <v>0.68</v>
      </c>
      <c r="E743" s="227">
        <v>5.47</v>
      </c>
      <c r="F743" s="263"/>
      <c r="G743" s="263"/>
      <c r="H743" s="263"/>
    </row>
    <row r="744" spans="1:8" x14ac:dyDescent="0.2">
      <c r="A744" s="214">
        <v>42309</v>
      </c>
      <c r="B744" s="154">
        <v>87.51</v>
      </c>
      <c r="C744" s="154">
        <v>6.39</v>
      </c>
      <c r="D744" s="154">
        <v>0.6</v>
      </c>
      <c r="E744" s="154">
        <v>6.11</v>
      </c>
      <c r="F744" s="264"/>
      <c r="G744" s="264"/>
      <c r="H744" s="264"/>
    </row>
    <row r="745" spans="1:8" x14ac:dyDescent="0.2">
      <c r="A745" s="214">
        <v>42339</v>
      </c>
      <c r="B745" s="155">
        <v>88.05</v>
      </c>
      <c r="C745" s="155">
        <v>6.77</v>
      </c>
      <c r="D745" s="155">
        <v>0.62</v>
      </c>
      <c r="E745" s="155">
        <v>6.77</v>
      </c>
      <c r="F745" s="260"/>
      <c r="G745" s="260"/>
      <c r="H745" s="260"/>
    </row>
    <row r="746" spans="1:8" x14ac:dyDescent="0.2">
      <c r="A746" s="214">
        <v>42370</v>
      </c>
      <c r="B746" s="154">
        <v>89.19</v>
      </c>
      <c r="C746" s="154">
        <v>7.45</v>
      </c>
      <c r="D746" s="154">
        <v>1.29</v>
      </c>
      <c r="E746" s="154">
        <v>1.29</v>
      </c>
      <c r="F746" s="264"/>
      <c r="G746" s="264"/>
      <c r="H746" s="264"/>
    </row>
    <row r="747" spans="1:8" x14ac:dyDescent="0.2">
      <c r="A747" s="214">
        <v>42401</v>
      </c>
      <c r="B747" s="227">
        <v>90.33</v>
      </c>
      <c r="C747" s="227">
        <v>7.59</v>
      </c>
      <c r="D747" s="227">
        <v>1.28</v>
      </c>
      <c r="E747" s="227">
        <v>2.59</v>
      </c>
      <c r="F747" s="263"/>
      <c r="G747" s="263"/>
      <c r="H747" s="263"/>
    </row>
    <row r="748" spans="1:8" x14ac:dyDescent="0.2">
      <c r="A748" s="214">
        <v>42430</v>
      </c>
      <c r="B748" s="154">
        <v>91.18</v>
      </c>
      <c r="C748" s="154">
        <v>7.98</v>
      </c>
      <c r="D748" s="154">
        <v>0.94</v>
      </c>
      <c r="E748" s="154">
        <v>3.55</v>
      </c>
      <c r="F748" s="264"/>
      <c r="G748" s="264"/>
      <c r="H748" s="264"/>
    </row>
    <row r="749" spans="1:8" x14ac:dyDescent="0.2">
      <c r="A749" s="214">
        <v>42461</v>
      </c>
      <c r="B749" s="227">
        <v>91.63</v>
      </c>
      <c r="C749" s="227">
        <v>7.93</v>
      </c>
      <c r="D749" s="227">
        <v>0.5</v>
      </c>
      <c r="E749" s="227">
        <v>4.07</v>
      </c>
      <c r="F749" s="263"/>
      <c r="G749" s="263"/>
      <c r="H749" s="263"/>
    </row>
    <row r="750" spans="1:8" x14ac:dyDescent="0.2">
      <c r="A750" s="214">
        <v>42491</v>
      </c>
      <c r="B750" s="154">
        <v>92.1</v>
      </c>
      <c r="C750" s="154">
        <v>8.1999999999999993</v>
      </c>
      <c r="D750" s="154">
        <v>0.51</v>
      </c>
      <c r="E750" s="154">
        <v>4.5999999999999996</v>
      </c>
      <c r="F750" s="264"/>
      <c r="G750" s="264"/>
      <c r="H750" s="264"/>
    </row>
    <row r="751" spans="1:8" x14ac:dyDescent="0.2">
      <c r="A751" s="214">
        <v>42522</v>
      </c>
      <c r="B751" s="227">
        <v>92.54</v>
      </c>
      <c r="C751" s="227">
        <v>8.6</v>
      </c>
      <c r="D751" s="227">
        <v>0.48</v>
      </c>
      <c r="E751" s="227">
        <v>5.0999999999999996</v>
      </c>
      <c r="F751" s="263"/>
      <c r="G751" s="263"/>
      <c r="H751" s="263"/>
    </row>
    <row r="752" spans="1:8" x14ac:dyDescent="0.2">
      <c r="A752" s="214">
        <v>42552</v>
      </c>
      <c r="B752" s="154">
        <v>93.02</v>
      </c>
      <c r="C752" s="154">
        <v>8.9700000000000006</v>
      </c>
      <c r="D752" s="154">
        <v>0.52</v>
      </c>
      <c r="E752" s="154">
        <v>5.65</v>
      </c>
      <c r="F752" s="264"/>
      <c r="G752" s="264"/>
      <c r="H752" s="264"/>
    </row>
    <row r="753" spans="1:8" x14ac:dyDescent="0.2">
      <c r="A753" s="214">
        <v>42583</v>
      </c>
      <c r="B753" s="227">
        <v>92.73</v>
      </c>
      <c r="C753" s="227">
        <v>8.1</v>
      </c>
      <c r="D753" s="227">
        <v>-0.32</v>
      </c>
      <c r="E753" s="227">
        <v>5.31</v>
      </c>
      <c r="F753" s="263"/>
      <c r="G753" s="263"/>
      <c r="H753" s="263"/>
    </row>
    <row r="754" spans="1:8" x14ac:dyDescent="0.2">
      <c r="A754" s="214">
        <v>42614</v>
      </c>
      <c r="B754" s="154">
        <v>92.68</v>
      </c>
      <c r="C754" s="154">
        <v>7.27</v>
      </c>
      <c r="D754" s="154">
        <v>-0.05</v>
      </c>
      <c r="E754" s="154">
        <v>5.25</v>
      </c>
      <c r="F754" s="264"/>
      <c r="G754" s="264"/>
      <c r="H754" s="264"/>
    </row>
    <row r="755" spans="1:8" x14ac:dyDescent="0.2">
      <c r="A755" s="214">
        <v>42644</v>
      </c>
      <c r="B755" s="227">
        <v>92.62</v>
      </c>
      <c r="C755" s="227">
        <v>6.48</v>
      </c>
      <c r="D755" s="227">
        <v>-0.06</v>
      </c>
      <c r="E755" s="227">
        <v>5.19</v>
      </c>
      <c r="F755" s="263"/>
      <c r="G755" s="263"/>
      <c r="H755" s="263"/>
    </row>
    <row r="756" spans="1:8" x14ac:dyDescent="0.2">
      <c r="A756" s="214">
        <v>42675</v>
      </c>
      <c r="B756" s="154">
        <v>92.73</v>
      </c>
      <c r="C756" s="154">
        <v>5.96</v>
      </c>
      <c r="D756" s="154">
        <v>0.11</v>
      </c>
      <c r="E756" s="154">
        <v>5.31</v>
      </c>
      <c r="F756" s="264"/>
      <c r="G756" s="264"/>
      <c r="H756" s="264"/>
    </row>
    <row r="757" spans="1:8" x14ac:dyDescent="0.2">
      <c r="A757" s="214">
        <v>42705</v>
      </c>
      <c r="B757" s="155">
        <v>93.11</v>
      </c>
      <c r="C757" s="155">
        <v>5.75</v>
      </c>
      <c r="D757" s="155">
        <v>0.42</v>
      </c>
      <c r="E757" s="155">
        <v>5.75</v>
      </c>
      <c r="F757" s="260"/>
      <c r="G757" s="260"/>
      <c r="H757" s="260"/>
    </row>
    <row r="758" spans="1:8" x14ac:dyDescent="0.2">
      <c r="A758" s="214">
        <v>42736</v>
      </c>
      <c r="B758" s="154">
        <v>94.07</v>
      </c>
      <c r="C758" s="154">
        <v>5.47</v>
      </c>
      <c r="D758" s="154">
        <v>1.02</v>
      </c>
      <c r="E758" s="154">
        <v>1.02</v>
      </c>
      <c r="F758" s="264"/>
      <c r="G758" s="264"/>
      <c r="H758" s="264"/>
    </row>
    <row r="759" spans="1:8" x14ac:dyDescent="0.2">
      <c r="A759" s="214">
        <v>42767</v>
      </c>
      <c r="B759" s="227">
        <v>95.01</v>
      </c>
      <c r="C759" s="227">
        <v>5.18</v>
      </c>
      <c r="D759" s="227">
        <v>1.01</v>
      </c>
      <c r="E759" s="227">
        <v>2.04</v>
      </c>
      <c r="F759" s="263"/>
      <c r="G759" s="263"/>
      <c r="H759" s="263"/>
    </row>
    <row r="760" spans="1:8" x14ac:dyDescent="0.2">
      <c r="A760" s="214">
        <v>42795</v>
      </c>
      <c r="B760" s="154">
        <v>95.46</v>
      </c>
      <c r="C760" s="154">
        <v>4.6900000000000004</v>
      </c>
      <c r="D760" s="154">
        <v>0.47</v>
      </c>
      <c r="E760" s="154">
        <v>2.52</v>
      </c>
      <c r="F760" s="264"/>
      <c r="G760" s="264"/>
      <c r="H760" s="264"/>
    </row>
    <row r="761" spans="1:8" x14ac:dyDescent="0.2">
      <c r="A761" s="214">
        <v>42826</v>
      </c>
      <c r="B761" s="227">
        <v>95.91</v>
      </c>
      <c r="C761" s="227">
        <v>4.66</v>
      </c>
      <c r="D761" s="227">
        <v>0.47</v>
      </c>
      <c r="E761" s="227">
        <v>3</v>
      </c>
      <c r="F761" s="263"/>
      <c r="G761" s="263"/>
      <c r="H761" s="263"/>
    </row>
    <row r="762" spans="1:8" x14ac:dyDescent="0.2">
      <c r="A762" s="214">
        <v>42856</v>
      </c>
      <c r="B762" s="154">
        <v>96.12</v>
      </c>
      <c r="C762" s="154">
        <v>4.37</v>
      </c>
      <c r="D762" s="154">
        <v>0.23</v>
      </c>
      <c r="E762" s="154">
        <v>3.23</v>
      </c>
      <c r="F762" s="264"/>
      <c r="G762" s="264"/>
      <c r="H762" s="264"/>
    </row>
    <row r="763" spans="1:8" x14ac:dyDescent="0.2">
      <c r="A763" s="214">
        <v>42887</v>
      </c>
      <c r="B763" s="227">
        <v>96.23</v>
      </c>
      <c r="C763" s="227">
        <v>3.99</v>
      </c>
      <c r="D763" s="227">
        <v>0.11</v>
      </c>
      <c r="E763" s="227">
        <v>3.35</v>
      </c>
      <c r="F763" s="263"/>
      <c r="G763" s="263"/>
      <c r="H763" s="263"/>
    </row>
    <row r="764" spans="1:8" x14ac:dyDescent="0.2">
      <c r="A764" s="214">
        <v>42917</v>
      </c>
      <c r="B764" s="154">
        <v>96.18</v>
      </c>
      <c r="C764" s="154">
        <v>3.4</v>
      </c>
      <c r="D764" s="154">
        <v>-0.05</v>
      </c>
      <c r="E764" s="154">
        <v>3.3</v>
      </c>
      <c r="F764" s="264"/>
      <c r="G764" s="264"/>
      <c r="H764" s="264"/>
    </row>
    <row r="765" spans="1:8" x14ac:dyDescent="0.2">
      <c r="A765" s="214">
        <v>42948</v>
      </c>
      <c r="B765" s="227">
        <v>96.32</v>
      </c>
      <c r="C765" s="227">
        <v>3.87</v>
      </c>
      <c r="D765" s="227">
        <v>0.14000000000000001</v>
      </c>
      <c r="E765" s="227">
        <v>3.44</v>
      </c>
      <c r="F765" s="263"/>
      <c r="G765" s="263"/>
      <c r="H765" s="263"/>
    </row>
    <row r="766" spans="1:8" x14ac:dyDescent="0.2">
      <c r="A766" s="214">
        <v>42979</v>
      </c>
      <c r="B766" s="154">
        <v>96.36</v>
      </c>
      <c r="C766" s="154">
        <v>3.97</v>
      </c>
      <c r="D766" s="154">
        <v>0.04</v>
      </c>
      <c r="E766" s="154">
        <v>3.49</v>
      </c>
      <c r="F766" s="264"/>
      <c r="G766" s="264"/>
      <c r="H766" s="264"/>
    </row>
    <row r="767" spans="1:8" x14ac:dyDescent="0.2">
      <c r="A767" s="214">
        <v>43009</v>
      </c>
      <c r="B767" s="227">
        <v>96.37</v>
      </c>
      <c r="C767" s="227">
        <v>4.05</v>
      </c>
      <c r="D767" s="227">
        <v>0.02</v>
      </c>
      <c r="E767" s="227">
        <v>3.5</v>
      </c>
      <c r="F767" s="263"/>
      <c r="G767" s="263"/>
      <c r="H767" s="263"/>
    </row>
    <row r="768" spans="1:8" x14ac:dyDescent="0.2">
      <c r="A768" s="214">
        <v>43040</v>
      </c>
      <c r="B768" s="154">
        <v>96.55</v>
      </c>
      <c r="C768" s="154">
        <v>4.12</v>
      </c>
      <c r="D768" s="154">
        <v>0.18</v>
      </c>
      <c r="E768" s="154">
        <v>3.69</v>
      </c>
      <c r="F768" s="264"/>
      <c r="G768" s="264"/>
      <c r="H768" s="264"/>
    </row>
    <row r="769" spans="1:17" x14ac:dyDescent="0.2">
      <c r="A769" s="214">
        <v>43070</v>
      </c>
      <c r="B769" s="155">
        <v>96.92</v>
      </c>
      <c r="C769" s="155">
        <v>4.09</v>
      </c>
      <c r="D769" s="155">
        <v>0.38</v>
      </c>
      <c r="E769" s="155">
        <v>4.09</v>
      </c>
      <c r="F769" s="260"/>
      <c r="G769" s="260"/>
      <c r="H769" s="260"/>
    </row>
    <row r="770" spans="1:17" x14ac:dyDescent="0.2">
      <c r="A770" s="214">
        <v>43101</v>
      </c>
      <c r="B770" s="232">
        <v>97.53</v>
      </c>
      <c r="C770" s="232">
        <v>3.68</v>
      </c>
      <c r="D770" s="232">
        <v>0.63</v>
      </c>
      <c r="E770" s="232">
        <v>0.63</v>
      </c>
      <c r="F770" s="265"/>
      <c r="G770" s="265"/>
      <c r="H770" s="265"/>
    </row>
    <row r="771" spans="1:17" x14ac:dyDescent="0.2">
      <c r="A771" s="214">
        <v>43132</v>
      </c>
      <c r="B771" s="232">
        <v>98.22</v>
      </c>
      <c r="C771" s="232">
        <v>3.37</v>
      </c>
      <c r="D771" s="232">
        <v>0.71</v>
      </c>
      <c r="E771" s="232">
        <v>1.34</v>
      </c>
      <c r="F771" s="265"/>
      <c r="G771" s="265"/>
      <c r="H771" s="265"/>
    </row>
    <row r="772" spans="1:17" x14ac:dyDescent="0.2">
      <c r="A772" s="214">
        <v>43160</v>
      </c>
      <c r="B772" s="232">
        <v>98.45</v>
      </c>
      <c r="C772" s="232">
        <v>3.14</v>
      </c>
      <c r="D772" s="232">
        <v>0.24</v>
      </c>
      <c r="E772" s="232">
        <v>1.58</v>
      </c>
      <c r="F772" s="265"/>
      <c r="G772" s="265"/>
      <c r="H772" s="265"/>
    </row>
    <row r="773" spans="1:17" x14ac:dyDescent="0.2">
      <c r="A773" s="214">
        <v>43191</v>
      </c>
      <c r="B773" s="232">
        <v>98.91</v>
      </c>
      <c r="C773" s="232">
        <v>3.13</v>
      </c>
      <c r="D773" s="232">
        <v>0.46</v>
      </c>
      <c r="E773" s="232">
        <v>2.0499999999999998</v>
      </c>
      <c r="F773" s="265"/>
      <c r="G773" s="265"/>
      <c r="H773" s="265"/>
    </row>
    <row r="774" spans="1:17" x14ac:dyDescent="0.2">
      <c r="A774" s="214">
        <v>43221</v>
      </c>
      <c r="B774" s="232">
        <v>99.16</v>
      </c>
      <c r="C774" s="232">
        <v>3.16</v>
      </c>
      <c r="D774" s="232">
        <v>0.25</v>
      </c>
      <c r="E774" s="232">
        <v>2.31</v>
      </c>
      <c r="F774" s="265"/>
      <c r="G774" s="265"/>
      <c r="H774" s="265"/>
    </row>
    <row r="775" spans="1:17" x14ac:dyDescent="0.2">
      <c r="A775" s="214">
        <v>43252</v>
      </c>
      <c r="B775" s="232">
        <v>99.31</v>
      </c>
      <c r="C775" s="232">
        <v>3.2</v>
      </c>
      <c r="D775" s="232">
        <v>0.15</v>
      </c>
      <c r="E775" s="232">
        <v>2.4700000000000002</v>
      </c>
      <c r="F775" s="265"/>
      <c r="G775" s="265"/>
      <c r="H775" s="265"/>
    </row>
    <row r="776" spans="1:17" x14ac:dyDescent="0.2">
      <c r="A776" s="214">
        <v>43282</v>
      </c>
      <c r="B776" s="232">
        <v>99.18</v>
      </c>
      <c r="C776" s="232">
        <v>3.12</v>
      </c>
      <c r="D776" s="232">
        <v>-0.13</v>
      </c>
      <c r="E776" s="232">
        <v>2.34</v>
      </c>
      <c r="F776" s="265"/>
      <c r="G776" s="265"/>
      <c r="H776" s="265"/>
    </row>
    <row r="777" spans="1:17" x14ac:dyDescent="0.2">
      <c r="A777" s="214">
        <v>43313</v>
      </c>
      <c r="B777" s="232">
        <v>99.3</v>
      </c>
      <c r="C777" s="232">
        <v>3.1</v>
      </c>
      <c r="D777" s="232">
        <v>0.12</v>
      </c>
      <c r="E777" s="232">
        <v>2.46</v>
      </c>
      <c r="F777" s="265"/>
      <c r="G777" s="265"/>
      <c r="H777" s="265"/>
    </row>
    <row r="778" spans="1:17" x14ac:dyDescent="0.2">
      <c r="A778" s="214">
        <v>43344</v>
      </c>
      <c r="B778" s="232">
        <v>99.47</v>
      </c>
      <c r="C778" s="232">
        <v>3.23</v>
      </c>
      <c r="D778" s="232">
        <v>0.16</v>
      </c>
      <c r="E778" s="232">
        <v>2.63</v>
      </c>
      <c r="F778" s="265"/>
      <c r="G778" s="265"/>
      <c r="H778" s="265"/>
    </row>
    <row r="779" spans="1:17" x14ac:dyDescent="0.2">
      <c r="A779" s="214">
        <v>43374</v>
      </c>
      <c r="B779" s="232">
        <v>99.59</v>
      </c>
      <c r="C779" s="232">
        <v>3.33</v>
      </c>
      <c r="D779" s="232">
        <v>0.12</v>
      </c>
      <c r="E779" s="232">
        <v>2.75</v>
      </c>
      <c r="F779" s="265"/>
      <c r="G779" s="265"/>
      <c r="H779" s="265"/>
    </row>
    <row r="780" spans="1:17" x14ac:dyDescent="0.2">
      <c r="A780" s="214">
        <v>43405</v>
      </c>
      <c r="B780" s="232">
        <v>99.7</v>
      </c>
      <c r="C780" s="232">
        <v>3.27</v>
      </c>
      <c r="D780" s="232">
        <v>0.12</v>
      </c>
      <c r="E780" s="270">
        <v>2.87</v>
      </c>
      <c r="F780" s="265"/>
      <c r="G780" s="265"/>
      <c r="H780" s="265"/>
      <c r="I780" s="273"/>
      <c r="J780" s="273"/>
      <c r="K780" s="273"/>
    </row>
    <row r="781" spans="1:17" x14ac:dyDescent="0.2">
      <c r="A781" s="214">
        <v>43435</v>
      </c>
      <c r="B781" s="252">
        <v>100</v>
      </c>
      <c r="C781" s="251">
        <v>3.18</v>
      </c>
      <c r="D781" s="251">
        <v>0.3</v>
      </c>
      <c r="E781" s="271">
        <v>3.18</v>
      </c>
      <c r="F781" s="268"/>
      <c r="G781" s="274"/>
      <c r="H781" s="265"/>
      <c r="J781" s="265"/>
      <c r="K781" s="265"/>
      <c r="L781" s="275"/>
      <c r="M781" s="35"/>
    </row>
    <row r="782" spans="1:17" x14ac:dyDescent="0.2">
      <c r="A782" s="214">
        <v>43466</v>
      </c>
      <c r="B782" s="253">
        <f>+B781*(1+D782%)</f>
        <v>100.6</v>
      </c>
      <c r="C782" s="254">
        <v>3.15</v>
      </c>
      <c r="D782" s="254">
        <v>0.6</v>
      </c>
      <c r="E782" s="272">
        <v>0.6</v>
      </c>
      <c r="F782" s="266"/>
      <c r="G782" s="268"/>
      <c r="H782" s="269"/>
      <c r="I782" s="275"/>
      <c r="J782" s="231"/>
      <c r="K782" s="275"/>
      <c r="L782" s="275"/>
      <c r="M782" s="275"/>
      <c r="N782" s="276"/>
    </row>
    <row r="783" spans="1:17" x14ac:dyDescent="0.2">
      <c r="A783" s="214">
        <v>43497</v>
      </c>
      <c r="B783" s="253">
        <f t="shared" ref="B783:B846" si="0">+B782*(1+D783%)</f>
        <v>101.17341999999999</v>
      </c>
      <c r="C783" s="254">
        <v>3.01</v>
      </c>
      <c r="D783" s="254">
        <f>0.57</f>
        <v>0.56999999999999995</v>
      </c>
      <c r="E783" s="272">
        <v>1.18</v>
      </c>
      <c r="F783" s="269"/>
      <c r="G783" s="268"/>
      <c r="H783" s="269"/>
      <c r="I783" s="275"/>
      <c r="J783" s="277"/>
      <c r="K783" s="278"/>
      <c r="L783" s="279"/>
      <c r="M783" s="280"/>
      <c r="N783" s="276"/>
      <c r="P783" s="281"/>
      <c r="Q783" s="230"/>
    </row>
    <row r="784" spans="1:17" x14ac:dyDescent="0.2">
      <c r="A784" s="214">
        <v>43525</v>
      </c>
      <c r="B784" s="253">
        <f t="shared" si="0"/>
        <v>101.60846570599999</v>
      </c>
      <c r="C784" s="254">
        <v>3.21</v>
      </c>
      <c r="D784" s="254">
        <f>0.43</f>
        <v>0.43</v>
      </c>
      <c r="E784" s="272">
        <v>1.62</v>
      </c>
      <c r="F784" s="269"/>
      <c r="G784" s="268"/>
      <c r="H784" s="269"/>
      <c r="I784" s="275"/>
      <c r="J784" s="277"/>
      <c r="K784" s="277"/>
      <c r="L784" s="275"/>
      <c r="M784" s="275"/>
      <c r="N784" s="276"/>
    </row>
    <row r="785" spans="1:14" x14ac:dyDescent="0.2">
      <c r="A785" s="214">
        <v>43556</v>
      </c>
      <c r="B785" s="253">
        <f t="shared" si="0"/>
        <v>102.11650803452999</v>
      </c>
      <c r="C785" s="254">
        <v>3.25</v>
      </c>
      <c r="D785" s="254">
        <v>0.5</v>
      </c>
      <c r="E785" s="272">
        <v>2.12</v>
      </c>
      <c r="F785" s="269"/>
      <c r="G785" s="268"/>
      <c r="H785" s="269"/>
      <c r="I785" s="275"/>
      <c r="J785" s="277"/>
      <c r="K785" s="277"/>
      <c r="L785" s="275"/>
      <c r="M785" s="275"/>
      <c r="N785" s="276"/>
    </row>
    <row r="786" spans="1:14" x14ac:dyDescent="0.2">
      <c r="A786" s="214">
        <v>43586</v>
      </c>
      <c r="B786" s="253">
        <f t="shared" si="0"/>
        <v>102.43306920943704</v>
      </c>
      <c r="C786" s="254">
        <v>3.31</v>
      </c>
      <c r="D786" s="254">
        <v>0.31</v>
      </c>
      <c r="E786" s="272">
        <v>2.44</v>
      </c>
      <c r="F786" s="269"/>
      <c r="G786" s="268"/>
      <c r="H786" s="269"/>
      <c r="I786" s="275"/>
      <c r="J786" s="277"/>
      <c r="K786" s="277"/>
      <c r="L786" s="275"/>
      <c r="M786" s="275"/>
      <c r="N786" s="276"/>
    </row>
    <row r="787" spans="1:14" x14ac:dyDescent="0.2">
      <c r="A787" s="214">
        <v>43617</v>
      </c>
      <c r="B787" s="253">
        <f t="shared" si="0"/>
        <v>102.7096384963025</v>
      </c>
      <c r="C787" s="254">
        <v>3.43</v>
      </c>
      <c r="D787" s="254">
        <v>0.27</v>
      </c>
      <c r="E787" s="272">
        <v>2.71</v>
      </c>
      <c r="F787" s="269"/>
      <c r="G787" s="268"/>
      <c r="H787" s="269"/>
      <c r="I787" s="275"/>
      <c r="J787" s="277"/>
      <c r="K787" s="277"/>
      <c r="L787" s="275"/>
      <c r="M787" s="275"/>
      <c r="N787" s="276"/>
    </row>
    <row r="788" spans="1:14" x14ac:dyDescent="0.2">
      <c r="A788" s="214">
        <v>43647</v>
      </c>
      <c r="B788" s="253">
        <f t="shared" si="0"/>
        <v>102.93559970099437</v>
      </c>
      <c r="C788" s="254">
        <v>3.79</v>
      </c>
      <c r="D788" s="254">
        <v>0.22</v>
      </c>
      <c r="E788" s="272">
        <v>2.94</v>
      </c>
      <c r="F788" s="269"/>
      <c r="G788" s="268"/>
      <c r="H788" s="269"/>
      <c r="I788" s="275"/>
      <c r="J788" s="277"/>
      <c r="K788" s="277"/>
      <c r="L788" s="275"/>
      <c r="M788" s="275"/>
      <c r="N788" s="276"/>
    </row>
    <row r="789" spans="1:14" x14ac:dyDescent="0.2">
      <c r="A789" s="214">
        <v>43678</v>
      </c>
      <c r="B789" s="253">
        <f t="shared" si="0"/>
        <v>103.02824174072526</v>
      </c>
      <c r="C789" s="254">
        <v>3.75</v>
      </c>
      <c r="D789" s="254">
        <v>0.09</v>
      </c>
      <c r="E789" s="272">
        <v>3.03</v>
      </c>
      <c r="F789" s="269"/>
      <c r="G789" s="268"/>
      <c r="H789" s="269"/>
      <c r="I789" s="275"/>
      <c r="J789" s="277"/>
      <c r="K789" s="277"/>
      <c r="L789" s="275"/>
      <c r="M789" s="275"/>
      <c r="N789" s="276"/>
    </row>
    <row r="790" spans="1:14" x14ac:dyDescent="0.2">
      <c r="A790" s="214">
        <v>43709</v>
      </c>
      <c r="B790" s="253">
        <f t="shared" si="0"/>
        <v>103.26520669672892</v>
      </c>
      <c r="C790" s="254">
        <v>3.82</v>
      </c>
      <c r="D790" s="254">
        <v>0.23</v>
      </c>
      <c r="E790" s="272">
        <v>3.26</v>
      </c>
      <c r="F790" s="269"/>
      <c r="G790" s="268"/>
      <c r="H790" s="269"/>
      <c r="I790" s="275"/>
      <c r="J790" s="277"/>
      <c r="K790" s="277"/>
      <c r="L790" s="275"/>
      <c r="M790" s="275"/>
      <c r="N790" s="276"/>
    </row>
    <row r="791" spans="1:14" x14ac:dyDescent="0.2">
      <c r="A791" s="214">
        <v>43739</v>
      </c>
      <c r="B791" s="253">
        <f t="shared" si="0"/>
        <v>103.43043102744369</v>
      </c>
      <c r="C791" s="254">
        <v>3.86</v>
      </c>
      <c r="D791" s="254">
        <v>0.16</v>
      </c>
      <c r="E791" s="272">
        <v>3.43</v>
      </c>
      <c r="F791" s="269"/>
      <c r="G791" s="268"/>
      <c r="H791" s="269"/>
      <c r="I791" s="275"/>
      <c r="J791" s="277"/>
      <c r="K791" s="277"/>
      <c r="L791" s="275"/>
      <c r="M791" s="275"/>
      <c r="N791" s="276"/>
    </row>
    <row r="792" spans="1:14" x14ac:dyDescent="0.2">
      <c r="A792" s="214">
        <v>43770</v>
      </c>
      <c r="B792" s="253">
        <f t="shared" si="0"/>
        <v>103.53386145847112</v>
      </c>
      <c r="C792" s="254">
        <v>3.84</v>
      </c>
      <c r="D792" s="254">
        <v>0.1</v>
      </c>
      <c r="E792" s="272">
        <v>3.54</v>
      </c>
      <c r="F792" s="269"/>
      <c r="G792" s="268"/>
      <c r="H792" s="269"/>
      <c r="I792" s="275"/>
      <c r="J792" s="277"/>
      <c r="K792" s="277"/>
      <c r="L792" s="275"/>
      <c r="M792" s="275"/>
      <c r="N792" s="276"/>
    </row>
    <row r="793" spans="1:14" x14ac:dyDescent="0.2">
      <c r="A793" s="214">
        <v>43800</v>
      </c>
      <c r="B793" s="253">
        <f t="shared" si="0"/>
        <v>103.80304949826314</v>
      </c>
      <c r="C793" s="251">
        <v>3.8</v>
      </c>
      <c r="D793" s="251">
        <v>0.26</v>
      </c>
      <c r="E793" s="271">
        <v>3.8</v>
      </c>
      <c r="F793" s="269"/>
      <c r="G793" s="268"/>
      <c r="H793" s="269"/>
      <c r="I793" s="275"/>
      <c r="J793" s="277"/>
      <c r="K793" s="277"/>
      <c r="L793" s="275"/>
      <c r="M793" s="275"/>
      <c r="N793" s="276"/>
    </row>
    <row r="794" spans="1:14" x14ac:dyDescent="0.2">
      <c r="A794" s="214">
        <v>43831</v>
      </c>
      <c r="B794" s="253">
        <f t="shared" si="0"/>
        <v>104.23902230615583</v>
      </c>
      <c r="C794" s="255">
        <v>3.62</v>
      </c>
      <c r="D794" s="255">
        <v>0.42</v>
      </c>
      <c r="E794" s="255">
        <v>0.42</v>
      </c>
      <c r="F794" s="266"/>
      <c r="G794" s="267"/>
      <c r="H794" s="267"/>
      <c r="I794" s="231"/>
      <c r="J794" s="231"/>
      <c r="K794" s="231"/>
      <c r="L794" s="35"/>
    </row>
    <row r="795" spans="1:14" x14ac:dyDescent="0.2">
      <c r="A795" s="214">
        <v>43862</v>
      </c>
      <c r="B795" s="253">
        <f t="shared" si="0"/>
        <v>104.93742375560707</v>
      </c>
      <c r="C795" s="254">
        <v>3.72</v>
      </c>
      <c r="D795" s="254">
        <v>0.67</v>
      </c>
      <c r="E795" s="254">
        <v>1.0900000000000001</v>
      </c>
      <c r="F795" s="266"/>
      <c r="G795" s="267"/>
      <c r="H795" s="267"/>
      <c r="I795" s="231"/>
      <c r="J795" s="231"/>
      <c r="K795" s="231"/>
      <c r="L795" s="35"/>
    </row>
    <row r="796" spans="1:14" x14ac:dyDescent="0.2">
      <c r="A796" s="214">
        <v>43891</v>
      </c>
      <c r="B796" s="253">
        <f t="shared" si="0"/>
        <v>105.53556707101403</v>
      </c>
      <c r="C796" s="254">
        <v>3.86</v>
      </c>
      <c r="D796" s="254">
        <v>0.56999999999999995</v>
      </c>
      <c r="E796" s="254">
        <v>1.67</v>
      </c>
      <c r="F796" s="266"/>
      <c r="G796" s="267"/>
      <c r="H796" s="267"/>
      <c r="I796" s="231"/>
      <c r="J796" s="231"/>
      <c r="K796" s="231"/>
      <c r="L796" s="35"/>
    </row>
    <row r="797" spans="1:14" x14ac:dyDescent="0.2">
      <c r="A797" s="214">
        <v>43922</v>
      </c>
      <c r="B797" s="253">
        <f t="shared" si="0"/>
        <v>105.70442397832765</v>
      </c>
      <c r="C797" s="254">
        <v>3.51</v>
      </c>
      <c r="D797" s="254">
        <v>0.16</v>
      </c>
      <c r="E797" s="254">
        <v>1.83</v>
      </c>
      <c r="F797" s="266"/>
      <c r="G797" s="267"/>
      <c r="H797" s="267"/>
      <c r="I797" s="231"/>
      <c r="J797" s="231"/>
      <c r="K797" s="231"/>
      <c r="L797" s="35"/>
    </row>
    <row r="798" spans="1:14" x14ac:dyDescent="0.2">
      <c r="A798" s="214">
        <v>43952</v>
      </c>
      <c r="B798" s="253">
        <f t="shared" si="0"/>
        <v>105.36616982159701</v>
      </c>
      <c r="C798" s="254">
        <v>2.85</v>
      </c>
      <c r="D798" s="254">
        <v>-0.32</v>
      </c>
      <c r="E798" s="254">
        <v>1.5</v>
      </c>
      <c r="F798" s="266"/>
      <c r="G798" s="267"/>
      <c r="H798" s="267"/>
      <c r="I798" s="231"/>
      <c r="J798" s="231"/>
      <c r="K798" s="231"/>
      <c r="L798" s="35"/>
    </row>
    <row r="799" spans="1:14" x14ac:dyDescent="0.2">
      <c r="A799" s="214">
        <v>43983</v>
      </c>
      <c r="B799" s="253">
        <f t="shared" si="0"/>
        <v>104.96577837627494</v>
      </c>
      <c r="C799" s="254">
        <v>2.19</v>
      </c>
      <c r="D799" s="254">
        <v>-0.38</v>
      </c>
      <c r="E799" s="254">
        <v>1.1200000000000001</v>
      </c>
      <c r="F799" s="266"/>
      <c r="G799" s="267"/>
      <c r="H799" s="267"/>
      <c r="I799" s="231"/>
      <c r="J799" s="231"/>
      <c r="K799" s="231"/>
      <c r="L799" s="35"/>
    </row>
    <row r="800" spans="1:14" x14ac:dyDescent="0.2">
      <c r="A800" s="214">
        <v>44013</v>
      </c>
      <c r="B800" s="253">
        <f t="shared" si="0"/>
        <v>104.96577837627494</v>
      </c>
      <c r="C800" s="254">
        <v>1.97</v>
      </c>
      <c r="D800" s="254">
        <v>0</v>
      </c>
      <c r="E800" s="254">
        <v>1.1200000000000001</v>
      </c>
      <c r="F800" s="266"/>
      <c r="G800" s="267"/>
      <c r="H800" s="267"/>
      <c r="I800" s="231"/>
      <c r="J800" s="231"/>
      <c r="K800" s="231"/>
      <c r="L800" s="35"/>
    </row>
    <row r="801" spans="1:12" x14ac:dyDescent="0.2">
      <c r="A801" s="214">
        <v>44044</v>
      </c>
      <c r="B801" s="253">
        <f t="shared" si="0"/>
        <v>104.95528179843731</v>
      </c>
      <c r="C801" s="254">
        <v>1.88</v>
      </c>
      <c r="D801" s="254">
        <v>-0.01</v>
      </c>
      <c r="E801" s="254">
        <v>1.1200000000000001</v>
      </c>
      <c r="F801" s="266"/>
      <c r="G801" s="267"/>
      <c r="H801" s="267"/>
      <c r="I801" s="231"/>
      <c r="J801" s="231"/>
      <c r="K801" s="231"/>
      <c r="L801" s="35"/>
    </row>
    <row r="802" spans="1:12" x14ac:dyDescent="0.2">
      <c r="A802" s="214">
        <v>44075</v>
      </c>
      <c r="B802" s="253">
        <f t="shared" si="0"/>
        <v>105.29113870019232</v>
      </c>
      <c r="C802" s="254">
        <v>1.97</v>
      </c>
      <c r="D802" s="254">
        <v>0.32</v>
      </c>
      <c r="E802" s="254">
        <v>1.44</v>
      </c>
      <c r="F802" s="266"/>
      <c r="G802" s="267"/>
      <c r="H802" s="267"/>
      <c r="I802" s="231"/>
      <c r="J802" s="231"/>
      <c r="K802" s="231"/>
      <c r="L802" s="35"/>
    </row>
    <row r="803" spans="1:12" x14ac:dyDescent="0.2">
      <c r="A803" s="214">
        <v>44105</v>
      </c>
      <c r="B803" s="253">
        <f t="shared" si="0"/>
        <v>105.22796401697219</v>
      </c>
      <c r="C803" s="254">
        <v>1.75</v>
      </c>
      <c r="D803" s="254">
        <v>-0.06</v>
      </c>
      <c r="E803" s="254">
        <v>1.38</v>
      </c>
      <c r="F803" s="266"/>
      <c r="G803" s="267"/>
      <c r="H803" s="267"/>
      <c r="I803" s="231"/>
      <c r="J803" s="231"/>
      <c r="K803" s="231"/>
      <c r="L803" s="35"/>
    </row>
    <row r="804" spans="1:12" x14ac:dyDescent="0.2">
      <c r="A804" s="214">
        <v>44136</v>
      </c>
      <c r="B804" s="253">
        <f t="shared" si="0"/>
        <v>105.07012207094674</v>
      </c>
      <c r="C804" s="254">
        <v>1.49</v>
      </c>
      <c r="D804" s="254">
        <v>-0.15</v>
      </c>
      <c r="E804" s="254">
        <v>1.23</v>
      </c>
      <c r="F804" s="266"/>
      <c r="G804" s="267"/>
      <c r="H804" s="267"/>
      <c r="I804" s="231"/>
      <c r="J804" s="231"/>
      <c r="K804" s="231"/>
      <c r="L804" s="35"/>
    </row>
    <row r="805" spans="1:12" x14ac:dyDescent="0.2">
      <c r="A805" s="214">
        <v>44166</v>
      </c>
      <c r="B805" s="253">
        <f t="shared" si="0"/>
        <v>105.46938853481633</v>
      </c>
      <c r="C805" s="251">
        <v>1.61</v>
      </c>
      <c r="D805" s="251">
        <v>0.38</v>
      </c>
      <c r="E805" s="251">
        <v>1.61</v>
      </c>
      <c r="F805" s="266"/>
      <c r="G805" s="267"/>
      <c r="H805" s="267"/>
      <c r="I805" s="231"/>
      <c r="J805" s="231"/>
      <c r="K805" s="231"/>
      <c r="L805" s="231"/>
    </row>
    <row r="806" spans="1:12" x14ac:dyDescent="0.2">
      <c r="A806" s="214">
        <v>44197</v>
      </c>
      <c r="B806" s="253">
        <f t="shared" si="0"/>
        <v>105.90181302780908</v>
      </c>
      <c r="C806" s="254">
        <v>1.6</v>
      </c>
      <c r="D806" s="254">
        <v>0.41</v>
      </c>
      <c r="E806" s="254">
        <v>0.41</v>
      </c>
      <c r="F806" s="266"/>
      <c r="G806" s="267"/>
      <c r="H806" s="267"/>
      <c r="I806" s="231"/>
      <c r="J806" s="231"/>
      <c r="K806" s="231"/>
      <c r="L806" s="231"/>
    </row>
    <row r="807" spans="1:12" x14ac:dyDescent="0.2">
      <c r="A807" s="214">
        <v>44228</v>
      </c>
      <c r="B807" s="253">
        <f t="shared" si="0"/>
        <v>106.57958463118706</v>
      </c>
      <c r="C807" s="254">
        <v>1.56</v>
      </c>
      <c r="D807" s="254">
        <v>0.64</v>
      </c>
      <c r="E807" s="254">
        <v>1.05</v>
      </c>
      <c r="F807" s="266"/>
      <c r="G807" s="267"/>
      <c r="H807" s="267"/>
      <c r="I807" s="231"/>
      <c r="J807" s="231"/>
      <c r="K807" s="231"/>
      <c r="L807" s="231"/>
    </row>
    <row r="808" spans="1:12" x14ac:dyDescent="0.2">
      <c r="A808" s="214">
        <v>44256</v>
      </c>
      <c r="B808" s="253">
        <f t="shared" si="0"/>
        <v>107.12314051280613</v>
      </c>
      <c r="C808" s="254">
        <v>1.51</v>
      </c>
      <c r="D808" s="254">
        <v>0.51</v>
      </c>
      <c r="E808" s="254">
        <v>1.56</v>
      </c>
      <c r="F808" s="266"/>
      <c r="G808" s="267"/>
      <c r="H808" s="267"/>
      <c r="I808" s="231"/>
      <c r="J808" s="231"/>
      <c r="K808" s="231"/>
      <c r="L808" s="231"/>
    </row>
    <row r="809" spans="1:12" x14ac:dyDescent="0.2">
      <c r="A809" s="214">
        <v>44287</v>
      </c>
      <c r="B809" s="253">
        <f t="shared" si="0"/>
        <v>107.75516704183168</v>
      </c>
      <c r="C809" s="254">
        <v>1.95</v>
      </c>
      <c r="D809" s="254">
        <v>0.59</v>
      </c>
      <c r="E809" s="254">
        <v>2.16</v>
      </c>
      <c r="F809" s="266"/>
      <c r="G809" s="267"/>
      <c r="H809" s="267"/>
      <c r="I809" s="231"/>
      <c r="J809" s="231"/>
      <c r="K809" s="231"/>
      <c r="L809" s="231"/>
    </row>
    <row r="810" spans="1:12" x14ac:dyDescent="0.2">
      <c r="A810" s="214">
        <v>44317</v>
      </c>
      <c r="B810" s="253">
        <f t="shared" si="0"/>
        <v>108.83271871225</v>
      </c>
      <c r="C810" s="254">
        <v>3.3</v>
      </c>
      <c r="D810" s="254">
        <v>1</v>
      </c>
      <c r="E810" s="254">
        <v>3.18</v>
      </c>
      <c r="F810" s="266"/>
      <c r="G810" s="267"/>
      <c r="H810" s="267"/>
      <c r="I810" s="231"/>
      <c r="J810" s="231"/>
      <c r="K810" s="231"/>
      <c r="L810" s="231"/>
    </row>
    <row r="811" spans="1:12" x14ac:dyDescent="0.2">
      <c r="A811" s="214">
        <v>44348</v>
      </c>
      <c r="B811" s="253">
        <f t="shared" si="0"/>
        <v>108.77830235289387</v>
      </c>
      <c r="C811" s="254">
        <v>3.63</v>
      </c>
      <c r="D811" s="254">
        <v>-0.05</v>
      </c>
      <c r="E811" s="254">
        <v>3.13</v>
      </c>
      <c r="F811" s="266"/>
      <c r="G811" s="267"/>
      <c r="H811" s="267"/>
      <c r="I811" s="231"/>
      <c r="J811" s="231"/>
      <c r="K811" s="231"/>
      <c r="L811" s="231"/>
    </row>
    <row r="812" spans="1:12" x14ac:dyDescent="0.2">
      <c r="A812" s="214">
        <v>44378</v>
      </c>
      <c r="B812" s="253">
        <f t="shared" si="0"/>
        <v>109.12639292042314</v>
      </c>
      <c r="C812" s="254">
        <v>3.97</v>
      </c>
      <c r="D812" s="254">
        <v>0.32</v>
      </c>
      <c r="E812" s="254">
        <v>3.47</v>
      </c>
      <c r="F812" s="266"/>
      <c r="G812" s="267"/>
      <c r="H812" s="267"/>
      <c r="I812" s="231"/>
      <c r="J812" s="231"/>
      <c r="K812" s="231"/>
      <c r="L812" s="231"/>
    </row>
    <row r="813" spans="1:12" x14ac:dyDescent="0.2">
      <c r="A813" s="214">
        <v>44409</v>
      </c>
      <c r="B813" s="253">
        <f t="shared" si="0"/>
        <v>109.61746168856504</v>
      </c>
      <c r="C813" s="254">
        <v>4.4400000000000004</v>
      </c>
      <c r="D813" s="254">
        <v>0.45</v>
      </c>
      <c r="E813" s="254">
        <v>3.93</v>
      </c>
      <c r="F813" s="266"/>
      <c r="G813" s="267"/>
      <c r="H813" s="267"/>
      <c r="I813" s="231"/>
      <c r="J813" s="231"/>
      <c r="K813" s="231"/>
      <c r="L813" s="231"/>
    </row>
    <row r="814" spans="1:12" x14ac:dyDescent="0.2">
      <c r="A814" s="214">
        <v>44440</v>
      </c>
      <c r="B814" s="253">
        <f t="shared" si="0"/>
        <v>110.0340080429816</v>
      </c>
      <c r="C814" s="254">
        <v>4.51</v>
      </c>
      <c r="D814" s="254">
        <v>0.38</v>
      </c>
      <c r="E814" s="254">
        <v>4.33</v>
      </c>
      <c r="F814" s="266"/>
      <c r="G814" s="267"/>
      <c r="H814" s="267"/>
      <c r="I814" s="231"/>
      <c r="J814" s="231"/>
      <c r="K814" s="231"/>
      <c r="L814" s="231"/>
    </row>
    <row r="815" spans="1:12" x14ac:dyDescent="0.2">
      <c r="A815" s="214">
        <v>44470</v>
      </c>
      <c r="B815" s="253">
        <f t="shared" si="0"/>
        <v>110.0450114437859</v>
      </c>
      <c r="C815" s="254">
        <v>4.58</v>
      </c>
      <c r="D815" s="254">
        <v>0.01</v>
      </c>
      <c r="E815" s="254">
        <v>4.34</v>
      </c>
      <c r="F815" s="266"/>
      <c r="G815" s="267"/>
      <c r="H815" s="267"/>
      <c r="I815" s="231"/>
      <c r="J815" s="231"/>
      <c r="K815" s="231"/>
      <c r="L815" s="231"/>
    </row>
    <row r="816" spans="1:12" x14ac:dyDescent="0.2">
      <c r="A816" s="214">
        <v>44501</v>
      </c>
      <c r="B816" s="253">
        <f t="shared" si="0"/>
        <v>110.59523650100482</v>
      </c>
      <c r="C816" s="254">
        <v>5.26</v>
      </c>
      <c r="D816" s="254">
        <v>0.5</v>
      </c>
      <c r="E816" s="254">
        <v>4.8600000000000003</v>
      </c>
      <c r="F816" s="266"/>
      <c r="G816" s="267"/>
      <c r="H816" s="267"/>
      <c r="I816" s="231"/>
      <c r="J816" s="231"/>
      <c r="K816" s="231"/>
      <c r="L816" s="231"/>
    </row>
    <row r="817" spans="1:13" x14ac:dyDescent="0.2">
      <c r="A817" s="214">
        <v>44531</v>
      </c>
      <c r="B817" s="253">
        <f t="shared" si="0"/>
        <v>111.40258172746216</v>
      </c>
      <c r="C817" s="251">
        <v>5.62</v>
      </c>
      <c r="D817" s="251">
        <v>0.73</v>
      </c>
      <c r="E817" s="251">
        <v>5.62</v>
      </c>
      <c r="F817" s="266"/>
      <c r="G817" s="267"/>
      <c r="H817" s="267"/>
      <c r="I817" s="231"/>
      <c r="J817" s="231"/>
      <c r="K817" s="231"/>
      <c r="L817" s="231"/>
      <c r="M817" s="230"/>
    </row>
    <row r="818" spans="1:13" x14ac:dyDescent="0.2">
      <c r="A818" s="214">
        <v>44562</v>
      </c>
      <c r="B818" s="253">
        <f t="shared" si="0"/>
        <v>113.26300484231078</v>
      </c>
      <c r="C818" s="254">
        <v>6.94</v>
      </c>
      <c r="D818" s="254">
        <v>1.67</v>
      </c>
      <c r="E818" s="254">
        <v>1.67</v>
      </c>
      <c r="F818" s="266"/>
      <c r="G818" s="267"/>
      <c r="H818" s="267"/>
      <c r="I818" s="231"/>
      <c r="J818" s="231"/>
      <c r="K818" s="231"/>
      <c r="L818" s="231"/>
    </row>
    <row r="819" spans="1:13" x14ac:dyDescent="0.2">
      <c r="A819" s="214">
        <v>44593</v>
      </c>
      <c r="B819" s="253">
        <f t="shared" si="0"/>
        <v>115.10919182124044</v>
      </c>
      <c r="C819" s="254">
        <v>8.01</v>
      </c>
      <c r="D819" s="254">
        <v>1.63</v>
      </c>
      <c r="E819" s="254">
        <v>3.33</v>
      </c>
      <c r="F819" s="266"/>
      <c r="G819" s="267"/>
      <c r="H819" s="267"/>
      <c r="I819" s="231"/>
      <c r="J819" s="231"/>
      <c r="K819" s="231"/>
      <c r="L819" s="231"/>
    </row>
    <row r="820" spans="1:13" x14ac:dyDescent="0.2">
      <c r="A820" s="214">
        <v>44621</v>
      </c>
      <c r="B820" s="253">
        <f t="shared" si="0"/>
        <v>116.26028373945284</v>
      </c>
      <c r="C820" s="254">
        <v>8.5299999999999994</v>
      </c>
      <c r="D820" s="254">
        <v>1</v>
      </c>
      <c r="E820" s="254">
        <v>4.3600000000000003</v>
      </c>
      <c r="F820" s="266"/>
      <c r="G820" s="267"/>
      <c r="H820" s="267"/>
      <c r="I820" s="231"/>
      <c r="J820" s="231"/>
      <c r="K820" s="231"/>
      <c r="L820" s="231"/>
    </row>
    <row r="821" spans="1:13" x14ac:dyDescent="0.2">
      <c r="A821" s="214">
        <v>44652</v>
      </c>
      <c r="B821" s="253">
        <f t="shared" si="0"/>
        <v>117.713537286196</v>
      </c>
      <c r="C821" s="254">
        <v>9.23</v>
      </c>
      <c r="D821" s="254">
        <v>1.25</v>
      </c>
      <c r="E821" s="254">
        <v>5.66</v>
      </c>
      <c r="F821" s="266"/>
      <c r="G821" s="267"/>
      <c r="H821" s="267"/>
      <c r="I821" s="231"/>
      <c r="J821" s="231"/>
      <c r="K821" s="231"/>
      <c r="L821" s="231"/>
    </row>
    <row r="822" spans="1:13" x14ac:dyDescent="0.2">
      <c r="A822" s="214">
        <v>44682</v>
      </c>
      <c r="B822" s="253">
        <f t="shared" si="0"/>
        <v>118.70233099940005</v>
      </c>
      <c r="C822" s="254">
        <v>9.07</v>
      </c>
      <c r="D822" s="254">
        <v>0.84</v>
      </c>
      <c r="E822" s="254">
        <v>6.55</v>
      </c>
      <c r="F822" s="266"/>
      <c r="G822" s="267"/>
      <c r="H822" s="267"/>
      <c r="I822" s="231"/>
      <c r="J822" s="231"/>
      <c r="K822" s="231"/>
      <c r="L822" s="231"/>
    </row>
    <row r="823" spans="1:13" x14ac:dyDescent="0.2">
      <c r="A823" s="214">
        <v>44713</v>
      </c>
      <c r="B823" s="253">
        <f t="shared" si="0"/>
        <v>119.307712887497</v>
      </c>
      <c r="C823" s="254">
        <v>9.67</v>
      </c>
      <c r="D823" s="254">
        <v>0.51</v>
      </c>
      <c r="E823" s="254">
        <v>7.09</v>
      </c>
      <c r="F823" s="266"/>
      <c r="G823" s="267"/>
      <c r="H823" s="267"/>
      <c r="I823" s="231"/>
      <c r="J823" s="231"/>
      <c r="K823" s="231"/>
      <c r="L823" s="231"/>
    </row>
    <row r="824" spans="1:13" x14ac:dyDescent="0.2">
      <c r="A824" s="214">
        <v>44743</v>
      </c>
      <c r="B824" s="253">
        <f t="shared" si="0"/>
        <v>120.27410536188573</v>
      </c>
      <c r="C824" s="254">
        <v>10.210000000000001</v>
      </c>
      <c r="D824" s="254">
        <v>0.81</v>
      </c>
      <c r="E824" s="254">
        <v>7.96</v>
      </c>
      <c r="F824" s="266"/>
      <c r="G824" s="267"/>
      <c r="H824" s="267"/>
      <c r="I824" s="231"/>
      <c r="J824" s="231"/>
      <c r="K824" s="231"/>
      <c r="L824" s="231"/>
    </row>
    <row r="825" spans="1:13" x14ac:dyDescent="0.2">
      <c r="A825" s="214">
        <v>44774</v>
      </c>
      <c r="B825" s="253">
        <f t="shared" si="0"/>
        <v>121.50090123657696</v>
      </c>
      <c r="C825" s="254">
        <v>10.84</v>
      </c>
      <c r="D825" s="254">
        <v>1.02</v>
      </c>
      <c r="E825" s="254">
        <v>9.06</v>
      </c>
      <c r="F825" s="266"/>
      <c r="G825" s="267"/>
      <c r="H825" s="267"/>
      <c r="I825" s="231"/>
      <c r="J825" s="231"/>
      <c r="K825" s="231"/>
      <c r="L825" s="231"/>
    </row>
    <row r="826" spans="1:13" x14ac:dyDescent="0.2">
      <c r="A826" s="214">
        <v>44805</v>
      </c>
      <c r="B826" s="253">
        <f t="shared" si="0"/>
        <v>122.63085961807714</v>
      </c>
      <c r="C826" s="254">
        <v>11.44</v>
      </c>
      <c r="D826" s="254">
        <v>0.93</v>
      </c>
      <c r="E826" s="254">
        <v>10.08</v>
      </c>
      <c r="F826" s="266"/>
      <c r="G826" s="267"/>
      <c r="H826" s="267"/>
      <c r="I826" s="231"/>
      <c r="J826" s="231"/>
      <c r="K826" s="231"/>
      <c r="L826" s="231"/>
    </row>
    <row r="827" spans="1:13" x14ac:dyDescent="0.2">
      <c r="A827" s="214">
        <v>44835</v>
      </c>
      <c r="B827" s="253">
        <f t="shared" si="0"/>
        <v>123.51380180732731</v>
      </c>
      <c r="C827" s="254">
        <v>12.22</v>
      </c>
      <c r="D827" s="254">
        <v>0.72</v>
      </c>
      <c r="E827" s="254">
        <v>10.86</v>
      </c>
      <c r="F827" s="266"/>
      <c r="G827" s="267"/>
      <c r="H827" s="267"/>
      <c r="I827" s="231"/>
      <c r="J827" s="231"/>
      <c r="K827" s="231"/>
      <c r="L827" s="231"/>
    </row>
    <row r="828" spans="1:13" x14ac:dyDescent="0.2">
      <c r="A828" s="214">
        <v>44866</v>
      </c>
      <c r="B828" s="253">
        <f t="shared" si="0"/>
        <v>124.46485808124373</v>
      </c>
      <c r="C828" s="254">
        <v>12.53</v>
      </c>
      <c r="D828" s="254">
        <v>0.77</v>
      </c>
      <c r="E828" s="254">
        <v>11.72</v>
      </c>
      <c r="F828" s="266"/>
      <c r="G828" s="267"/>
      <c r="H828" s="267"/>
      <c r="I828" s="231"/>
      <c r="J828" s="231"/>
      <c r="K828" s="231"/>
      <c r="L828" s="231"/>
    </row>
    <row r="829" spans="1:13" x14ac:dyDescent="0.2">
      <c r="A829" s="214">
        <v>44896</v>
      </c>
      <c r="B829" s="253">
        <f t="shared" si="0"/>
        <v>126.0331152930674</v>
      </c>
      <c r="C829" s="251">
        <v>13.12</v>
      </c>
      <c r="D829" s="251">
        <v>1.26</v>
      </c>
      <c r="E829" s="251">
        <v>13.12</v>
      </c>
      <c r="F829" s="266"/>
      <c r="G829" s="267"/>
      <c r="H829" s="267"/>
      <c r="I829" s="231"/>
      <c r="J829" s="231"/>
      <c r="K829" s="231"/>
      <c r="L829" s="231"/>
    </row>
    <row r="830" spans="1:13" x14ac:dyDescent="0.2">
      <c r="A830" s="214">
        <v>44927</v>
      </c>
      <c r="B830" s="253">
        <f t="shared" si="0"/>
        <v>128.276504745284</v>
      </c>
      <c r="C830" s="254">
        <v>13.25</v>
      </c>
      <c r="D830" s="254">
        <v>1.78</v>
      </c>
      <c r="E830" s="254">
        <v>1.78</v>
      </c>
      <c r="F830" s="266"/>
      <c r="G830" s="267"/>
      <c r="H830" s="267"/>
      <c r="I830" s="231"/>
      <c r="J830" s="231"/>
      <c r="K830" s="231"/>
      <c r="L830" s="231"/>
    </row>
    <row r="831" spans="1:13" x14ac:dyDescent="0.2">
      <c r="A831" s="214">
        <v>44958</v>
      </c>
      <c r="B831" s="253">
        <f t="shared" si="0"/>
        <v>130.40589472405571</v>
      </c>
      <c r="C831" s="254">
        <v>13.28</v>
      </c>
      <c r="D831" s="254">
        <v>1.66</v>
      </c>
      <c r="E831" s="254">
        <v>3.47</v>
      </c>
      <c r="F831" s="266"/>
      <c r="G831" s="267"/>
      <c r="H831" s="267"/>
      <c r="I831" s="231"/>
      <c r="J831" s="231"/>
      <c r="K831" s="231"/>
      <c r="L831" s="231"/>
    </row>
    <row r="832" spans="1:13" x14ac:dyDescent="0.2">
      <c r="A832" s="214">
        <v>44986</v>
      </c>
      <c r="B832" s="253">
        <f t="shared" si="0"/>
        <v>131.77515661865829</v>
      </c>
      <c r="C832" s="254">
        <v>13.34</v>
      </c>
      <c r="D832" s="254">
        <v>1.05</v>
      </c>
      <c r="E832" s="254">
        <v>4.5599999999999996</v>
      </c>
      <c r="F832" s="266"/>
      <c r="G832" s="267"/>
      <c r="H832" s="267"/>
      <c r="I832" s="231"/>
      <c r="J832" s="231"/>
      <c r="K832" s="231"/>
      <c r="L832" s="231"/>
    </row>
    <row r="833" spans="1:12" x14ac:dyDescent="0.2">
      <c r="A833" s="214">
        <v>45017</v>
      </c>
      <c r="B833" s="253">
        <f t="shared" si="0"/>
        <v>132.80300284028382</v>
      </c>
      <c r="C833" s="254">
        <v>12.82</v>
      </c>
      <c r="D833" s="254">
        <v>0.78</v>
      </c>
      <c r="E833" s="254">
        <v>5.38</v>
      </c>
      <c r="F833" s="266"/>
      <c r="G833" s="267"/>
      <c r="H833" s="267"/>
      <c r="I833" s="231"/>
      <c r="J833" s="231"/>
      <c r="K833" s="231"/>
      <c r="L833" s="231"/>
    </row>
    <row r="834" spans="1:12" x14ac:dyDescent="0.2">
      <c r="A834" s="214">
        <v>45047</v>
      </c>
      <c r="B834" s="253">
        <f t="shared" si="0"/>
        <v>133.37405575249704</v>
      </c>
      <c r="C834" s="254">
        <v>12.36</v>
      </c>
      <c r="D834" s="254">
        <v>0.43</v>
      </c>
      <c r="E834" s="254">
        <v>5.83</v>
      </c>
      <c r="F834" s="266"/>
      <c r="G834" s="267"/>
      <c r="H834" s="267"/>
      <c r="I834" s="231"/>
      <c r="J834" s="231"/>
      <c r="K834" s="231"/>
      <c r="L834" s="231"/>
    </row>
    <row r="835" spans="1:12" x14ac:dyDescent="0.2">
      <c r="A835" s="214">
        <v>45078</v>
      </c>
      <c r="B835" s="253">
        <f t="shared" si="0"/>
        <v>133.77417791975452</v>
      </c>
      <c r="C835" s="254">
        <v>12.13</v>
      </c>
      <c r="D835" s="254">
        <v>0.3</v>
      </c>
      <c r="E835" s="254">
        <v>6.15</v>
      </c>
      <c r="F835" s="266"/>
      <c r="G835" s="267"/>
      <c r="H835" s="267"/>
      <c r="I835" s="231"/>
      <c r="J835" s="231"/>
      <c r="K835" s="231"/>
      <c r="L835" s="231"/>
    </row>
    <row r="836" spans="1:12" x14ac:dyDescent="0.2">
      <c r="A836" s="214">
        <v>45108</v>
      </c>
      <c r="B836" s="253">
        <f t="shared" si="0"/>
        <v>134.44304880935329</v>
      </c>
      <c r="C836" s="254">
        <v>11.78</v>
      </c>
      <c r="D836" s="254">
        <v>0.5</v>
      </c>
      <c r="E836" s="254">
        <v>6.68</v>
      </c>
      <c r="F836" s="266"/>
      <c r="G836" s="267"/>
      <c r="H836" s="267"/>
      <c r="I836" s="231"/>
      <c r="J836" s="231"/>
      <c r="K836" s="231"/>
      <c r="L836" s="231"/>
    </row>
    <row r="837" spans="1:12" x14ac:dyDescent="0.2">
      <c r="A837" s="214">
        <v>45139</v>
      </c>
      <c r="B837" s="253">
        <f t="shared" si="0"/>
        <v>135.38415015101876</v>
      </c>
      <c r="C837" s="254">
        <v>11.43</v>
      </c>
      <c r="D837" s="254">
        <v>0.7</v>
      </c>
      <c r="E837" s="254">
        <v>7.43</v>
      </c>
      <c r="F837" s="266"/>
      <c r="G837" s="267"/>
      <c r="H837" s="267"/>
      <c r="I837" s="231"/>
      <c r="J837" s="231"/>
      <c r="K837" s="231"/>
      <c r="L837" s="231"/>
    </row>
    <row r="838" spans="1:12" x14ac:dyDescent="0.2">
      <c r="A838" s="214">
        <v>45170</v>
      </c>
      <c r="B838" s="253">
        <f t="shared" si="0"/>
        <v>136.11522456183428</v>
      </c>
      <c r="C838" s="255">
        <v>10.99</v>
      </c>
      <c r="D838" s="255">
        <v>0.54</v>
      </c>
      <c r="E838" s="255">
        <v>8.01</v>
      </c>
      <c r="F838" s="266"/>
      <c r="G838" s="267"/>
      <c r="H838" s="267"/>
      <c r="I838" s="231"/>
      <c r="J838" s="231"/>
      <c r="K838" s="231"/>
      <c r="L838" s="231"/>
    </row>
    <row r="839" spans="1:12" x14ac:dyDescent="0.2">
      <c r="A839" s="214">
        <v>45200</v>
      </c>
      <c r="B839" s="253">
        <f t="shared" si="0"/>
        <v>136.45551262323886</v>
      </c>
      <c r="C839" s="256">
        <v>10.48</v>
      </c>
      <c r="D839" s="256">
        <v>0.25</v>
      </c>
      <c r="E839" s="256">
        <v>8.27</v>
      </c>
      <c r="F839" s="266"/>
      <c r="G839" s="267"/>
      <c r="H839" s="267"/>
      <c r="I839" s="231"/>
      <c r="J839" s="231"/>
      <c r="K839" s="231"/>
      <c r="L839" s="231"/>
    </row>
    <row r="840" spans="1:12" x14ac:dyDescent="0.2">
      <c r="A840" s="214">
        <v>45231</v>
      </c>
      <c r="B840" s="253">
        <f t="shared" si="0"/>
        <v>137.09685353256808</v>
      </c>
      <c r="C840" s="256">
        <v>10.15</v>
      </c>
      <c r="D840" s="256">
        <v>0.47</v>
      </c>
      <c r="E840" s="256">
        <v>8.7799999999999994</v>
      </c>
      <c r="F840" s="266"/>
      <c r="G840" s="267"/>
      <c r="H840" s="267"/>
      <c r="I840" s="231"/>
      <c r="J840" s="231"/>
      <c r="K840" s="231"/>
      <c r="L840" s="231"/>
    </row>
    <row r="841" spans="1:12" x14ac:dyDescent="0.2">
      <c r="A841" s="214">
        <v>45261</v>
      </c>
      <c r="B841" s="253">
        <f t="shared" si="0"/>
        <v>137.71378937346464</v>
      </c>
      <c r="C841" s="257">
        <v>9.2799999999999994</v>
      </c>
      <c r="D841" s="257">
        <v>0.45</v>
      </c>
      <c r="E841" s="257">
        <v>9.2799999999999994</v>
      </c>
      <c r="F841" s="266"/>
      <c r="G841" s="267"/>
      <c r="H841" s="267"/>
      <c r="I841" s="231"/>
      <c r="J841" s="231"/>
      <c r="K841" s="231"/>
      <c r="L841" s="238"/>
    </row>
    <row r="842" spans="1:12" x14ac:dyDescent="0.2">
      <c r="A842" s="214">
        <v>45292</v>
      </c>
      <c r="B842" s="253">
        <f t="shared" si="0"/>
        <v>138.98075623570051</v>
      </c>
      <c r="C842" s="256">
        <v>8.35</v>
      </c>
      <c r="D842" s="256">
        <v>0.92</v>
      </c>
      <c r="E842" s="256">
        <v>0.92</v>
      </c>
      <c r="F842" s="266"/>
      <c r="G842" s="267"/>
      <c r="H842" s="267"/>
      <c r="I842" s="231"/>
      <c r="J842" s="231"/>
      <c r="K842" s="231"/>
      <c r="L842" s="231"/>
    </row>
    <row r="843" spans="1:12" x14ac:dyDescent="0.2">
      <c r="A843" s="214">
        <v>45323</v>
      </c>
      <c r="B843" s="253">
        <f t="shared" si="0"/>
        <v>140.49564647866964</v>
      </c>
      <c r="C843" s="256">
        <v>7.74</v>
      </c>
      <c r="D843" s="256">
        <v>1.0900000000000001</v>
      </c>
      <c r="E843" s="256">
        <f>+E842+D843</f>
        <v>2.0100000000000002</v>
      </c>
      <c r="F843" s="266"/>
      <c r="G843" s="267"/>
      <c r="H843" s="267"/>
      <c r="I843" s="231"/>
      <c r="J843" s="231"/>
      <c r="K843" s="231"/>
      <c r="L843" s="231"/>
    </row>
    <row r="844" spans="1:12" x14ac:dyDescent="0.2">
      <c r="A844" s="214">
        <v>45352</v>
      </c>
      <c r="B844" s="253">
        <f t="shared" si="0"/>
        <v>141.47911600402031</v>
      </c>
      <c r="C844" s="256">
        <v>7.36</v>
      </c>
      <c r="D844" s="256">
        <v>0.7</v>
      </c>
      <c r="E844" s="256">
        <v>2.73</v>
      </c>
      <c r="F844" s="266"/>
      <c r="G844" s="267"/>
      <c r="H844" s="267"/>
      <c r="I844" s="231"/>
      <c r="J844" s="231"/>
      <c r="K844" s="231"/>
      <c r="L844" s="231"/>
    </row>
    <row r="845" spans="1:12" x14ac:dyDescent="0.2">
      <c r="A845" s="214">
        <v>45383</v>
      </c>
      <c r="B845" s="253">
        <f t="shared" si="0"/>
        <v>142.31384278844402</v>
      </c>
      <c r="C845" s="256">
        <v>7.16</v>
      </c>
      <c r="D845" s="256">
        <v>0.59</v>
      </c>
      <c r="E845" s="256">
        <v>3.34</v>
      </c>
      <c r="F845" s="266"/>
      <c r="G845" s="267"/>
      <c r="H845" s="267"/>
      <c r="I845" s="231"/>
      <c r="J845" s="231"/>
      <c r="K845" s="231"/>
      <c r="L845" s="231"/>
    </row>
    <row r="846" spans="1:12" x14ac:dyDescent="0.2">
      <c r="A846" s="214">
        <v>45413</v>
      </c>
      <c r="B846" s="253">
        <f t="shared" si="0"/>
        <v>142.92579231243434</v>
      </c>
      <c r="C846" s="256">
        <v>7.16</v>
      </c>
      <c r="D846" s="256">
        <v>0.43</v>
      </c>
      <c r="E846" s="256">
        <v>3.78</v>
      </c>
      <c r="F846" s="266"/>
      <c r="G846" s="267"/>
      <c r="H846" s="267"/>
      <c r="I846" s="231"/>
      <c r="J846" s="231"/>
      <c r="K846" s="231"/>
      <c r="L846" s="231"/>
    </row>
    <row r="847" spans="1:12" x14ac:dyDescent="0.2">
      <c r="A847" s="214">
        <v>45444</v>
      </c>
      <c r="B847" s="253">
        <f t="shared" ref="B847:B866" si="1">+B846*(1+D847%)</f>
        <v>143.38315484783413</v>
      </c>
      <c r="C847" s="256">
        <v>7.18</v>
      </c>
      <c r="D847" s="256">
        <v>0.32</v>
      </c>
      <c r="E847" s="256">
        <v>4.12</v>
      </c>
      <c r="F847" s="266"/>
      <c r="G847" s="267"/>
      <c r="H847" s="267"/>
      <c r="I847" s="231"/>
      <c r="J847" s="231"/>
      <c r="K847" s="231"/>
      <c r="L847" s="231"/>
    </row>
    <row r="848" spans="1:12" x14ac:dyDescent="0.2">
      <c r="A848" s="214">
        <v>45474</v>
      </c>
      <c r="B848" s="253">
        <f t="shared" si="1"/>
        <v>143.66992115752981</v>
      </c>
      <c r="C848" s="256">
        <v>6.86</v>
      </c>
      <c r="D848" s="256">
        <v>0.2</v>
      </c>
      <c r="E848" s="256">
        <v>4.32</v>
      </c>
      <c r="F848" s="266"/>
      <c r="G848" s="267"/>
      <c r="H848" s="267"/>
      <c r="I848" s="231"/>
      <c r="J848" s="231"/>
      <c r="K848" s="231"/>
      <c r="L848" s="231"/>
    </row>
    <row r="849" spans="1:14" x14ac:dyDescent="0.2">
      <c r="A849" s="214">
        <v>45505</v>
      </c>
      <c r="B849" s="253">
        <f t="shared" si="1"/>
        <v>143.66992115752981</v>
      </c>
      <c r="C849" s="256">
        <v>6.12</v>
      </c>
      <c r="D849" s="256">
        <v>0</v>
      </c>
      <c r="E849" s="256">
        <v>4.33</v>
      </c>
      <c r="F849" s="266"/>
      <c r="G849" s="267"/>
      <c r="H849" s="267"/>
      <c r="I849" s="231"/>
      <c r="J849" s="231"/>
      <c r="K849" s="231"/>
      <c r="L849" s="231"/>
    </row>
    <row r="850" spans="1:14" x14ac:dyDescent="0.2">
      <c r="A850" s="214">
        <v>45536</v>
      </c>
      <c r="B850" s="253">
        <f t="shared" si="1"/>
        <v>144.01472896830788</v>
      </c>
      <c r="C850" s="256">
        <v>5.81</v>
      </c>
      <c r="D850" s="256">
        <v>0.24</v>
      </c>
      <c r="E850" s="256">
        <v>4.58</v>
      </c>
      <c r="F850" s="266"/>
      <c r="G850" s="267"/>
      <c r="H850" s="267"/>
      <c r="I850" s="231"/>
      <c r="J850" s="231"/>
      <c r="K850" s="231"/>
      <c r="L850" s="231"/>
    </row>
    <row r="851" spans="1:14" x14ac:dyDescent="0.2">
      <c r="A851" s="214">
        <v>45566</v>
      </c>
      <c r="B851" s="253">
        <f t="shared" si="1"/>
        <v>143.82750982064908</v>
      </c>
      <c r="C851" s="256">
        <v>5.41</v>
      </c>
      <c r="D851" s="256">
        <v>-0.13</v>
      </c>
      <c r="E851" s="256">
        <v>4.4400000000000004</v>
      </c>
      <c r="F851" s="266"/>
      <c r="G851" s="267"/>
      <c r="H851" s="267"/>
      <c r="I851" s="231"/>
      <c r="J851" s="231"/>
      <c r="K851" s="231"/>
      <c r="L851" s="231"/>
    </row>
    <row r="852" spans="1:14" x14ac:dyDescent="0.2">
      <c r="A852" s="214">
        <v>45597</v>
      </c>
      <c r="B852" s="253">
        <f t="shared" si="1"/>
        <v>144.21584409716482</v>
      </c>
      <c r="C852" s="258">
        <v>5.2</v>
      </c>
      <c r="D852" s="258">
        <v>0.27</v>
      </c>
      <c r="E852" s="258">
        <v>4.72</v>
      </c>
      <c r="F852" s="266"/>
      <c r="G852" s="267"/>
      <c r="H852" s="267"/>
      <c r="I852" s="231"/>
      <c r="J852" s="231"/>
      <c r="K852" s="231"/>
      <c r="L852" s="231"/>
    </row>
    <row r="853" spans="1:14" x14ac:dyDescent="0.2">
      <c r="A853" s="214">
        <v>45627</v>
      </c>
      <c r="B853" s="253">
        <f t="shared" si="1"/>
        <v>144.87923698001177</v>
      </c>
      <c r="C853" s="257">
        <v>5.2</v>
      </c>
      <c r="D853" s="257">
        <v>0.46</v>
      </c>
      <c r="E853" s="257">
        <v>5.2</v>
      </c>
      <c r="F853" s="266"/>
      <c r="G853" s="267"/>
      <c r="H853" s="267"/>
      <c r="I853" s="231"/>
      <c r="J853" s="231"/>
      <c r="K853" s="231"/>
    </row>
    <row r="854" spans="1:14" x14ac:dyDescent="0.2">
      <c r="A854" s="214">
        <v>45658</v>
      </c>
      <c r="B854" s="253">
        <f t="shared" si="1"/>
        <v>146.24110180762389</v>
      </c>
      <c r="C854" s="256">
        <v>5.22</v>
      </c>
      <c r="D854" s="256">
        <v>0.94</v>
      </c>
      <c r="E854" s="256">
        <v>0.94</v>
      </c>
      <c r="F854" s="266"/>
      <c r="G854" s="267"/>
      <c r="H854" s="267"/>
      <c r="M854" s="230"/>
      <c r="N854" s="230"/>
    </row>
    <row r="855" spans="1:14" x14ac:dyDescent="0.2">
      <c r="A855" s="214">
        <v>45689</v>
      </c>
      <c r="B855" s="253">
        <f t="shared" si="1"/>
        <v>147.90825036823082</v>
      </c>
      <c r="C855" s="256">
        <v>5.28</v>
      </c>
      <c r="D855" s="256">
        <v>1.1399999999999999</v>
      </c>
      <c r="E855" s="256">
        <v>2.08</v>
      </c>
      <c r="F855" s="266"/>
      <c r="G855" s="267"/>
      <c r="H855" s="267"/>
      <c r="I855" s="231"/>
      <c r="J855" s="231"/>
      <c r="K855" s="231"/>
    </row>
    <row r="856" spans="1:14" x14ac:dyDescent="0.2">
      <c r="A856" s="214">
        <v>45717</v>
      </c>
      <c r="B856" s="253">
        <f t="shared" si="1"/>
        <v>148.67737327014564</v>
      </c>
      <c r="C856" s="256">
        <v>5.09</v>
      </c>
      <c r="D856" s="256">
        <v>0.52</v>
      </c>
      <c r="E856" s="256">
        <v>2.62</v>
      </c>
      <c r="F856" s="266"/>
      <c r="G856" s="267"/>
      <c r="H856" s="267"/>
      <c r="I856" s="231"/>
      <c r="J856" s="231"/>
      <c r="K856" s="231"/>
    </row>
    <row r="857" spans="1:14" x14ac:dyDescent="0.2">
      <c r="A857" s="214">
        <v>45748</v>
      </c>
      <c r="B857" s="253">
        <f t="shared" si="1"/>
        <v>149.6586439337286</v>
      </c>
      <c r="C857" s="256">
        <v>5.16</v>
      </c>
      <c r="D857" s="256">
        <v>0.66</v>
      </c>
      <c r="E857" s="256">
        <v>3.3</v>
      </c>
      <c r="F857" s="266"/>
      <c r="G857" s="267"/>
      <c r="H857" s="267"/>
      <c r="I857" s="231"/>
      <c r="J857" s="231"/>
      <c r="K857" s="231"/>
    </row>
    <row r="858" spans="1:14" x14ac:dyDescent="0.2">
      <c r="A858" s="214">
        <v>45778</v>
      </c>
      <c r="B858" s="253">
        <f t="shared" si="1"/>
        <v>150.13755159431653</v>
      </c>
      <c r="C858" s="256">
        <v>5.05</v>
      </c>
      <c r="D858" s="256">
        <v>0.32</v>
      </c>
      <c r="E858" s="256">
        <v>3.63</v>
      </c>
      <c r="F858" s="266"/>
      <c r="G858" s="267"/>
      <c r="H858" s="267"/>
      <c r="I858" s="231"/>
      <c r="J858" s="231"/>
      <c r="K858" s="231"/>
    </row>
    <row r="859" spans="1:14" x14ac:dyDescent="0.2">
      <c r="A859" s="214">
        <v>45809</v>
      </c>
      <c r="B859" s="253">
        <f t="shared" si="1"/>
        <v>150.28768914591083</v>
      </c>
      <c r="C859" s="256">
        <v>4.82</v>
      </c>
      <c r="D859" s="256">
        <v>0.1</v>
      </c>
      <c r="E859" s="256">
        <v>3.74</v>
      </c>
      <c r="F859" s="266"/>
      <c r="G859" s="267"/>
      <c r="H859" s="267"/>
      <c r="I859" s="231"/>
      <c r="J859" s="231"/>
      <c r="K859" s="231"/>
    </row>
    <row r="860" spans="1:14" x14ac:dyDescent="0.2">
      <c r="A860" s="214">
        <v>45839</v>
      </c>
      <c r="B860" s="253">
        <f t="shared" si="1"/>
        <v>150.70849467551938</v>
      </c>
      <c r="C860" s="256">
        <v>4.9000000000000004</v>
      </c>
      <c r="D860" s="256">
        <v>0.28000000000000003</v>
      </c>
      <c r="E860" s="256">
        <v>4.0199999999999996</v>
      </c>
      <c r="F860" s="266"/>
      <c r="G860" s="267"/>
      <c r="H860" s="267"/>
      <c r="I860" s="231"/>
      <c r="J860" s="231"/>
      <c r="K860" s="231"/>
    </row>
    <row r="861" spans="1:14" x14ac:dyDescent="0.2">
      <c r="A861" s="214">
        <v>45870</v>
      </c>
      <c r="B861" s="253">
        <f t="shared" si="1"/>
        <v>150.99484081540285</v>
      </c>
      <c r="C861" s="256">
        <v>5.0999999999999996</v>
      </c>
      <c r="D861" s="256">
        <v>0.19</v>
      </c>
      <c r="E861" s="256">
        <v>4.22</v>
      </c>
      <c r="F861" s="266"/>
      <c r="G861" s="267"/>
      <c r="H861" s="267"/>
      <c r="I861" s="231"/>
      <c r="J861" s="231"/>
      <c r="K861" s="231"/>
    </row>
    <row r="862" spans="1:14" x14ac:dyDescent="0.2">
      <c r="A862" s="214">
        <v>45901</v>
      </c>
      <c r="B862" s="253">
        <f t="shared" si="1"/>
        <v>151.47802430601214</v>
      </c>
      <c r="C862" s="256">
        <v>5.18</v>
      </c>
      <c r="D862" s="256">
        <v>0.32</v>
      </c>
      <c r="E862" s="256">
        <v>4.55</v>
      </c>
      <c r="F862" s="266"/>
      <c r="G862" s="267"/>
      <c r="H862" s="267"/>
      <c r="I862" s="231"/>
      <c r="J862" s="231"/>
      <c r="K862" s="231"/>
    </row>
    <row r="863" spans="1:14" x14ac:dyDescent="0.2">
      <c r="A863" s="214">
        <v>45931</v>
      </c>
      <c r="B863" s="253">
        <f t="shared" si="1"/>
        <v>151.75068474976297</v>
      </c>
      <c r="C863" s="256">
        <v>5.51</v>
      </c>
      <c r="D863" s="256">
        <v>0.18</v>
      </c>
      <c r="E863" s="256">
        <v>4.74</v>
      </c>
      <c r="F863" s="266"/>
      <c r="G863" s="267"/>
      <c r="H863" s="267"/>
      <c r="I863" s="231"/>
      <c r="J863" s="231"/>
      <c r="K863" s="231"/>
    </row>
    <row r="864" spans="1:14" x14ac:dyDescent="0.2">
      <c r="A864" s="214">
        <v>45962</v>
      </c>
      <c r="B864" s="253">
        <f t="shared" si="1"/>
        <v>151.85691022908779</v>
      </c>
      <c r="C864" s="256">
        <v>5.3</v>
      </c>
      <c r="D864" s="256">
        <v>7.0000000000000007E-2</v>
      </c>
      <c r="E864" s="256">
        <v>4.82</v>
      </c>
      <c r="F864" s="266"/>
      <c r="G864" s="267"/>
      <c r="H864" s="267"/>
      <c r="I864" s="231"/>
      <c r="J864" s="231"/>
      <c r="K864" s="231"/>
    </row>
    <row r="865" spans="1:15" x14ac:dyDescent="0.2">
      <c r="A865" s="214">
        <v>45992</v>
      </c>
      <c r="B865" s="253">
        <f t="shared" si="1"/>
        <v>152.26692388670631</v>
      </c>
      <c r="C865" s="257">
        <v>5.0999999999999996</v>
      </c>
      <c r="D865" s="257">
        <v>0.27</v>
      </c>
      <c r="E865" s="257">
        <v>5.0999999999999996</v>
      </c>
      <c r="F865" s="266"/>
      <c r="G865" s="267"/>
      <c r="H865" s="267"/>
      <c r="I865" s="249"/>
      <c r="J865" s="249"/>
      <c r="K865" s="249"/>
      <c r="M865" s="230"/>
      <c r="N865" s="230"/>
      <c r="O865" s="250"/>
    </row>
    <row r="866" spans="1:15" x14ac:dyDescent="0.2">
      <c r="A866" s="214">
        <v>46023</v>
      </c>
      <c r="B866" s="253">
        <f t="shared" si="1"/>
        <v>154.06367358856946</v>
      </c>
      <c r="C866" s="256">
        <v>5.35</v>
      </c>
      <c r="D866" s="256">
        <v>1.18</v>
      </c>
      <c r="E866" s="256">
        <v>1.18</v>
      </c>
      <c r="F866" s="266"/>
      <c r="G866" s="267"/>
      <c r="H866" s="267"/>
      <c r="I866" s="231"/>
      <c r="J866" s="231"/>
      <c r="K866" s="231"/>
    </row>
    <row r="868" spans="1:15" x14ac:dyDescent="0.2">
      <c r="A868" s="245" t="s">
        <v>207</v>
      </c>
    </row>
  </sheetData>
  <hyperlinks>
    <hyperlink ref="A868" location="'Tabla de Contenido'!A1" display="Tabla de Contenido" xr:uid="{6DBE994D-57E2-49F1-A4A2-11F1E96FAC93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8E515-A45A-48CF-B1F1-B968C28FEB93}">
  <dimension ref="A1"/>
  <sheetViews>
    <sheetView workbookViewId="0">
      <selection activeCell="I21" sqref="I21"/>
    </sheetView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B20CD11EDCEF4A8E42222E85F3019C" ma:contentTypeVersion="12" ma:contentTypeDescription="Create a new document." ma:contentTypeScope="" ma:versionID="28db354ea15bf9c30c3c485cfe4f4575">
  <xsd:schema xmlns:xsd="http://www.w3.org/2001/XMLSchema" xmlns:xs="http://www.w3.org/2001/XMLSchema" xmlns:p="http://schemas.microsoft.com/office/2006/metadata/properties" xmlns:ns3="97b501b7-a2e5-4bf1-b0a6-e4d35b8721e1" xmlns:ns4="fd853141-4775-44c6-a740-83d16fc3a96f" targetNamespace="http://schemas.microsoft.com/office/2006/metadata/properties" ma:root="true" ma:fieldsID="d143157a5d13873e0823eac8c3dfc10f" ns3:_="" ns4:_="">
    <xsd:import namespace="97b501b7-a2e5-4bf1-b0a6-e4d35b8721e1"/>
    <xsd:import namespace="fd853141-4775-44c6-a740-83d16fc3a9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501b7-a2e5-4bf1-b0a6-e4d35b8721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853141-4775-44c6-a740-83d16fc3a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7b501b7-a2e5-4bf1-b0a6-e4d35b8721e1" xsi:nil="true"/>
  </documentManagement>
</p:properties>
</file>

<file path=customXml/itemProps1.xml><?xml version="1.0" encoding="utf-8"?>
<ds:datastoreItem xmlns:ds="http://schemas.openxmlformats.org/officeDocument/2006/customXml" ds:itemID="{DEF6F678-8D67-41ED-AEA6-E873B94950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413A06-F2DE-47C5-9B9F-B5AF70A25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b501b7-a2e5-4bf1-b0a6-e4d35b8721e1"/>
    <ds:schemaRef ds:uri="fd853141-4775-44c6-a740-83d16fc3a9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5A6836-BD6A-41FD-8CD5-6C5ED2627228}">
  <ds:schemaRefs>
    <ds:schemaRef ds:uri="97b501b7-a2e5-4bf1-b0a6-e4d35b8721e1"/>
    <ds:schemaRef ds:uri="http://www.w3.org/XML/1998/namespace"/>
    <ds:schemaRef ds:uri="http://schemas.microsoft.com/office/2006/documentManagement/types"/>
    <ds:schemaRef ds:uri="fd853141-4775-44c6-a740-83d16fc3a96f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8</vt:i4>
      </vt:variant>
    </vt:vector>
  </HeadingPairs>
  <TitlesOfParts>
    <vt:vector size="19" baseType="lpstr">
      <vt:lpstr>Portada</vt:lpstr>
      <vt:lpstr>Tabla de Contenido</vt:lpstr>
      <vt:lpstr>Formato 1A. Estudios Previo</vt:lpstr>
      <vt:lpstr>INDEXADOR</vt:lpstr>
      <vt:lpstr>Modelo Estadistico</vt:lpstr>
      <vt:lpstr>Estimacion Presupuesto</vt:lpstr>
      <vt:lpstr>INPUTS Y LISTAS</vt:lpstr>
      <vt:lpstr>Cronograma</vt:lpstr>
      <vt:lpstr>INDICES-ICOCIV</vt:lpstr>
      <vt:lpstr>INDICES IPC</vt:lpstr>
      <vt:lpstr>Hoja1</vt:lpstr>
      <vt:lpstr>APLICA</vt:lpstr>
      <vt:lpstr>'Modelo Estadistico'!Área_de_impresión</vt:lpstr>
      <vt:lpstr>CALIFICACION</vt:lpstr>
      <vt:lpstr>DECISION</vt:lpstr>
      <vt:lpstr>'Formato 1A. Estudios Previo'!Fecha</vt:lpstr>
      <vt:lpstr>Fecha</vt:lpstr>
      <vt:lpstr>INDICE</vt:lpstr>
      <vt:lpstr>'Modelo Estadistico'!Títulos_a_imprimir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LILIANA FORERO MARTINEZ</dc:creator>
  <cp:lastModifiedBy>Jenny Melo</cp:lastModifiedBy>
  <cp:revision/>
  <cp:lastPrinted>2023-03-06T16:45:29Z</cp:lastPrinted>
  <dcterms:created xsi:type="dcterms:W3CDTF">2021-02-22T16:03:55Z</dcterms:created>
  <dcterms:modified xsi:type="dcterms:W3CDTF">2026-05-12T19:05:45Z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0x010100E7B20CD11EDCEF4A8E42222E85F3019C</vt:lpwstr>
  </property>
</Properties>
</file>